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00" yWindow="750" windowWidth="19875" windowHeight="10920" tabRatio="750"/>
  </bookViews>
  <sheets>
    <sheet name="EA" sheetId="31" r:id="rId1"/>
    <sheet name="ESF" sheetId="32" r:id="rId2"/>
    <sheet name="PT_ESF_ECSF" sheetId="3" state="hidden" r:id="rId3"/>
    <sheet name="ECSF" sheetId="33" r:id="rId4"/>
    <sheet name="EAA" sheetId="34" r:id="rId5"/>
    <sheet name="EADP" sheetId="35" r:id="rId6"/>
    <sheet name="EVHP" sheetId="36" r:id="rId7"/>
    <sheet name="EFE" sheetId="37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</sheets>
  <calcPr calcId="125725"/>
</workbook>
</file>

<file path=xl/calcChain.xml><?xml version="1.0" encoding="utf-8"?>
<calcChain xmlns="http://schemas.openxmlformats.org/spreadsheetml/2006/main">
  <c r="G15" i="37"/>
  <c r="H15"/>
  <c r="O15"/>
  <c r="P15"/>
  <c r="O20"/>
  <c r="O25" s="1"/>
  <c r="P20"/>
  <c r="P25" s="1"/>
  <c r="G28"/>
  <c r="H28"/>
  <c r="O31"/>
  <c r="O30" s="1"/>
  <c r="O44" s="1"/>
  <c r="P31"/>
  <c r="P30" s="1"/>
  <c r="P44" s="1"/>
  <c r="O38"/>
  <c r="O37" s="1"/>
  <c r="P38"/>
  <c r="P37" s="1"/>
  <c r="G47"/>
  <c r="O47" s="1"/>
  <c r="O50" s="1"/>
  <c r="H47"/>
  <c r="I13" i="36"/>
  <c r="E15"/>
  <c r="F15"/>
  <c r="G15"/>
  <c r="H15"/>
  <c r="I15"/>
  <c r="I16"/>
  <c r="I17"/>
  <c r="I18"/>
  <c r="F20"/>
  <c r="F26" s="1"/>
  <c r="G20"/>
  <c r="G26" s="1"/>
  <c r="G39" s="1"/>
  <c r="H20"/>
  <c r="I21"/>
  <c r="I22"/>
  <c r="I23"/>
  <c r="I24"/>
  <c r="E26"/>
  <c r="E39" s="1"/>
  <c r="H26"/>
  <c r="E28"/>
  <c r="F28"/>
  <c r="G28"/>
  <c r="H28"/>
  <c r="I28"/>
  <c r="I29"/>
  <c r="I30"/>
  <c r="I31"/>
  <c r="E33"/>
  <c r="F33"/>
  <c r="G33"/>
  <c r="H33"/>
  <c r="H39" s="1"/>
  <c r="I34"/>
  <c r="I35"/>
  <c r="I36"/>
  <c r="I37"/>
  <c r="I14" i="35"/>
  <c r="J14"/>
  <c r="I19"/>
  <c r="I25" s="1"/>
  <c r="J19"/>
  <c r="J25"/>
  <c r="I28"/>
  <c r="I39" s="1"/>
  <c r="I43" s="1"/>
  <c r="J28"/>
  <c r="I33"/>
  <c r="J33"/>
  <c r="J39" s="1"/>
  <c r="J43" s="1"/>
  <c r="E16" i="34"/>
  <c r="F16"/>
  <c r="F38" s="1"/>
  <c r="G16"/>
  <c r="G38" s="1"/>
  <c r="H18"/>
  <c r="H16" s="1"/>
  <c r="H19"/>
  <c r="I19" s="1"/>
  <c r="H20"/>
  <c r="I20" s="1"/>
  <c r="H21"/>
  <c r="I21" s="1"/>
  <c r="H22"/>
  <c r="I22" s="1"/>
  <c r="H23"/>
  <c r="I23" s="1"/>
  <c r="H24"/>
  <c r="I24" s="1"/>
  <c r="E26"/>
  <c r="F26"/>
  <c r="G26"/>
  <c r="H28"/>
  <c r="I28"/>
  <c r="H29"/>
  <c r="I29" s="1"/>
  <c r="H30"/>
  <c r="I30"/>
  <c r="H31"/>
  <c r="I31" s="1"/>
  <c r="H32"/>
  <c r="I32"/>
  <c r="H33"/>
  <c r="I33" s="1"/>
  <c r="H34"/>
  <c r="I34"/>
  <c r="H35"/>
  <c r="I35" s="1"/>
  <c r="H36"/>
  <c r="I36"/>
  <c r="E38"/>
  <c r="E16" i="33"/>
  <c r="E14" s="1"/>
  <c r="F16"/>
  <c r="F14" s="1"/>
  <c r="J16"/>
  <c r="J14" s="1"/>
  <c r="K16"/>
  <c r="K14" s="1"/>
  <c r="E26"/>
  <c r="F26"/>
  <c r="J27"/>
  <c r="K27"/>
  <c r="K36"/>
  <c r="J38"/>
  <c r="K38"/>
  <c r="J44"/>
  <c r="J36" s="1"/>
  <c r="K44"/>
  <c r="J52"/>
  <c r="K52"/>
  <c r="E25" i="32"/>
  <c r="E42" s="1"/>
  <c r="F25"/>
  <c r="F42" s="1"/>
  <c r="J26"/>
  <c r="K26"/>
  <c r="J37"/>
  <c r="J39" s="1"/>
  <c r="K37"/>
  <c r="K39" s="1"/>
  <c r="E40"/>
  <c r="F40"/>
  <c r="J43"/>
  <c r="J62" s="1"/>
  <c r="J64" s="1"/>
  <c r="K43"/>
  <c r="J49"/>
  <c r="K49"/>
  <c r="J57"/>
  <c r="K57"/>
  <c r="E13" i="31"/>
  <c r="F13"/>
  <c r="J13"/>
  <c r="K13"/>
  <c r="K52" s="1"/>
  <c r="J18"/>
  <c r="J52" s="1"/>
  <c r="K18"/>
  <c r="E23"/>
  <c r="F23"/>
  <c r="F34" s="1"/>
  <c r="K54" s="1"/>
  <c r="E27"/>
  <c r="F27"/>
  <c r="J29"/>
  <c r="K29"/>
  <c r="E34"/>
  <c r="J54" s="1"/>
  <c r="J34"/>
  <c r="K34"/>
  <c r="J41"/>
  <c r="K41"/>
  <c r="J49"/>
  <c r="K49"/>
  <c r="C27" i="20"/>
  <c r="C31" s="1"/>
  <c r="D9"/>
  <c r="C9"/>
  <c r="E11"/>
  <c r="D11"/>
  <c r="C11"/>
  <c r="I35" i="19"/>
  <c r="H35"/>
  <c r="F35"/>
  <c r="E35"/>
  <c r="I30"/>
  <c r="H30"/>
  <c r="F30"/>
  <c r="E30"/>
  <c r="I27"/>
  <c r="H27"/>
  <c r="F27"/>
  <c r="E27"/>
  <c r="I23"/>
  <c r="H23"/>
  <c r="F23"/>
  <c r="E23"/>
  <c r="G23" s="1"/>
  <c r="J39"/>
  <c r="J38"/>
  <c r="J31"/>
  <c r="J19"/>
  <c r="J18"/>
  <c r="G39"/>
  <c r="G38"/>
  <c r="G37"/>
  <c r="J37" s="1"/>
  <c r="G36"/>
  <c r="J36" s="1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G18"/>
  <c r="G17"/>
  <c r="J17" s="1"/>
  <c r="G16"/>
  <c r="J16" s="1"/>
  <c r="G15"/>
  <c r="J15" s="1"/>
  <c r="G14"/>
  <c r="J14" s="1"/>
  <c r="I14"/>
  <c r="H14"/>
  <c r="F14"/>
  <c r="E14"/>
  <c r="J13"/>
  <c r="G13"/>
  <c r="G12"/>
  <c r="J12" s="1"/>
  <c r="G11"/>
  <c r="I11"/>
  <c r="H11"/>
  <c r="H41" s="1"/>
  <c r="F11"/>
  <c r="E11"/>
  <c r="C33" i="18"/>
  <c r="C35" s="1"/>
  <c r="B33"/>
  <c r="B35" s="1"/>
  <c r="C18"/>
  <c r="B18"/>
  <c r="H30" i="17"/>
  <c r="H29"/>
  <c r="H28"/>
  <c r="H27"/>
  <c r="H26"/>
  <c r="H25"/>
  <c r="H24"/>
  <c r="H23"/>
  <c r="F31"/>
  <c r="F33" s="1"/>
  <c r="D31"/>
  <c r="H31" s="1"/>
  <c r="H18"/>
  <c r="H17"/>
  <c r="H16"/>
  <c r="H15"/>
  <c r="H14"/>
  <c r="H13"/>
  <c r="H12"/>
  <c r="H11"/>
  <c r="H10"/>
  <c r="F19"/>
  <c r="D19"/>
  <c r="H19" s="1"/>
  <c r="H33" s="1"/>
  <c r="H48" i="16"/>
  <c r="I43"/>
  <c r="F46"/>
  <c r="I46" s="1"/>
  <c r="F45"/>
  <c r="I45" s="1"/>
  <c r="F44"/>
  <c r="I44" s="1"/>
  <c r="F43"/>
  <c r="H42"/>
  <c r="G42"/>
  <c r="E42"/>
  <c r="D42"/>
  <c r="F42" s="1"/>
  <c r="I40"/>
  <c r="I39"/>
  <c r="I36"/>
  <c r="I32"/>
  <c r="F40"/>
  <c r="F39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H22"/>
  <c r="G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G48" s="1"/>
  <c r="E12"/>
  <c r="E48" s="1"/>
  <c r="E50" s="1"/>
  <c r="D12"/>
  <c r="D48" s="1"/>
  <c r="H74" i="15"/>
  <c r="G74"/>
  <c r="E74"/>
  <c r="D74"/>
  <c r="H70"/>
  <c r="G70"/>
  <c r="E70"/>
  <c r="D70"/>
  <c r="F70" s="1"/>
  <c r="H62"/>
  <c r="G62"/>
  <c r="E62"/>
  <c r="D62"/>
  <c r="F62" s="1"/>
  <c r="I62" s="1"/>
  <c r="H58"/>
  <c r="G58"/>
  <c r="E58"/>
  <c r="D58"/>
  <c r="F58" s="1"/>
  <c r="H48"/>
  <c r="G48"/>
  <c r="E48"/>
  <c r="D48"/>
  <c r="F48" s="1"/>
  <c r="I48" s="1"/>
  <c r="H38"/>
  <c r="G38"/>
  <c r="E38"/>
  <c r="D38"/>
  <c r="F38" s="1"/>
  <c r="G28"/>
  <c r="E28"/>
  <c r="D28"/>
  <c r="I77"/>
  <c r="I72"/>
  <c r="I67"/>
  <c r="I63"/>
  <c r="I59"/>
  <c r="I54"/>
  <c r="I53"/>
  <c r="I50"/>
  <c r="I46"/>
  <c r="I45"/>
  <c r="I44"/>
  <c r="I35"/>
  <c r="I26"/>
  <c r="F81"/>
  <c r="I81" s="1"/>
  <c r="F80"/>
  <c r="I80" s="1"/>
  <c r="F79"/>
  <c r="I79" s="1"/>
  <c r="F78"/>
  <c r="I78" s="1"/>
  <c r="F77"/>
  <c r="F76"/>
  <c r="I76" s="1"/>
  <c r="F75"/>
  <c r="I75" s="1"/>
  <c r="F73"/>
  <c r="I73" s="1"/>
  <c r="F72"/>
  <c r="F71"/>
  <c r="I71" s="1"/>
  <c r="F69"/>
  <c r="I69" s="1"/>
  <c r="F68"/>
  <c r="I68" s="1"/>
  <c r="F67"/>
  <c r="F66"/>
  <c r="I66" s="1"/>
  <c r="F65"/>
  <c r="I65" s="1"/>
  <c r="F64"/>
  <c r="I64" s="1"/>
  <c r="F63"/>
  <c r="F61"/>
  <c r="I61" s="1"/>
  <c r="F60"/>
  <c r="I60" s="1"/>
  <c r="F59"/>
  <c r="F57"/>
  <c r="I57" s="1"/>
  <c r="F56"/>
  <c r="I56" s="1"/>
  <c r="F55"/>
  <c r="I55" s="1"/>
  <c r="F54"/>
  <c r="F53"/>
  <c r="F52"/>
  <c r="I52" s="1"/>
  <c r="F51"/>
  <c r="I51" s="1"/>
  <c r="F50"/>
  <c r="F49"/>
  <c r="I49" s="1"/>
  <c r="F47"/>
  <c r="I47" s="1"/>
  <c r="F46"/>
  <c r="F45"/>
  <c r="F44"/>
  <c r="F43"/>
  <c r="I43" s="1"/>
  <c r="F42"/>
  <c r="I42" s="1"/>
  <c r="F41"/>
  <c r="I41" s="1"/>
  <c r="F40"/>
  <c r="I40" s="1"/>
  <c r="F39"/>
  <c r="I39" s="1"/>
  <c r="F37"/>
  <c r="I37" s="1"/>
  <c r="F36"/>
  <c r="I36" s="1"/>
  <c r="F35"/>
  <c r="F34"/>
  <c r="I34" s="1"/>
  <c r="F33"/>
  <c r="I33" s="1"/>
  <c r="F32"/>
  <c r="I32" s="1"/>
  <c r="F31"/>
  <c r="I31" s="1"/>
  <c r="F30"/>
  <c r="I30" s="1"/>
  <c r="F29"/>
  <c r="I29" s="1"/>
  <c r="F27"/>
  <c r="I27" s="1"/>
  <c r="F26"/>
  <c r="F25"/>
  <c r="I25" s="1"/>
  <c r="F24"/>
  <c r="I24" s="1"/>
  <c r="F23"/>
  <c r="I23" s="1"/>
  <c r="F22"/>
  <c r="I22" s="1"/>
  <c r="F21"/>
  <c r="I21" s="1"/>
  <c r="F20"/>
  <c r="I20" s="1"/>
  <c r="F19"/>
  <c r="I19" s="1"/>
  <c r="H18"/>
  <c r="G18"/>
  <c r="E18"/>
  <c r="D18"/>
  <c r="H10"/>
  <c r="G10"/>
  <c r="F17"/>
  <c r="I17" s="1"/>
  <c r="F16"/>
  <c r="I16" s="1"/>
  <c r="F15"/>
  <c r="I15" s="1"/>
  <c r="F14"/>
  <c r="I14" s="1"/>
  <c r="F13"/>
  <c r="I13" s="1"/>
  <c r="F12"/>
  <c r="I12" s="1"/>
  <c r="F11"/>
  <c r="I11" s="1"/>
  <c r="E10"/>
  <c r="D10"/>
  <c r="E21" i="14"/>
  <c r="F16"/>
  <c r="I16" s="1"/>
  <c r="F14"/>
  <c r="I14" s="1"/>
  <c r="F12"/>
  <c r="F18" s="1"/>
  <c r="H18"/>
  <c r="G18"/>
  <c r="E18"/>
  <c r="D18"/>
  <c r="I20" i="13"/>
  <c r="I16"/>
  <c r="F20"/>
  <c r="F19"/>
  <c r="I19" s="1"/>
  <c r="F18"/>
  <c r="I18" s="1"/>
  <c r="F17"/>
  <c r="I17" s="1"/>
  <c r="F16"/>
  <c r="F15"/>
  <c r="I15" s="1"/>
  <c r="F14"/>
  <c r="I14" s="1"/>
  <c r="F13"/>
  <c r="I13" s="1"/>
  <c r="F12"/>
  <c r="I12" s="1"/>
  <c r="H22"/>
  <c r="G22"/>
  <c r="E22"/>
  <c r="D22"/>
  <c r="D21" i="14" s="1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4"/>
  <c r="G34"/>
  <c r="I51"/>
  <c r="I54" s="1"/>
  <c r="E31" i="20" s="1"/>
  <c r="I46" i="12"/>
  <c r="E9" i="20" s="1"/>
  <c r="I40" i="12"/>
  <c r="I37"/>
  <c r="I33" s="1"/>
  <c r="E8" i="20" s="1"/>
  <c r="E7" s="1"/>
  <c r="E15" s="1"/>
  <c r="E19" s="1"/>
  <c r="E23" s="1"/>
  <c r="H51" i="12"/>
  <c r="D27" i="20" s="1"/>
  <c r="D31" s="1"/>
  <c r="H46" i="12"/>
  <c r="H40"/>
  <c r="H37"/>
  <c r="H54" s="1"/>
  <c r="F51"/>
  <c r="F54" s="1"/>
  <c r="F46"/>
  <c r="F40"/>
  <c r="F37"/>
  <c r="E51"/>
  <c r="E46"/>
  <c r="E40"/>
  <c r="J40" s="1"/>
  <c r="E37"/>
  <c r="E33" s="1"/>
  <c r="C8" i="20" s="1"/>
  <c r="C7" s="1"/>
  <c r="J24" i="12"/>
  <c r="J23"/>
  <c r="J22"/>
  <c r="J21"/>
  <c r="J20"/>
  <c r="J19"/>
  <c r="J17"/>
  <c r="J16"/>
  <c r="J14"/>
  <c r="J13"/>
  <c r="J12"/>
  <c r="J11"/>
  <c r="G24"/>
  <c r="G23"/>
  <c r="G21"/>
  <c r="G20"/>
  <c r="G19"/>
  <c r="G17"/>
  <c r="G16"/>
  <c r="G15" s="1"/>
  <c r="G14"/>
  <c r="G13"/>
  <c r="G12"/>
  <c r="G11"/>
  <c r="I18"/>
  <c r="I15"/>
  <c r="H18"/>
  <c r="H15"/>
  <c r="H26" s="1"/>
  <c r="F18"/>
  <c r="F15"/>
  <c r="F26" s="1"/>
  <c r="E18"/>
  <c r="G18" s="1"/>
  <c r="E15"/>
  <c r="K62" i="32" l="1"/>
  <c r="K64" s="1"/>
  <c r="F41" i="19"/>
  <c r="H50" i="16"/>
  <c r="H21" i="14"/>
  <c r="P47" i="37"/>
  <c r="P50" s="1"/>
  <c r="I26" i="36"/>
  <c r="F39"/>
  <c r="I39" s="1"/>
  <c r="I33"/>
  <c r="I20"/>
  <c r="H38" i="34"/>
  <c r="I26"/>
  <c r="H26"/>
  <c r="I18"/>
  <c r="I16" s="1"/>
  <c r="I38" s="1"/>
  <c r="I41" i="19"/>
  <c r="E41"/>
  <c r="G35"/>
  <c r="J35" s="1"/>
  <c r="C15" i="20"/>
  <c r="C19" s="1"/>
  <c r="C23" s="1"/>
  <c r="F22" i="16"/>
  <c r="I22" s="1"/>
  <c r="F28" i="15"/>
  <c r="I28" s="1"/>
  <c r="H82"/>
  <c r="F18"/>
  <c r="I18" s="1"/>
  <c r="G82"/>
  <c r="G84" s="1"/>
  <c r="F10"/>
  <c r="I10" s="1"/>
  <c r="E82"/>
  <c r="E84" s="1"/>
  <c r="G50" i="16"/>
  <c r="G21" i="14"/>
  <c r="D50" i="16"/>
  <c r="I12"/>
  <c r="I22" i="13"/>
  <c r="J37" i="12"/>
  <c r="J33" s="1"/>
  <c r="J54" s="1"/>
  <c r="F12" i="16"/>
  <c r="J11" i="19"/>
  <c r="H33" i="12"/>
  <c r="D8" i="20" s="1"/>
  <c r="D7" s="1"/>
  <c r="D15" s="1"/>
  <c r="D19" s="1"/>
  <c r="D23" s="1"/>
  <c r="D33" i="17"/>
  <c r="G37" i="12"/>
  <c r="G33" s="1"/>
  <c r="J23" i="19"/>
  <c r="J51" i="12"/>
  <c r="I12" i="14"/>
  <c r="I18" s="1"/>
  <c r="I26" i="12"/>
  <c r="D82" i="15"/>
  <c r="D84" s="1"/>
  <c r="E54" i="12"/>
  <c r="I16" i="16"/>
  <c r="F22" i="13"/>
  <c r="F21" i="14" s="1"/>
  <c r="J18" i="12"/>
  <c r="J30" i="19"/>
  <c r="J27"/>
  <c r="F48" i="16"/>
  <c r="I42"/>
  <c r="F74" i="15"/>
  <c r="I70"/>
  <c r="I58"/>
  <c r="I38"/>
  <c r="J15" i="12"/>
  <c r="G26"/>
  <c r="E26"/>
  <c r="E148" i="3"/>
  <c r="E120"/>
  <c r="E139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217"/>
  <c r="E166"/>
  <c r="E161"/>
  <c r="E162"/>
  <c r="E213"/>
  <c r="E214"/>
  <c r="E207"/>
  <c r="E208"/>
  <c r="E156"/>
  <c r="E199"/>
  <c r="E150"/>
  <c r="E151"/>
  <c r="E202"/>
  <c r="E153"/>
  <c r="E190"/>
  <c r="E191"/>
  <c r="E142"/>
  <c r="E193"/>
  <c r="E194"/>
  <c r="E145"/>
  <c r="E146"/>
  <c r="E144"/>
  <c r="E195"/>
  <c r="E164"/>
  <c r="E201"/>
  <c r="E140"/>
  <c r="E157"/>
  <c r="E179"/>
  <c r="E130"/>
  <c r="E131"/>
  <c r="E182"/>
  <c r="E133"/>
  <c r="E184"/>
  <c r="E135"/>
  <c r="E186"/>
  <c r="E178"/>
  <c r="E122"/>
  <c r="E123"/>
  <c r="E124"/>
  <c r="E125"/>
  <c r="E176"/>
  <c r="E132"/>
  <c r="E171"/>
  <c r="E121"/>
  <c r="E180"/>
  <c r="E175"/>
  <c r="E105"/>
  <c r="E53"/>
  <c r="E95"/>
  <c r="E43"/>
  <c r="E24"/>
  <c r="E93"/>
  <c r="E86"/>
  <c r="E34"/>
  <c r="E66"/>
  <c r="E14"/>
  <c r="G41" i="19" l="1"/>
  <c r="I48" i="16"/>
  <c r="I50" s="1"/>
  <c r="I21" i="14"/>
  <c r="E134" i="3"/>
  <c r="E143"/>
  <c r="E196"/>
  <c r="E212"/>
  <c r="E172"/>
  <c r="E173"/>
  <c r="E167"/>
  <c r="E188"/>
  <c r="E126"/>
  <c r="E203"/>
  <c r="E206"/>
  <c r="E185"/>
  <c r="E163"/>
  <c r="E192"/>
  <c r="E136"/>
  <c r="E198"/>
  <c r="E129"/>
  <c r="E149"/>
  <c r="E155"/>
  <c r="E165"/>
  <c r="E128"/>
  <c r="E141"/>
  <c r="E152"/>
  <c r="E138"/>
  <c r="J41" i="19"/>
  <c r="E158" i="3"/>
  <c r="J26" i="12"/>
  <c r="F50" i="16"/>
  <c r="G54" i="12"/>
  <c r="I74" i="15"/>
  <c r="I82" s="1"/>
  <c r="I84" s="1"/>
  <c r="F82"/>
  <c r="F84" s="1"/>
  <c r="E77" i="3"/>
  <c r="E94"/>
  <c r="E189"/>
  <c r="E170"/>
  <c r="E25"/>
  <c r="E183"/>
  <c r="E127"/>
  <c r="E76"/>
  <c r="E211"/>
  <c r="E41"/>
  <c r="E147"/>
  <c r="E200"/>
  <c r="E119"/>
  <c r="E205" l="1"/>
  <c r="E100"/>
  <c r="E215"/>
  <c r="E216"/>
  <c r="E99"/>
  <c r="E42"/>
  <c r="E118"/>
  <c r="E177"/>
  <c r="E181"/>
  <c r="E187"/>
  <c r="E137"/>
  <c r="E174"/>
  <c r="E48"/>
  <c r="E197" l="1"/>
  <c r="E169"/>
  <c r="E168"/>
  <c r="E108"/>
  <c r="E160"/>
  <c r="E47"/>
  <c r="E109" l="1"/>
  <c r="E210"/>
  <c r="E159"/>
  <c r="E154"/>
  <c r="E56"/>
  <c r="E57" l="1"/>
  <c r="E204"/>
  <c r="E209"/>
</calcChain>
</file>

<file path=xl/sharedStrings.xml><?xml version="1.0" encoding="utf-8"?>
<sst xmlns="http://schemas.openxmlformats.org/spreadsheetml/2006/main" count="1015" uniqueCount="412">
  <si>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</si>
  <si>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</si>
  <si>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</si>
  <si>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</si>
  <si>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</si>
  <si>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</si>
  <si>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</si>
  <si>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</si>
  <si>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</si>
  <si>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</si>
  <si>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</si>
  <si>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</si>
  <si>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</si>
  <si>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</si>
  <si>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</si>
  <si>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</si>
  <si>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</si>
  <si>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</si>
  <si>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</si>
  <si>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</si>
  <si>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</si>
  <si>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</si>
  <si>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</si>
  <si>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</si>
  <si>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</si>
  <si>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</si>
  <si>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</si>
  <si>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</si>
  <si>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</si>
  <si>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</si>
  <si>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</si>
  <si>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</si>
  <si>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</si>
  <si>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</si>
  <si>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</si>
  <si>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</si>
  <si>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</si>
  <si>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</si>
  <si>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</si>
  <si>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</si>
  <si>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</si>
  <si>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</si>
  <si>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</si>
  <si>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</si>
  <si>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</si>
  <si>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</si>
  <si>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</si>
  <si>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</si>
  <si>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</si>
  <si>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</si>
  <si>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</si>
  <si>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</si>
  <si>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</si>
  <si>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</si>
  <si>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</si>
  <si>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</si>
  <si>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</si>
  <si>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</si>
  <si>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</si>
  <si>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</si>
  <si>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</si>
  <si>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</si>
  <si>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</si>
  <si>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</si>
  <si>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</si>
  <si>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</si>
  <si>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</si>
  <si>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</si>
  <si>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</si>
  <si>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</si>
  <si>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</si>
  <si>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</si>
  <si>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</si>
  <si>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</si>
  <si>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</si>
  <si>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</si>
  <si>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</si>
  <si>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</si>
  <si>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</si>
  <si>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</si>
  <si>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</si>
  <si>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</si>
  <si>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</si>
  <si>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</si>
  <si>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</si>
  <si>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</si>
  <si>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</si>
  <si>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</si>
  <si>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</si>
  <si>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</si>
  <si>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</si>
  <si>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</si>
  <si>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</si>
  <si>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</si>
  <si>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</si>
  <si>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</si>
  <si>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</si>
  <si>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</si>
  <si>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</si>
  <si>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</si>
  <si>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</si>
  <si>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</si>
  <si>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</si>
  <si>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</si>
  <si>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</si>
  <si>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</si>
  <si>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</si>
  <si>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</si>
  <si>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</si>
  <si>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</si>
  <si>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</si>
  <si>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</si>
  <si>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</si>
  <si>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</si>
  <si>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</si>
  <si>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</si>
  <si>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</si>
  <si>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</si>
  <si>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</si>
  <si>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</si>
  <si>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</si>
  <si>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</si>
  <si>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</si>
  <si>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</si>
  <si>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</si>
  <si>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</si>
  <si>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</si>
  <si>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</si>
  <si>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</si>
  <si>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</si>
  <si>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</si>
  <si>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</si>
  <si>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</si>
  <si>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</si>
  <si>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</si>
  <si>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</si>
  <si>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</si>
  <si>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</si>
  <si>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</si>
  <si>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</si>
  <si>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</si>
  <si>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</si>
  <si>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</si>
  <si>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</si>
  <si>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</si>
  <si>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</si>
  <si>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</si>
  <si>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</si>
  <si>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</si>
  <si>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</si>
  <si>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</si>
  <si>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</si>
  <si>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</si>
  <si>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</si>
  <si>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</si>
  <si>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</si>
  <si>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</si>
  <si>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</si>
  <si>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</si>
  <si>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</si>
  <si>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</si>
  <si>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</si>
  <si>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</si>
  <si>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</si>
  <si>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</si>
  <si>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</si>
  <si>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</si>
  <si>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</si>
  <si>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</si>
  <si>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</si>
  <si>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</si>
  <si>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</si>
  <si>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</si>
  <si>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</si>
  <si>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</si>
  <si>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</si>
  <si>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</si>
  <si>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</si>
  <si>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</si>
  <si>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</si>
  <si>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</si>
  <si>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</si>
  <si>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</si>
  <si>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</si>
  <si>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</si>
  <si>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</si>
  <si>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</si>
  <si>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</si>
  <si>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</si>
  <si>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</si>
  <si>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</si>
  <si>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</si>
  <si>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</si>
  <si>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</si>
  <si>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</si>
  <si>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</si>
  <si>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</si>
  <si>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</si>
  <si>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</si>
  <si>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</si>
  <si>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</si>
  <si>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</si>
  <si>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</si>
  <si>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</si>
  <si>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</si>
  <si>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</si>
  <si>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</si>
  <si>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</si>
  <si>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</si>
  <si>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</si>
  <si>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</si>
  <si>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</si>
  <si>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</si>
  <si>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</si>
  <si>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</si>
  <si>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</si>
  <si>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</si>
  <si>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</si>
  <si>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</si>
  <si>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</si>
  <si>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</si>
  <si>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</si>
  <si>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</si>
  <si>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</si>
  <si>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</si>
  <si>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</si>
  <si>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</si>
  <si>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</si>
  <si>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</si>
  <si>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</si>
  <si>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</si>
  <si>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</si>
  <si>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</si>
  <si>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</si>
  <si>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</si>
  <si>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</si>
  <si>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</si>
  <si>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</si>
  <si>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</si>
  <si>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</si>
  <si>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</si>
  <si>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</si>
  <si>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</si>
  <si>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</si>
  <si>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</si>
  <si>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</si>
  <si>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</si>
  <si>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</si>
  <si>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</si>
  <si>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</si>
  <si>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</si>
  <si>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</si>
  <si>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</si>
  <si>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</si>
  <si>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</si>
  <si>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</si>
  <si>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</si>
  <si>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</si>
  <si>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</si>
  <si>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</si>
  <si>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</si>
  <si>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</si>
  <si>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</si>
  <si>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</si>
  <si>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</si>
  <si>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</si>
  <si>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</si>
  <si>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</si>
  <si>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</si>
  <si>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</si>
  <si>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</si>
  <si>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</si>
  <si>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</si>
  <si>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</si>
  <si>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</si>
  <si>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</si>
  <si>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</si>
  <si>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</si>
  <si>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</si>
  <si>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</si>
  <si>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</si>
  <si>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</si>
  <si>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</si>
  <si>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</si>
  <si>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</si>
  <si>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</si>
  <si>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</si>
  <si>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</si>
  <si>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</si>
  <si>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</si>
  <si>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</si>
  <si>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</si>
  <si>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</si>
  <si>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</si>
  <si>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</si>
  <si>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</si>
  <si>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</si>
  <si>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</si>
  <si>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</si>
  <si>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</si>
  <si>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</si>
  <si>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</si>
  <si>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</si>
  <si>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</si>
  <si>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</si>
  <si>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</si>
  <si>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</si>
  <si>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</si>
  <si>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</si>
  <si>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</si>
  <si>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</si>
  <si>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</si>
  <si>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</si>
  <si>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</si>
  <si>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</si>
  <si>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</si>
  <si>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</si>
  <si>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</si>
  <si>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</si>
  <si>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</si>
  <si>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</si>
  <si>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</si>
  <si>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</si>
  <si>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</si>
  <si>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</si>
  <si>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</si>
  <si>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</si>
  <si>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</si>
  <si>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</si>
  <si>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</si>
  <si>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</si>
  <si>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</si>
  <si>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</si>
  <si>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</si>
  <si>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</si>
  <si>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</si>
  <si>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</si>
  <si>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</si>
  <si>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</si>
  <si>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</si>
  <si>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</si>
  <si>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</si>
  <si>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</si>
  <si>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</si>
  <si>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</si>
  <si>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</si>
  <si>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</si>
  <si>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</si>
  <si>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</si>
  <si>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</si>
  <si>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</si>
  <si>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</si>
  <si>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</si>
  <si>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</si>
  <si>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</si>
  <si>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</si>
  <si>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</si>
  <si>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</si>
  <si>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</si>
  <si>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</si>
  <si>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</si>
  <si>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</si>
  <si>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</si>
  <si>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</si>
  <si>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</si>
  <si>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</si>
  <si>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</si>
  <si>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</si>
  <si>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</si>
  <si>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</si>
  <si>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</si>
  <si>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</si>
  <si>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</si>
  <si>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</si>
  <si>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</si>
  <si>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</si>
  <si>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</si>
  <si>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</si>
  <si>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</si>
  <si>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</si>
  <si>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</si>
  <si>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</si>
  <si>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</si>
  <si>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</si>
  <si>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</si>
  <si>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</si>
  <si>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Cuenta Pública 2015</t>
  </si>
  <si>
    <t>Del 1 de Enero al 31 de Diciembre de 2015 y 2014</t>
  </si>
  <si>
    <t>Instituto Tlaxcalteca para la educacion de los adultos</t>
  </si>
  <si>
    <t>Transferencias, Asignaciones, Subsidios y Otras ayudas</t>
  </si>
  <si>
    <t>Maday Capilla Piedras</t>
  </si>
  <si>
    <t>Jesús José Payán Reyes</t>
  </si>
  <si>
    <t>Directora General</t>
  </si>
  <si>
    <t>Director de Administración y Finanzas</t>
  </si>
  <si>
    <t>Al 31 de Diciembre de 2015 y 2014</t>
  </si>
  <si>
    <t>Del 1 de Enero al 31 de Diciembre de 2015</t>
  </si>
  <si>
    <t>Peso</t>
  </si>
  <si>
    <t>México</t>
  </si>
  <si>
    <t>Saldo Neto en la Hacienda Pública / Patrimonio 2015</t>
  </si>
  <si>
    <t>Hacienda Pública/Patrimonio Neto Final del Ejercicio 2014</t>
  </si>
  <si>
    <t>Efectivo y Equivalentes al Efectivo al final del Ejercicio</t>
  </si>
  <si>
    <t>Efectivo y Equivalentes al Efectivo al inicio del Ejercicio</t>
  </si>
  <si>
    <t>Otros Orígenes de Inversión</t>
  </si>
  <si>
    <t>Flujos de Efectivo de las Actividades de Operación</t>
  </si>
  <si>
    <t>Del 1 de enero al 31 de diciembre de 2015</t>
  </si>
  <si>
    <t>Instituto Tlaxcalteca para la Educación de los Adultos</t>
  </si>
  <si>
    <t>INSTITUTO TLAXCALTECA PARA LA EDUCACIÓN DE LOS ADULTOS</t>
  </si>
  <si>
    <t>Clasificación por Objeto del Gasto (Capítulo y Concepto)</t>
  </si>
  <si>
    <t>Del 1 de enero al 31 de diciembre 2015</t>
  </si>
  <si>
    <t>Director de Admnistración y Finanzas</t>
  </si>
  <si>
    <t>Variaciones de la Hacienda Pública/Patrimonio Neto del Ejercicio 2014</t>
  </si>
  <si>
    <t>Cambios en la Hacienda Pública/Patrimonio Neto del Ejercicio 2014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</si>
</sst>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38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i/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b/>
      <sz val="9"/>
      <color indexed="8"/>
      <name val="Arial Rounded MT Bold"/>
      <family val="2"/>
    </font>
    <font>
      <b/>
      <sz val="9"/>
      <color indexed="6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23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</cellStyleXfs>
  <cellXfs count="535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167" fontId="11" fillId="4" borderId="18" xfId="5" applyNumberFormat="1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167" fontId="11" fillId="4" borderId="5" xfId="5" applyNumberFormat="1" applyFont="1" applyFill="1" applyBorder="1" applyAlignment="1">
      <alignment horizontal="center"/>
    </xf>
    <xf numFmtId="167" fontId="11" fillId="4" borderId="19" xfId="5" applyNumberFormat="1" applyFont="1" applyFill="1" applyBorder="1" applyAlignment="1">
      <alignment horizontal="center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18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167" fontId="14" fillId="4" borderId="18" xfId="5" applyNumberFormat="1" applyFont="1" applyFill="1" applyBorder="1" applyAlignment="1">
      <alignment horizont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37" fontId="16" fillId="7" borderId="16" xfId="4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17" fillId="4" borderId="18" xfId="0" applyFont="1" applyFill="1" applyBorder="1" applyAlignment="1">
      <alignment vertical="center" wrapText="1"/>
    </xf>
    <xf numFmtId="0" fontId="0" fillId="4" borderId="0" xfId="0" applyFill="1"/>
    <xf numFmtId="0" fontId="16" fillId="7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top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3" xfId="0" applyFont="1" applyFill="1" applyBorder="1" applyAlignment="1">
      <alignment horizontal="justify" vertical="top" wrapText="1"/>
    </xf>
    <xf numFmtId="0" fontId="8" fillId="4" borderId="5" xfId="0" applyFont="1" applyFill="1" applyBorder="1" applyAlignment="1">
      <alignment horizontal="justify" vertical="top" wrapText="1"/>
    </xf>
    <xf numFmtId="0" fontId="8" fillId="4" borderId="19" xfId="0" applyFont="1" applyFill="1" applyBorder="1" applyAlignment="1">
      <alignment horizontal="justify" vertical="top" wrapText="1"/>
    </xf>
    <xf numFmtId="0" fontId="15" fillId="4" borderId="0" xfId="0" applyFont="1" applyFill="1"/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4" borderId="18" xfId="0" applyFont="1" applyFill="1" applyBorder="1" applyAlignment="1">
      <alignment horizontal="right" vertical="top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8" fillId="4" borderId="19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7" borderId="0" xfId="0" applyFont="1" applyFill="1"/>
    <xf numFmtId="0" fontId="8" fillId="4" borderId="0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9" fillId="4" borderId="21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37" fontId="16" fillId="7" borderId="16" xfId="4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23" fillId="0" borderId="0" xfId="0" applyFont="1"/>
    <xf numFmtId="0" fontId="16" fillId="7" borderId="16" xfId="0" applyFont="1" applyFill="1" applyBorder="1" applyAlignment="1">
      <alignment horizontal="center"/>
    </xf>
    <xf numFmtId="0" fontId="8" fillId="4" borderId="16" xfId="0" applyFont="1" applyFill="1" applyBorder="1"/>
    <xf numFmtId="0" fontId="21" fillId="4" borderId="16" xfId="0" applyFont="1" applyFill="1" applyBorder="1"/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 vertical="center" wrapText="1"/>
    </xf>
    <xf numFmtId="0" fontId="28" fillId="8" borderId="0" xfId="0" applyFont="1" applyFill="1" applyBorder="1"/>
    <xf numFmtId="0" fontId="2" fillId="8" borderId="0" xfId="3" applyFont="1" applyFill="1" applyBorder="1" applyAlignment="1"/>
    <xf numFmtId="0" fontId="29" fillId="8" borderId="0" xfId="0" applyFont="1" applyFill="1" applyBorder="1" applyAlignment="1"/>
    <xf numFmtId="0" fontId="29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right"/>
    </xf>
    <xf numFmtId="0" fontId="2" fillId="8" borderId="4" xfId="0" applyNumberFormat="1" applyFont="1" applyFill="1" applyBorder="1" applyAlignment="1" applyProtection="1">
      <protection locked="0"/>
    </xf>
    <xf numFmtId="0" fontId="28" fillId="8" borderId="0" xfId="0" applyFont="1" applyFill="1" applyBorder="1" applyAlignment="1"/>
    <xf numFmtId="0" fontId="5" fillId="8" borderId="0" xfId="3" applyFont="1" applyFill="1" applyBorder="1" applyAlignment="1">
      <alignment horizontal="center" vertical="center"/>
    </xf>
    <xf numFmtId="0" fontId="5" fillId="8" borderId="0" xfId="3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/>
    </xf>
    <xf numFmtId="0" fontId="30" fillId="9" borderId="9" xfId="0" applyFont="1" applyFill="1" applyBorder="1" applyAlignment="1">
      <alignment horizontal="center" vertical="center"/>
    </xf>
    <xf numFmtId="165" fontId="31" fillId="9" borderId="6" xfId="5" applyNumberFormat="1" applyFont="1" applyFill="1" applyBorder="1" applyAlignment="1">
      <alignment horizontal="center" vertical="center"/>
    </xf>
    <xf numFmtId="0" fontId="31" fillId="9" borderId="10" xfId="3" applyFont="1" applyFill="1" applyBorder="1" applyAlignment="1">
      <alignment horizontal="center" vertical="center"/>
    </xf>
    <xf numFmtId="0" fontId="28" fillId="8" borderId="1" xfId="0" applyFont="1" applyFill="1" applyBorder="1" applyAlignment="1"/>
    <xf numFmtId="0" fontId="2" fillId="8" borderId="0" xfId="3" applyFont="1" applyFill="1" applyBorder="1" applyAlignment="1">
      <alignment vertical="center"/>
    </xf>
    <xf numFmtId="0" fontId="5" fillId="8" borderId="0" xfId="3" applyFont="1" applyFill="1" applyBorder="1" applyAlignment="1"/>
    <xf numFmtId="0" fontId="28" fillId="8" borderId="2" xfId="0" applyFont="1" applyFill="1" applyBorder="1"/>
    <xf numFmtId="0" fontId="2" fillId="8" borderId="1" xfId="0" applyFont="1" applyFill="1" applyBorder="1" applyAlignment="1"/>
    <xf numFmtId="3" fontId="5" fillId="8" borderId="0" xfId="0" applyNumberFormat="1" applyFont="1" applyFill="1" applyBorder="1" applyAlignment="1">
      <alignment vertical="top"/>
    </xf>
    <xf numFmtId="0" fontId="28" fillId="8" borderId="0" xfId="0" applyFont="1" applyFill="1" applyBorder="1" applyAlignment="1">
      <alignment vertical="top"/>
    </xf>
    <xf numFmtId="0" fontId="28" fillId="8" borderId="2" xfId="0" applyFont="1" applyFill="1" applyBorder="1" applyAlignment="1"/>
    <xf numFmtId="0" fontId="2" fillId="8" borderId="1" xfId="0" applyFont="1" applyFill="1" applyBorder="1" applyAlignment="1">
      <alignment horizontal="left" vertical="top"/>
    </xf>
    <xf numFmtId="3" fontId="2" fillId="8" borderId="0" xfId="0" applyNumberFormat="1" applyFont="1" applyFill="1" applyBorder="1" applyAlignment="1" applyProtection="1">
      <alignment vertical="top"/>
    </xf>
    <xf numFmtId="0" fontId="28" fillId="8" borderId="2" xfId="0" applyFont="1" applyFill="1" applyBorder="1" applyAlignment="1">
      <alignment vertical="top"/>
    </xf>
    <xf numFmtId="0" fontId="5" fillId="8" borderId="1" xfId="0" applyFont="1" applyFill="1" applyBorder="1" applyAlignment="1">
      <alignment horizontal="left" vertical="top"/>
    </xf>
    <xf numFmtId="3" fontId="5" fillId="8" borderId="0" xfId="5" applyNumberFormat="1" applyFont="1" applyFill="1" applyBorder="1" applyAlignment="1" applyProtection="1">
      <alignment vertical="top"/>
      <protection locked="0"/>
    </xf>
    <xf numFmtId="0" fontId="5" fillId="8" borderId="0" xfId="0" applyFont="1" applyFill="1" applyBorder="1" applyAlignment="1">
      <alignment vertical="top"/>
    </xf>
    <xf numFmtId="3" fontId="27" fillId="8" borderId="0" xfId="0" applyNumberFormat="1" applyFont="1" applyFill="1" applyBorder="1" applyAlignment="1">
      <alignment vertical="top"/>
    </xf>
    <xf numFmtId="3" fontId="5" fillId="8" borderId="0" xfId="0" applyNumberFormat="1" applyFont="1" applyFill="1" applyBorder="1" applyAlignment="1" applyProtection="1">
      <alignment vertical="top"/>
      <protection locked="0"/>
    </xf>
    <xf numFmtId="0" fontId="26" fillId="8" borderId="0" xfId="0" applyFont="1" applyFill="1" applyBorder="1" applyAlignment="1">
      <alignment vertical="top"/>
    </xf>
    <xf numFmtId="0" fontId="26" fillId="8" borderId="1" xfId="0" applyFont="1" applyFill="1" applyBorder="1" applyAlignment="1">
      <alignment horizontal="left" vertical="top"/>
    </xf>
    <xf numFmtId="3" fontId="26" fillId="8" borderId="0" xfId="0" applyNumberFormat="1" applyFont="1" applyFill="1" applyBorder="1" applyAlignment="1" applyProtection="1">
      <alignment vertical="top"/>
    </xf>
    <xf numFmtId="0" fontId="32" fillId="8" borderId="0" xfId="0" applyFont="1" applyFill="1" applyBorder="1" applyAlignment="1">
      <alignment vertical="top"/>
    </xf>
    <xf numFmtId="3" fontId="2" fillId="8" borderId="0" xfId="5" applyNumberFormat="1" applyFont="1" applyFill="1" applyBorder="1" applyAlignment="1" applyProtection="1">
      <alignment vertical="top"/>
    </xf>
    <xf numFmtId="0" fontId="28" fillId="8" borderId="1" xfId="0" applyFont="1" applyFill="1" applyBorder="1"/>
    <xf numFmtId="3" fontId="26" fillId="8" borderId="0" xfId="5" applyNumberFormat="1" applyFont="1" applyFill="1" applyBorder="1" applyAlignment="1" applyProtection="1">
      <alignment vertical="top"/>
    </xf>
    <xf numFmtId="0" fontId="32" fillId="8" borderId="2" xfId="0" applyFont="1" applyFill="1" applyBorder="1" applyAlignment="1">
      <alignment vertical="top"/>
    </xf>
    <xf numFmtId="0" fontId="28" fillId="8" borderId="3" xfId="0" applyFont="1" applyFill="1" applyBorder="1"/>
    <xf numFmtId="0" fontId="28" fillId="8" borderId="4" xfId="0" applyFont="1" applyFill="1" applyBorder="1"/>
    <xf numFmtId="0" fontId="28" fillId="8" borderId="4" xfId="0" applyFont="1" applyFill="1" applyBorder="1" applyAlignment="1"/>
    <xf numFmtId="0" fontId="28" fillId="8" borderId="5" xfId="0" applyFont="1" applyFill="1" applyBorder="1"/>
    <xf numFmtId="0" fontId="5" fillId="8" borderId="4" xfId="0" applyFont="1" applyFill="1" applyBorder="1" applyAlignment="1">
      <alignment vertical="top"/>
    </xf>
    <xf numFmtId="0" fontId="5" fillId="8" borderId="4" xfId="0" applyFont="1" applyFill="1" applyBorder="1"/>
    <xf numFmtId="43" fontId="5" fillId="8" borderId="4" xfId="5" applyFont="1" applyFill="1" applyBorder="1"/>
    <xf numFmtId="0" fontId="5" fillId="8" borderId="4" xfId="0" applyFont="1" applyFill="1" applyBorder="1" applyAlignment="1">
      <alignment vertical="center"/>
    </xf>
    <xf numFmtId="0" fontId="5" fillId="8" borderId="4" xfId="0" applyFont="1" applyFill="1" applyBorder="1" applyAlignment="1"/>
    <xf numFmtId="0" fontId="5" fillId="8" borderId="0" xfId="0" applyFont="1" applyFill="1" applyBorder="1"/>
    <xf numFmtId="43" fontId="5" fillId="8" borderId="0" xfId="5" applyFont="1" applyFill="1" applyBorder="1"/>
    <xf numFmtId="0" fontId="5" fillId="8" borderId="0" xfId="0" applyFont="1" applyFill="1" applyBorder="1" applyAlignment="1">
      <alignment vertical="center"/>
    </xf>
    <xf numFmtId="0" fontId="5" fillId="8" borderId="0" xfId="0" applyFont="1" applyFill="1" applyBorder="1" applyAlignment="1"/>
    <xf numFmtId="0" fontId="2" fillId="8" borderId="0" xfId="0" applyFont="1" applyFill="1" applyBorder="1" applyAlignment="1">
      <alignment horizontal="right" vertical="top"/>
    </xf>
    <xf numFmtId="0" fontId="2" fillId="8" borderId="0" xfId="0" applyFont="1" applyFill="1" applyBorder="1" applyAlignment="1">
      <alignment vertical="top"/>
    </xf>
    <xf numFmtId="0" fontId="5" fillId="8" borderId="0" xfId="0" applyFont="1" applyFill="1" applyBorder="1" applyAlignment="1">
      <alignment horizontal="right"/>
    </xf>
    <xf numFmtId="43" fontId="5" fillId="8" borderId="0" xfId="5" applyFont="1" applyFill="1" applyBorder="1" applyAlignment="1">
      <alignment vertical="top"/>
    </xf>
    <xf numFmtId="0" fontId="5" fillId="8" borderId="0" xfId="0" applyFont="1" applyFill="1" applyBorder="1" applyAlignment="1" applyProtection="1">
      <alignment vertical="top" wrapText="1"/>
      <protection locked="0"/>
    </xf>
    <xf numFmtId="0" fontId="28" fillId="0" borderId="0" xfId="0" applyFont="1" applyProtection="1"/>
    <xf numFmtId="0" fontId="28" fillId="8" borderId="0" xfId="0" applyFont="1" applyFill="1" applyProtection="1"/>
    <xf numFmtId="0" fontId="28" fillId="8" borderId="0" xfId="0" applyFont="1" applyFill="1" applyAlignment="1" applyProtection="1">
      <alignment vertical="top"/>
    </xf>
    <xf numFmtId="0" fontId="28" fillId="8" borderId="0" xfId="0" applyFont="1" applyFill="1" applyAlignment="1" applyProtection="1"/>
    <xf numFmtId="0" fontId="28" fillId="8" borderId="0" xfId="0" applyFont="1" applyFill="1" applyAlignment="1" applyProtection="1">
      <alignment horizontal="right" vertical="top"/>
    </xf>
    <xf numFmtId="0" fontId="28" fillId="8" borderId="0" xfId="0" applyFont="1" applyFill="1" applyBorder="1" applyProtection="1"/>
    <xf numFmtId="0" fontId="2" fillId="8" borderId="0" xfId="0" applyFont="1" applyFill="1" applyBorder="1" applyAlignment="1" applyProtection="1"/>
    <xf numFmtId="0" fontId="2" fillId="8" borderId="0" xfId="1" applyNumberFormat="1" applyFont="1" applyFill="1" applyBorder="1" applyAlignment="1" applyProtection="1">
      <alignment vertical="center"/>
    </xf>
    <xf numFmtId="0" fontId="2" fillId="8" borderId="0" xfId="1" applyNumberFormat="1" applyFont="1" applyFill="1" applyBorder="1" applyAlignment="1" applyProtection="1">
      <alignment horizontal="centerContinuous" vertical="center"/>
    </xf>
    <xf numFmtId="0" fontId="2" fillId="8" borderId="0" xfId="0" applyFont="1" applyFill="1" applyBorder="1" applyAlignment="1" applyProtection="1">
      <alignment horizontal="right"/>
    </xf>
    <xf numFmtId="0" fontId="2" fillId="8" borderId="4" xfId="0" applyNumberFormat="1" applyFont="1" applyFill="1" applyBorder="1" applyAlignment="1" applyProtection="1"/>
    <xf numFmtId="0" fontId="2" fillId="8" borderId="0" xfId="1" applyNumberFormat="1" applyFont="1" applyFill="1" applyBorder="1" applyAlignment="1" applyProtection="1">
      <alignment horizontal="right" vertical="top"/>
    </xf>
    <xf numFmtId="0" fontId="31" fillId="9" borderId="7" xfId="0" applyFont="1" applyFill="1" applyBorder="1" applyAlignment="1" applyProtection="1">
      <alignment horizontal="centerContinuous"/>
    </xf>
    <xf numFmtId="0" fontId="30" fillId="9" borderId="8" xfId="0" applyFont="1" applyFill="1" applyBorder="1" applyProtection="1"/>
    <xf numFmtId="165" fontId="31" fillId="9" borderId="0" xfId="5" applyNumberFormat="1" applyFont="1" applyFill="1" applyBorder="1" applyAlignment="1" applyProtection="1">
      <alignment horizontal="center"/>
    </xf>
    <xf numFmtId="0" fontId="30" fillId="9" borderId="2" xfId="0" applyFont="1" applyFill="1" applyBorder="1" applyProtection="1"/>
    <xf numFmtId="0" fontId="2" fillId="8" borderId="1" xfId="1" applyNumberFormat="1" applyFont="1" applyFill="1" applyBorder="1" applyAlignment="1" applyProtection="1">
      <alignment vertical="center"/>
    </xf>
    <xf numFmtId="0" fontId="28" fillId="8" borderId="2" xfId="0" applyFont="1" applyFill="1" applyBorder="1" applyProtection="1"/>
    <xf numFmtId="0" fontId="28" fillId="8" borderId="1" xfId="0" applyFont="1" applyFill="1" applyBorder="1" applyAlignment="1" applyProtection="1">
      <alignment vertical="top"/>
    </xf>
    <xf numFmtId="166" fontId="5" fillId="8" borderId="0" xfId="5" applyNumberFormat="1" applyFont="1" applyFill="1" applyBorder="1" applyAlignment="1" applyProtection="1">
      <alignment vertical="top"/>
    </xf>
    <xf numFmtId="0" fontId="5" fillId="8" borderId="0" xfId="0" applyFont="1" applyFill="1" applyBorder="1" applyAlignment="1" applyProtection="1">
      <alignment vertical="top"/>
    </xf>
    <xf numFmtId="0" fontId="28" fillId="8" borderId="0" xfId="0" applyFont="1" applyFill="1" applyBorder="1" applyAlignment="1" applyProtection="1">
      <alignment horizontal="right" vertical="top"/>
    </xf>
    <xf numFmtId="0" fontId="2" fillId="8" borderId="0" xfId="0" applyFont="1" applyFill="1" applyBorder="1" applyAlignment="1" applyProtection="1">
      <alignment vertical="top"/>
    </xf>
    <xf numFmtId="0" fontId="2" fillId="8" borderId="0" xfId="0" applyFont="1" applyFill="1" applyBorder="1" applyAlignment="1" applyProtection="1">
      <alignment vertical="top" wrapText="1"/>
    </xf>
    <xf numFmtId="3" fontId="5" fillId="8" borderId="0" xfId="0" applyNumberFormat="1" applyFont="1" applyFill="1" applyBorder="1" applyAlignment="1" applyProtection="1">
      <alignment vertical="top"/>
    </xf>
    <xf numFmtId="0" fontId="26" fillId="8" borderId="0" xfId="0" applyFont="1" applyFill="1" applyBorder="1" applyAlignment="1" applyProtection="1">
      <alignment vertical="top" wrapText="1"/>
    </xf>
    <xf numFmtId="0" fontId="26" fillId="8" borderId="0" xfId="0" applyFont="1" applyFill="1" applyBorder="1" applyAlignment="1" applyProtection="1">
      <alignment vertical="top"/>
    </xf>
    <xf numFmtId="0" fontId="5" fillId="8" borderId="0" xfId="0" applyFont="1" applyFill="1" applyBorder="1" applyAlignment="1" applyProtection="1">
      <alignment vertical="top" wrapText="1"/>
    </xf>
    <xf numFmtId="3" fontId="5" fillId="8" borderId="0" xfId="5" applyNumberFormat="1" applyFont="1" applyFill="1" applyBorder="1" applyAlignment="1" applyProtection="1">
      <alignment vertical="top"/>
    </xf>
    <xf numFmtId="0" fontId="29" fillId="8" borderId="1" xfId="0" applyFont="1" applyFill="1" applyBorder="1" applyAlignment="1" applyProtection="1">
      <alignment vertical="top"/>
    </xf>
    <xf numFmtId="0" fontId="29" fillId="8" borderId="0" xfId="0" applyFont="1" applyFill="1" applyBorder="1" applyAlignment="1" applyProtection="1">
      <alignment horizontal="right" vertical="top"/>
    </xf>
    <xf numFmtId="0" fontId="28" fillId="8" borderId="0" xfId="0" applyFont="1" applyFill="1" applyBorder="1" applyAlignment="1" applyProtection="1">
      <alignment vertical="top" wrapText="1"/>
    </xf>
    <xf numFmtId="0" fontId="30" fillId="8" borderId="0" xfId="0" applyFont="1" applyFill="1" applyBorder="1" applyAlignment="1" applyProtection="1">
      <alignment vertical="center" wrapText="1"/>
    </xf>
    <xf numFmtId="3" fontId="27" fillId="8" borderId="0" xfId="5" applyNumberFormat="1" applyFont="1" applyFill="1" applyBorder="1" applyAlignment="1" applyProtection="1">
      <alignment vertical="top"/>
    </xf>
    <xf numFmtId="0" fontId="28" fillId="8" borderId="3" xfId="0" applyFont="1" applyFill="1" applyBorder="1" applyAlignment="1" applyProtection="1">
      <alignment vertical="top"/>
    </xf>
    <xf numFmtId="0" fontId="28" fillId="8" borderId="4" xfId="0" applyFont="1" applyFill="1" applyBorder="1" applyAlignment="1" applyProtection="1">
      <alignment vertical="top"/>
    </xf>
    <xf numFmtId="0" fontId="28" fillId="8" borderId="4" xfId="0" applyFont="1" applyFill="1" applyBorder="1" applyAlignment="1" applyProtection="1">
      <alignment horizontal="right" vertical="top"/>
    </xf>
    <xf numFmtId="0" fontId="28" fillId="8" borderId="5" xfId="0" applyFont="1" applyFill="1" applyBorder="1" applyProtection="1"/>
    <xf numFmtId="0" fontId="5" fillId="8" borderId="0" xfId="0" applyFont="1" applyFill="1" applyBorder="1" applyProtection="1"/>
    <xf numFmtId="43" fontId="5" fillId="8" borderId="0" xfId="5" applyFont="1" applyFill="1" applyBorder="1" applyProtection="1"/>
    <xf numFmtId="0" fontId="5" fillId="8" borderId="0" xfId="0" applyFont="1" applyFill="1" applyBorder="1" applyAlignment="1" applyProtection="1">
      <alignment vertical="center"/>
    </xf>
    <xf numFmtId="0" fontId="5" fillId="8" borderId="0" xfId="0" applyFont="1" applyFill="1" applyBorder="1" applyAlignment="1" applyProtection="1">
      <alignment wrapText="1"/>
    </xf>
    <xf numFmtId="0" fontId="2" fillId="8" borderId="0" xfId="0" applyFont="1" applyFill="1" applyBorder="1" applyAlignment="1" applyProtection="1">
      <alignment horizontal="right" vertical="top"/>
    </xf>
    <xf numFmtId="0" fontId="5" fillId="8" borderId="0" xfId="0" applyFont="1" applyFill="1" applyBorder="1" applyAlignment="1" applyProtection="1">
      <alignment horizontal="right"/>
    </xf>
    <xf numFmtId="43" fontId="5" fillId="8" borderId="0" xfId="5" applyFont="1" applyFill="1" applyBorder="1" applyAlignment="1" applyProtection="1">
      <alignment vertical="top"/>
    </xf>
    <xf numFmtId="0" fontId="28" fillId="8" borderId="0" xfId="0" applyFont="1" applyFill="1" applyBorder="1" applyProtection="1">
      <protection locked="0"/>
    </xf>
    <xf numFmtId="0" fontId="28" fillId="8" borderId="0" xfId="0" applyFont="1" applyFill="1" applyProtection="1">
      <protection locked="0"/>
    </xf>
    <xf numFmtId="0" fontId="28" fillId="8" borderId="0" xfId="0" applyFont="1" applyFill="1" applyAlignment="1" applyProtection="1">
      <alignment horizontal="right"/>
      <protection locked="0"/>
    </xf>
    <xf numFmtId="0" fontId="28" fillId="8" borderId="0" xfId="0" applyFont="1" applyFill="1" applyAlignment="1" applyProtection="1">
      <protection locked="0"/>
    </xf>
    <xf numFmtId="0" fontId="28" fillId="8" borderId="0" xfId="0" applyFont="1" applyFill="1" applyAlignment="1" applyProtection="1">
      <alignment wrapText="1"/>
      <protection locked="0"/>
    </xf>
    <xf numFmtId="0" fontId="28" fillId="8" borderId="0" xfId="0" applyFont="1" applyFill="1" applyBorder="1" applyAlignment="1">
      <alignment wrapText="1"/>
    </xf>
    <xf numFmtId="0" fontId="2" fillId="8" borderId="0" xfId="3" applyFont="1" applyFill="1" applyBorder="1" applyAlignment="1">
      <alignment horizontal="centerContinuous"/>
    </xf>
    <xf numFmtId="0" fontId="33" fillId="9" borderId="9" xfId="0" applyFont="1" applyFill="1" applyBorder="1" applyAlignment="1">
      <alignment horizontal="center" vertical="center"/>
    </xf>
    <xf numFmtId="165" fontId="31" fillId="9" borderId="6" xfId="5" applyNumberFormat="1" applyFont="1" applyFill="1" applyBorder="1" applyAlignment="1">
      <alignment horizontal="right" vertical="center"/>
    </xf>
    <xf numFmtId="0" fontId="28" fillId="8" borderId="1" xfId="0" applyFont="1" applyFill="1" applyBorder="1" applyAlignment="1">
      <alignment vertical="top"/>
    </xf>
    <xf numFmtId="0" fontId="2" fillId="8" borderId="0" xfId="3" applyFont="1" applyFill="1" applyBorder="1" applyAlignment="1">
      <alignment vertical="top"/>
    </xf>
    <xf numFmtId="0" fontId="34" fillId="8" borderId="0" xfId="3" applyFont="1" applyFill="1" applyBorder="1" applyAlignment="1">
      <alignment horizontal="center"/>
    </xf>
    <xf numFmtId="3" fontId="2" fillId="8" borderId="0" xfId="0" applyNumberFormat="1" applyFont="1" applyFill="1" applyBorder="1" applyAlignment="1" applyProtection="1">
      <alignment horizontal="right" vertical="top"/>
    </xf>
    <xf numFmtId="3" fontId="5" fillId="8" borderId="0" xfId="0" applyNumberFormat="1" applyFont="1" applyFill="1" applyBorder="1" applyAlignment="1" applyProtection="1">
      <alignment horizontal="right" vertical="top"/>
    </xf>
    <xf numFmtId="3" fontId="5" fillId="8" borderId="0" xfId="5" applyNumberFormat="1" applyFont="1" applyFill="1" applyBorder="1" applyAlignment="1" applyProtection="1">
      <alignment horizontal="right" vertical="top" wrapText="1"/>
      <protection locked="0"/>
    </xf>
    <xf numFmtId="0" fontId="34" fillId="8" borderId="0" xfId="3" applyFont="1" applyFill="1" applyBorder="1" applyAlignment="1" applyProtection="1">
      <alignment horizontal="center"/>
    </xf>
    <xf numFmtId="0" fontId="5" fillId="8" borderId="3" xfId="0" applyFont="1" applyFill="1" applyBorder="1" applyAlignment="1">
      <alignment horizontal="left" vertical="top"/>
    </xf>
    <xf numFmtId="0" fontId="28" fillId="8" borderId="4" xfId="0" applyFont="1" applyFill="1" applyBorder="1" applyAlignment="1">
      <alignment vertical="top"/>
    </xf>
    <xf numFmtId="3" fontId="5" fillId="8" borderId="4" xfId="5" applyNumberFormat="1" applyFont="1" applyFill="1" applyBorder="1" applyAlignment="1" applyProtection="1">
      <alignment horizontal="right" vertical="top" wrapText="1"/>
      <protection locked="0"/>
    </xf>
    <xf numFmtId="0" fontId="28" fillId="8" borderId="6" xfId="0" applyFont="1" applyFill="1" applyBorder="1"/>
    <xf numFmtId="0" fontId="5" fillId="8" borderId="4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wrapText="1"/>
    </xf>
    <xf numFmtId="0" fontId="2" fillId="8" borderId="0" xfId="0" applyFont="1" applyFill="1" applyBorder="1" applyAlignment="1"/>
    <xf numFmtId="0" fontId="28" fillId="8" borderId="0" xfId="0" applyFont="1" applyFill="1"/>
    <xf numFmtId="0" fontId="2" fillId="8" borderId="0" xfId="1" applyNumberFormat="1" applyFont="1" applyFill="1" applyBorder="1" applyAlignment="1">
      <alignment horizontal="centerContinuous" vertical="center"/>
    </xf>
    <xf numFmtId="0" fontId="5" fillId="8" borderId="4" xfId="0" applyNumberFormat="1" applyFont="1" applyFill="1" applyBorder="1" applyAlignment="1" applyProtection="1">
      <protection locked="0"/>
    </xf>
    <xf numFmtId="0" fontId="31" fillId="9" borderId="11" xfId="3" applyFont="1" applyFill="1" applyBorder="1" applyAlignment="1">
      <alignment horizontal="center" vertical="center" wrapText="1"/>
    </xf>
    <xf numFmtId="0" fontId="31" fillId="9" borderId="7" xfId="0" applyFont="1" applyFill="1" applyBorder="1" applyAlignment="1">
      <alignment horizontal="center" vertical="center" wrapText="1"/>
    </xf>
    <xf numFmtId="0" fontId="31" fillId="9" borderId="8" xfId="3" applyFont="1" applyFill="1" applyBorder="1" applyAlignment="1">
      <alignment horizontal="center" vertical="center" wrapText="1"/>
    </xf>
    <xf numFmtId="0" fontId="31" fillId="8" borderId="0" xfId="0" applyFont="1" applyFill="1" applyBorder="1"/>
    <xf numFmtId="0" fontId="31" fillId="9" borderId="3" xfId="3" applyFont="1" applyFill="1" applyBorder="1" applyAlignment="1">
      <alignment horizontal="center" vertical="center" wrapText="1"/>
    </xf>
    <xf numFmtId="0" fontId="31" fillId="9" borderId="4" xfId="0" applyFont="1" applyFill="1" applyBorder="1" applyAlignment="1">
      <alignment horizontal="center" vertical="center" wrapText="1"/>
    </xf>
    <xf numFmtId="0" fontId="31" fillId="9" borderId="5" xfId="3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vertical="top"/>
    </xf>
    <xf numFmtId="3" fontId="29" fillId="8" borderId="0" xfId="0" applyNumberFormat="1" applyFont="1" applyFill="1" applyBorder="1" applyAlignment="1">
      <alignment vertical="top"/>
    </xf>
    <xf numFmtId="0" fontId="29" fillId="8" borderId="2" xfId="0" applyFont="1" applyFill="1" applyBorder="1" applyAlignment="1">
      <alignment vertical="top"/>
    </xf>
    <xf numFmtId="0" fontId="29" fillId="8" borderId="0" xfId="0" applyFont="1" applyFill="1" applyBorder="1" applyAlignment="1">
      <alignment vertical="top"/>
    </xf>
    <xf numFmtId="0" fontId="35" fillId="8" borderId="1" xfId="0" applyFont="1" applyFill="1" applyBorder="1" applyAlignment="1">
      <alignment vertical="top"/>
    </xf>
    <xf numFmtId="3" fontId="29" fillId="8" borderId="0" xfId="5" applyNumberFormat="1" applyFont="1" applyFill="1" applyBorder="1" applyAlignment="1">
      <alignment vertical="top"/>
    </xf>
    <xf numFmtId="0" fontId="35" fillId="8" borderId="2" xfId="0" applyFont="1" applyFill="1" applyBorder="1" applyAlignment="1">
      <alignment vertical="top"/>
    </xf>
    <xf numFmtId="3" fontId="28" fillId="8" borderId="0" xfId="0" applyNumberFormat="1" applyFont="1" applyFill="1" applyBorder="1" applyAlignment="1">
      <alignment vertical="top"/>
    </xf>
    <xf numFmtId="3" fontId="5" fillId="8" borderId="0" xfId="5" applyNumberFormat="1" applyFont="1" applyFill="1" applyBorder="1" applyAlignment="1">
      <alignment vertical="top"/>
    </xf>
    <xf numFmtId="3" fontId="28" fillId="8" borderId="0" xfId="5" applyNumberFormat="1" applyFont="1" applyFill="1" applyBorder="1" applyAlignment="1">
      <alignment vertical="top"/>
    </xf>
    <xf numFmtId="0" fontId="28" fillId="8" borderId="0" xfId="0" applyFont="1" applyFill="1" applyAlignment="1"/>
    <xf numFmtId="0" fontId="28" fillId="8" borderId="0" xfId="0" applyFont="1" applyFill="1" applyAlignment="1">
      <alignment horizontal="left"/>
    </xf>
    <xf numFmtId="0" fontId="28" fillId="8" borderId="0" xfId="0" applyFont="1" applyFill="1" applyAlignment="1">
      <alignment vertical="center"/>
    </xf>
    <xf numFmtId="0" fontId="5" fillId="8" borderId="0" xfId="0" applyFont="1" applyFill="1" applyBorder="1" applyAlignment="1">
      <alignment vertical="top" wrapText="1"/>
    </xf>
    <xf numFmtId="0" fontId="2" fillId="8" borderId="0" xfId="3" applyFont="1" applyFill="1" applyBorder="1" applyAlignment="1" applyProtection="1"/>
    <xf numFmtId="0" fontId="2" fillId="8" borderId="0" xfId="0" applyFont="1" applyFill="1" applyBorder="1" applyAlignment="1" applyProtection="1">
      <alignment horizontal="centerContinuous"/>
    </xf>
    <xf numFmtId="164" fontId="5" fillId="8" borderId="0" xfId="1" applyFont="1" applyFill="1" applyBorder="1" applyProtection="1"/>
    <xf numFmtId="0" fontId="31" fillId="9" borderId="9" xfId="3" applyFont="1" applyFill="1" applyBorder="1" applyAlignment="1" applyProtection="1">
      <alignment horizontal="center" vertical="center" wrapText="1"/>
    </xf>
    <xf numFmtId="0" fontId="31" fillId="9" borderId="6" xfId="3" applyFont="1" applyFill="1" applyBorder="1" applyAlignment="1" applyProtection="1">
      <alignment horizontal="center" vertical="center" wrapText="1"/>
    </xf>
    <xf numFmtId="0" fontId="31" fillId="9" borderId="6" xfId="0" applyFont="1" applyFill="1" applyBorder="1" applyAlignment="1" applyProtection="1">
      <alignment horizontal="center" vertical="center" wrapText="1"/>
    </xf>
    <xf numFmtId="0" fontId="31" fillId="9" borderId="10" xfId="3" applyFont="1" applyFill="1" applyBorder="1" applyAlignment="1" applyProtection="1">
      <alignment horizontal="center" vertical="center" wrapText="1"/>
    </xf>
    <xf numFmtId="0" fontId="2" fillId="8" borderId="1" xfId="1" applyNumberFormat="1" applyFont="1" applyFill="1" applyBorder="1" applyAlignment="1" applyProtection="1">
      <alignment horizontal="centerContinuous" vertical="center"/>
    </xf>
    <xf numFmtId="0" fontId="2" fillId="8" borderId="0" xfId="1" applyNumberFormat="1" applyFont="1" applyFill="1" applyBorder="1" applyAlignment="1" applyProtection="1">
      <alignment vertical="top"/>
    </xf>
    <xf numFmtId="0" fontId="2" fillId="8" borderId="2" xfId="1" applyNumberFormat="1" applyFont="1" applyFill="1" applyBorder="1" applyAlignment="1" applyProtection="1">
      <alignment vertical="top"/>
    </xf>
    <xf numFmtId="0" fontId="29" fillId="8" borderId="1" xfId="0" applyFont="1" applyFill="1" applyBorder="1" applyAlignment="1" applyProtection="1"/>
    <xf numFmtId="0" fontId="2" fillId="8" borderId="2" xfId="0" applyFont="1" applyFill="1" applyBorder="1" applyAlignment="1" applyProtection="1">
      <alignment vertical="top"/>
    </xf>
    <xf numFmtId="3" fontId="2" fillId="8" borderId="0" xfId="0" applyNumberFormat="1" applyFont="1" applyFill="1" applyBorder="1" applyAlignment="1" applyProtection="1">
      <alignment horizontal="center" vertical="top"/>
      <protection locked="0"/>
    </xf>
    <xf numFmtId="0" fontId="29" fillId="8" borderId="2" xfId="0" applyFont="1" applyFill="1" applyBorder="1" applyAlignment="1" applyProtection="1">
      <alignment vertical="top"/>
    </xf>
    <xf numFmtId="0" fontId="28" fillId="8" borderId="1" xfId="0" applyFont="1" applyFill="1" applyBorder="1" applyAlignment="1" applyProtection="1"/>
    <xf numFmtId="0" fontId="34" fillId="8" borderId="0" xfId="0" applyFont="1" applyFill="1" applyBorder="1" applyAlignment="1" applyProtection="1">
      <alignment vertical="top"/>
    </xf>
    <xf numFmtId="3" fontId="5" fillId="8" borderId="0" xfId="0" applyNumberFormat="1" applyFont="1" applyFill="1" applyBorder="1" applyAlignment="1" applyProtection="1">
      <alignment horizontal="center" vertical="top"/>
      <protection locked="0"/>
    </xf>
    <xf numFmtId="3" fontId="5" fillId="8" borderId="0" xfId="0" applyNumberFormat="1" applyFont="1" applyFill="1" applyBorder="1" applyAlignment="1" applyProtection="1">
      <alignment horizontal="right" vertical="top"/>
      <protection locked="0"/>
    </xf>
    <xf numFmtId="0" fontId="28" fillId="8" borderId="2" xfId="0" applyFont="1" applyFill="1" applyBorder="1" applyAlignment="1" applyProtection="1">
      <alignment vertical="top"/>
    </xf>
    <xf numFmtId="0" fontId="2" fillId="8" borderId="0" xfId="0" applyFont="1" applyFill="1" applyBorder="1" applyAlignment="1" applyProtection="1">
      <alignment horizontal="center" vertical="top"/>
      <protection locked="0"/>
    </xf>
    <xf numFmtId="0" fontId="2" fillId="8" borderId="0" xfId="0" applyFont="1" applyFill="1" applyBorder="1" applyAlignment="1" applyProtection="1">
      <alignment horizontal="right" vertical="top"/>
      <protection locked="0"/>
    </xf>
    <xf numFmtId="0" fontId="28" fillId="8" borderId="0" xfId="0" applyFont="1" applyFill="1" applyBorder="1" applyAlignment="1" applyProtection="1">
      <alignment vertical="top"/>
    </xf>
    <xf numFmtId="0" fontId="5" fillId="8" borderId="0" xfId="0" applyNumberFormat="1" applyFont="1" applyFill="1" applyBorder="1" applyAlignment="1" applyProtection="1">
      <alignment horizontal="right" vertical="top"/>
      <protection locked="0"/>
    </xf>
    <xf numFmtId="0" fontId="35" fillId="8" borderId="1" xfId="0" applyFont="1" applyFill="1" applyBorder="1" applyAlignment="1" applyProtection="1"/>
    <xf numFmtId="3" fontId="26" fillId="8" borderId="0" xfId="0" applyNumberFormat="1" applyFont="1" applyFill="1" applyBorder="1" applyAlignment="1" applyProtection="1">
      <alignment horizontal="center" vertical="top"/>
      <protection locked="0"/>
    </xf>
    <xf numFmtId="3" fontId="26" fillId="8" borderId="0" xfId="0" applyNumberFormat="1" applyFont="1" applyFill="1" applyBorder="1" applyAlignment="1" applyProtection="1">
      <alignment horizontal="right" vertical="top"/>
    </xf>
    <xf numFmtId="0" fontId="35" fillId="8" borderId="2" xfId="0" applyFont="1" applyFill="1" applyBorder="1" applyAlignment="1" applyProtection="1">
      <alignment vertical="top"/>
    </xf>
    <xf numFmtId="0" fontId="28" fillId="8" borderId="0" xfId="0" applyFont="1" applyFill="1" applyBorder="1" applyAlignment="1" applyProtection="1">
      <alignment horizontal="center" vertical="top"/>
      <protection locked="0"/>
    </xf>
    <xf numFmtId="3" fontId="26" fillId="8" borderId="0" xfId="0" applyNumberFormat="1" applyFont="1" applyFill="1" applyBorder="1" applyAlignment="1" applyProtection="1">
      <alignment horizontal="center" vertical="top"/>
    </xf>
    <xf numFmtId="3" fontId="2" fillId="8" borderId="0" xfId="0" applyNumberFormat="1" applyFont="1" applyFill="1" applyBorder="1" applyAlignment="1" applyProtection="1">
      <alignment horizontal="right" vertical="top"/>
      <protection locked="0"/>
    </xf>
    <xf numFmtId="0" fontId="35" fillId="8" borderId="3" xfId="0" applyFont="1" applyFill="1" applyBorder="1" applyAlignment="1" applyProtection="1"/>
    <xf numFmtId="0" fontId="26" fillId="8" borderId="4" xfId="0" applyFont="1" applyFill="1" applyBorder="1" applyAlignment="1" applyProtection="1">
      <alignment vertical="top"/>
    </xf>
    <xf numFmtId="3" fontId="26" fillId="8" borderId="4" xfId="0" applyNumberFormat="1" applyFont="1" applyFill="1" applyBorder="1" applyAlignment="1" applyProtection="1">
      <alignment horizontal="center" vertical="top"/>
    </xf>
    <xf numFmtId="3" fontId="26" fillId="8" borderId="4" xfId="0" applyNumberFormat="1" applyFont="1" applyFill="1" applyBorder="1" applyAlignment="1" applyProtection="1">
      <alignment horizontal="right" vertical="top"/>
    </xf>
    <xf numFmtId="0" fontId="35" fillId="8" borderId="5" xfId="0" applyFont="1" applyFill="1" applyBorder="1" applyAlignment="1" applyProtection="1">
      <alignment vertical="top"/>
    </xf>
    <xf numFmtId="3" fontId="2" fillId="8" borderId="0" xfId="0" applyNumberFormat="1" applyFont="1" applyFill="1" applyBorder="1" applyAlignment="1" applyProtection="1">
      <alignment horizontal="center" vertical="center"/>
    </xf>
    <xf numFmtId="3" fontId="2" fillId="8" borderId="0" xfId="0" applyNumberFormat="1" applyFont="1" applyFill="1" applyBorder="1" applyAlignment="1" applyProtection="1">
      <alignment vertical="center"/>
    </xf>
    <xf numFmtId="0" fontId="5" fillId="8" borderId="0" xfId="0" applyFont="1" applyFill="1" applyBorder="1" applyAlignment="1" applyProtection="1"/>
    <xf numFmtId="0" fontId="5" fillId="8" borderId="0" xfId="0" applyFont="1" applyFill="1" applyAlignment="1">
      <alignment wrapText="1"/>
    </xf>
    <xf numFmtId="0" fontId="2" fillId="8" borderId="6" xfId="0" applyFont="1" applyFill="1" applyBorder="1" applyAlignment="1">
      <alignment vertical="top" wrapText="1"/>
    </xf>
    <xf numFmtId="0" fontId="28" fillId="8" borderId="6" xfId="0" applyFont="1" applyFill="1" applyBorder="1" applyAlignment="1">
      <alignment vertical="top"/>
    </xf>
    <xf numFmtId="0" fontId="2" fillId="8" borderId="5" xfId="0" applyFont="1" applyFill="1" applyBorder="1" applyAlignment="1">
      <alignment vertical="top" wrapText="1"/>
    </xf>
    <xf numFmtId="3" fontId="29" fillId="8" borderId="4" xfId="0" applyNumberFormat="1" applyFont="1" applyFill="1" applyBorder="1" applyAlignment="1">
      <alignment horizontal="right" vertical="top"/>
    </xf>
    <xf numFmtId="3" fontId="29" fillId="0" borderId="4" xfId="0" applyNumberFormat="1" applyFont="1" applyFill="1" applyBorder="1" applyAlignment="1">
      <alignment horizontal="right" vertical="top"/>
    </xf>
    <xf numFmtId="0" fontId="29" fillId="8" borderId="3" xfId="0" applyFont="1" applyFill="1" applyBorder="1" applyAlignment="1">
      <alignment vertical="top"/>
    </xf>
    <xf numFmtId="0" fontId="2" fillId="8" borderId="2" xfId="0" applyFont="1" applyFill="1" applyBorder="1" applyAlignment="1">
      <alignment vertical="top" wrapText="1"/>
    </xf>
    <xf numFmtId="3" fontId="28" fillId="8" borderId="0" xfId="0" applyNumberFormat="1" applyFont="1" applyFill="1" applyBorder="1" applyAlignment="1">
      <alignment horizontal="right" vertical="top"/>
    </xf>
    <xf numFmtId="3" fontId="29" fillId="8" borderId="0" xfId="0" applyNumberFormat="1" applyFont="1" applyFill="1" applyBorder="1" applyAlignment="1">
      <alignment horizontal="right" vertical="top"/>
    </xf>
    <xf numFmtId="3" fontId="28" fillId="8" borderId="0" xfId="0" applyNumberFormat="1" applyFont="1" applyFill="1" applyBorder="1" applyAlignment="1" applyProtection="1">
      <alignment horizontal="right" vertical="top"/>
      <protection locked="0"/>
    </xf>
    <xf numFmtId="3" fontId="36" fillId="8" borderId="25" xfId="0" applyNumberFormat="1" applyFont="1" applyFill="1" applyBorder="1" applyAlignment="1">
      <alignment horizontal="right" vertical="top"/>
    </xf>
    <xf numFmtId="3" fontId="36" fillId="8" borderId="0" xfId="0" applyNumberFormat="1" applyFont="1" applyFill="1" applyBorder="1" applyAlignment="1">
      <alignment horizontal="right" vertical="top"/>
    </xf>
    <xf numFmtId="3" fontId="29" fillId="8" borderId="0" xfId="0" applyNumberFormat="1" applyFont="1" applyFill="1" applyBorder="1" applyAlignment="1" applyProtection="1">
      <alignment horizontal="right" vertical="top"/>
      <protection locked="0"/>
    </xf>
    <xf numFmtId="0" fontId="37" fillId="8" borderId="0" xfId="0" applyFont="1" applyFill="1" applyBorder="1" applyAlignment="1">
      <alignment horizontal="left" vertical="top"/>
    </xf>
    <xf numFmtId="166" fontId="5" fillId="8" borderId="0" xfId="5" applyNumberFormat="1" applyFont="1" applyFill="1" applyBorder="1" applyAlignment="1">
      <alignment vertical="top"/>
    </xf>
    <xf numFmtId="0" fontId="2" fillId="8" borderId="2" xfId="1" applyNumberFormat="1" applyFont="1" applyFill="1" applyBorder="1" applyAlignment="1">
      <alignment horizontal="centerContinuous" vertical="center"/>
    </xf>
    <xf numFmtId="0" fontId="2" fillId="8" borderId="1" xfId="1" applyNumberFormat="1" applyFont="1" applyFill="1" applyBorder="1" applyAlignment="1">
      <alignment horizontal="centerContinuous" vertical="center"/>
    </xf>
    <xf numFmtId="165" fontId="31" fillId="9" borderId="10" xfId="5" applyNumberFormat="1" applyFont="1" applyFill="1" applyBorder="1" applyAlignment="1">
      <alignment horizontal="center" vertical="center" wrapText="1"/>
    </xf>
    <xf numFmtId="165" fontId="31" fillId="9" borderId="6" xfId="5" applyNumberFormat="1" applyFont="1" applyFill="1" applyBorder="1" applyAlignment="1">
      <alignment horizontal="center" vertical="center" wrapText="1"/>
    </xf>
    <xf numFmtId="165" fontId="31" fillId="9" borderId="9" xfId="5" applyNumberFormat="1" applyFont="1" applyFill="1" applyBorder="1" applyAlignment="1">
      <alignment horizontal="center" vertical="center" wrapText="1"/>
    </xf>
    <xf numFmtId="0" fontId="5" fillId="8" borderId="4" xfId="0" applyNumberFormat="1" applyFont="1" applyFill="1" applyBorder="1" applyAlignment="1" applyProtection="1"/>
    <xf numFmtId="3" fontId="5" fillId="8" borderId="0" xfId="3" applyNumberFormat="1" applyFont="1" applyFill="1" applyBorder="1" applyAlignment="1">
      <alignment vertical="top"/>
    </xf>
    <xf numFmtId="0" fontId="5" fillId="8" borderId="0" xfId="3" applyFont="1" applyFill="1" applyBorder="1" applyAlignment="1">
      <alignment vertical="top"/>
    </xf>
    <xf numFmtId="3" fontId="5" fillId="8" borderId="4" xfId="3" applyNumberFormat="1" applyFont="1" applyFill="1" applyBorder="1" applyAlignment="1">
      <alignment vertical="top"/>
    </xf>
    <xf numFmtId="0" fontId="2" fillId="8" borderId="4" xfId="3" applyFont="1" applyFill="1" applyBorder="1" applyAlignment="1">
      <alignment vertical="top"/>
    </xf>
    <xf numFmtId="0" fontId="28" fillId="8" borderId="3" xfId="0" applyFont="1" applyFill="1" applyBorder="1" applyAlignment="1">
      <alignment vertical="top"/>
    </xf>
    <xf numFmtId="0" fontId="28" fillId="8" borderId="0" xfId="0" applyFont="1" applyFill="1" applyAlignment="1">
      <alignment horizontal="left" wrapText="1"/>
    </xf>
    <xf numFmtId="0" fontId="28" fillId="8" borderId="2" xfId="0" applyFont="1" applyFill="1" applyBorder="1" applyAlignment="1">
      <alignment horizontal="left" wrapText="1"/>
    </xf>
    <xf numFmtId="3" fontId="2" fillId="8" borderId="0" xfId="3" applyNumberFormat="1" applyFont="1" applyFill="1" applyBorder="1" applyAlignment="1">
      <alignment horizontal="right" vertical="top" wrapText="1"/>
    </xf>
    <xf numFmtId="0" fontId="28" fillId="8" borderId="0" xfId="0" applyFont="1" applyFill="1" applyBorder="1" applyAlignment="1">
      <alignment horizontal="left" vertical="top" wrapText="1"/>
    </xf>
    <xf numFmtId="0" fontId="28" fillId="8" borderId="1" xfId="0" applyFont="1" applyFill="1" applyBorder="1" applyAlignment="1">
      <alignment horizontal="left" vertical="top" wrapText="1"/>
    </xf>
    <xf numFmtId="3" fontId="2" fillId="8" borderId="0" xfId="3" applyNumberFormat="1" applyFont="1" applyFill="1" applyBorder="1" applyAlignment="1" applyProtection="1">
      <alignment horizontal="right" vertical="top" wrapText="1"/>
    </xf>
    <xf numFmtId="3" fontId="2" fillId="8" borderId="0" xfId="3" applyNumberFormat="1" applyFont="1" applyFill="1" applyBorder="1" applyAlignment="1" applyProtection="1">
      <alignment horizontal="right" vertical="top" wrapText="1"/>
      <protection locked="0"/>
    </xf>
    <xf numFmtId="3" fontId="2" fillId="8" borderId="0" xfId="3" applyNumberFormat="1" applyFont="1" applyFill="1" applyBorder="1" applyAlignment="1">
      <alignment vertical="top"/>
    </xf>
    <xf numFmtId="3" fontId="5" fillId="8" borderId="0" xfId="3" applyNumberFormat="1" applyFont="1" applyFill="1" applyBorder="1" applyAlignment="1" applyProtection="1">
      <alignment vertical="top"/>
      <protection locked="0"/>
    </xf>
    <xf numFmtId="0" fontId="30" fillId="9" borderId="10" xfId="0" applyFont="1" applyFill="1" applyBorder="1"/>
    <xf numFmtId="0" fontId="30" fillId="9" borderId="6" xfId="0" applyFont="1" applyFill="1" applyBorder="1" applyAlignment="1">
      <alignment vertical="center"/>
    </xf>
    <xf numFmtId="0" fontId="30" fillId="8" borderId="0" xfId="0" applyFont="1" applyFill="1" applyBorder="1" applyAlignment="1">
      <alignment vertical="center"/>
    </xf>
    <xf numFmtId="0" fontId="28" fillId="8" borderId="0" xfId="0" applyFont="1" applyFill="1" applyBorder="1" applyAlignment="1">
      <alignment horizontal="centerContinuous"/>
    </xf>
    <xf numFmtId="0" fontId="5" fillId="8" borderId="0" xfId="3" applyFont="1" applyFill="1" applyBorder="1" applyAlignment="1">
      <alignment horizontal="center" vertical="top"/>
    </xf>
    <xf numFmtId="0" fontId="5" fillId="8" borderId="0" xfId="3" applyFont="1" applyFill="1" applyBorder="1" applyAlignment="1">
      <alignment horizontal="centerContinuous" vertical="center"/>
    </xf>
    <xf numFmtId="0" fontId="2" fillId="8" borderId="0" xfId="3" applyFont="1" applyFill="1" applyBorder="1" applyAlignment="1">
      <alignment horizontal="center" vertical="top"/>
    </xf>
    <xf numFmtId="167" fontId="12" fillId="4" borderId="18" xfId="2" applyNumberFormat="1" applyFont="1" applyFill="1" applyBorder="1" applyAlignment="1">
      <alignment vertical="center" wrapText="1"/>
    </xf>
    <xf numFmtId="167" fontId="17" fillId="4" borderId="18" xfId="2" applyNumberFormat="1" applyFont="1" applyFill="1" applyBorder="1" applyAlignment="1">
      <alignment vertical="center" wrapText="1"/>
    </xf>
    <xf numFmtId="167" fontId="8" fillId="4" borderId="18" xfId="2" applyNumberFormat="1" applyFont="1" applyFill="1" applyBorder="1" applyAlignment="1">
      <alignment horizontal="right" vertical="top" wrapText="1"/>
    </xf>
    <xf numFmtId="167" fontId="9" fillId="4" borderId="19" xfId="2" applyNumberFormat="1" applyFont="1" applyFill="1" applyBorder="1" applyAlignment="1">
      <alignment horizontal="right" vertical="top" wrapText="1"/>
    </xf>
    <xf numFmtId="167" fontId="8" fillId="4" borderId="18" xfId="2" applyNumberFormat="1" applyFont="1" applyFill="1" applyBorder="1" applyAlignment="1">
      <alignment horizontal="right" vertical="center" wrapText="1"/>
    </xf>
    <xf numFmtId="167" fontId="9" fillId="4" borderId="19" xfId="2" applyNumberFormat="1" applyFont="1" applyFill="1" applyBorder="1" applyAlignment="1">
      <alignment horizontal="right" vertical="center" wrapText="1"/>
    </xf>
    <xf numFmtId="166" fontId="8" fillId="4" borderId="18" xfId="2" applyNumberFormat="1" applyFont="1" applyFill="1" applyBorder="1" applyAlignment="1">
      <alignment horizontal="right" vertical="center" wrapText="1"/>
    </xf>
    <xf numFmtId="3" fontId="9" fillId="4" borderId="18" xfId="2" applyNumberFormat="1" applyFont="1" applyFill="1" applyBorder="1" applyAlignment="1">
      <alignment horizontal="right" vertical="center" wrapText="1"/>
    </xf>
    <xf numFmtId="3" fontId="8" fillId="4" borderId="18" xfId="2" applyNumberFormat="1" applyFont="1" applyFill="1" applyBorder="1" applyAlignment="1">
      <alignment horizontal="right" vertical="center" wrapText="1"/>
    </xf>
    <xf numFmtId="3" fontId="8" fillId="4" borderId="18" xfId="0" applyNumberFormat="1" applyFont="1" applyFill="1" applyBorder="1" applyAlignment="1">
      <alignment horizontal="right" vertical="center" wrapText="1"/>
    </xf>
    <xf numFmtId="3" fontId="9" fillId="4" borderId="18" xfId="0" applyNumberFormat="1" applyFont="1" applyFill="1" applyBorder="1" applyAlignment="1">
      <alignment horizontal="right" vertical="center" wrapText="1"/>
    </xf>
    <xf numFmtId="3" fontId="9" fillId="4" borderId="16" xfId="0" applyNumberFormat="1" applyFont="1" applyFill="1" applyBorder="1" applyAlignment="1">
      <alignment vertical="center" wrapText="1"/>
    </xf>
    <xf numFmtId="3" fontId="9" fillId="4" borderId="18" xfId="0" applyNumberFormat="1" applyFont="1" applyFill="1" applyBorder="1" applyAlignment="1">
      <alignment horizontal="right" vertical="top" wrapText="1"/>
    </xf>
    <xf numFmtId="3" fontId="8" fillId="4" borderId="18" xfId="0" applyNumberFormat="1" applyFont="1" applyFill="1" applyBorder="1" applyAlignment="1">
      <alignment horizontal="right" vertical="top" wrapText="1"/>
    </xf>
    <xf numFmtId="3" fontId="8" fillId="4" borderId="18" xfId="0" applyNumberFormat="1" applyFont="1" applyFill="1" applyBorder="1" applyAlignment="1">
      <alignment horizontal="right" vertical="top"/>
    </xf>
    <xf numFmtId="3" fontId="9" fillId="4" borderId="18" xfId="0" applyNumberFormat="1" applyFont="1" applyFill="1" applyBorder="1" applyAlignment="1">
      <alignment horizontal="right" vertical="top"/>
    </xf>
    <xf numFmtId="3" fontId="8" fillId="4" borderId="19" xfId="0" applyNumberFormat="1" applyFont="1" applyFill="1" applyBorder="1" applyAlignment="1">
      <alignment horizontal="right" vertical="top"/>
    </xf>
    <xf numFmtId="3" fontId="9" fillId="4" borderId="19" xfId="0" applyNumberFormat="1" applyFont="1" applyFill="1" applyBorder="1" applyAlignment="1">
      <alignment horizontal="right" vertical="top"/>
    </xf>
    <xf numFmtId="166" fontId="8" fillId="4" borderId="16" xfId="0" applyNumberFormat="1" applyFont="1" applyFill="1" applyBorder="1" applyAlignment="1">
      <alignment horizontal="right" vertical="center" wrapText="1"/>
    </xf>
    <xf numFmtId="166" fontId="8" fillId="4" borderId="18" xfId="0" applyNumberFormat="1" applyFont="1" applyFill="1" applyBorder="1" applyAlignment="1">
      <alignment horizontal="right" vertical="center" wrapText="1"/>
    </xf>
    <xf numFmtId="166" fontId="8" fillId="4" borderId="19" xfId="0" applyNumberFormat="1" applyFont="1" applyFill="1" applyBorder="1" applyAlignment="1">
      <alignment horizontal="right" vertical="center" wrapText="1"/>
    </xf>
    <xf numFmtId="166" fontId="9" fillId="4" borderId="22" xfId="0" applyNumberFormat="1" applyFont="1" applyFill="1" applyBorder="1" applyAlignment="1">
      <alignment horizontal="right" vertical="center" wrapText="1"/>
    </xf>
    <xf numFmtId="166" fontId="8" fillId="4" borderId="22" xfId="2" applyNumberFormat="1" applyFont="1" applyFill="1" applyBorder="1" applyAlignment="1">
      <alignment horizontal="right" vertical="center" wrapText="1"/>
    </xf>
    <xf numFmtId="166" fontId="8" fillId="4" borderId="19" xfId="2" applyNumberFormat="1" applyFont="1" applyFill="1" applyBorder="1" applyAlignment="1">
      <alignment horizontal="right" vertical="center" wrapText="1"/>
    </xf>
    <xf numFmtId="166" fontId="8" fillId="4" borderId="16" xfId="2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3" fontId="8" fillId="4" borderId="2" xfId="0" applyNumberFormat="1" applyFont="1" applyFill="1" applyBorder="1" applyAlignment="1">
      <alignment horizontal="right" vertical="center" wrapText="1"/>
    </xf>
    <xf numFmtId="3" fontId="9" fillId="4" borderId="19" xfId="0" applyNumberFormat="1" applyFont="1" applyFill="1" applyBorder="1" applyAlignment="1">
      <alignment horizontal="right" vertical="center" wrapText="1"/>
    </xf>
    <xf numFmtId="0" fontId="26" fillId="8" borderId="0" xfId="0" applyFont="1" applyFill="1" applyBorder="1" applyAlignment="1">
      <alignment vertical="top" wrapText="1"/>
    </xf>
    <xf numFmtId="0" fontId="5" fillId="8" borderId="0" xfId="0" applyFont="1" applyFill="1" applyBorder="1" applyAlignment="1">
      <alignment horizontal="left" vertical="top"/>
    </xf>
    <xf numFmtId="0" fontId="2" fillId="8" borderId="0" xfId="0" applyFont="1" applyFill="1" applyBorder="1" applyAlignment="1">
      <alignment vertical="top" wrapText="1"/>
    </xf>
    <xf numFmtId="0" fontId="2" fillId="8" borderId="0" xfId="3" applyFont="1" applyFill="1" applyBorder="1" applyAlignment="1">
      <alignment horizontal="center"/>
    </xf>
    <xf numFmtId="0" fontId="31" fillId="9" borderId="6" xfId="3" applyFont="1" applyFill="1" applyBorder="1" applyAlignment="1">
      <alignment horizontal="center" vertical="center"/>
    </xf>
    <xf numFmtId="0" fontId="5" fillId="8" borderId="0" xfId="0" applyFont="1" applyFill="1" applyBorder="1" applyAlignment="1" applyProtection="1">
      <alignment horizontal="left" vertical="top"/>
    </xf>
    <xf numFmtId="0" fontId="5" fillId="8" borderId="0" xfId="0" applyFont="1" applyFill="1" applyBorder="1" applyAlignment="1" applyProtection="1">
      <alignment horizontal="left" vertical="top" wrapText="1"/>
    </xf>
    <xf numFmtId="0" fontId="2" fillId="8" borderId="0" xfId="0" applyFont="1" applyFill="1" applyBorder="1" applyAlignment="1" applyProtection="1">
      <alignment horizontal="left" vertical="top" wrapText="1"/>
    </xf>
    <xf numFmtId="0" fontId="28" fillId="8" borderId="0" xfId="0" applyFont="1" applyFill="1" applyBorder="1" applyAlignment="1">
      <alignment horizontal="left" vertical="top"/>
    </xf>
    <xf numFmtId="0" fontId="31" fillId="9" borderId="7" xfId="3" applyFont="1" applyFill="1" applyBorder="1" applyAlignment="1">
      <alignment horizontal="center" vertical="center" wrapText="1"/>
    </xf>
    <xf numFmtId="0" fontId="31" fillId="9" borderId="4" xfId="3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right"/>
    </xf>
    <xf numFmtId="0" fontId="2" fillId="8" borderId="0" xfId="0" applyFont="1" applyFill="1" applyBorder="1" applyAlignment="1" applyProtection="1">
      <alignment horizontal="left" vertical="top"/>
    </xf>
    <xf numFmtId="0" fontId="2" fillId="8" borderId="0" xfId="0" applyFont="1" applyFill="1" applyBorder="1" applyAlignment="1" applyProtection="1">
      <alignment horizontal="center" vertical="top"/>
    </xf>
    <xf numFmtId="0" fontId="5" fillId="8" borderId="0" xfId="0" applyNumberFormat="1" applyFont="1" applyFill="1" applyBorder="1" applyAlignment="1" applyProtection="1">
      <alignment horizontal="left"/>
    </xf>
    <xf numFmtId="0" fontId="29" fillId="8" borderId="0" xfId="0" applyFont="1" applyFill="1" applyBorder="1" applyAlignment="1">
      <alignment horizontal="left" vertical="top" wrapText="1"/>
    </xf>
    <xf numFmtId="0" fontId="2" fillId="8" borderId="0" xfId="3" applyFont="1" applyFill="1" applyBorder="1" applyAlignment="1">
      <alignment horizontal="left" vertical="top" wrapText="1"/>
    </xf>
    <xf numFmtId="0" fontId="2" fillId="8" borderId="0" xfId="3" applyFont="1" applyFill="1" applyBorder="1" applyAlignment="1">
      <alignment horizontal="left" vertical="top"/>
    </xf>
    <xf numFmtId="0" fontId="5" fillId="8" borderId="0" xfId="3" applyFont="1" applyFill="1" applyBorder="1" applyAlignment="1">
      <alignment horizontal="left" vertical="top"/>
    </xf>
    <xf numFmtId="0" fontId="31" fillId="9" borderId="6" xfId="3" applyFont="1" applyFill="1" applyBorder="1" applyAlignment="1">
      <alignment horizontal="center" vertical="center"/>
    </xf>
    <xf numFmtId="0" fontId="2" fillId="8" borderId="0" xfId="3" applyFont="1" applyFill="1" applyBorder="1" applyAlignment="1">
      <alignment horizontal="center"/>
    </xf>
    <xf numFmtId="0" fontId="2" fillId="8" borderId="4" xfId="0" applyNumberFormat="1" applyFont="1" applyFill="1" applyBorder="1" applyAlignment="1" applyProtection="1">
      <alignment horizontal="center"/>
      <protection locked="0"/>
    </xf>
    <xf numFmtId="0" fontId="5" fillId="8" borderId="0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vertical="top" wrapText="1"/>
    </xf>
    <xf numFmtId="0" fontId="2" fillId="8" borderId="0" xfId="0" applyFont="1" applyFill="1" applyBorder="1" applyAlignment="1">
      <alignment horizontal="left" vertical="top" wrapText="1"/>
    </xf>
    <xf numFmtId="0" fontId="26" fillId="8" borderId="0" xfId="0" applyFont="1" applyFill="1" applyBorder="1" applyAlignment="1">
      <alignment horizontal="left" vertical="top" wrapText="1"/>
    </xf>
    <xf numFmtId="0" fontId="5" fillId="8" borderId="0" xfId="0" applyFont="1" applyFill="1" applyBorder="1" applyAlignment="1" applyProtection="1">
      <alignment horizontal="center" vertical="top" wrapText="1"/>
      <protection locked="0"/>
    </xf>
    <xf numFmtId="0" fontId="26" fillId="8" borderId="0" xfId="0" applyFont="1" applyFill="1" applyBorder="1" applyAlignment="1">
      <alignment vertical="top" wrapText="1"/>
    </xf>
    <xf numFmtId="0" fontId="5" fillId="8" borderId="0" xfId="0" applyFont="1" applyFill="1" applyBorder="1" applyAlignment="1">
      <alignment horizontal="left" vertical="top"/>
    </xf>
    <xf numFmtId="0" fontId="5" fillId="8" borderId="4" xfId="0" applyFont="1" applyFill="1" applyBorder="1" applyAlignment="1" applyProtection="1">
      <alignment horizontal="center"/>
      <protection locked="0"/>
    </xf>
    <xf numFmtId="0" fontId="5" fillId="8" borderId="4" xfId="0" applyFont="1" applyFill="1" applyBorder="1" applyAlignment="1" applyProtection="1">
      <alignment horizontal="center" vertical="center"/>
      <protection locked="0"/>
    </xf>
    <xf numFmtId="0" fontId="28" fillId="8" borderId="7" xfId="0" applyFont="1" applyFill="1" applyBorder="1" applyAlignment="1" applyProtection="1">
      <alignment horizontal="center"/>
      <protection locked="0"/>
    </xf>
    <xf numFmtId="0" fontId="5" fillId="8" borderId="0" xfId="0" applyFont="1" applyFill="1" applyBorder="1" applyAlignment="1" applyProtection="1">
      <alignment horizontal="left" vertical="top"/>
    </xf>
    <xf numFmtId="0" fontId="26" fillId="8" borderId="0" xfId="0" applyFont="1" applyFill="1" applyBorder="1" applyAlignment="1" applyProtection="1">
      <alignment horizontal="left" vertical="top" wrapText="1"/>
    </xf>
    <xf numFmtId="0" fontId="5" fillId="8" borderId="0" xfId="0" applyFont="1" applyFill="1" applyBorder="1" applyAlignment="1" applyProtection="1">
      <alignment horizontal="left" vertical="top" wrapText="1"/>
    </xf>
    <xf numFmtId="0" fontId="30" fillId="9" borderId="11" xfId="3" applyFont="1" applyFill="1" applyBorder="1" applyAlignment="1" applyProtection="1">
      <alignment horizontal="center" vertical="center"/>
    </xf>
    <xf numFmtId="0" fontId="30" fillId="9" borderId="1" xfId="3" applyFont="1" applyFill="1" applyBorder="1" applyAlignment="1" applyProtection="1">
      <alignment horizontal="center" vertical="center"/>
    </xf>
    <xf numFmtId="0" fontId="31" fillId="9" borderId="7" xfId="3" applyFont="1" applyFill="1" applyBorder="1" applyAlignment="1" applyProtection="1">
      <alignment horizontal="center" vertical="center"/>
    </xf>
    <xf numFmtId="0" fontId="31" fillId="9" borderId="0" xfId="3" applyFont="1" applyFill="1" applyBorder="1" applyAlignment="1" applyProtection="1">
      <alignment horizontal="center" vertical="center"/>
    </xf>
    <xf numFmtId="0" fontId="31" fillId="9" borderId="7" xfId="3" applyFont="1" applyFill="1" applyBorder="1" applyAlignment="1" applyProtection="1">
      <alignment horizontal="right" vertical="top"/>
    </xf>
    <xf numFmtId="0" fontId="31" fillId="9" borderId="0" xfId="3" applyFont="1" applyFill="1" applyBorder="1" applyAlignment="1" applyProtection="1">
      <alignment horizontal="right" vertical="top"/>
    </xf>
    <xf numFmtId="0" fontId="2" fillId="8" borderId="0" xfId="0" applyFont="1" applyFill="1" applyBorder="1" applyAlignment="1" applyProtection="1">
      <alignment horizontal="center"/>
    </xf>
    <xf numFmtId="0" fontId="2" fillId="8" borderId="0" xfId="1" applyNumberFormat="1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left" vertical="top" wrapText="1"/>
    </xf>
    <xf numFmtId="0" fontId="28" fillId="8" borderId="0" xfId="0" applyFont="1" applyFill="1" applyBorder="1" applyAlignment="1">
      <alignment horizontal="right"/>
    </xf>
    <xf numFmtId="0" fontId="28" fillId="8" borderId="0" xfId="0" applyFont="1" applyFill="1" applyBorder="1" applyAlignment="1">
      <alignment horizontal="left"/>
    </xf>
    <xf numFmtId="0" fontId="2" fillId="8" borderId="0" xfId="0" applyFont="1" applyFill="1" applyBorder="1" applyAlignment="1">
      <alignment horizontal="center"/>
    </xf>
    <xf numFmtId="0" fontId="2" fillId="8" borderId="1" xfId="1" applyNumberFormat="1" applyFont="1" applyFill="1" applyBorder="1" applyAlignment="1">
      <alignment horizontal="center" vertical="center"/>
    </xf>
    <xf numFmtId="0" fontId="2" fillId="8" borderId="0" xfId="1" applyNumberFormat="1" applyFont="1" applyFill="1" applyBorder="1" applyAlignment="1">
      <alignment horizontal="center" vertical="center"/>
    </xf>
    <xf numFmtId="0" fontId="2" fillId="8" borderId="2" xfId="1" applyNumberFormat="1" applyFont="1" applyFill="1" applyBorder="1" applyAlignment="1">
      <alignment horizontal="center" vertical="center"/>
    </xf>
    <xf numFmtId="0" fontId="31" fillId="9" borderId="7" xfId="3" applyFont="1" applyFill="1" applyBorder="1" applyAlignment="1">
      <alignment horizontal="center" vertical="center" wrapText="1"/>
    </xf>
    <xf numFmtId="0" fontId="31" fillId="9" borderId="4" xfId="3" applyFont="1" applyFill="1" applyBorder="1" applyAlignment="1">
      <alignment horizontal="center" vertical="center" wrapText="1"/>
    </xf>
    <xf numFmtId="0" fontId="2" fillId="8" borderId="1" xfId="1" applyNumberFormat="1" applyFont="1" applyFill="1" applyBorder="1" applyAlignment="1">
      <alignment horizontal="center" vertical="top"/>
    </xf>
    <xf numFmtId="0" fontId="2" fillId="8" borderId="0" xfId="1" applyNumberFormat="1" applyFont="1" applyFill="1" applyBorder="1" applyAlignment="1">
      <alignment horizontal="center" vertical="top"/>
    </xf>
    <xf numFmtId="0" fontId="2" fillId="8" borderId="2" xfId="1" applyNumberFormat="1" applyFont="1" applyFill="1" applyBorder="1" applyAlignment="1">
      <alignment horizontal="center" vertical="top"/>
    </xf>
    <xf numFmtId="0" fontId="29" fillId="8" borderId="0" xfId="0" applyFont="1" applyFill="1" applyBorder="1" applyAlignment="1">
      <alignment horizontal="left" vertical="top"/>
    </xf>
    <xf numFmtId="0" fontId="28" fillId="8" borderId="0" xfId="0" applyFont="1" applyFill="1" applyBorder="1" applyAlignment="1">
      <alignment horizontal="left" vertical="top"/>
    </xf>
    <xf numFmtId="0" fontId="28" fillId="8" borderId="3" xfId="0" applyFont="1" applyFill="1" applyBorder="1" applyAlignment="1">
      <alignment horizontal="center" vertical="top"/>
    </xf>
    <xf numFmtId="0" fontId="28" fillId="8" borderId="4" xfId="0" applyFont="1" applyFill="1" applyBorder="1" applyAlignment="1">
      <alignment horizontal="center" vertical="top"/>
    </xf>
    <xf numFmtId="0" fontId="28" fillId="8" borderId="5" xfId="0" applyFont="1" applyFill="1" applyBorder="1" applyAlignment="1">
      <alignment horizontal="center" vertical="top"/>
    </xf>
    <xf numFmtId="0" fontId="5" fillId="8" borderId="4" xfId="0" applyFont="1" applyFill="1" applyBorder="1" applyAlignment="1" applyProtection="1">
      <alignment horizontal="center" vertical="top"/>
      <protection locked="0"/>
    </xf>
    <xf numFmtId="0" fontId="28" fillId="8" borderId="4" xfId="0" applyFont="1" applyFill="1" applyBorder="1" applyAlignment="1" applyProtection="1">
      <alignment horizontal="center"/>
      <protection locked="0"/>
    </xf>
    <xf numFmtId="0" fontId="26" fillId="8" borderId="4" xfId="0" applyFont="1" applyFill="1" applyBorder="1" applyAlignment="1" applyProtection="1">
      <alignment horizontal="left" vertical="top"/>
    </xf>
    <xf numFmtId="0" fontId="2" fillId="8" borderId="0" xfId="0" applyFont="1" applyFill="1" applyBorder="1" applyAlignment="1" applyProtection="1">
      <alignment horizontal="center" vertical="top"/>
    </xf>
    <xf numFmtId="0" fontId="2" fillId="8" borderId="0" xfId="0" applyFont="1" applyFill="1" applyBorder="1" applyAlignment="1" applyProtection="1">
      <alignment horizontal="left" vertical="top"/>
    </xf>
    <xf numFmtId="0" fontId="26" fillId="8" borderId="0" xfId="0" applyFont="1" applyFill="1" applyBorder="1" applyAlignment="1" applyProtection="1">
      <alignment horizontal="left" vertical="top"/>
    </xf>
    <xf numFmtId="0" fontId="2" fillId="8" borderId="0" xfId="3" applyFont="1" applyFill="1" applyBorder="1" applyAlignment="1" applyProtection="1">
      <alignment horizontal="center"/>
    </xf>
    <xf numFmtId="0" fontId="2" fillId="8" borderId="0" xfId="1" applyNumberFormat="1" applyFont="1" applyFill="1" applyBorder="1" applyAlignment="1" applyProtection="1">
      <alignment horizontal="center" vertical="top"/>
    </xf>
    <xf numFmtId="0" fontId="2" fillId="8" borderId="2" xfId="1" applyNumberFormat="1" applyFont="1" applyFill="1" applyBorder="1" applyAlignment="1" applyProtection="1">
      <alignment horizontal="center" vertical="top"/>
    </xf>
    <xf numFmtId="0" fontId="31" fillId="9" borderId="6" xfId="3" applyFont="1" applyFill="1" applyBorder="1" applyAlignment="1" applyProtection="1">
      <alignment horizontal="center" vertical="center"/>
    </xf>
    <xf numFmtId="0" fontId="2" fillId="8" borderId="2" xfId="1" applyNumberFormat="1" applyFont="1" applyFill="1" applyBorder="1" applyAlignment="1" applyProtection="1">
      <alignment horizontal="center" vertical="center"/>
    </xf>
    <xf numFmtId="0" fontId="2" fillId="8" borderId="4" xfId="0" applyFont="1" applyFill="1" applyBorder="1" applyAlignment="1">
      <alignment horizontal="left" vertical="top"/>
    </xf>
    <xf numFmtId="0" fontId="29" fillId="8" borderId="0" xfId="0" applyFont="1" applyFill="1" applyBorder="1" applyAlignment="1">
      <alignment horizontal="left" vertical="top" wrapText="1"/>
    </xf>
    <xf numFmtId="0" fontId="2" fillId="8" borderId="25" xfId="0" applyFont="1" applyFill="1" applyBorder="1" applyAlignment="1">
      <alignment horizontal="left" vertical="top"/>
    </xf>
    <xf numFmtId="0" fontId="5" fillId="8" borderId="0" xfId="0" applyNumberFormat="1" applyFont="1" applyFill="1" applyBorder="1" applyAlignment="1" applyProtection="1">
      <alignment horizontal="left"/>
    </xf>
    <xf numFmtId="0" fontId="2" fillId="8" borderId="0" xfId="3" applyFont="1" applyFill="1" applyBorder="1" applyAlignment="1">
      <alignment horizontal="left" vertical="top" wrapText="1"/>
    </xf>
    <xf numFmtId="43" fontId="5" fillId="8" borderId="4" xfId="5" applyFont="1" applyFill="1" applyBorder="1" applyAlignment="1" applyProtection="1">
      <alignment horizontal="center"/>
      <protection locked="0"/>
    </xf>
    <xf numFmtId="0" fontId="5" fillId="8" borderId="0" xfId="3" applyFont="1" applyFill="1" applyBorder="1" applyAlignment="1">
      <alignment horizontal="left" vertical="top" wrapText="1"/>
    </xf>
    <xf numFmtId="0" fontId="2" fillId="8" borderId="0" xfId="3" applyFont="1" applyFill="1" applyBorder="1" applyAlignment="1">
      <alignment horizontal="left" vertical="top"/>
    </xf>
    <xf numFmtId="0" fontId="5" fillId="8" borderId="0" xfId="3" applyFont="1" applyFill="1" applyBorder="1" applyAlignment="1">
      <alignment horizontal="left" vertical="top"/>
    </xf>
    <xf numFmtId="0" fontId="31" fillId="9" borderId="9" xfId="0" applyFont="1" applyFill="1" applyBorder="1" applyAlignment="1">
      <alignment horizontal="center" vertical="center"/>
    </xf>
    <xf numFmtId="0" fontId="31" fillId="9" borderId="6" xfId="0" applyFont="1" applyFill="1" applyBorder="1" applyAlignment="1">
      <alignment horizontal="center" vertical="center"/>
    </xf>
    <xf numFmtId="0" fontId="2" fillId="8" borderId="1" xfId="3" applyFont="1" applyFill="1" applyBorder="1" applyAlignment="1">
      <alignment horizontal="left" vertical="top"/>
    </xf>
    <xf numFmtId="0" fontId="16" fillId="7" borderId="11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37" fontId="16" fillId="7" borderId="16" xfId="4" applyNumberFormat="1" applyFont="1" applyFill="1" applyBorder="1" applyAlignment="1">
      <alignment horizontal="center" vertical="center"/>
    </xf>
    <xf numFmtId="37" fontId="16" fillId="7" borderId="16" xfId="4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67" fontId="12" fillId="4" borderId="17" xfId="2" applyNumberFormat="1" applyFont="1" applyFill="1" applyBorder="1" applyAlignment="1">
      <alignment horizontal="right" vertical="center" wrapText="1"/>
    </xf>
    <xf numFmtId="167" fontId="12" fillId="4" borderId="19" xfId="2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14" fillId="4" borderId="17" xfId="4" applyNumberFormat="1" applyFont="1" applyFill="1" applyBorder="1" applyAlignment="1">
      <alignment horizontal="center"/>
    </xf>
    <xf numFmtId="167" fontId="14" fillId="4" borderId="19" xfId="4" applyNumberFormat="1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16" fillId="7" borderId="16" xfId="3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16" fillId="7" borderId="7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 indent="3"/>
    </xf>
    <xf numFmtId="0" fontId="9" fillId="4" borderId="10" xfId="0" applyFont="1" applyFill="1" applyBorder="1" applyAlignment="1">
      <alignment horizontal="left" vertical="center" wrapText="1" indent="3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top" wrapText="1" indent="1"/>
    </xf>
    <xf numFmtId="0" fontId="8" fillId="4" borderId="24" xfId="0" applyFont="1" applyFill="1" applyBorder="1" applyAlignment="1">
      <alignment horizontal="left" vertical="top" wrapText="1" inden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66"/>
  <sheetViews>
    <sheetView showGridLines="0" tabSelected="1" zoomScaleNormal="80" workbookViewId="0"/>
  </sheetViews>
  <sheetFormatPr baseColWidth="10" defaultColWidth="0" defaultRowHeight="15" zeroHeight="1"/>
  <cols>
    <col min="1" max="1" width="2" customWidth="1"/>
    <col min="2" max="2" width="2.42578125" customWidth="1"/>
    <col min="3" max="3" width="22" customWidth="1"/>
    <col min="4" max="4" width="68.85546875" customWidth="1"/>
    <col min="5" max="6" width="21" customWidth="1"/>
    <col min="7" max="7" width="4.85546875" customWidth="1"/>
    <col min="8" max="8" width="11.42578125" customWidth="1"/>
    <col min="9" max="9" width="64.140625" customWidth="1"/>
    <col min="10" max="11" width="21" customWidth="1"/>
    <col min="12" max="12" width="3.7109375" customWidth="1"/>
    <col min="13" max="13" width="4.5703125" customWidth="1"/>
  </cols>
  <sheetData>
    <row r="1" spans="2:12"/>
    <row r="2" spans="2:12">
      <c r="B2" s="119"/>
      <c r="C2" s="120"/>
      <c r="D2" s="396" t="s">
        <v>386</v>
      </c>
      <c r="E2" s="396"/>
      <c r="F2" s="396"/>
      <c r="G2" s="396"/>
      <c r="H2" s="396"/>
      <c r="I2" s="396"/>
      <c r="J2" s="396"/>
      <c r="K2" s="120"/>
      <c r="L2" s="120"/>
    </row>
    <row r="3" spans="2:12">
      <c r="C3" s="121"/>
      <c r="D3" s="396" t="s">
        <v>80</v>
      </c>
      <c r="E3" s="396"/>
      <c r="F3" s="396"/>
      <c r="G3" s="396"/>
      <c r="H3" s="396"/>
      <c r="I3" s="396"/>
      <c r="J3" s="396"/>
      <c r="K3" s="121"/>
      <c r="L3" s="121"/>
    </row>
    <row r="4" spans="2:12">
      <c r="C4" s="121"/>
      <c r="D4" s="396" t="s">
        <v>387</v>
      </c>
      <c r="E4" s="396"/>
      <c r="F4" s="396"/>
      <c r="G4" s="396"/>
      <c r="H4" s="396"/>
      <c r="I4" s="396"/>
      <c r="J4" s="396"/>
      <c r="K4" s="121"/>
      <c r="L4" s="121"/>
    </row>
    <row r="5" spans="2:12">
      <c r="C5" s="121"/>
      <c r="D5" s="396" t="s">
        <v>1</v>
      </c>
      <c r="E5" s="396"/>
      <c r="F5" s="396"/>
      <c r="G5" s="396"/>
      <c r="H5" s="396"/>
      <c r="I5" s="396"/>
      <c r="J5" s="396"/>
      <c r="K5" s="121"/>
      <c r="L5" s="121"/>
    </row>
    <row r="6" spans="2:12">
      <c r="B6" s="379"/>
      <c r="C6" s="379"/>
      <c r="D6" s="122"/>
      <c r="E6" s="122"/>
      <c r="F6" s="122"/>
      <c r="G6" s="122"/>
      <c r="H6" s="122"/>
      <c r="I6" s="122"/>
      <c r="J6" s="119"/>
      <c r="K6" s="119"/>
      <c r="L6" s="119"/>
    </row>
    <row r="7" spans="2:12">
      <c r="B7" s="379"/>
      <c r="C7" s="123" t="s">
        <v>4</v>
      </c>
      <c r="D7" s="397" t="s">
        <v>388</v>
      </c>
      <c r="E7" s="397"/>
      <c r="F7" s="397"/>
      <c r="G7" s="397"/>
      <c r="H7" s="397"/>
      <c r="I7" s="397"/>
      <c r="J7" s="397"/>
      <c r="K7" s="124"/>
      <c r="L7" s="119"/>
    </row>
    <row r="8" spans="2:12">
      <c r="B8" s="379"/>
      <c r="C8" s="379"/>
      <c r="D8" s="379"/>
      <c r="E8" s="379"/>
      <c r="F8" s="379"/>
      <c r="G8" s="122"/>
      <c r="H8" s="125"/>
      <c r="I8" s="125"/>
      <c r="J8" s="119"/>
      <c r="K8" s="119"/>
      <c r="L8" s="119"/>
    </row>
    <row r="9" spans="2:12">
      <c r="B9" s="126"/>
      <c r="C9" s="126"/>
      <c r="D9" s="126"/>
      <c r="E9" s="127"/>
      <c r="F9" s="127"/>
      <c r="G9" s="128"/>
      <c r="H9" s="125"/>
      <c r="I9" s="125"/>
      <c r="J9" s="119"/>
      <c r="K9" s="119"/>
      <c r="L9" s="119"/>
    </row>
    <row r="10" spans="2:12">
      <c r="B10" s="129"/>
      <c r="C10" s="395" t="s">
        <v>76</v>
      </c>
      <c r="D10" s="395"/>
      <c r="E10" s="130">
        <v>2015</v>
      </c>
      <c r="F10" s="130">
        <v>2014</v>
      </c>
      <c r="G10" s="380"/>
      <c r="H10" s="395" t="s">
        <v>76</v>
      </c>
      <c r="I10" s="395"/>
      <c r="J10" s="130">
        <v>2015</v>
      </c>
      <c r="K10" s="130">
        <v>2014</v>
      </c>
      <c r="L10" s="131"/>
    </row>
    <row r="11" spans="2:12">
      <c r="B11" s="132"/>
      <c r="C11" s="133"/>
      <c r="D11" s="133"/>
      <c r="E11" s="134"/>
      <c r="F11" s="134"/>
      <c r="G11" s="125"/>
      <c r="H11" s="125"/>
      <c r="I11" s="125"/>
      <c r="J11" s="119"/>
      <c r="K11" s="119"/>
      <c r="L11" s="135"/>
    </row>
    <row r="12" spans="2:12">
      <c r="B12" s="136"/>
      <c r="C12" s="399" t="s">
        <v>81</v>
      </c>
      <c r="D12" s="399"/>
      <c r="E12" s="137"/>
      <c r="F12" s="137"/>
      <c r="G12" s="138"/>
      <c r="H12" s="399" t="s">
        <v>82</v>
      </c>
      <c r="I12" s="399"/>
      <c r="J12" s="137"/>
      <c r="K12" s="137"/>
      <c r="L12" s="139"/>
    </row>
    <row r="13" spans="2:12">
      <c r="B13" s="140"/>
      <c r="C13" s="400" t="s">
        <v>83</v>
      </c>
      <c r="D13" s="400"/>
      <c r="E13" s="141">
        <f>E14+E15+E16+E17+E18+E19+E20+E21</f>
        <v>0</v>
      </c>
      <c r="F13" s="141">
        <f>SUM(F14:F21)</f>
        <v>0</v>
      </c>
      <c r="G13" s="138"/>
      <c r="H13" s="399" t="s">
        <v>84</v>
      </c>
      <c r="I13" s="399"/>
      <c r="J13" s="141">
        <f>SUM(J14:J16)</f>
        <v>34699154</v>
      </c>
      <c r="K13" s="141">
        <f>SUM(K14:K16)</f>
        <v>38881714</v>
      </c>
      <c r="L13" s="142"/>
    </row>
    <row r="14" spans="2:12">
      <c r="B14" s="143"/>
      <c r="C14" s="398" t="s">
        <v>85</v>
      </c>
      <c r="D14" s="398"/>
      <c r="E14" s="144">
        <v>0</v>
      </c>
      <c r="F14" s="144">
        <v>0</v>
      </c>
      <c r="G14" s="138"/>
      <c r="H14" s="398" t="s">
        <v>86</v>
      </c>
      <c r="I14" s="398"/>
      <c r="J14" s="144">
        <v>25808988</v>
      </c>
      <c r="K14" s="144">
        <v>25393592</v>
      </c>
      <c r="L14" s="142"/>
    </row>
    <row r="15" spans="2:12">
      <c r="B15" s="143"/>
      <c r="C15" s="398" t="s">
        <v>87</v>
      </c>
      <c r="D15" s="398"/>
      <c r="E15" s="144">
        <v>0</v>
      </c>
      <c r="F15" s="144">
        <v>0</v>
      </c>
      <c r="G15" s="138"/>
      <c r="H15" s="398" t="s">
        <v>88</v>
      </c>
      <c r="I15" s="398"/>
      <c r="J15" s="144">
        <v>2564834</v>
      </c>
      <c r="K15" s="144">
        <v>3721638</v>
      </c>
      <c r="L15" s="142"/>
    </row>
    <row r="16" spans="2:12">
      <c r="B16" s="143"/>
      <c r="C16" s="398" t="s">
        <v>89</v>
      </c>
      <c r="D16" s="398"/>
      <c r="E16" s="144">
        <v>0</v>
      </c>
      <c r="F16" s="144">
        <v>0</v>
      </c>
      <c r="G16" s="138"/>
      <c r="H16" s="398" t="s">
        <v>90</v>
      </c>
      <c r="I16" s="398"/>
      <c r="J16" s="144">
        <v>6325332</v>
      </c>
      <c r="K16" s="144">
        <v>9766484</v>
      </c>
      <c r="L16" s="142"/>
    </row>
    <row r="17" spans="2:12">
      <c r="B17" s="143"/>
      <c r="C17" s="398" t="s">
        <v>91</v>
      </c>
      <c r="D17" s="398"/>
      <c r="E17" s="144">
        <v>0</v>
      </c>
      <c r="F17" s="144">
        <v>0</v>
      </c>
      <c r="G17" s="138"/>
      <c r="H17" s="378"/>
      <c r="I17" s="145"/>
      <c r="J17" s="146"/>
      <c r="K17" s="146"/>
      <c r="L17" s="142"/>
    </row>
    <row r="18" spans="2:12">
      <c r="B18" s="143"/>
      <c r="C18" s="398" t="s">
        <v>92</v>
      </c>
      <c r="D18" s="398"/>
      <c r="E18" s="144">
        <v>0</v>
      </c>
      <c r="F18" s="144">
        <v>0</v>
      </c>
      <c r="G18" s="138"/>
      <c r="H18" s="399" t="s">
        <v>215</v>
      </c>
      <c r="I18" s="399"/>
      <c r="J18" s="141">
        <f>SUM(J19:J27)</f>
        <v>26906779</v>
      </c>
      <c r="K18" s="141">
        <f>SUM(K19:K27)</f>
        <v>18349128</v>
      </c>
      <c r="L18" s="142"/>
    </row>
    <row r="19" spans="2:12">
      <c r="B19" s="143"/>
      <c r="C19" s="398" t="s">
        <v>93</v>
      </c>
      <c r="D19" s="398"/>
      <c r="E19" s="144">
        <v>0</v>
      </c>
      <c r="F19" s="144">
        <v>0</v>
      </c>
      <c r="G19" s="138"/>
      <c r="H19" s="398" t="s">
        <v>94</v>
      </c>
      <c r="I19" s="398"/>
      <c r="J19" s="144">
        <v>0</v>
      </c>
      <c r="K19" s="144">
        <v>0</v>
      </c>
      <c r="L19" s="142"/>
    </row>
    <row r="20" spans="2:12">
      <c r="B20" s="143"/>
      <c r="C20" s="398" t="s">
        <v>95</v>
      </c>
      <c r="D20" s="398"/>
      <c r="E20" s="144">
        <v>0</v>
      </c>
      <c r="F20" s="144">
        <v>0</v>
      </c>
      <c r="G20" s="138"/>
      <c r="H20" s="398" t="s">
        <v>96</v>
      </c>
      <c r="I20" s="398"/>
      <c r="J20" s="144">
        <v>0</v>
      </c>
      <c r="K20" s="144">
        <v>0</v>
      </c>
      <c r="L20" s="142"/>
    </row>
    <row r="21" spans="2:12" ht="25.5" customHeight="1">
      <c r="B21" s="143"/>
      <c r="C21" s="398" t="s">
        <v>97</v>
      </c>
      <c r="D21" s="398"/>
      <c r="E21" s="144">
        <v>0</v>
      </c>
      <c r="F21" s="144">
        <v>0</v>
      </c>
      <c r="G21" s="138"/>
      <c r="H21" s="398" t="s">
        <v>98</v>
      </c>
      <c r="I21" s="398"/>
      <c r="J21" s="144">
        <v>0</v>
      </c>
      <c r="K21" s="144">
        <v>0</v>
      </c>
      <c r="L21" s="142"/>
    </row>
    <row r="22" spans="2:12">
      <c r="B22" s="140"/>
      <c r="C22" s="378"/>
      <c r="D22" s="145"/>
      <c r="E22" s="146"/>
      <c r="F22" s="146"/>
      <c r="G22" s="138"/>
      <c r="H22" s="398" t="s">
        <v>99</v>
      </c>
      <c r="I22" s="398"/>
      <c r="J22" s="144">
        <v>26906779</v>
      </c>
      <c r="K22" s="144">
        <v>18349128</v>
      </c>
      <c r="L22" s="142"/>
    </row>
    <row r="23" spans="2:12">
      <c r="B23" s="140"/>
      <c r="C23" s="400" t="s">
        <v>100</v>
      </c>
      <c r="D23" s="400"/>
      <c r="E23" s="141">
        <f>SUM(E24:E25)</f>
        <v>61605934</v>
      </c>
      <c r="F23" s="141">
        <f>SUM(F24:F25)</f>
        <v>62415401</v>
      </c>
      <c r="G23" s="138"/>
      <c r="H23" s="398" t="s">
        <v>101</v>
      </c>
      <c r="I23" s="398"/>
      <c r="J23" s="144">
        <v>0</v>
      </c>
      <c r="K23" s="144">
        <v>0</v>
      </c>
      <c r="L23" s="142"/>
    </row>
    <row r="24" spans="2:12">
      <c r="B24" s="143"/>
      <c r="C24" s="398" t="s">
        <v>102</v>
      </c>
      <c r="D24" s="398"/>
      <c r="E24" s="147">
        <v>61605934</v>
      </c>
      <c r="F24" s="147">
        <v>62415401</v>
      </c>
      <c r="G24" s="138"/>
      <c r="H24" s="398" t="s">
        <v>103</v>
      </c>
      <c r="I24" s="398"/>
      <c r="J24" s="144">
        <v>0</v>
      </c>
      <c r="K24" s="144">
        <v>0</v>
      </c>
      <c r="L24" s="142"/>
    </row>
    <row r="25" spans="2:12">
      <c r="B25" s="143"/>
      <c r="C25" s="398" t="s">
        <v>389</v>
      </c>
      <c r="D25" s="398"/>
      <c r="E25" s="144">
        <v>0</v>
      </c>
      <c r="F25" s="144">
        <v>0</v>
      </c>
      <c r="G25" s="138"/>
      <c r="H25" s="398" t="s">
        <v>104</v>
      </c>
      <c r="I25" s="398"/>
      <c r="J25" s="144">
        <v>0</v>
      </c>
      <c r="K25" s="144">
        <v>0</v>
      </c>
      <c r="L25" s="142"/>
    </row>
    <row r="26" spans="2:12">
      <c r="B26" s="140"/>
      <c r="C26" s="378"/>
      <c r="D26" s="145"/>
      <c r="E26" s="146"/>
      <c r="F26" s="146"/>
      <c r="G26" s="138"/>
      <c r="H26" s="398" t="s">
        <v>105</v>
      </c>
      <c r="I26" s="398"/>
      <c r="J26" s="144">
        <v>0</v>
      </c>
      <c r="K26" s="144">
        <v>0</v>
      </c>
      <c r="L26" s="142"/>
    </row>
    <row r="27" spans="2:12">
      <c r="B27" s="143"/>
      <c r="C27" s="400" t="s">
        <v>106</v>
      </c>
      <c r="D27" s="400"/>
      <c r="E27" s="141">
        <f>SUM(E28:E32)</f>
        <v>18791</v>
      </c>
      <c r="F27" s="141">
        <f>SUM(F28:F32)</f>
        <v>14086</v>
      </c>
      <c r="G27" s="138"/>
      <c r="H27" s="398" t="s">
        <v>107</v>
      </c>
      <c r="I27" s="398"/>
      <c r="J27" s="144">
        <v>0</v>
      </c>
      <c r="K27" s="144">
        <v>0</v>
      </c>
      <c r="L27" s="142"/>
    </row>
    <row r="28" spans="2:12">
      <c r="B28" s="143"/>
      <c r="C28" s="398" t="s">
        <v>108</v>
      </c>
      <c r="D28" s="398"/>
      <c r="E28" s="144">
        <v>18791</v>
      </c>
      <c r="F28" s="144">
        <v>14086</v>
      </c>
      <c r="G28" s="138"/>
      <c r="H28" s="378"/>
      <c r="I28" s="145"/>
      <c r="J28" s="146"/>
      <c r="K28" s="146"/>
      <c r="L28" s="142"/>
    </row>
    <row r="29" spans="2:12">
      <c r="B29" s="143"/>
      <c r="C29" s="398" t="s">
        <v>109</v>
      </c>
      <c r="D29" s="398"/>
      <c r="E29" s="144">
        <v>0</v>
      </c>
      <c r="F29" s="144">
        <v>0</v>
      </c>
      <c r="G29" s="138"/>
      <c r="H29" s="400" t="s">
        <v>102</v>
      </c>
      <c r="I29" s="400"/>
      <c r="J29" s="141">
        <f>SUM(J30:J32)</f>
        <v>0</v>
      </c>
      <c r="K29" s="141">
        <f>SUM(K30:K32)</f>
        <v>0</v>
      </c>
      <c r="L29" s="142"/>
    </row>
    <row r="30" spans="2:12">
      <c r="B30" s="143"/>
      <c r="C30" s="398" t="s">
        <v>110</v>
      </c>
      <c r="D30" s="398"/>
      <c r="E30" s="144">
        <v>0</v>
      </c>
      <c r="F30" s="144">
        <v>0</v>
      </c>
      <c r="G30" s="138"/>
      <c r="H30" s="398" t="s">
        <v>111</v>
      </c>
      <c r="I30" s="398"/>
      <c r="J30" s="144">
        <v>0</v>
      </c>
      <c r="K30" s="144">
        <v>0</v>
      </c>
      <c r="L30" s="142"/>
    </row>
    <row r="31" spans="2:12">
      <c r="B31" s="143"/>
      <c r="C31" s="398" t="s">
        <v>112</v>
      </c>
      <c r="D31" s="398"/>
      <c r="E31" s="144">
        <v>0</v>
      </c>
      <c r="F31" s="144">
        <v>0</v>
      </c>
      <c r="G31" s="138"/>
      <c r="H31" s="398" t="s">
        <v>50</v>
      </c>
      <c r="I31" s="398"/>
      <c r="J31" s="144">
        <v>0</v>
      </c>
      <c r="K31" s="144">
        <v>0</v>
      </c>
      <c r="L31" s="142"/>
    </row>
    <row r="32" spans="2:12">
      <c r="B32" s="143"/>
      <c r="C32" s="398" t="s">
        <v>113</v>
      </c>
      <c r="D32" s="398"/>
      <c r="E32" s="144">
        <v>0</v>
      </c>
      <c r="F32" s="144">
        <v>0</v>
      </c>
      <c r="G32" s="138"/>
      <c r="H32" s="398" t="s">
        <v>114</v>
      </c>
      <c r="I32" s="398"/>
      <c r="J32" s="144">
        <v>0</v>
      </c>
      <c r="K32" s="144">
        <v>0</v>
      </c>
      <c r="L32" s="142"/>
    </row>
    <row r="33" spans="2:12">
      <c r="B33" s="140"/>
      <c r="C33" s="378"/>
      <c r="D33" s="148"/>
      <c r="E33" s="137"/>
      <c r="F33" s="137"/>
      <c r="G33" s="138"/>
      <c r="H33" s="378"/>
      <c r="I33" s="145"/>
      <c r="J33" s="146"/>
      <c r="K33" s="146"/>
      <c r="L33" s="142"/>
    </row>
    <row r="34" spans="2:12">
      <c r="B34" s="149"/>
      <c r="C34" s="401" t="s">
        <v>115</v>
      </c>
      <c r="D34" s="401"/>
      <c r="E34" s="150">
        <f>E13+E23+E27</f>
        <v>61624725</v>
      </c>
      <c r="F34" s="150">
        <f>F13+F23+F27</f>
        <v>62429487</v>
      </c>
      <c r="G34" s="151"/>
      <c r="H34" s="399" t="s">
        <v>116</v>
      </c>
      <c r="I34" s="399"/>
      <c r="J34" s="152">
        <f>SUM(J35:J39)</f>
        <v>0</v>
      </c>
      <c r="K34" s="152">
        <f>SUM(K35:K39)</f>
        <v>0</v>
      </c>
      <c r="L34" s="142"/>
    </row>
    <row r="35" spans="2:12">
      <c r="B35" s="140"/>
      <c r="C35" s="401"/>
      <c r="D35" s="401"/>
      <c r="E35" s="137"/>
      <c r="F35" s="137"/>
      <c r="G35" s="138"/>
      <c r="H35" s="398" t="s">
        <v>117</v>
      </c>
      <c r="I35" s="398"/>
      <c r="J35" s="144">
        <v>0</v>
      </c>
      <c r="K35" s="144">
        <v>0</v>
      </c>
      <c r="L35" s="142"/>
    </row>
    <row r="36" spans="2:12">
      <c r="B36" s="153"/>
      <c r="C36" s="138"/>
      <c r="D36" s="138"/>
      <c r="E36" s="138"/>
      <c r="F36" s="138"/>
      <c r="G36" s="138"/>
      <c r="H36" s="398" t="s">
        <v>118</v>
      </c>
      <c r="I36" s="398"/>
      <c r="J36" s="144">
        <v>0</v>
      </c>
      <c r="K36" s="144">
        <v>0</v>
      </c>
      <c r="L36" s="142"/>
    </row>
    <row r="37" spans="2:12">
      <c r="B37" s="153"/>
      <c r="C37" s="138"/>
      <c r="D37" s="138"/>
      <c r="E37" s="138"/>
      <c r="F37" s="138"/>
      <c r="G37" s="138"/>
      <c r="H37" s="398" t="s">
        <v>119</v>
      </c>
      <c r="I37" s="398"/>
      <c r="J37" s="144">
        <v>0</v>
      </c>
      <c r="K37" s="144">
        <v>0</v>
      </c>
      <c r="L37" s="142"/>
    </row>
    <row r="38" spans="2:12">
      <c r="B38" s="153"/>
      <c r="C38" s="138"/>
      <c r="D38" s="138"/>
      <c r="E38" s="138"/>
      <c r="F38" s="138"/>
      <c r="G38" s="138"/>
      <c r="H38" s="398" t="s">
        <v>120</v>
      </c>
      <c r="I38" s="398"/>
      <c r="J38" s="144">
        <v>0</v>
      </c>
      <c r="K38" s="144">
        <v>0</v>
      </c>
      <c r="L38" s="142"/>
    </row>
    <row r="39" spans="2:12">
      <c r="B39" s="153"/>
      <c r="C39" s="138"/>
      <c r="D39" s="138"/>
      <c r="E39" s="138"/>
      <c r="F39" s="138"/>
      <c r="G39" s="138"/>
      <c r="H39" s="398" t="s">
        <v>121</v>
      </c>
      <c r="I39" s="398"/>
      <c r="J39" s="144">
        <v>0</v>
      </c>
      <c r="K39" s="144">
        <v>0</v>
      </c>
      <c r="L39" s="142"/>
    </row>
    <row r="40" spans="2:12">
      <c r="B40" s="153"/>
      <c r="C40" s="138"/>
      <c r="D40" s="138"/>
      <c r="E40" s="138"/>
      <c r="F40" s="138"/>
      <c r="G40" s="138"/>
      <c r="H40" s="378"/>
      <c r="I40" s="145"/>
      <c r="J40" s="146"/>
      <c r="K40" s="146"/>
      <c r="L40" s="142"/>
    </row>
    <row r="41" spans="2:12">
      <c r="B41" s="153"/>
      <c r="C41" s="138"/>
      <c r="D41" s="138"/>
      <c r="E41" s="138"/>
      <c r="F41" s="138"/>
      <c r="G41" s="138"/>
      <c r="H41" s="400" t="s">
        <v>122</v>
      </c>
      <c r="I41" s="400"/>
      <c r="J41" s="152">
        <f>SUM(J42:J47)</f>
        <v>0</v>
      </c>
      <c r="K41" s="152">
        <f>SUM(K42:K47)</f>
        <v>0</v>
      </c>
      <c r="L41" s="142"/>
    </row>
    <row r="42" spans="2:12">
      <c r="B42" s="153"/>
      <c r="C42" s="138"/>
      <c r="D42" s="138"/>
      <c r="E42" s="138"/>
      <c r="F42" s="138"/>
      <c r="G42" s="138"/>
      <c r="H42" s="398" t="s">
        <v>123</v>
      </c>
      <c r="I42" s="398"/>
      <c r="J42" s="144">
        <v>0</v>
      </c>
      <c r="K42" s="144">
        <v>0</v>
      </c>
      <c r="L42" s="142"/>
    </row>
    <row r="43" spans="2:12">
      <c r="B43" s="153"/>
      <c r="C43" s="138"/>
      <c r="D43" s="138"/>
      <c r="E43" s="138"/>
      <c r="F43" s="138"/>
      <c r="G43" s="138"/>
      <c r="H43" s="398" t="s">
        <v>124</v>
      </c>
      <c r="I43" s="398"/>
      <c r="J43" s="144">
        <v>0</v>
      </c>
      <c r="K43" s="144">
        <v>0</v>
      </c>
      <c r="L43" s="142"/>
    </row>
    <row r="44" spans="2:12">
      <c r="B44" s="153"/>
      <c r="C44" s="138"/>
      <c r="D44" s="138"/>
      <c r="E44" s="138"/>
      <c r="F44" s="138"/>
      <c r="G44" s="138"/>
      <c r="H44" s="398" t="s">
        <v>125</v>
      </c>
      <c r="I44" s="398"/>
      <c r="J44" s="144">
        <v>0</v>
      </c>
      <c r="K44" s="144">
        <v>0</v>
      </c>
      <c r="L44" s="142"/>
    </row>
    <row r="45" spans="2:12">
      <c r="B45" s="153"/>
      <c r="C45" s="138"/>
      <c r="D45" s="138"/>
      <c r="E45" s="138"/>
      <c r="F45" s="138"/>
      <c r="G45" s="138"/>
      <c r="H45" s="398" t="s">
        <v>190</v>
      </c>
      <c r="I45" s="398"/>
      <c r="J45" s="144">
        <v>0</v>
      </c>
      <c r="K45" s="144">
        <v>0</v>
      </c>
      <c r="L45" s="142"/>
    </row>
    <row r="46" spans="2:12">
      <c r="B46" s="153"/>
      <c r="C46" s="138"/>
      <c r="D46" s="138"/>
      <c r="E46" s="138"/>
      <c r="F46" s="138"/>
      <c r="G46" s="138"/>
      <c r="H46" s="398" t="s">
        <v>126</v>
      </c>
      <c r="I46" s="398"/>
      <c r="J46" s="144">
        <v>0</v>
      </c>
      <c r="K46" s="144">
        <v>0</v>
      </c>
      <c r="L46" s="142"/>
    </row>
    <row r="47" spans="2:12">
      <c r="B47" s="153"/>
      <c r="C47" s="138"/>
      <c r="D47" s="138"/>
      <c r="E47" s="138"/>
      <c r="F47" s="138"/>
      <c r="G47" s="138"/>
      <c r="H47" s="398" t="s">
        <v>127</v>
      </c>
      <c r="I47" s="398"/>
      <c r="J47" s="144">
        <v>0</v>
      </c>
      <c r="K47" s="144">
        <v>0</v>
      </c>
      <c r="L47" s="142"/>
    </row>
    <row r="48" spans="2:12">
      <c r="B48" s="153"/>
      <c r="C48" s="138"/>
      <c r="D48" s="138"/>
      <c r="E48" s="138"/>
      <c r="F48" s="138"/>
      <c r="G48" s="138"/>
      <c r="H48" s="378"/>
      <c r="I48" s="145"/>
      <c r="J48" s="146"/>
      <c r="K48" s="146"/>
      <c r="L48" s="142"/>
    </row>
    <row r="49" spans="2:12">
      <c r="B49" s="153"/>
      <c r="C49" s="138"/>
      <c r="D49" s="138"/>
      <c r="E49" s="138"/>
      <c r="F49" s="138"/>
      <c r="G49" s="138"/>
      <c r="H49" s="400" t="s">
        <v>128</v>
      </c>
      <c r="I49" s="400"/>
      <c r="J49" s="152">
        <f>J50</f>
        <v>0</v>
      </c>
      <c r="K49" s="152">
        <f>K50</f>
        <v>0</v>
      </c>
      <c r="L49" s="142"/>
    </row>
    <row r="50" spans="2:12">
      <c r="B50" s="153"/>
      <c r="C50" s="138"/>
      <c r="D50" s="138"/>
      <c r="E50" s="138"/>
      <c r="F50" s="138"/>
      <c r="G50" s="138"/>
      <c r="H50" s="398" t="s">
        <v>129</v>
      </c>
      <c r="I50" s="398"/>
      <c r="J50" s="144">
        <v>0</v>
      </c>
      <c r="K50" s="144">
        <v>0</v>
      </c>
      <c r="L50" s="142"/>
    </row>
    <row r="51" spans="2:12">
      <c r="B51" s="153"/>
      <c r="C51" s="138"/>
      <c r="D51" s="138"/>
      <c r="E51" s="138"/>
      <c r="F51" s="138"/>
      <c r="G51" s="138"/>
      <c r="H51" s="378"/>
      <c r="I51" s="145"/>
      <c r="J51" s="146"/>
      <c r="K51" s="146"/>
      <c r="L51" s="142"/>
    </row>
    <row r="52" spans="2:12">
      <c r="B52" s="153"/>
      <c r="C52" s="138"/>
      <c r="D52" s="138"/>
      <c r="E52" s="138"/>
      <c r="F52" s="138"/>
      <c r="G52" s="138"/>
      <c r="H52" s="401" t="s">
        <v>130</v>
      </c>
      <c r="I52" s="401"/>
      <c r="J52" s="154">
        <f>J13+J18+J29+J34+J41+J49</f>
        <v>61605933</v>
      </c>
      <c r="K52" s="154">
        <f>K13+K18+K29+K34+K41+K49</f>
        <v>57230842</v>
      </c>
      <c r="L52" s="155"/>
    </row>
    <row r="53" spans="2:12">
      <c r="B53" s="153"/>
      <c r="C53" s="138"/>
      <c r="D53" s="138"/>
      <c r="E53" s="138"/>
      <c r="F53" s="138"/>
      <c r="G53" s="138"/>
      <c r="H53" s="376"/>
      <c r="I53" s="376"/>
      <c r="J53" s="146"/>
      <c r="K53" s="146"/>
      <c r="L53" s="155"/>
    </row>
    <row r="54" spans="2:12">
      <c r="B54" s="153"/>
      <c r="C54" s="138"/>
      <c r="D54" s="138"/>
      <c r="E54" s="138"/>
      <c r="F54" s="138"/>
      <c r="G54" s="138"/>
      <c r="H54" s="403" t="s">
        <v>131</v>
      </c>
      <c r="I54" s="403"/>
      <c r="J54" s="154">
        <f>E34-J52</f>
        <v>18792</v>
      </c>
      <c r="K54" s="154">
        <f>F34-K52</f>
        <v>5198645</v>
      </c>
      <c r="L54" s="155"/>
    </row>
    <row r="55" spans="2:12">
      <c r="B55" s="156"/>
      <c r="C55" s="157"/>
      <c r="D55" s="157"/>
      <c r="E55" s="157"/>
      <c r="F55" s="157"/>
      <c r="G55" s="157"/>
      <c r="H55" s="158"/>
      <c r="I55" s="158"/>
      <c r="J55" s="157"/>
      <c r="K55" s="157"/>
      <c r="L55" s="159"/>
    </row>
    <row r="56" spans="2:12" ht="8.25" customHeight="1">
      <c r="B56" s="119"/>
      <c r="C56" s="119"/>
      <c r="D56" s="119"/>
      <c r="E56" s="119"/>
      <c r="F56" s="119"/>
      <c r="G56" s="119"/>
      <c r="H56" s="125"/>
      <c r="I56" s="125"/>
      <c r="J56" s="119"/>
      <c r="K56" s="119"/>
      <c r="L56" s="119"/>
    </row>
    <row r="57" spans="2:12" ht="7.5" customHeight="1">
      <c r="B57" s="157"/>
      <c r="C57" s="160"/>
      <c r="D57" s="161"/>
      <c r="E57" s="162"/>
      <c r="F57" s="162"/>
      <c r="G57" s="157"/>
      <c r="H57" s="163"/>
      <c r="I57" s="164"/>
      <c r="J57" s="162"/>
      <c r="K57" s="162"/>
      <c r="L57" s="157"/>
    </row>
    <row r="58" spans="2:12">
      <c r="B58" s="119"/>
      <c r="C58" s="145"/>
      <c r="D58" s="165"/>
      <c r="E58" s="166"/>
      <c r="F58" s="166"/>
      <c r="G58" s="119"/>
      <c r="H58" s="167"/>
      <c r="I58" s="168"/>
      <c r="J58" s="166"/>
      <c r="K58" s="166"/>
      <c r="L58" s="119"/>
    </row>
    <row r="59" spans="2:12">
      <c r="C59" s="404" t="s">
        <v>78</v>
      </c>
      <c r="D59" s="404"/>
      <c r="E59" s="404"/>
      <c r="F59" s="404"/>
      <c r="G59" s="404"/>
      <c r="H59" s="404"/>
      <c r="I59" s="404"/>
      <c r="J59" s="404"/>
      <c r="K59" s="404"/>
    </row>
    <row r="60" spans="2:12">
      <c r="C60" s="145"/>
      <c r="D60" s="165"/>
      <c r="E60" s="166"/>
      <c r="F60" s="166"/>
      <c r="H60" s="167"/>
      <c r="I60" s="165"/>
      <c r="J60" s="166"/>
      <c r="K60" s="166"/>
    </row>
    <row r="61" spans="2:12">
      <c r="C61" s="145"/>
      <c r="D61" s="405"/>
      <c r="E61" s="405"/>
      <c r="F61" s="166"/>
      <c r="H61" s="406"/>
      <c r="I61" s="406"/>
      <c r="J61" s="166"/>
      <c r="K61" s="166"/>
    </row>
    <row r="62" spans="2:12">
      <c r="C62" s="169"/>
      <c r="D62" s="407" t="s">
        <v>390</v>
      </c>
      <c r="E62" s="407"/>
      <c r="F62" s="166"/>
      <c r="G62" s="166"/>
      <c r="H62" s="407" t="s">
        <v>391</v>
      </c>
      <c r="I62" s="407"/>
      <c r="J62" s="170"/>
      <c r="K62" s="166"/>
    </row>
    <row r="63" spans="2:12">
      <c r="C63" s="171"/>
      <c r="D63" s="402" t="s">
        <v>392</v>
      </c>
      <c r="E63" s="402"/>
      <c r="F63" s="172"/>
      <c r="G63" s="172"/>
      <c r="H63" s="402" t="s">
        <v>409</v>
      </c>
      <c r="I63" s="402"/>
      <c r="J63" s="170"/>
      <c r="K63" s="166"/>
    </row>
    <row r="64" spans="2:12">
      <c r="E64" s="173"/>
    </row>
    <row r="65" spans="5:5" hidden="1">
      <c r="E65" s="173"/>
    </row>
    <row r="66" spans="5:5" hidden="1">
      <c r="E66" s="173"/>
    </row>
  </sheetData>
  <mergeCells count="71">
    <mergeCell ref="D63:E63"/>
    <mergeCell ref="H63:I63"/>
    <mergeCell ref="H54:I54"/>
    <mergeCell ref="C59:K59"/>
    <mergeCell ref="D61:E61"/>
    <mergeCell ref="H61:I61"/>
    <mergeCell ref="D62:E62"/>
    <mergeCell ref="H62:I62"/>
    <mergeCell ref="H52:I52"/>
    <mergeCell ref="H38:I38"/>
    <mergeCell ref="H39:I39"/>
    <mergeCell ref="H41:I41"/>
    <mergeCell ref="H42:I42"/>
    <mergeCell ref="H43:I43"/>
    <mergeCell ref="H46:I46"/>
    <mergeCell ref="H47:I47"/>
    <mergeCell ref="H49:I49"/>
    <mergeCell ref="H50:I50"/>
    <mergeCell ref="H44:I44"/>
    <mergeCell ref="H45:I45"/>
    <mergeCell ref="H37:I37"/>
    <mergeCell ref="C34:D34"/>
    <mergeCell ref="H34:I34"/>
    <mergeCell ref="C35:D35"/>
    <mergeCell ref="H35:I35"/>
    <mergeCell ref="H36:I36"/>
    <mergeCell ref="C31:D31"/>
    <mergeCell ref="H31:I31"/>
    <mergeCell ref="C25:D25"/>
    <mergeCell ref="H25:I25"/>
    <mergeCell ref="C32:D32"/>
    <mergeCell ref="H32:I32"/>
    <mergeCell ref="H26:I26"/>
    <mergeCell ref="C27:D27"/>
    <mergeCell ref="H27:I27"/>
    <mergeCell ref="C28:D28"/>
    <mergeCell ref="C29:D29"/>
    <mergeCell ref="H29:I29"/>
    <mergeCell ref="C30:D30"/>
    <mergeCell ref="H30:I30"/>
    <mergeCell ref="C12:D12"/>
    <mergeCell ref="H12:I12"/>
    <mergeCell ref="C13:D13"/>
    <mergeCell ref="H13:I13"/>
    <mergeCell ref="C21:D21"/>
    <mergeCell ref="H21:I21"/>
    <mergeCell ref="C19:D19"/>
    <mergeCell ref="H19:I19"/>
    <mergeCell ref="C20:D20"/>
    <mergeCell ref="H20:I20"/>
    <mergeCell ref="C17:D17"/>
    <mergeCell ref="H23:I23"/>
    <mergeCell ref="C24:D24"/>
    <mergeCell ref="H24:I24"/>
    <mergeCell ref="C18:D18"/>
    <mergeCell ref="H18:I18"/>
    <mergeCell ref="H22:I22"/>
    <mergeCell ref="C23:D23"/>
    <mergeCell ref="H14:I14"/>
    <mergeCell ref="C15:D15"/>
    <mergeCell ref="H15:I15"/>
    <mergeCell ref="C16:D16"/>
    <mergeCell ref="H16:I16"/>
    <mergeCell ref="C14:D14"/>
    <mergeCell ref="C10:D10"/>
    <mergeCell ref="H10:I10"/>
    <mergeCell ref="D2:J2"/>
    <mergeCell ref="D3:J3"/>
    <mergeCell ref="D4:J4"/>
    <mergeCell ref="D5:J5"/>
    <mergeCell ref="D7:J7"/>
  </mergeCells>
  <printOptions horizontalCentered="1" verticalCentered="1"/>
  <pageMargins left="0.31496062992125984" right="0.31496062992125984" top="0.35433070866141736" bottom="0.35433070866141736" header="0" footer="0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I12" sqref="I12"/>
    </sheetView>
  </sheetViews>
  <sheetFormatPr baseColWidth="10" defaultRowHeight="15"/>
  <cols>
    <col min="1" max="1" width="2.28515625" style="55" customWidth="1"/>
    <col min="2" max="2" width="3.28515625" style="17" customWidth="1"/>
    <col min="3" max="3" width="52.5703125" style="17" customWidth="1"/>
    <col min="4" max="9" width="12.7109375" style="17" customWidth="1"/>
    <col min="10" max="10" width="2.7109375" style="55" customWidth="1"/>
  </cols>
  <sheetData>
    <row r="1" spans="2:9" s="55" customFormat="1">
      <c r="B1" s="16"/>
      <c r="C1" s="16"/>
      <c r="D1" s="16"/>
      <c r="E1" s="16"/>
      <c r="F1" s="16"/>
      <c r="G1" s="16"/>
      <c r="H1" s="16"/>
      <c r="I1" s="16"/>
    </row>
    <row r="2" spans="2:9">
      <c r="B2" s="472" t="s">
        <v>386</v>
      </c>
      <c r="C2" s="473"/>
      <c r="D2" s="473"/>
      <c r="E2" s="473"/>
      <c r="F2" s="473"/>
      <c r="G2" s="473"/>
      <c r="H2" s="473"/>
      <c r="I2" s="474"/>
    </row>
    <row r="3" spans="2:9">
      <c r="B3" s="475" t="s">
        <v>405</v>
      </c>
      <c r="C3" s="476"/>
      <c r="D3" s="476"/>
      <c r="E3" s="476"/>
      <c r="F3" s="476"/>
      <c r="G3" s="476"/>
      <c r="H3" s="476"/>
      <c r="I3" s="477"/>
    </row>
    <row r="4" spans="2:9">
      <c r="B4" s="475" t="s">
        <v>224</v>
      </c>
      <c r="C4" s="476"/>
      <c r="D4" s="476"/>
      <c r="E4" s="476"/>
      <c r="F4" s="476"/>
      <c r="G4" s="476"/>
      <c r="H4" s="476"/>
      <c r="I4" s="477"/>
    </row>
    <row r="5" spans="2:9">
      <c r="B5" s="475" t="s">
        <v>225</v>
      </c>
      <c r="C5" s="476"/>
      <c r="D5" s="476"/>
      <c r="E5" s="476"/>
      <c r="F5" s="476"/>
      <c r="G5" s="476"/>
      <c r="H5" s="476"/>
      <c r="I5" s="477"/>
    </row>
    <row r="6" spans="2:9">
      <c r="B6" s="478" t="s">
        <v>404</v>
      </c>
      <c r="C6" s="479"/>
      <c r="D6" s="479"/>
      <c r="E6" s="479"/>
      <c r="F6" s="479"/>
      <c r="G6" s="479"/>
      <c r="H6" s="479"/>
      <c r="I6" s="480"/>
    </row>
    <row r="7" spans="2:9" s="55" customFormat="1">
      <c r="B7" s="16"/>
      <c r="C7" s="16"/>
      <c r="D7" s="16"/>
      <c r="E7" s="16"/>
      <c r="F7" s="16"/>
      <c r="G7" s="16"/>
      <c r="H7" s="16"/>
      <c r="I7" s="16"/>
    </row>
    <row r="8" spans="2:9">
      <c r="B8" s="493" t="s">
        <v>76</v>
      </c>
      <c r="C8" s="493"/>
      <c r="D8" s="494" t="s">
        <v>226</v>
      </c>
      <c r="E8" s="494"/>
      <c r="F8" s="494"/>
      <c r="G8" s="494"/>
      <c r="H8" s="494"/>
      <c r="I8" s="494" t="s">
        <v>227</v>
      </c>
    </row>
    <row r="9" spans="2:9" ht="22.5">
      <c r="B9" s="493"/>
      <c r="C9" s="493"/>
      <c r="D9" s="56" t="s">
        <v>228</v>
      </c>
      <c r="E9" s="56" t="s">
        <v>229</v>
      </c>
      <c r="F9" s="56" t="s">
        <v>202</v>
      </c>
      <c r="G9" s="56" t="s">
        <v>203</v>
      </c>
      <c r="H9" s="56" t="s">
        <v>230</v>
      </c>
      <c r="I9" s="494"/>
    </row>
    <row r="10" spans="2:9">
      <c r="B10" s="493"/>
      <c r="C10" s="493"/>
      <c r="D10" s="56">
        <v>1</v>
      </c>
      <c r="E10" s="56">
        <v>2</v>
      </c>
      <c r="F10" s="56" t="s">
        <v>231</v>
      </c>
      <c r="G10" s="56">
        <v>4</v>
      </c>
      <c r="H10" s="56">
        <v>5</v>
      </c>
      <c r="I10" s="56" t="s">
        <v>232</v>
      </c>
    </row>
    <row r="11" spans="2:9">
      <c r="B11" s="57"/>
      <c r="C11" s="58"/>
      <c r="D11" s="59"/>
      <c r="E11" s="59"/>
      <c r="F11" s="59"/>
      <c r="G11" s="59"/>
      <c r="H11" s="59"/>
      <c r="I11" s="59"/>
    </row>
    <row r="12" spans="2:9">
      <c r="B12" s="60"/>
      <c r="C12" s="61" t="s">
        <v>406</v>
      </c>
      <c r="D12" s="350">
        <v>64630789</v>
      </c>
      <c r="E12" s="350">
        <v>-3024855</v>
      </c>
      <c r="F12" s="350">
        <f>+D12+E12</f>
        <v>61605934</v>
      </c>
      <c r="G12" s="350">
        <v>61605933</v>
      </c>
      <c r="H12" s="350">
        <v>61605933</v>
      </c>
      <c r="I12" s="350">
        <f>+F12-G12</f>
        <v>1</v>
      </c>
    </row>
    <row r="13" spans="2:9">
      <c r="B13" s="60"/>
      <c r="C13" s="61"/>
      <c r="D13" s="69"/>
      <c r="E13" s="69"/>
      <c r="F13" s="69">
        <f t="shared" ref="F13:F20" si="0">+D13+E13</f>
        <v>0</v>
      </c>
      <c r="G13" s="69"/>
      <c r="H13" s="69"/>
      <c r="I13" s="69">
        <f t="shared" ref="I13:I20" si="1">+F13-G13</f>
        <v>0</v>
      </c>
    </row>
    <row r="14" spans="2:9">
      <c r="B14" s="60"/>
      <c r="C14" s="61"/>
      <c r="D14" s="69"/>
      <c r="E14" s="69"/>
      <c r="F14" s="69">
        <f t="shared" si="0"/>
        <v>0</v>
      </c>
      <c r="G14" s="69"/>
      <c r="H14" s="69"/>
      <c r="I14" s="69">
        <f t="shared" si="1"/>
        <v>0</v>
      </c>
    </row>
    <row r="15" spans="2:9">
      <c r="B15" s="60"/>
      <c r="C15" s="61"/>
      <c r="D15" s="69"/>
      <c r="E15" s="69"/>
      <c r="F15" s="69">
        <f t="shared" si="0"/>
        <v>0</v>
      </c>
      <c r="G15" s="69"/>
      <c r="H15" s="69"/>
      <c r="I15" s="69">
        <f t="shared" si="1"/>
        <v>0</v>
      </c>
    </row>
    <row r="16" spans="2:9">
      <c r="B16" s="60"/>
      <c r="C16" s="61"/>
      <c r="D16" s="69"/>
      <c r="E16" s="69"/>
      <c r="F16" s="69">
        <f t="shared" si="0"/>
        <v>0</v>
      </c>
      <c r="G16" s="69"/>
      <c r="H16" s="69"/>
      <c r="I16" s="69">
        <f t="shared" si="1"/>
        <v>0</v>
      </c>
    </row>
    <row r="17" spans="1:10">
      <c r="B17" s="60"/>
      <c r="C17" s="61"/>
      <c r="D17" s="69"/>
      <c r="E17" s="69"/>
      <c r="F17" s="69">
        <f t="shared" si="0"/>
        <v>0</v>
      </c>
      <c r="G17" s="69"/>
      <c r="H17" s="69"/>
      <c r="I17" s="69">
        <f t="shared" si="1"/>
        <v>0</v>
      </c>
    </row>
    <row r="18" spans="1:10">
      <c r="B18" s="60"/>
      <c r="C18" s="61"/>
      <c r="D18" s="69"/>
      <c r="E18" s="69"/>
      <c r="F18" s="69">
        <f t="shared" si="0"/>
        <v>0</v>
      </c>
      <c r="G18" s="69"/>
      <c r="H18" s="69"/>
      <c r="I18" s="69">
        <f t="shared" si="1"/>
        <v>0</v>
      </c>
    </row>
    <row r="19" spans="1:10">
      <c r="B19" s="60"/>
      <c r="C19" s="61"/>
      <c r="D19" s="69"/>
      <c r="E19" s="69"/>
      <c r="F19" s="69">
        <f t="shared" si="0"/>
        <v>0</v>
      </c>
      <c r="G19" s="69"/>
      <c r="H19" s="69"/>
      <c r="I19" s="69">
        <f t="shared" si="1"/>
        <v>0</v>
      </c>
    </row>
    <row r="20" spans="1:10">
      <c r="B20" s="60"/>
      <c r="C20" s="61"/>
      <c r="D20" s="69"/>
      <c r="E20" s="69"/>
      <c r="F20" s="69">
        <f t="shared" si="0"/>
        <v>0</v>
      </c>
      <c r="G20" s="69"/>
      <c r="H20" s="69"/>
      <c r="I20" s="69">
        <f t="shared" si="1"/>
        <v>0</v>
      </c>
    </row>
    <row r="21" spans="1:10">
      <c r="B21" s="62"/>
      <c r="C21" s="63"/>
      <c r="D21" s="64"/>
      <c r="E21" s="64"/>
      <c r="F21" s="64"/>
      <c r="G21" s="64"/>
      <c r="H21" s="64"/>
      <c r="I21" s="64"/>
    </row>
    <row r="22" spans="1:10" s="68" customFormat="1">
      <c r="A22" s="65"/>
      <c r="B22" s="66"/>
      <c r="C22" s="67" t="s">
        <v>233</v>
      </c>
      <c r="D22" s="351">
        <f>SUM(D12:D20)</f>
        <v>64630789</v>
      </c>
      <c r="E22" s="351">
        <f t="shared" ref="E22:I22" si="2">SUM(E12:E20)</f>
        <v>-3024855</v>
      </c>
      <c r="F22" s="351">
        <f t="shared" si="2"/>
        <v>61605934</v>
      </c>
      <c r="G22" s="351">
        <f t="shared" si="2"/>
        <v>61605933</v>
      </c>
      <c r="H22" s="351">
        <f t="shared" si="2"/>
        <v>61605933</v>
      </c>
      <c r="I22" s="351">
        <f t="shared" si="2"/>
        <v>1</v>
      </c>
      <c r="J22" s="65"/>
    </row>
    <row r="23" spans="1:10">
      <c r="B23" s="16"/>
      <c r="C23" s="16"/>
      <c r="D23" s="16"/>
      <c r="E23" s="16"/>
      <c r="F23" s="16"/>
      <c r="G23" s="16"/>
      <c r="H23" s="16"/>
      <c r="I23" s="16"/>
    </row>
    <row r="24" spans="1:10">
      <c r="B24" s="16"/>
      <c r="C24" s="16"/>
      <c r="D24" s="16"/>
      <c r="E24" s="16"/>
      <c r="F24" s="16"/>
      <c r="G24" s="16"/>
      <c r="H24" s="16"/>
      <c r="I24" s="16"/>
    </row>
    <row r="25" spans="1:10">
      <c r="B25" s="16"/>
      <c r="C25" s="16"/>
      <c r="D25" s="16"/>
      <c r="E25" s="16"/>
      <c r="F25" s="16"/>
      <c r="G25" s="16"/>
      <c r="H25" s="16"/>
      <c r="I25" s="1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B4" sqref="B4:I4"/>
    </sheetView>
  </sheetViews>
  <sheetFormatPr baseColWidth="10" defaultRowHeight="15"/>
  <cols>
    <col min="1" max="1" width="2.5703125" style="55" customWidth="1"/>
    <col min="2" max="2" width="2" style="17" customWidth="1"/>
    <col min="3" max="3" width="45.85546875" style="17" customWidth="1"/>
    <col min="4" max="9" width="12.7109375" style="17" customWidth="1"/>
    <col min="10" max="10" width="4" style="55" customWidth="1"/>
  </cols>
  <sheetData>
    <row r="1" spans="2:9" s="55" customFormat="1">
      <c r="B1" s="16"/>
      <c r="C1" s="16"/>
      <c r="D1" s="16"/>
      <c r="E1" s="16"/>
      <c r="F1" s="16"/>
      <c r="G1" s="16"/>
      <c r="H1" s="16"/>
      <c r="I1" s="16"/>
    </row>
    <row r="2" spans="2:9">
      <c r="B2" s="472" t="s">
        <v>386</v>
      </c>
      <c r="C2" s="473"/>
      <c r="D2" s="473"/>
      <c r="E2" s="473"/>
      <c r="F2" s="473"/>
      <c r="G2" s="473"/>
      <c r="H2" s="473"/>
      <c r="I2" s="474"/>
    </row>
    <row r="3" spans="2:9">
      <c r="B3" s="475" t="s">
        <v>405</v>
      </c>
      <c r="C3" s="476"/>
      <c r="D3" s="476"/>
      <c r="E3" s="476"/>
      <c r="F3" s="476"/>
      <c r="G3" s="476"/>
      <c r="H3" s="476"/>
      <c r="I3" s="477"/>
    </row>
    <row r="4" spans="2:9">
      <c r="B4" s="475" t="s">
        <v>224</v>
      </c>
      <c r="C4" s="476"/>
      <c r="D4" s="476"/>
      <c r="E4" s="476"/>
      <c r="F4" s="476"/>
      <c r="G4" s="476"/>
      <c r="H4" s="476"/>
      <c r="I4" s="477"/>
    </row>
    <row r="5" spans="2:9">
      <c r="B5" s="475" t="s">
        <v>234</v>
      </c>
      <c r="C5" s="476"/>
      <c r="D5" s="476"/>
      <c r="E5" s="476"/>
      <c r="F5" s="476"/>
      <c r="G5" s="476"/>
      <c r="H5" s="476"/>
      <c r="I5" s="477"/>
    </row>
    <row r="6" spans="2:9">
      <c r="B6" s="478" t="s">
        <v>404</v>
      </c>
      <c r="C6" s="479"/>
      <c r="D6" s="479"/>
      <c r="E6" s="479"/>
      <c r="F6" s="479"/>
      <c r="G6" s="479"/>
      <c r="H6" s="479"/>
      <c r="I6" s="480"/>
    </row>
    <row r="7" spans="2:9" s="55" customFormat="1">
      <c r="B7" s="16"/>
      <c r="C7" s="16"/>
      <c r="D7" s="16"/>
      <c r="E7" s="16"/>
      <c r="F7" s="16"/>
      <c r="G7" s="16"/>
      <c r="H7" s="16"/>
      <c r="I7" s="16"/>
    </row>
    <row r="8" spans="2:9">
      <c r="B8" s="495" t="s">
        <v>76</v>
      </c>
      <c r="C8" s="496"/>
      <c r="D8" s="494" t="s">
        <v>235</v>
      </c>
      <c r="E8" s="494"/>
      <c r="F8" s="494"/>
      <c r="G8" s="494"/>
      <c r="H8" s="494"/>
      <c r="I8" s="494" t="s">
        <v>227</v>
      </c>
    </row>
    <row r="9" spans="2:9" ht="22.5">
      <c r="B9" s="497"/>
      <c r="C9" s="498"/>
      <c r="D9" s="56" t="s">
        <v>228</v>
      </c>
      <c r="E9" s="56" t="s">
        <v>229</v>
      </c>
      <c r="F9" s="56" t="s">
        <v>202</v>
      </c>
      <c r="G9" s="56" t="s">
        <v>203</v>
      </c>
      <c r="H9" s="56" t="s">
        <v>230</v>
      </c>
      <c r="I9" s="494"/>
    </row>
    <row r="10" spans="2:9">
      <c r="B10" s="499"/>
      <c r="C10" s="500"/>
      <c r="D10" s="56">
        <v>1</v>
      </c>
      <c r="E10" s="56">
        <v>2</v>
      </c>
      <c r="F10" s="56" t="s">
        <v>231</v>
      </c>
      <c r="G10" s="56">
        <v>4</v>
      </c>
      <c r="H10" s="56">
        <v>5</v>
      </c>
      <c r="I10" s="56" t="s">
        <v>232</v>
      </c>
    </row>
    <row r="11" spans="2:9">
      <c r="B11" s="70"/>
      <c r="C11" s="71"/>
      <c r="D11" s="72"/>
      <c r="E11" s="72"/>
      <c r="F11" s="72"/>
      <c r="G11" s="72"/>
      <c r="H11" s="72"/>
      <c r="I11" s="72"/>
    </row>
    <row r="12" spans="2:9">
      <c r="B12" s="57"/>
      <c r="C12" s="73" t="s">
        <v>236</v>
      </c>
      <c r="D12" s="352">
        <v>64630789</v>
      </c>
      <c r="E12" s="352">
        <v>-3024855</v>
      </c>
      <c r="F12" s="352">
        <f>+D12+E12</f>
        <v>61605934</v>
      </c>
      <c r="G12" s="352">
        <v>61605933</v>
      </c>
      <c r="H12" s="352">
        <v>61605933</v>
      </c>
      <c r="I12" s="352">
        <f>+F12-G12</f>
        <v>1</v>
      </c>
    </row>
    <row r="13" spans="2:9">
      <c r="B13" s="57"/>
      <c r="C13" s="58"/>
      <c r="D13" s="78"/>
      <c r="E13" s="78"/>
      <c r="F13" s="78"/>
      <c r="G13" s="78"/>
      <c r="H13" s="78"/>
      <c r="I13" s="78"/>
    </row>
    <row r="14" spans="2:9">
      <c r="B14" s="74"/>
      <c r="C14" s="73" t="s">
        <v>237</v>
      </c>
      <c r="D14" s="78"/>
      <c r="E14" s="78"/>
      <c r="F14" s="78">
        <f>+D14+E14</f>
        <v>0</v>
      </c>
      <c r="G14" s="78"/>
      <c r="H14" s="78"/>
      <c r="I14" s="78">
        <f>+F14-G14</f>
        <v>0</v>
      </c>
    </row>
    <row r="15" spans="2:9">
      <c r="B15" s="57"/>
      <c r="C15" s="58"/>
      <c r="D15" s="78"/>
      <c r="E15" s="78"/>
      <c r="F15" s="78"/>
      <c r="G15" s="78"/>
      <c r="H15" s="78"/>
      <c r="I15" s="78"/>
    </row>
    <row r="16" spans="2:9">
      <c r="B16" s="74"/>
      <c r="C16" s="73" t="s">
        <v>238</v>
      </c>
      <c r="D16" s="78"/>
      <c r="E16" s="78"/>
      <c r="F16" s="78">
        <f>+D16+E16</f>
        <v>0</v>
      </c>
      <c r="G16" s="78"/>
      <c r="H16" s="78"/>
      <c r="I16" s="78">
        <f>+F16-G16</f>
        <v>0</v>
      </c>
    </row>
    <row r="17" spans="1:10">
      <c r="B17" s="75"/>
      <c r="C17" s="76"/>
      <c r="D17" s="77"/>
      <c r="E17" s="77"/>
      <c r="F17" s="77"/>
      <c r="G17" s="77"/>
      <c r="H17" s="77"/>
      <c r="I17" s="77"/>
    </row>
    <row r="18" spans="1:10" s="68" customFormat="1">
      <c r="A18" s="65"/>
      <c r="B18" s="75"/>
      <c r="C18" s="76" t="s">
        <v>233</v>
      </c>
      <c r="D18" s="353">
        <f>+D12+D14+D16</f>
        <v>64630789</v>
      </c>
      <c r="E18" s="353">
        <f t="shared" ref="E18:I18" si="0">+E12+E14+E16</f>
        <v>-3024855</v>
      </c>
      <c r="F18" s="353">
        <f t="shared" si="0"/>
        <v>61605934</v>
      </c>
      <c r="G18" s="353">
        <f t="shared" si="0"/>
        <v>61605933</v>
      </c>
      <c r="H18" s="353">
        <f t="shared" si="0"/>
        <v>61605933</v>
      </c>
      <c r="I18" s="353">
        <f t="shared" si="0"/>
        <v>1</v>
      </c>
      <c r="J18" s="65"/>
    </row>
    <row r="19" spans="1:10" s="55" customFormat="1">
      <c r="B19" s="16"/>
      <c r="C19" s="16"/>
      <c r="D19" s="16"/>
      <c r="E19" s="16"/>
      <c r="F19" s="16"/>
      <c r="G19" s="16"/>
      <c r="H19" s="16"/>
      <c r="I19" s="16"/>
    </row>
    <row r="21" spans="1:10">
      <c r="D21" s="79" t="str">
        <f>IF(D18=CAdmon!D22," ","ERROR")</f>
        <v xml:space="preserve"> </v>
      </c>
      <c r="E21" s="79" t="str">
        <f>IF(E18=CAdmon!E22," ","ERROR")</f>
        <v xml:space="preserve"> </v>
      </c>
      <c r="F21" s="79" t="str">
        <f>IF(F18=CAdmon!F22," ","ERROR")</f>
        <v xml:space="preserve"> </v>
      </c>
      <c r="G21" s="79" t="str">
        <f>IF(G18=CAdmon!G22," ","ERROR")</f>
        <v xml:space="preserve"> </v>
      </c>
      <c r="H21" s="79" t="str">
        <f>IF(H18=CAdmon!H22," ","ERROR")</f>
        <v xml:space="preserve"> </v>
      </c>
      <c r="I21" s="7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>
      <selection activeCell="H16" sqref="H16"/>
    </sheetView>
  </sheetViews>
  <sheetFormatPr baseColWidth="10" defaultRowHeight="15"/>
  <cols>
    <col min="1" max="1" width="2.42578125" style="55" customWidth="1"/>
    <col min="2" max="2" width="4.5703125" style="17" customWidth="1"/>
    <col min="3" max="3" width="57.28515625" style="17" customWidth="1"/>
    <col min="4" max="9" width="12.7109375" style="17" customWidth="1"/>
    <col min="10" max="10" width="3.7109375" style="55" customWidth="1"/>
  </cols>
  <sheetData>
    <row r="1" spans="2:9">
      <c r="B1" s="472" t="s">
        <v>386</v>
      </c>
      <c r="C1" s="473"/>
      <c r="D1" s="473"/>
      <c r="E1" s="473"/>
      <c r="F1" s="473"/>
      <c r="G1" s="473"/>
      <c r="H1" s="473"/>
      <c r="I1" s="474"/>
    </row>
    <row r="2" spans="2:9">
      <c r="B2" s="475" t="s">
        <v>405</v>
      </c>
      <c r="C2" s="476"/>
      <c r="D2" s="476"/>
      <c r="E2" s="476"/>
      <c r="F2" s="476"/>
      <c r="G2" s="476"/>
      <c r="H2" s="476"/>
      <c r="I2" s="477"/>
    </row>
    <row r="3" spans="2:9">
      <c r="B3" s="475" t="s">
        <v>224</v>
      </c>
      <c r="C3" s="476"/>
      <c r="D3" s="476"/>
      <c r="E3" s="476"/>
      <c r="F3" s="476"/>
      <c r="G3" s="476"/>
      <c r="H3" s="476"/>
      <c r="I3" s="477"/>
    </row>
    <row r="4" spans="2:9">
      <c r="B4" s="475" t="s">
        <v>407</v>
      </c>
      <c r="C4" s="476"/>
      <c r="D4" s="476"/>
      <c r="E4" s="476"/>
      <c r="F4" s="476"/>
      <c r="G4" s="476"/>
      <c r="H4" s="476"/>
      <c r="I4" s="477"/>
    </row>
    <row r="5" spans="2:9">
      <c r="B5" s="478" t="s">
        <v>404</v>
      </c>
      <c r="C5" s="479"/>
      <c r="D5" s="479"/>
      <c r="E5" s="479"/>
      <c r="F5" s="479"/>
      <c r="G5" s="479"/>
      <c r="H5" s="479"/>
      <c r="I5" s="480"/>
    </row>
    <row r="6" spans="2:9" s="55" customFormat="1" ht="6.75" customHeight="1">
      <c r="B6" s="16"/>
      <c r="C6" s="16"/>
      <c r="D6" s="16"/>
      <c r="E6" s="16"/>
      <c r="F6" s="16"/>
      <c r="G6" s="16"/>
      <c r="H6" s="16"/>
      <c r="I6" s="16"/>
    </row>
    <row r="7" spans="2:9">
      <c r="B7" s="493" t="s">
        <v>76</v>
      </c>
      <c r="C7" s="493"/>
      <c r="D7" s="494" t="s">
        <v>226</v>
      </c>
      <c r="E7" s="494"/>
      <c r="F7" s="494"/>
      <c r="G7" s="494"/>
      <c r="H7" s="494"/>
      <c r="I7" s="494" t="s">
        <v>227</v>
      </c>
    </row>
    <row r="8" spans="2:9" ht="22.5">
      <c r="B8" s="493"/>
      <c r="C8" s="493"/>
      <c r="D8" s="56" t="s">
        <v>228</v>
      </c>
      <c r="E8" s="56" t="s">
        <v>229</v>
      </c>
      <c r="F8" s="56" t="s">
        <v>202</v>
      </c>
      <c r="G8" s="56" t="s">
        <v>203</v>
      </c>
      <c r="H8" s="56" t="s">
        <v>230</v>
      </c>
      <c r="I8" s="494"/>
    </row>
    <row r="9" spans="2:9" ht="11.25" customHeight="1">
      <c r="B9" s="493"/>
      <c r="C9" s="493"/>
      <c r="D9" s="56">
        <v>1</v>
      </c>
      <c r="E9" s="56">
        <v>2</v>
      </c>
      <c r="F9" s="56" t="s">
        <v>231</v>
      </c>
      <c r="G9" s="56">
        <v>4</v>
      </c>
      <c r="H9" s="56">
        <v>5</v>
      </c>
      <c r="I9" s="56" t="s">
        <v>232</v>
      </c>
    </row>
    <row r="10" spans="2:9">
      <c r="B10" s="501" t="s">
        <v>179</v>
      </c>
      <c r="C10" s="502"/>
      <c r="D10" s="355">
        <f>SUM(D11:D17)</f>
        <v>25554167</v>
      </c>
      <c r="E10" s="355">
        <f>SUM(E11:E17)</f>
        <v>254821</v>
      </c>
      <c r="F10" s="355">
        <f>+D10+E10</f>
        <v>25808988</v>
      </c>
      <c r="G10" s="355">
        <f t="shared" ref="G10:H10" si="0">SUM(G11:G17)</f>
        <v>25808988</v>
      </c>
      <c r="H10" s="355">
        <f t="shared" si="0"/>
        <v>25808988</v>
      </c>
      <c r="I10" s="355">
        <f>+F10-G10</f>
        <v>0</v>
      </c>
    </row>
    <row r="11" spans="2:9">
      <c r="B11" s="81"/>
      <c r="C11" s="82" t="s">
        <v>239</v>
      </c>
      <c r="D11" s="356">
        <v>8064614</v>
      </c>
      <c r="E11" s="356">
        <v>384398</v>
      </c>
      <c r="F11" s="356">
        <f t="shared" ref="F11:F74" si="1">+D11+E11</f>
        <v>8449012</v>
      </c>
      <c r="G11" s="356">
        <v>8449012</v>
      </c>
      <c r="H11" s="356">
        <v>8449012</v>
      </c>
      <c r="I11" s="356">
        <f t="shared" ref="I11:I74" si="2">+F11-G11</f>
        <v>0</v>
      </c>
    </row>
    <row r="12" spans="2:9">
      <c r="B12" s="81"/>
      <c r="C12" s="82" t="s">
        <v>240</v>
      </c>
      <c r="D12" s="356">
        <v>2765714</v>
      </c>
      <c r="E12" s="356">
        <v>-841943</v>
      </c>
      <c r="F12" s="356">
        <f t="shared" si="1"/>
        <v>1923771</v>
      </c>
      <c r="G12" s="356">
        <v>1923771</v>
      </c>
      <c r="H12" s="356">
        <v>1923771</v>
      </c>
      <c r="I12" s="356">
        <f t="shared" si="2"/>
        <v>0</v>
      </c>
    </row>
    <row r="13" spans="2:9">
      <c r="B13" s="81"/>
      <c r="C13" s="82" t="s">
        <v>241</v>
      </c>
      <c r="D13" s="356">
        <v>2576973</v>
      </c>
      <c r="E13" s="356">
        <v>-627361</v>
      </c>
      <c r="F13" s="356">
        <f t="shared" si="1"/>
        <v>1949612</v>
      </c>
      <c r="G13" s="356">
        <v>1949612</v>
      </c>
      <c r="H13" s="356">
        <v>1949612</v>
      </c>
      <c r="I13" s="356">
        <f t="shared" si="2"/>
        <v>0</v>
      </c>
    </row>
    <row r="14" spans="2:9">
      <c r="B14" s="81"/>
      <c r="C14" s="82" t="s">
        <v>242</v>
      </c>
      <c r="D14" s="356">
        <v>2556349</v>
      </c>
      <c r="E14" s="356">
        <v>-399790</v>
      </c>
      <c r="F14" s="356">
        <f t="shared" si="1"/>
        <v>2156559</v>
      </c>
      <c r="G14" s="356">
        <v>2156559</v>
      </c>
      <c r="H14" s="356">
        <v>2156559</v>
      </c>
      <c r="I14" s="356">
        <f t="shared" si="2"/>
        <v>0</v>
      </c>
    </row>
    <row r="15" spans="2:9">
      <c r="B15" s="81"/>
      <c r="C15" s="82" t="s">
        <v>243</v>
      </c>
      <c r="D15" s="356">
        <v>9590517</v>
      </c>
      <c r="E15" s="356">
        <v>1739517</v>
      </c>
      <c r="F15" s="356">
        <f t="shared" si="1"/>
        <v>11330034</v>
      </c>
      <c r="G15" s="356">
        <v>11330034</v>
      </c>
      <c r="H15" s="356">
        <v>11330034</v>
      </c>
      <c r="I15" s="356">
        <f t="shared" si="2"/>
        <v>0</v>
      </c>
    </row>
    <row r="16" spans="2:9">
      <c r="B16" s="81"/>
      <c r="C16" s="82" t="s">
        <v>244</v>
      </c>
      <c r="D16" s="357"/>
      <c r="E16" s="357"/>
      <c r="F16" s="357">
        <f t="shared" si="1"/>
        <v>0</v>
      </c>
      <c r="G16" s="357"/>
      <c r="H16" s="357"/>
      <c r="I16" s="357">
        <f t="shared" si="2"/>
        <v>0</v>
      </c>
    </row>
    <row r="17" spans="2:9">
      <c r="B17" s="81"/>
      <c r="C17" s="82" t="s">
        <v>245</v>
      </c>
      <c r="D17" s="357"/>
      <c r="E17" s="357"/>
      <c r="F17" s="357">
        <f t="shared" si="1"/>
        <v>0</v>
      </c>
      <c r="G17" s="357"/>
      <c r="H17" s="357"/>
      <c r="I17" s="357">
        <f t="shared" si="2"/>
        <v>0</v>
      </c>
    </row>
    <row r="18" spans="2:9">
      <c r="B18" s="501" t="s">
        <v>88</v>
      </c>
      <c r="C18" s="502"/>
      <c r="D18" s="355">
        <f>SUM(D19:D27)</f>
        <v>4758698</v>
      </c>
      <c r="E18" s="355">
        <f>SUM(E19:E27)</f>
        <v>-2193863</v>
      </c>
      <c r="F18" s="355">
        <f t="shared" si="1"/>
        <v>2564835</v>
      </c>
      <c r="G18" s="355">
        <f t="shared" ref="G18:H18" si="3">SUM(G19:G27)</f>
        <v>2564834</v>
      </c>
      <c r="H18" s="355">
        <f t="shared" si="3"/>
        <v>2564834</v>
      </c>
      <c r="I18" s="355">
        <f t="shared" si="2"/>
        <v>1</v>
      </c>
    </row>
    <row r="19" spans="2:9">
      <c r="B19" s="81"/>
      <c r="C19" s="82" t="s">
        <v>246</v>
      </c>
      <c r="D19" s="356">
        <v>1115110</v>
      </c>
      <c r="E19" s="356">
        <v>27009</v>
      </c>
      <c r="F19" s="356">
        <f t="shared" si="1"/>
        <v>1142119</v>
      </c>
      <c r="G19" s="357">
        <v>1142119</v>
      </c>
      <c r="H19" s="356">
        <v>1142119</v>
      </c>
      <c r="I19" s="357">
        <f t="shared" si="2"/>
        <v>0</v>
      </c>
    </row>
    <row r="20" spans="2:9">
      <c r="B20" s="81"/>
      <c r="C20" s="82" t="s">
        <v>247</v>
      </c>
      <c r="D20" s="356">
        <v>37639</v>
      </c>
      <c r="E20" s="356">
        <v>18867</v>
      </c>
      <c r="F20" s="356">
        <f t="shared" si="1"/>
        <v>56506</v>
      </c>
      <c r="G20" s="357">
        <v>56506</v>
      </c>
      <c r="H20" s="356">
        <v>56506</v>
      </c>
      <c r="I20" s="357">
        <f t="shared" si="2"/>
        <v>0</v>
      </c>
    </row>
    <row r="21" spans="2:9">
      <c r="B21" s="81"/>
      <c r="C21" s="82" t="s">
        <v>248</v>
      </c>
      <c r="D21" s="356"/>
      <c r="E21" s="356"/>
      <c r="F21" s="356">
        <f t="shared" si="1"/>
        <v>0</v>
      </c>
      <c r="G21" s="357">
        <v>0</v>
      </c>
      <c r="H21" s="356">
        <v>0</v>
      </c>
      <c r="I21" s="357">
        <f t="shared" si="2"/>
        <v>0</v>
      </c>
    </row>
    <row r="22" spans="2:9">
      <c r="B22" s="81"/>
      <c r="C22" s="82" t="s">
        <v>249</v>
      </c>
      <c r="D22" s="356">
        <v>27808</v>
      </c>
      <c r="E22" s="356">
        <v>-13761</v>
      </c>
      <c r="F22" s="356">
        <f t="shared" si="1"/>
        <v>14047</v>
      </c>
      <c r="G22" s="357">
        <v>14047</v>
      </c>
      <c r="H22" s="356">
        <v>14047</v>
      </c>
      <c r="I22" s="357">
        <f t="shared" si="2"/>
        <v>0</v>
      </c>
    </row>
    <row r="23" spans="2:9">
      <c r="B23" s="81"/>
      <c r="C23" s="82" t="s">
        <v>250</v>
      </c>
      <c r="D23" s="356">
        <v>8766</v>
      </c>
      <c r="E23" s="356">
        <v>-8766</v>
      </c>
      <c r="F23" s="356">
        <f t="shared" si="1"/>
        <v>0</v>
      </c>
      <c r="G23" s="357">
        <v>0</v>
      </c>
      <c r="H23" s="356">
        <v>0</v>
      </c>
      <c r="I23" s="357">
        <f t="shared" si="2"/>
        <v>0</v>
      </c>
    </row>
    <row r="24" spans="2:9">
      <c r="B24" s="81"/>
      <c r="C24" s="82" t="s">
        <v>251</v>
      </c>
      <c r="D24" s="356">
        <v>3206630</v>
      </c>
      <c r="E24" s="356">
        <v>-2037938</v>
      </c>
      <c r="F24" s="356">
        <f t="shared" si="1"/>
        <v>1168692</v>
      </c>
      <c r="G24" s="357">
        <v>1168691</v>
      </c>
      <c r="H24" s="356">
        <v>1168691</v>
      </c>
      <c r="I24" s="357">
        <f t="shared" si="2"/>
        <v>1</v>
      </c>
    </row>
    <row r="25" spans="2:9">
      <c r="B25" s="81"/>
      <c r="C25" s="82" t="s">
        <v>252</v>
      </c>
      <c r="D25" s="356">
        <v>29609</v>
      </c>
      <c r="E25" s="356">
        <v>-15951</v>
      </c>
      <c r="F25" s="356">
        <f t="shared" si="1"/>
        <v>13658</v>
      </c>
      <c r="G25" s="357">
        <v>13658</v>
      </c>
      <c r="H25" s="356">
        <v>13658</v>
      </c>
      <c r="I25" s="357">
        <f t="shared" si="2"/>
        <v>0</v>
      </c>
    </row>
    <row r="26" spans="2:9">
      <c r="B26" s="81"/>
      <c r="C26" s="82" t="s">
        <v>253</v>
      </c>
      <c r="D26" s="357"/>
      <c r="E26" s="356"/>
      <c r="F26" s="356">
        <f t="shared" si="1"/>
        <v>0</v>
      </c>
      <c r="G26" s="357">
        <v>0</v>
      </c>
      <c r="H26" s="356">
        <v>0</v>
      </c>
      <c r="I26" s="357">
        <f t="shared" si="2"/>
        <v>0</v>
      </c>
    </row>
    <row r="27" spans="2:9">
      <c r="B27" s="81"/>
      <c r="C27" s="82" t="s">
        <v>254</v>
      </c>
      <c r="D27" s="356">
        <v>333136</v>
      </c>
      <c r="E27" s="356">
        <v>-163323</v>
      </c>
      <c r="F27" s="356">
        <f t="shared" si="1"/>
        <v>169813</v>
      </c>
      <c r="G27" s="357">
        <v>169813</v>
      </c>
      <c r="H27" s="356">
        <v>169813</v>
      </c>
      <c r="I27" s="357">
        <f t="shared" si="2"/>
        <v>0</v>
      </c>
    </row>
    <row r="28" spans="2:9">
      <c r="B28" s="501" t="s">
        <v>90</v>
      </c>
      <c r="C28" s="502"/>
      <c r="D28" s="358">
        <f>SUM(D29:D37)</f>
        <v>7633468</v>
      </c>
      <c r="E28" s="358">
        <f t="shared" ref="E28" si="4">SUM(E29:E37)</f>
        <v>-1308136</v>
      </c>
      <c r="F28" s="358">
        <f t="shared" si="1"/>
        <v>6325332</v>
      </c>
      <c r="G28" s="358">
        <f t="shared" ref="G28" si="5">SUM(G29:G37)</f>
        <v>6325332</v>
      </c>
      <c r="H28" s="358">
        <v>6325332</v>
      </c>
      <c r="I28" s="358">
        <f t="shared" si="2"/>
        <v>0</v>
      </c>
    </row>
    <row r="29" spans="2:9">
      <c r="B29" s="81"/>
      <c r="C29" s="82" t="s">
        <v>255</v>
      </c>
      <c r="D29" s="357">
        <v>788629</v>
      </c>
      <c r="E29" s="357">
        <v>-154881</v>
      </c>
      <c r="F29" s="357">
        <f t="shared" si="1"/>
        <v>633748</v>
      </c>
      <c r="G29" s="357">
        <v>633748</v>
      </c>
      <c r="H29" s="357">
        <v>633748</v>
      </c>
      <c r="I29" s="357">
        <f t="shared" si="2"/>
        <v>0</v>
      </c>
    </row>
    <row r="30" spans="2:9">
      <c r="B30" s="81"/>
      <c r="C30" s="82" t="s">
        <v>256</v>
      </c>
      <c r="D30" s="357">
        <v>1311248</v>
      </c>
      <c r="E30" s="357">
        <v>-44159</v>
      </c>
      <c r="F30" s="357">
        <f t="shared" si="1"/>
        <v>1267089</v>
      </c>
      <c r="G30" s="357">
        <v>1267089</v>
      </c>
      <c r="H30" s="357">
        <v>1267089</v>
      </c>
      <c r="I30" s="357">
        <f t="shared" si="2"/>
        <v>0</v>
      </c>
    </row>
    <row r="31" spans="2:9">
      <c r="B31" s="81"/>
      <c r="C31" s="82" t="s">
        <v>257</v>
      </c>
      <c r="D31" s="357">
        <v>1910824</v>
      </c>
      <c r="E31" s="357">
        <v>52605</v>
      </c>
      <c r="F31" s="357">
        <f t="shared" si="1"/>
        <v>1963429</v>
      </c>
      <c r="G31" s="357">
        <v>1963429</v>
      </c>
      <c r="H31" s="357">
        <v>1963429</v>
      </c>
      <c r="I31" s="357">
        <f t="shared" si="2"/>
        <v>0</v>
      </c>
    </row>
    <row r="32" spans="2:9">
      <c r="B32" s="81"/>
      <c r="C32" s="82" t="s">
        <v>258</v>
      </c>
      <c r="D32" s="357">
        <v>415643</v>
      </c>
      <c r="E32" s="357">
        <v>14878</v>
      </c>
      <c r="F32" s="357">
        <f t="shared" si="1"/>
        <v>430521</v>
      </c>
      <c r="G32" s="357">
        <v>430521</v>
      </c>
      <c r="H32" s="357">
        <v>430521</v>
      </c>
      <c r="I32" s="357">
        <f t="shared" si="2"/>
        <v>0</v>
      </c>
    </row>
    <row r="33" spans="2:9">
      <c r="B33" s="81"/>
      <c r="C33" s="82" t="s">
        <v>259</v>
      </c>
      <c r="D33" s="357">
        <v>759919</v>
      </c>
      <c r="E33" s="357">
        <v>-249498</v>
      </c>
      <c r="F33" s="357">
        <f t="shared" si="1"/>
        <v>510421</v>
      </c>
      <c r="G33" s="357">
        <v>510421</v>
      </c>
      <c r="H33" s="357">
        <v>510421</v>
      </c>
      <c r="I33" s="357">
        <f t="shared" si="2"/>
        <v>0</v>
      </c>
    </row>
    <row r="34" spans="2:9">
      <c r="B34" s="81"/>
      <c r="C34" s="82" t="s">
        <v>260</v>
      </c>
      <c r="D34" s="357">
        <v>172512</v>
      </c>
      <c r="E34" s="357">
        <v>-114177</v>
      </c>
      <c r="F34" s="357">
        <f t="shared" si="1"/>
        <v>58335</v>
      </c>
      <c r="G34" s="357">
        <v>58335</v>
      </c>
      <c r="H34" s="357">
        <v>58335</v>
      </c>
      <c r="I34" s="357">
        <f t="shared" si="2"/>
        <v>0</v>
      </c>
    </row>
    <row r="35" spans="2:9">
      <c r="B35" s="81"/>
      <c r="C35" s="82" t="s">
        <v>261</v>
      </c>
      <c r="D35" s="357">
        <v>1540207</v>
      </c>
      <c r="E35" s="357">
        <v>-758993</v>
      </c>
      <c r="F35" s="357">
        <f t="shared" si="1"/>
        <v>781214</v>
      </c>
      <c r="G35" s="357">
        <v>781214</v>
      </c>
      <c r="H35" s="357">
        <v>781214</v>
      </c>
      <c r="I35" s="357">
        <f t="shared" si="2"/>
        <v>0</v>
      </c>
    </row>
    <row r="36" spans="2:9">
      <c r="B36" s="81"/>
      <c r="C36" s="82" t="s">
        <v>262</v>
      </c>
      <c r="D36" s="357">
        <v>596320</v>
      </c>
      <c r="E36" s="357">
        <v>5269</v>
      </c>
      <c r="F36" s="357">
        <f t="shared" si="1"/>
        <v>601589</v>
      </c>
      <c r="G36" s="357">
        <v>601589</v>
      </c>
      <c r="H36" s="357">
        <v>601589</v>
      </c>
      <c r="I36" s="357">
        <f t="shared" si="2"/>
        <v>0</v>
      </c>
    </row>
    <row r="37" spans="2:9">
      <c r="B37" s="81"/>
      <c r="C37" s="82" t="s">
        <v>263</v>
      </c>
      <c r="D37" s="357">
        <v>138166</v>
      </c>
      <c r="E37" s="357">
        <v>-59180</v>
      </c>
      <c r="F37" s="357">
        <f t="shared" si="1"/>
        <v>78986</v>
      </c>
      <c r="G37" s="357">
        <v>78986</v>
      </c>
      <c r="H37" s="357">
        <v>78986</v>
      </c>
      <c r="I37" s="357">
        <f t="shared" si="2"/>
        <v>0</v>
      </c>
    </row>
    <row r="38" spans="2:9">
      <c r="B38" s="501" t="s">
        <v>215</v>
      </c>
      <c r="C38" s="502"/>
      <c r="D38" s="358">
        <f>SUM(D39:D47)</f>
        <v>26684456</v>
      </c>
      <c r="E38" s="358">
        <f>SUM(E39:E47)</f>
        <v>222323</v>
      </c>
      <c r="F38" s="358">
        <f t="shared" si="1"/>
        <v>26906779</v>
      </c>
      <c r="G38" s="358">
        <f t="shared" ref="G38:H38" si="6">SUM(G39:G47)</f>
        <v>26906779</v>
      </c>
      <c r="H38" s="358">
        <f t="shared" si="6"/>
        <v>26906779</v>
      </c>
      <c r="I38" s="358">
        <f t="shared" si="2"/>
        <v>0</v>
      </c>
    </row>
    <row r="39" spans="2:9">
      <c r="B39" s="81"/>
      <c r="C39" s="82" t="s">
        <v>94</v>
      </c>
      <c r="D39" s="357"/>
      <c r="E39" s="357"/>
      <c r="F39" s="357">
        <f t="shared" si="1"/>
        <v>0</v>
      </c>
      <c r="G39" s="357"/>
      <c r="H39" s="357"/>
      <c r="I39" s="357">
        <f t="shared" si="2"/>
        <v>0</v>
      </c>
    </row>
    <row r="40" spans="2:9">
      <c r="B40" s="81"/>
      <c r="C40" s="82" t="s">
        <v>96</v>
      </c>
      <c r="D40" s="357"/>
      <c r="E40" s="357"/>
      <c r="F40" s="357">
        <f t="shared" si="1"/>
        <v>0</v>
      </c>
      <c r="G40" s="357"/>
      <c r="H40" s="357"/>
      <c r="I40" s="357">
        <f t="shared" si="2"/>
        <v>0</v>
      </c>
    </row>
    <row r="41" spans="2:9">
      <c r="B41" s="81"/>
      <c r="C41" s="82" t="s">
        <v>98</v>
      </c>
      <c r="D41" s="357"/>
      <c r="E41" s="357"/>
      <c r="F41" s="357">
        <f t="shared" si="1"/>
        <v>0</v>
      </c>
      <c r="G41" s="357"/>
      <c r="H41" s="357"/>
      <c r="I41" s="357">
        <f t="shared" si="2"/>
        <v>0</v>
      </c>
    </row>
    <row r="42" spans="2:9">
      <c r="B42" s="81"/>
      <c r="C42" s="82" t="s">
        <v>99</v>
      </c>
      <c r="D42" s="357">
        <v>26684456</v>
      </c>
      <c r="E42" s="357">
        <v>222323</v>
      </c>
      <c r="F42" s="357">
        <f t="shared" si="1"/>
        <v>26906779</v>
      </c>
      <c r="G42" s="357">
        <v>26906779</v>
      </c>
      <c r="H42" s="357">
        <v>26906779</v>
      </c>
      <c r="I42" s="357">
        <f t="shared" si="2"/>
        <v>0</v>
      </c>
    </row>
    <row r="43" spans="2:9">
      <c r="B43" s="81"/>
      <c r="C43" s="82" t="s">
        <v>101</v>
      </c>
      <c r="D43" s="357"/>
      <c r="E43" s="357"/>
      <c r="F43" s="357">
        <f t="shared" si="1"/>
        <v>0</v>
      </c>
      <c r="G43" s="357"/>
      <c r="H43" s="357"/>
      <c r="I43" s="357">
        <f t="shared" si="2"/>
        <v>0</v>
      </c>
    </row>
    <row r="44" spans="2:9">
      <c r="B44" s="81"/>
      <c r="C44" s="82" t="s">
        <v>264</v>
      </c>
      <c r="D44" s="357"/>
      <c r="E44" s="357"/>
      <c r="F44" s="357">
        <f t="shared" si="1"/>
        <v>0</v>
      </c>
      <c r="G44" s="357"/>
      <c r="H44" s="357"/>
      <c r="I44" s="357">
        <f t="shared" si="2"/>
        <v>0</v>
      </c>
    </row>
    <row r="45" spans="2:9">
      <c r="B45" s="81"/>
      <c r="C45" s="82" t="s">
        <v>104</v>
      </c>
      <c r="D45" s="357"/>
      <c r="E45" s="357"/>
      <c r="F45" s="357">
        <f t="shared" si="1"/>
        <v>0</v>
      </c>
      <c r="G45" s="357"/>
      <c r="H45" s="357"/>
      <c r="I45" s="357">
        <f t="shared" si="2"/>
        <v>0</v>
      </c>
    </row>
    <row r="46" spans="2:9">
      <c r="B46" s="81"/>
      <c r="C46" s="82" t="s">
        <v>105</v>
      </c>
      <c r="D46" s="357"/>
      <c r="E46" s="357"/>
      <c r="F46" s="357">
        <f t="shared" si="1"/>
        <v>0</v>
      </c>
      <c r="G46" s="357"/>
      <c r="H46" s="357"/>
      <c r="I46" s="357">
        <f t="shared" si="2"/>
        <v>0</v>
      </c>
    </row>
    <row r="47" spans="2:9">
      <c r="B47" s="81"/>
      <c r="C47" s="82" t="s">
        <v>107</v>
      </c>
      <c r="D47" s="357"/>
      <c r="E47" s="357"/>
      <c r="F47" s="357">
        <f t="shared" si="1"/>
        <v>0</v>
      </c>
      <c r="G47" s="357"/>
      <c r="H47" s="357"/>
      <c r="I47" s="357">
        <f t="shared" si="2"/>
        <v>0</v>
      </c>
    </row>
    <row r="48" spans="2:9">
      <c r="B48" s="501" t="s">
        <v>265</v>
      </c>
      <c r="C48" s="502"/>
      <c r="D48" s="358">
        <f>SUM(D49:D57)</f>
        <v>0</v>
      </c>
      <c r="E48" s="358">
        <f>SUM(E49:E57)</f>
        <v>0</v>
      </c>
      <c r="F48" s="358">
        <f t="shared" si="1"/>
        <v>0</v>
      </c>
      <c r="G48" s="358">
        <f t="shared" ref="G48:H48" si="7">SUM(G49:G57)</f>
        <v>0</v>
      </c>
      <c r="H48" s="358">
        <f t="shared" si="7"/>
        <v>0</v>
      </c>
      <c r="I48" s="358">
        <f t="shared" si="2"/>
        <v>0</v>
      </c>
    </row>
    <row r="49" spans="2:9">
      <c r="B49" s="81"/>
      <c r="C49" s="82" t="s">
        <v>266</v>
      </c>
      <c r="D49" s="357"/>
      <c r="E49" s="357"/>
      <c r="F49" s="357">
        <f t="shared" si="1"/>
        <v>0</v>
      </c>
      <c r="G49" s="357"/>
      <c r="H49" s="357"/>
      <c r="I49" s="357">
        <f t="shared" si="2"/>
        <v>0</v>
      </c>
    </row>
    <row r="50" spans="2:9">
      <c r="B50" s="81"/>
      <c r="C50" s="82" t="s">
        <v>267</v>
      </c>
      <c r="D50" s="357"/>
      <c r="E50" s="357"/>
      <c r="F50" s="357">
        <f t="shared" si="1"/>
        <v>0</v>
      </c>
      <c r="G50" s="357"/>
      <c r="H50" s="357"/>
      <c r="I50" s="357">
        <f t="shared" si="2"/>
        <v>0</v>
      </c>
    </row>
    <row r="51" spans="2:9">
      <c r="B51" s="81"/>
      <c r="C51" s="82" t="s">
        <v>268</v>
      </c>
      <c r="D51" s="357"/>
      <c r="E51" s="357"/>
      <c r="F51" s="357">
        <f t="shared" si="1"/>
        <v>0</v>
      </c>
      <c r="G51" s="357"/>
      <c r="H51" s="357"/>
      <c r="I51" s="357">
        <f t="shared" si="2"/>
        <v>0</v>
      </c>
    </row>
    <row r="52" spans="2:9">
      <c r="B52" s="81"/>
      <c r="C52" s="82" t="s">
        <v>269</v>
      </c>
      <c r="D52" s="357"/>
      <c r="E52" s="357"/>
      <c r="F52" s="357">
        <f t="shared" si="1"/>
        <v>0</v>
      </c>
      <c r="G52" s="357"/>
      <c r="H52" s="357"/>
      <c r="I52" s="357">
        <f t="shared" si="2"/>
        <v>0</v>
      </c>
    </row>
    <row r="53" spans="2:9">
      <c r="B53" s="81"/>
      <c r="C53" s="82" t="s">
        <v>270</v>
      </c>
      <c r="D53" s="357"/>
      <c r="E53" s="357"/>
      <c r="F53" s="357">
        <f t="shared" si="1"/>
        <v>0</v>
      </c>
      <c r="G53" s="357"/>
      <c r="H53" s="357"/>
      <c r="I53" s="357">
        <f t="shared" si="2"/>
        <v>0</v>
      </c>
    </row>
    <row r="54" spans="2:9">
      <c r="B54" s="81"/>
      <c r="C54" s="82" t="s">
        <v>271</v>
      </c>
      <c r="D54" s="357"/>
      <c r="E54" s="357"/>
      <c r="F54" s="357">
        <f t="shared" si="1"/>
        <v>0</v>
      </c>
      <c r="G54" s="357"/>
      <c r="H54" s="357"/>
      <c r="I54" s="357">
        <f t="shared" si="2"/>
        <v>0</v>
      </c>
    </row>
    <row r="55" spans="2:9">
      <c r="B55" s="81"/>
      <c r="C55" s="82" t="s">
        <v>272</v>
      </c>
      <c r="D55" s="357"/>
      <c r="E55" s="357"/>
      <c r="F55" s="357">
        <f t="shared" si="1"/>
        <v>0</v>
      </c>
      <c r="G55" s="357"/>
      <c r="H55" s="357"/>
      <c r="I55" s="357">
        <f t="shared" si="2"/>
        <v>0</v>
      </c>
    </row>
    <row r="56" spans="2:9">
      <c r="B56" s="81"/>
      <c r="C56" s="82" t="s">
        <v>273</v>
      </c>
      <c r="D56" s="357"/>
      <c r="E56" s="357"/>
      <c r="F56" s="357">
        <f t="shared" si="1"/>
        <v>0</v>
      </c>
      <c r="G56" s="357"/>
      <c r="H56" s="357"/>
      <c r="I56" s="357">
        <f t="shared" si="2"/>
        <v>0</v>
      </c>
    </row>
    <row r="57" spans="2:9">
      <c r="B57" s="81"/>
      <c r="C57" s="82" t="s">
        <v>37</v>
      </c>
      <c r="D57" s="357"/>
      <c r="E57" s="357"/>
      <c r="F57" s="357">
        <f t="shared" si="1"/>
        <v>0</v>
      </c>
      <c r="G57" s="357"/>
      <c r="H57" s="357"/>
      <c r="I57" s="357">
        <f t="shared" si="2"/>
        <v>0</v>
      </c>
    </row>
    <row r="58" spans="2:9">
      <c r="B58" s="501" t="s">
        <v>128</v>
      </c>
      <c r="C58" s="502"/>
      <c r="D58" s="358">
        <f>SUM(D59:D61)</f>
        <v>0</v>
      </c>
      <c r="E58" s="358">
        <f>SUM(E59:E61)</f>
        <v>0</v>
      </c>
      <c r="F58" s="358">
        <f t="shared" si="1"/>
        <v>0</v>
      </c>
      <c r="G58" s="358">
        <f t="shared" ref="G58:H58" si="8">SUM(G59:G61)</f>
        <v>0</v>
      </c>
      <c r="H58" s="358">
        <f t="shared" si="8"/>
        <v>0</v>
      </c>
      <c r="I58" s="358">
        <f t="shared" si="2"/>
        <v>0</v>
      </c>
    </row>
    <row r="59" spans="2:9">
      <c r="B59" s="81"/>
      <c r="C59" s="82" t="s">
        <v>274</v>
      </c>
      <c r="D59" s="357"/>
      <c r="E59" s="357"/>
      <c r="F59" s="357">
        <f t="shared" si="1"/>
        <v>0</v>
      </c>
      <c r="G59" s="357"/>
      <c r="H59" s="357"/>
      <c r="I59" s="357">
        <f t="shared" si="2"/>
        <v>0</v>
      </c>
    </row>
    <row r="60" spans="2:9">
      <c r="B60" s="81"/>
      <c r="C60" s="82" t="s">
        <v>275</v>
      </c>
      <c r="D60" s="357"/>
      <c r="E60" s="357"/>
      <c r="F60" s="357">
        <f t="shared" si="1"/>
        <v>0</v>
      </c>
      <c r="G60" s="357"/>
      <c r="H60" s="357"/>
      <c r="I60" s="357">
        <f t="shared" si="2"/>
        <v>0</v>
      </c>
    </row>
    <row r="61" spans="2:9">
      <c r="B61" s="81"/>
      <c r="C61" s="82" t="s">
        <v>276</v>
      </c>
      <c r="D61" s="357"/>
      <c r="E61" s="357"/>
      <c r="F61" s="357">
        <f t="shared" si="1"/>
        <v>0</v>
      </c>
      <c r="G61" s="357"/>
      <c r="H61" s="357"/>
      <c r="I61" s="357">
        <f t="shared" si="2"/>
        <v>0</v>
      </c>
    </row>
    <row r="62" spans="2:9">
      <c r="B62" s="501" t="s">
        <v>277</v>
      </c>
      <c r="C62" s="502"/>
      <c r="D62" s="358">
        <f>SUM(D63:D69)</f>
        <v>0</v>
      </c>
      <c r="E62" s="358">
        <f>SUM(E63:E69)</f>
        <v>0</v>
      </c>
      <c r="F62" s="358">
        <f t="shared" si="1"/>
        <v>0</v>
      </c>
      <c r="G62" s="358">
        <f t="shared" ref="G62:H62" si="9">SUM(G63:G69)</f>
        <v>0</v>
      </c>
      <c r="H62" s="358">
        <f t="shared" si="9"/>
        <v>0</v>
      </c>
      <c r="I62" s="358">
        <f t="shared" si="2"/>
        <v>0</v>
      </c>
    </row>
    <row r="63" spans="2:9">
      <c r="B63" s="81"/>
      <c r="C63" s="82" t="s">
        <v>278</v>
      </c>
      <c r="D63" s="357"/>
      <c r="E63" s="357"/>
      <c r="F63" s="357">
        <f t="shared" si="1"/>
        <v>0</v>
      </c>
      <c r="G63" s="357"/>
      <c r="H63" s="357"/>
      <c r="I63" s="357">
        <f t="shared" si="2"/>
        <v>0</v>
      </c>
    </row>
    <row r="64" spans="2:9">
      <c r="B64" s="81"/>
      <c r="C64" s="82" t="s">
        <v>279</v>
      </c>
      <c r="D64" s="357"/>
      <c r="E64" s="357"/>
      <c r="F64" s="357">
        <f t="shared" si="1"/>
        <v>0</v>
      </c>
      <c r="G64" s="357"/>
      <c r="H64" s="357"/>
      <c r="I64" s="357">
        <f t="shared" si="2"/>
        <v>0</v>
      </c>
    </row>
    <row r="65" spans="2:9">
      <c r="B65" s="81"/>
      <c r="C65" s="82" t="s">
        <v>280</v>
      </c>
      <c r="D65" s="357"/>
      <c r="E65" s="357"/>
      <c r="F65" s="357">
        <f t="shared" si="1"/>
        <v>0</v>
      </c>
      <c r="G65" s="357"/>
      <c r="H65" s="357"/>
      <c r="I65" s="357">
        <f t="shared" si="2"/>
        <v>0</v>
      </c>
    </row>
    <row r="66" spans="2:9">
      <c r="B66" s="81"/>
      <c r="C66" s="82" t="s">
        <v>281</v>
      </c>
      <c r="D66" s="357"/>
      <c r="E66" s="357"/>
      <c r="F66" s="357">
        <f t="shared" si="1"/>
        <v>0</v>
      </c>
      <c r="G66" s="357"/>
      <c r="H66" s="357"/>
      <c r="I66" s="357">
        <f t="shared" si="2"/>
        <v>0</v>
      </c>
    </row>
    <row r="67" spans="2:9">
      <c r="B67" s="81"/>
      <c r="C67" s="82" t="s">
        <v>282</v>
      </c>
      <c r="D67" s="357"/>
      <c r="E67" s="357"/>
      <c r="F67" s="357">
        <f t="shared" si="1"/>
        <v>0</v>
      </c>
      <c r="G67" s="357"/>
      <c r="H67" s="357"/>
      <c r="I67" s="357">
        <f t="shared" si="2"/>
        <v>0</v>
      </c>
    </row>
    <row r="68" spans="2:9">
      <c r="B68" s="81"/>
      <c r="C68" s="82" t="s">
        <v>283</v>
      </c>
      <c r="D68" s="357"/>
      <c r="E68" s="357"/>
      <c r="F68" s="357">
        <f t="shared" si="1"/>
        <v>0</v>
      </c>
      <c r="G68" s="357"/>
      <c r="H68" s="357"/>
      <c r="I68" s="357">
        <f t="shared" si="2"/>
        <v>0</v>
      </c>
    </row>
    <row r="69" spans="2:9">
      <c r="B69" s="81"/>
      <c r="C69" s="82" t="s">
        <v>284</v>
      </c>
      <c r="D69" s="357"/>
      <c r="E69" s="357"/>
      <c r="F69" s="357">
        <f t="shared" si="1"/>
        <v>0</v>
      </c>
      <c r="G69" s="357"/>
      <c r="H69" s="357"/>
      <c r="I69" s="357">
        <f t="shared" si="2"/>
        <v>0</v>
      </c>
    </row>
    <row r="70" spans="2:9">
      <c r="B70" s="483" t="s">
        <v>102</v>
      </c>
      <c r="C70" s="484"/>
      <c r="D70" s="358">
        <f>SUM(D71:D73)</f>
        <v>0</v>
      </c>
      <c r="E70" s="358">
        <f>SUM(E71:E73)</f>
        <v>0</v>
      </c>
      <c r="F70" s="358">
        <f t="shared" si="1"/>
        <v>0</v>
      </c>
      <c r="G70" s="358">
        <f t="shared" ref="G70:H70" si="10">SUM(G71:G73)</f>
        <v>0</v>
      </c>
      <c r="H70" s="358">
        <f t="shared" si="10"/>
        <v>0</v>
      </c>
      <c r="I70" s="358">
        <f t="shared" si="2"/>
        <v>0</v>
      </c>
    </row>
    <row r="71" spans="2:9">
      <c r="B71" s="81"/>
      <c r="C71" s="82" t="s">
        <v>111</v>
      </c>
      <c r="D71" s="357"/>
      <c r="E71" s="357"/>
      <c r="F71" s="357">
        <f t="shared" si="1"/>
        <v>0</v>
      </c>
      <c r="G71" s="357"/>
      <c r="H71" s="357"/>
      <c r="I71" s="357">
        <f t="shared" si="2"/>
        <v>0</v>
      </c>
    </row>
    <row r="72" spans="2:9">
      <c r="B72" s="81"/>
      <c r="C72" s="82" t="s">
        <v>50</v>
      </c>
      <c r="D72" s="357"/>
      <c r="E72" s="357"/>
      <c r="F72" s="357">
        <f t="shared" si="1"/>
        <v>0</v>
      </c>
      <c r="G72" s="357"/>
      <c r="H72" s="357"/>
      <c r="I72" s="357">
        <f t="shared" si="2"/>
        <v>0</v>
      </c>
    </row>
    <row r="73" spans="2:9">
      <c r="B73" s="81"/>
      <c r="C73" s="82" t="s">
        <v>114</v>
      </c>
      <c r="D73" s="357"/>
      <c r="E73" s="357"/>
      <c r="F73" s="357">
        <f t="shared" si="1"/>
        <v>0</v>
      </c>
      <c r="G73" s="357"/>
      <c r="H73" s="357"/>
      <c r="I73" s="357">
        <f t="shared" si="2"/>
        <v>0</v>
      </c>
    </row>
    <row r="74" spans="2:9">
      <c r="B74" s="501" t="s">
        <v>285</v>
      </c>
      <c r="C74" s="502"/>
      <c r="D74" s="358">
        <f>SUM(D75:D81)</f>
        <v>0</v>
      </c>
      <c r="E74" s="358">
        <f t="shared" ref="E74" si="11">SUM(E75:E81)</f>
        <v>0</v>
      </c>
      <c r="F74" s="358">
        <f t="shared" si="1"/>
        <v>0</v>
      </c>
      <c r="G74" s="358">
        <f t="shared" ref="G74" si="12">SUM(G75:G81)</f>
        <v>0</v>
      </c>
      <c r="H74" s="358">
        <f t="shared" ref="H74" si="13">SUM(H75:H81)</f>
        <v>0</v>
      </c>
      <c r="I74" s="358">
        <f t="shared" si="2"/>
        <v>0</v>
      </c>
    </row>
    <row r="75" spans="2:9">
      <c r="B75" s="81"/>
      <c r="C75" s="82" t="s">
        <v>286</v>
      </c>
      <c r="D75" s="357"/>
      <c r="E75" s="357"/>
      <c r="F75" s="357">
        <f t="shared" ref="F75:F81" si="14">+D75+E75</f>
        <v>0</v>
      </c>
      <c r="G75" s="357"/>
      <c r="H75" s="357"/>
      <c r="I75" s="357">
        <f t="shared" ref="I75:I81" si="15">+F75-G75</f>
        <v>0</v>
      </c>
    </row>
    <row r="76" spans="2:9">
      <c r="B76" s="81"/>
      <c r="C76" s="82" t="s">
        <v>117</v>
      </c>
      <c r="D76" s="357"/>
      <c r="E76" s="357"/>
      <c r="F76" s="357">
        <f t="shared" si="14"/>
        <v>0</v>
      </c>
      <c r="G76" s="357"/>
      <c r="H76" s="357"/>
      <c r="I76" s="357">
        <f t="shared" si="15"/>
        <v>0</v>
      </c>
    </row>
    <row r="77" spans="2:9">
      <c r="B77" s="81"/>
      <c r="C77" s="82" t="s">
        <v>118</v>
      </c>
      <c r="D77" s="357"/>
      <c r="E77" s="357"/>
      <c r="F77" s="357">
        <f t="shared" si="14"/>
        <v>0</v>
      </c>
      <c r="G77" s="357"/>
      <c r="H77" s="357"/>
      <c r="I77" s="357">
        <f t="shared" si="15"/>
        <v>0</v>
      </c>
    </row>
    <row r="78" spans="2:9">
      <c r="B78" s="81"/>
      <c r="C78" s="82" t="s">
        <v>119</v>
      </c>
      <c r="D78" s="357"/>
      <c r="E78" s="357"/>
      <c r="F78" s="357">
        <f t="shared" si="14"/>
        <v>0</v>
      </c>
      <c r="G78" s="357"/>
      <c r="H78" s="357"/>
      <c r="I78" s="357">
        <f t="shared" si="15"/>
        <v>0</v>
      </c>
    </row>
    <row r="79" spans="2:9">
      <c r="B79" s="81"/>
      <c r="C79" s="82" t="s">
        <v>120</v>
      </c>
      <c r="D79" s="357"/>
      <c r="E79" s="357"/>
      <c r="F79" s="357">
        <f t="shared" si="14"/>
        <v>0</v>
      </c>
      <c r="G79" s="357"/>
      <c r="H79" s="357"/>
      <c r="I79" s="357">
        <f t="shared" si="15"/>
        <v>0</v>
      </c>
    </row>
    <row r="80" spans="2:9">
      <c r="B80" s="81"/>
      <c r="C80" s="82" t="s">
        <v>121</v>
      </c>
      <c r="D80" s="357"/>
      <c r="E80" s="357"/>
      <c r="F80" s="357">
        <f t="shared" si="14"/>
        <v>0</v>
      </c>
      <c r="G80" s="357"/>
      <c r="H80" s="357"/>
      <c r="I80" s="357">
        <f t="shared" si="15"/>
        <v>0</v>
      </c>
    </row>
    <row r="81" spans="1:10">
      <c r="B81" s="81"/>
      <c r="C81" s="82" t="s">
        <v>287</v>
      </c>
      <c r="D81" s="357"/>
      <c r="E81" s="357"/>
      <c r="F81" s="357">
        <f t="shared" si="14"/>
        <v>0</v>
      </c>
      <c r="G81" s="357"/>
      <c r="H81" s="357"/>
      <c r="I81" s="357">
        <f t="shared" si="15"/>
        <v>0</v>
      </c>
    </row>
    <row r="82" spans="1:10" s="68" customFormat="1">
      <c r="A82" s="65"/>
      <c r="B82" s="84"/>
      <c r="C82" s="85" t="s">
        <v>233</v>
      </c>
      <c r="D82" s="359">
        <f>+D10+D18+D28+D38+D48+D58+D62+D70+D74</f>
        <v>64630789</v>
      </c>
      <c r="E82" s="359">
        <f t="shared" ref="E82:I82" si="16">+E10+E18+E28+E38+E48+E58+E62+E70+E74</f>
        <v>-3024855</v>
      </c>
      <c r="F82" s="359">
        <f t="shared" si="16"/>
        <v>61605934</v>
      </c>
      <c r="G82" s="359">
        <f t="shared" si="16"/>
        <v>61605933</v>
      </c>
      <c r="H82" s="359">
        <f t="shared" si="16"/>
        <v>61605933</v>
      </c>
      <c r="I82" s="359">
        <f t="shared" si="16"/>
        <v>1</v>
      </c>
      <c r="J82" s="65"/>
    </row>
    <row r="84" spans="1:10" ht="15.75">
      <c r="D84" s="80" t="str">
        <f>IF(CAdmon!D22=COG!D82," ","ERROR")</f>
        <v xml:space="preserve"> </v>
      </c>
      <c r="E84" s="80" t="str">
        <f>IF(CAdmon!E22=COG!E82," ","ERROR")</f>
        <v xml:space="preserve"> </v>
      </c>
      <c r="F84" s="80" t="str">
        <f>IF(CAdmon!F22=COG!F82," ","ERROR")</f>
        <v xml:space="preserve"> </v>
      </c>
      <c r="G84" s="80" t="str">
        <f>IF(CAdmon!G22=COG!G82," ","ERROR")</f>
        <v xml:space="preserve"> </v>
      </c>
      <c r="H84" s="80"/>
      <c r="I84" s="80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H28" sqref="H28"/>
    </sheetView>
  </sheetViews>
  <sheetFormatPr baseColWidth="10" defaultRowHeight="15"/>
  <cols>
    <col min="1" max="1" width="1.5703125" style="55" customWidth="1"/>
    <col min="2" max="2" width="4.5703125" style="97" customWidth="1"/>
    <col min="3" max="3" width="60.28515625" style="17" customWidth="1"/>
    <col min="4" max="9" width="12.7109375" style="17" customWidth="1"/>
    <col min="10" max="10" width="3.28515625" style="55" customWidth="1"/>
  </cols>
  <sheetData>
    <row r="1" spans="1:10" s="55" customFormat="1" ht="8.25" customHeight="1">
      <c r="B1" s="16"/>
      <c r="C1" s="16"/>
      <c r="D1" s="16"/>
      <c r="E1" s="16"/>
      <c r="F1" s="16"/>
      <c r="G1" s="16"/>
      <c r="H1" s="16"/>
      <c r="I1" s="16"/>
    </row>
    <row r="2" spans="1:10">
      <c r="B2" s="472" t="s">
        <v>386</v>
      </c>
      <c r="C2" s="473"/>
      <c r="D2" s="473"/>
      <c r="E2" s="473"/>
      <c r="F2" s="473"/>
      <c r="G2" s="473"/>
      <c r="H2" s="473"/>
      <c r="I2" s="474"/>
    </row>
    <row r="3" spans="1:10">
      <c r="B3" s="475" t="s">
        <v>405</v>
      </c>
      <c r="C3" s="476"/>
      <c r="D3" s="476"/>
      <c r="E3" s="476"/>
      <c r="F3" s="476"/>
      <c r="G3" s="476"/>
      <c r="H3" s="476"/>
      <c r="I3" s="477"/>
    </row>
    <row r="4" spans="1:10">
      <c r="B4" s="475" t="s">
        <v>224</v>
      </c>
      <c r="C4" s="476"/>
      <c r="D4" s="476"/>
      <c r="E4" s="476"/>
      <c r="F4" s="476"/>
      <c r="G4" s="476"/>
      <c r="H4" s="476"/>
      <c r="I4" s="477"/>
    </row>
    <row r="5" spans="1:10">
      <c r="B5" s="475" t="s">
        <v>288</v>
      </c>
      <c r="C5" s="476"/>
      <c r="D5" s="476"/>
      <c r="E5" s="476"/>
      <c r="F5" s="476"/>
      <c r="G5" s="476"/>
      <c r="H5" s="476"/>
      <c r="I5" s="477"/>
    </row>
    <row r="6" spans="1:10">
      <c r="B6" s="478" t="s">
        <v>408</v>
      </c>
      <c r="C6" s="479"/>
      <c r="D6" s="479"/>
      <c r="E6" s="479"/>
      <c r="F6" s="479"/>
      <c r="G6" s="479"/>
      <c r="H6" s="479"/>
      <c r="I6" s="480"/>
    </row>
    <row r="7" spans="1:10" s="55" customFormat="1" ht="9" customHeight="1">
      <c r="B7" s="16"/>
      <c r="C7" s="16"/>
      <c r="D7" s="16"/>
      <c r="E7" s="16"/>
      <c r="F7" s="16"/>
      <c r="G7" s="16"/>
      <c r="H7" s="16"/>
      <c r="I7" s="16"/>
    </row>
    <row r="8" spans="1:10">
      <c r="B8" s="493" t="s">
        <v>76</v>
      </c>
      <c r="C8" s="493"/>
      <c r="D8" s="494" t="s">
        <v>226</v>
      </c>
      <c r="E8" s="494"/>
      <c r="F8" s="494"/>
      <c r="G8" s="494"/>
      <c r="H8" s="494"/>
      <c r="I8" s="494" t="s">
        <v>227</v>
      </c>
    </row>
    <row r="9" spans="1:10" ht="22.5">
      <c r="B9" s="493"/>
      <c r="C9" s="493"/>
      <c r="D9" s="56" t="s">
        <v>228</v>
      </c>
      <c r="E9" s="56" t="s">
        <v>229</v>
      </c>
      <c r="F9" s="56" t="s">
        <v>202</v>
      </c>
      <c r="G9" s="56" t="s">
        <v>203</v>
      </c>
      <c r="H9" s="56" t="s">
        <v>230</v>
      </c>
      <c r="I9" s="494"/>
    </row>
    <row r="10" spans="1:10">
      <c r="B10" s="493"/>
      <c r="C10" s="493"/>
      <c r="D10" s="56">
        <v>1</v>
      </c>
      <c r="E10" s="56">
        <v>2</v>
      </c>
      <c r="F10" s="56" t="s">
        <v>231</v>
      </c>
      <c r="G10" s="56">
        <v>4</v>
      </c>
      <c r="H10" s="56">
        <v>5</v>
      </c>
      <c r="I10" s="56" t="s">
        <v>232</v>
      </c>
    </row>
    <row r="11" spans="1:10" ht="3" customHeight="1">
      <c r="B11" s="86"/>
      <c r="C11" s="71"/>
      <c r="D11" s="72"/>
      <c r="E11" s="72"/>
      <c r="F11" s="72"/>
      <c r="G11" s="72"/>
      <c r="H11" s="72"/>
      <c r="I11" s="72"/>
    </row>
    <row r="12" spans="1:10" s="88" customFormat="1">
      <c r="A12" s="87"/>
      <c r="B12" s="503" t="s">
        <v>289</v>
      </c>
      <c r="C12" s="504"/>
      <c r="D12" s="360">
        <f>SUM(D13:D20)</f>
        <v>0</v>
      </c>
      <c r="E12" s="360">
        <f t="shared" ref="E12:I12" si="0">SUM(E13:E20)</f>
        <v>0</v>
      </c>
      <c r="F12" s="360">
        <f t="shared" si="0"/>
        <v>0</v>
      </c>
      <c r="G12" s="360">
        <f t="shared" si="0"/>
        <v>0</v>
      </c>
      <c r="H12" s="360">
        <f t="shared" si="0"/>
        <v>0</v>
      </c>
      <c r="I12" s="360">
        <f t="shared" si="0"/>
        <v>0</v>
      </c>
      <c r="J12" s="87"/>
    </row>
    <row r="13" spans="1:10" s="88" customFormat="1">
      <c r="A13" s="87"/>
      <c r="B13" s="89"/>
      <c r="C13" s="90" t="s">
        <v>290</v>
      </c>
      <c r="D13" s="361"/>
      <c r="E13" s="361"/>
      <c r="F13" s="361">
        <f>+D13+E13</f>
        <v>0</v>
      </c>
      <c r="G13" s="361"/>
      <c r="H13" s="361"/>
      <c r="I13" s="361">
        <f>+F13-G13</f>
        <v>0</v>
      </c>
      <c r="J13" s="87"/>
    </row>
    <row r="14" spans="1:10" s="88" customFormat="1">
      <c r="A14" s="87"/>
      <c r="B14" s="89"/>
      <c r="C14" s="90" t="s">
        <v>291</v>
      </c>
      <c r="D14" s="361"/>
      <c r="E14" s="361"/>
      <c r="F14" s="361">
        <f t="shared" ref="F14:F20" si="1">+D14+E14</f>
        <v>0</v>
      </c>
      <c r="G14" s="361"/>
      <c r="H14" s="361"/>
      <c r="I14" s="361">
        <f t="shared" ref="I14:I20" si="2">+F14-G14</f>
        <v>0</v>
      </c>
      <c r="J14" s="87"/>
    </row>
    <row r="15" spans="1:10" s="88" customFormat="1">
      <c r="A15" s="87"/>
      <c r="B15" s="89"/>
      <c r="C15" s="90" t="s">
        <v>292</v>
      </c>
      <c r="D15" s="361"/>
      <c r="E15" s="361"/>
      <c r="F15" s="361">
        <f t="shared" si="1"/>
        <v>0</v>
      </c>
      <c r="G15" s="361"/>
      <c r="H15" s="361"/>
      <c r="I15" s="361">
        <f t="shared" si="2"/>
        <v>0</v>
      </c>
      <c r="J15" s="87"/>
    </row>
    <row r="16" spans="1:10" s="88" customFormat="1">
      <c r="A16" s="87"/>
      <c r="B16" s="89"/>
      <c r="C16" s="90" t="s">
        <v>293</v>
      </c>
      <c r="D16" s="361"/>
      <c r="E16" s="361"/>
      <c r="F16" s="361">
        <f t="shared" si="1"/>
        <v>0</v>
      </c>
      <c r="G16" s="361"/>
      <c r="H16" s="361"/>
      <c r="I16" s="361">
        <f t="shared" si="2"/>
        <v>0</v>
      </c>
      <c r="J16" s="87"/>
    </row>
    <row r="17" spans="1:10" s="88" customFormat="1">
      <c r="A17" s="87"/>
      <c r="B17" s="89"/>
      <c r="C17" s="90" t="s">
        <v>294</v>
      </c>
      <c r="D17" s="361"/>
      <c r="E17" s="361"/>
      <c r="F17" s="361">
        <f t="shared" si="1"/>
        <v>0</v>
      </c>
      <c r="G17" s="361"/>
      <c r="H17" s="361"/>
      <c r="I17" s="361">
        <f t="shared" si="2"/>
        <v>0</v>
      </c>
      <c r="J17" s="87"/>
    </row>
    <row r="18" spans="1:10" s="88" customFormat="1">
      <c r="A18" s="87"/>
      <c r="B18" s="89"/>
      <c r="C18" s="90" t="s">
        <v>295</v>
      </c>
      <c r="D18" s="361"/>
      <c r="E18" s="361"/>
      <c r="F18" s="361">
        <f t="shared" si="1"/>
        <v>0</v>
      </c>
      <c r="G18" s="361"/>
      <c r="H18" s="361"/>
      <c r="I18" s="361">
        <f t="shared" si="2"/>
        <v>0</v>
      </c>
      <c r="J18" s="87"/>
    </row>
    <row r="19" spans="1:10" s="88" customFormat="1">
      <c r="A19" s="87"/>
      <c r="B19" s="89"/>
      <c r="C19" s="90" t="s">
        <v>296</v>
      </c>
      <c r="D19" s="361"/>
      <c r="E19" s="361"/>
      <c r="F19" s="361">
        <f t="shared" si="1"/>
        <v>0</v>
      </c>
      <c r="G19" s="361"/>
      <c r="H19" s="361"/>
      <c r="I19" s="361">
        <f t="shared" si="2"/>
        <v>0</v>
      </c>
      <c r="J19" s="87"/>
    </row>
    <row r="20" spans="1:10" s="88" customFormat="1">
      <c r="A20" s="87"/>
      <c r="B20" s="89"/>
      <c r="C20" s="90" t="s">
        <v>263</v>
      </c>
      <c r="D20" s="361"/>
      <c r="E20" s="361"/>
      <c r="F20" s="361">
        <f t="shared" si="1"/>
        <v>0</v>
      </c>
      <c r="G20" s="361"/>
      <c r="H20" s="361"/>
      <c r="I20" s="361">
        <f t="shared" si="2"/>
        <v>0</v>
      </c>
      <c r="J20" s="87"/>
    </row>
    <row r="21" spans="1:10" s="88" customFormat="1">
      <c r="A21" s="87"/>
      <c r="B21" s="89"/>
      <c r="C21" s="90"/>
      <c r="D21" s="361"/>
      <c r="E21" s="361"/>
      <c r="F21" s="361"/>
      <c r="G21" s="361"/>
      <c r="H21" s="361"/>
      <c r="I21" s="361"/>
      <c r="J21" s="87"/>
    </row>
    <row r="22" spans="1:10" s="92" customFormat="1">
      <c r="A22" s="91"/>
      <c r="B22" s="503" t="s">
        <v>297</v>
      </c>
      <c r="C22" s="504"/>
      <c r="D22" s="360">
        <f>SUM(D23:D29)</f>
        <v>64630789</v>
      </c>
      <c r="E22" s="360">
        <f t="shared" ref="E22" si="3">SUM(E23:E29)</f>
        <v>-3024855</v>
      </c>
      <c r="F22" s="360">
        <f>+D22+E22</f>
        <v>61605934</v>
      </c>
      <c r="G22" s="360">
        <f t="shared" ref="G22" si="4">SUM(G23:G29)</f>
        <v>61605933</v>
      </c>
      <c r="H22" s="360">
        <f t="shared" ref="H22" si="5">SUM(H23:H29)</f>
        <v>61605933</v>
      </c>
      <c r="I22" s="360">
        <f>+F22-G22</f>
        <v>1</v>
      </c>
      <c r="J22" s="91"/>
    </row>
    <row r="23" spans="1:10" s="88" customFormat="1">
      <c r="A23" s="87"/>
      <c r="B23" s="89"/>
      <c r="C23" s="90" t="s">
        <v>298</v>
      </c>
      <c r="D23" s="362"/>
      <c r="E23" s="362"/>
      <c r="F23" s="361">
        <f t="shared" ref="F23:F29" si="6">+D23+E23</f>
        <v>0</v>
      </c>
      <c r="G23" s="362"/>
      <c r="H23" s="362"/>
      <c r="I23" s="361">
        <f t="shared" ref="I23:I29" si="7">+F23-G23</f>
        <v>0</v>
      </c>
      <c r="J23" s="87"/>
    </row>
    <row r="24" spans="1:10" s="88" customFormat="1">
      <c r="A24" s="87"/>
      <c r="B24" s="89"/>
      <c r="C24" s="90" t="s">
        <v>299</v>
      </c>
      <c r="D24" s="362"/>
      <c r="E24" s="362"/>
      <c r="F24" s="361">
        <f t="shared" si="6"/>
        <v>0</v>
      </c>
      <c r="G24" s="362"/>
      <c r="H24" s="362"/>
      <c r="I24" s="361">
        <f t="shared" si="7"/>
        <v>0</v>
      </c>
      <c r="J24" s="87"/>
    </row>
    <row r="25" spans="1:10" s="88" customFormat="1">
      <c r="A25" s="87"/>
      <c r="B25" s="89"/>
      <c r="C25" s="90" t="s">
        <v>300</v>
      </c>
      <c r="D25" s="362"/>
      <c r="E25" s="362"/>
      <c r="F25" s="361">
        <f t="shared" si="6"/>
        <v>0</v>
      </c>
      <c r="G25" s="362"/>
      <c r="H25" s="362"/>
      <c r="I25" s="361">
        <f t="shared" si="7"/>
        <v>0</v>
      </c>
      <c r="J25" s="87"/>
    </row>
    <row r="26" spans="1:10" s="88" customFormat="1">
      <c r="A26" s="87"/>
      <c r="B26" s="89"/>
      <c r="C26" s="90" t="s">
        <v>301</v>
      </c>
      <c r="D26" s="362"/>
      <c r="E26" s="362"/>
      <c r="F26" s="361">
        <f t="shared" si="6"/>
        <v>0</v>
      </c>
      <c r="G26" s="362"/>
      <c r="H26" s="362"/>
      <c r="I26" s="361">
        <f t="shared" si="7"/>
        <v>0</v>
      </c>
      <c r="J26" s="87"/>
    </row>
    <row r="27" spans="1:10" s="88" customFormat="1">
      <c r="A27" s="87"/>
      <c r="B27" s="89"/>
      <c r="C27" s="90" t="s">
        <v>302</v>
      </c>
      <c r="D27" s="362">
        <v>64630789</v>
      </c>
      <c r="E27" s="362">
        <v>-3024855</v>
      </c>
      <c r="F27" s="361">
        <f t="shared" si="6"/>
        <v>61605934</v>
      </c>
      <c r="G27" s="362">
        <v>61605933</v>
      </c>
      <c r="H27" s="362">
        <v>61605933</v>
      </c>
      <c r="I27" s="361">
        <f t="shared" si="7"/>
        <v>1</v>
      </c>
      <c r="J27" s="87"/>
    </row>
    <row r="28" spans="1:10" s="88" customFormat="1">
      <c r="A28" s="87"/>
      <c r="B28" s="89"/>
      <c r="C28" s="90" t="s">
        <v>303</v>
      </c>
      <c r="D28" s="362"/>
      <c r="E28" s="362"/>
      <c r="F28" s="361">
        <f t="shared" si="6"/>
        <v>0</v>
      </c>
      <c r="G28" s="362"/>
      <c r="H28" s="362"/>
      <c r="I28" s="361">
        <f t="shared" si="7"/>
        <v>0</v>
      </c>
      <c r="J28" s="87"/>
    </row>
    <row r="29" spans="1:10" s="88" customFormat="1">
      <c r="A29" s="87"/>
      <c r="B29" s="89"/>
      <c r="C29" s="90" t="s">
        <v>304</v>
      </c>
      <c r="D29" s="362"/>
      <c r="E29" s="362"/>
      <c r="F29" s="361">
        <f t="shared" si="6"/>
        <v>0</v>
      </c>
      <c r="G29" s="362"/>
      <c r="H29" s="362"/>
      <c r="I29" s="361">
        <f t="shared" si="7"/>
        <v>0</v>
      </c>
      <c r="J29" s="87"/>
    </row>
    <row r="30" spans="1:10" s="88" customFormat="1">
      <c r="A30" s="87"/>
      <c r="B30" s="89"/>
      <c r="C30" s="90"/>
      <c r="D30" s="362"/>
      <c r="E30" s="362"/>
      <c r="F30" s="362"/>
      <c r="G30" s="362"/>
      <c r="H30" s="362"/>
      <c r="I30" s="362"/>
      <c r="J30" s="87"/>
    </row>
    <row r="31" spans="1:10" s="92" customFormat="1">
      <c r="A31" s="91"/>
      <c r="B31" s="503" t="s">
        <v>305</v>
      </c>
      <c r="C31" s="504"/>
      <c r="D31" s="363">
        <f>SUM(D32:D40)</f>
        <v>0</v>
      </c>
      <c r="E31" s="363">
        <f>SUM(E32:E40)</f>
        <v>0</v>
      </c>
      <c r="F31" s="363">
        <f>+D31+E31</f>
        <v>0</v>
      </c>
      <c r="G31" s="363">
        <f>SUM(G32:G40)</f>
        <v>0</v>
      </c>
      <c r="H31" s="363">
        <f>SUM(H32:H40)</f>
        <v>0</v>
      </c>
      <c r="I31" s="363">
        <f>+F31-G31</f>
        <v>0</v>
      </c>
      <c r="J31" s="91"/>
    </row>
    <row r="32" spans="1:10" s="88" customFormat="1">
      <c r="A32" s="87"/>
      <c r="B32" s="89"/>
      <c r="C32" s="90" t="s">
        <v>306</v>
      </c>
      <c r="D32" s="362"/>
      <c r="E32" s="362"/>
      <c r="F32" s="362">
        <f t="shared" ref="F32:F40" si="8">+D32+E32</f>
        <v>0</v>
      </c>
      <c r="G32" s="362"/>
      <c r="H32" s="362"/>
      <c r="I32" s="362">
        <f t="shared" ref="I32:I40" si="9">+F32-G32</f>
        <v>0</v>
      </c>
      <c r="J32" s="87"/>
    </row>
    <row r="33" spans="1:10" s="88" customFormat="1">
      <c r="A33" s="87"/>
      <c r="B33" s="89"/>
      <c r="C33" s="90" t="s">
        <v>307</v>
      </c>
      <c r="D33" s="362"/>
      <c r="E33" s="362"/>
      <c r="F33" s="362">
        <f t="shared" si="8"/>
        <v>0</v>
      </c>
      <c r="G33" s="362"/>
      <c r="H33" s="362"/>
      <c r="I33" s="362">
        <f t="shared" si="9"/>
        <v>0</v>
      </c>
      <c r="J33" s="87"/>
    </row>
    <row r="34" spans="1:10" s="88" customFormat="1">
      <c r="A34" s="87"/>
      <c r="B34" s="89"/>
      <c r="C34" s="90" t="s">
        <v>308</v>
      </c>
      <c r="D34" s="362"/>
      <c r="E34" s="362"/>
      <c r="F34" s="362">
        <f t="shared" si="8"/>
        <v>0</v>
      </c>
      <c r="G34" s="362"/>
      <c r="H34" s="362"/>
      <c r="I34" s="362">
        <f t="shared" si="9"/>
        <v>0</v>
      </c>
      <c r="J34" s="87"/>
    </row>
    <row r="35" spans="1:10" s="88" customFormat="1">
      <c r="A35" s="87"/>
      <c r="B35" s="89"/>
      <c r="C35" s="90" t="s">
        <v>309</v>
      </c>
      <c r="D35" s="362"/>
      <c r="E35" s="362"/>
      <c r="F35" s="362">
        <f t="shared" si="8"/>
        <v>0</v>
      </c>
      <c r="G35" s="362"/>
      <c r="H35" s="362"/>
      <c r="I35" s="362">
        <f t="shared" si="9"/>
        <v>0</v>
      </c>
      <c r="J35" s="87"/>
    </row>
    <row r="36" spans="1:10" s="88" customFormat="1">
      <c r="A36" s="87"/>
      <c r="B36" s="89"/>
      <c r="C36" s="90" t="s">
        <v>310</v>
      </c>
      <c r="D36" s="362"/>
      <c r="E36" s="362"/>
      <c r="F36" s="362">
        <f t="shared" si="8"/>
        <v>0</v>
      </c>
      <c r="G36" s="362"/>
      <c r="H36" s="362"/>
      <c r="I36" s="362">
        <f t="shared" si="9"/>
        <v>0</v>
      </c>
      <c r="J36" s="87"/>
    </row>
    <row r="37" spans="1:10" s="88" customFormat="1">
      <c r="A37" s="87"/>
      <c r="B37" s="89"/>
      <c r="C37" s="90" t="s">
        <v>311</v>
      </c>
      <c r="D37" s="362"/>
      <c r="E37" s="362"/>
      <c r="F37" s="362">
        <f t="shared" si="8"/>
        <v>0</v>
      </c>
      <c r="G37" s="362"/>
      <c r="H37" s="362"/>
      <c r="I37" s="362">
        <f t="shared" si="9"/>
        <v>0</v>
      </c>
      <c r="J37" s="87"/>
    </row>
    <row r="38" spans="1:10" s="88" customFormat="1">
      <c r="A38" s="87"/>
      <c r="B38" s="89"/>
      <c r="C38" s="90" t="s">
        <v>312</v>
      </c>
      <c r="D38" s="362"/>
      <c r="E38" s="362"/>
      <c r="F38" s="362">
        <f t="shared" si="8"/>
        <v>0</v>
      </c>
      <c r="G38" s="362"/>
      <c r="H38" s="362"/>
      <c r="I38" s="362">
        <f t="shared" si="9"/>
        <v>0</v>
      </c>
      <c r="J38" s="87"/>
    </row>
    <row r="39" spans="1:10" s="88" customFormat="1">
      <c r="A39" s="87"/>
      <c r="B39" s="89"/>
      <c r="C39" s="90" t="s">
        <v>313</v>
      </c>
      <c r="D39" s="362"/>
      <c r="E39" s="362"/>
      <c r="F39" s="362">
        <f t="shared" si="8"/>
        <v>0</v>
      </c>
      <c r="G39" s="362"/>
      <c r="H39" s="362"/>
      <c r="I39" s="362">
        <f t="shared" si="9"/>
        <v>0</v>
      </c>
      <c r="J39" s="87"/>
    </row>
    <row r="40" spans="1:10" s="88" customFormat="1">
      <c r="A40" s="87"/>
      <c r="B40" s="89"/>
      <c r="C40" s="90" t="s">
        <v>314</v>
      </c>
      <c r="D40" s="362"/>
      <c r="E40" s="362"/>
      <c r="F40" s="362">
        <f t="shared" si="8"/>
        <v>0</v>
      </c>
      <c r="G40" s="362"/>
      <c r="H40" s="362"/>
      <c r="I40" s="362">
        <f t="shared" si="9"/>
        <v>0</v>
      </c>
      <c r="J40" s="87"/>
    </row>
    <row r="41" spans="1:10" s="88" customFormat="1">
      <c r="A41" s="87"/>
      <c r="B41" s="89"/>
      <c r="C41" s="90"/>
      <c r="D41" s="362"/>
      <c r="E41" s="362"/>
      <c r="F41" s="362"/>
      <c r="G41" s="362"/>
      <c r="H41" s="362"/>
      <c r="I41" s="362"/>
      <c r="J41" s="87"/>
    </row>
    <row r="42" spans="1:10" s="92" customFormat="1">
      <c r="A42" s="91"/>
      <c r="B42" s="503" t="s">
        <v>315</v>
      </c>
      <c r="C42" s="504"/>
      <c r="D42" s="363">
        <f>SUM(D43:D46)</f>
        <v>0</v>
      </c>
      <c r="E42" s="363">
        <f>SUM(E43:E46)</f>
        <v>0</v>
      </c>
      <c r="F42" s="363">
        <f>+D42+E42</f>
        <v>0</v>
      </c>
      <c r="G42" s="363">
        <f t="shared" ref="G42:H42" si="10">SUM(G43:G46)</f>
        <v>0</v>
      </c>
      <c r="H42" s="363">
        <f t="shared" si="10"/>
        <v>0</v>
      </c>
      <c r="I42" s="363">
        <f>+F42-G42</f>
        <v>0</v>
      </c>
      <c r="J42" s="91"/>
    </row>
    <row r="43" spans="1:10" s="88" customFormat="1">
      <c r="A43" s="87"/>
      <c r="B43" s="89"/>
      <c r="C43" s="90" t="s">
        <v>316</v>
      </c>
      <c r="D43" s="362"/>
      <c r="E43" s="362"/>
      <c r="F43" s="362">
        <f t="shared" ref="F43:F46" si="11">+D43+E43</f>
        <v>0</v>
      </c>
      <c r="G43" s="362"/>
      <c r="H43" s="362"/>
      <c r="I43" s="362">
        <f t="shared" ref="I43:I46" si="12">+F43-G43</f>
        <v>0</v>
      </c>
      <c r="J43" s="87"/>
    </row>
    <row r="44" spans="1:10" s="88" customFormat="1" ht="22.5">
      <c r="A44" s="87"/>
      <c r="B44" s="89"/>
      <c r="C44" s="90" t="s">
        <v>317</v>
      </c>
      <c r="D44" s="362"/>
      <c r="E44" s="362"/>
      <c r="F44" s="362">
        <f t="shared" si="11"/>
        <v>0</v>
      </c>
      <c r="G44" s="362"/>
      <c r="H44" s="362"/>
      <c r="I44" s="362">
        <f t="shared" si="12"/>
        <v>0</v>
      </c>
      <c r="J44" s="87"/>
    </row>
    <row r="45" spans="1:10" s="88" customFormat="1">
      <c r="A45" s="87"/>
      <c r="B45" s="89"/>
      <c r="C45" s="90" t="s">
        <v>318</v>
      </c>
      <c r="D45" s="362"/>
      <c r="E45" s="362"/>
      <c r="F45" s="362">
        <f t="shared" si="11"/>
        <v>0</v>
      </c>
      <c r="G45" s="362"/>
      <c r="H45" s="362"/>
      <c r="I45" s="362">
        <f t="shared" si="12"/>
        <v>0</v>
      </c>
      <c r="J45" s="87"/>
    </row>
    <row r="46" spans="1:10" s="88" customFormat="1">
      <c r="A46" s="87"/>
      <c r="B46" s="89"/>
      <c r="C46" s="90" t="s">
        <v>319</v>
      </c>
      <c r="D46" s="362"/>
      <c r="E46" s="362"/>
      <c r="F46" s="362">
        <f t="shared" si="11"/>
        <v>0</v>
      </c>
      <c r="G46" s="362"/>
      <c r="H46" s="362"/>
      <c r="I46" s="362">
        <f t="shared" si="12"/>
        <v>0</v>
      </c>
      <c r="J46" s="87"/>
    </row>
    <row r="47" spans="1:10" s="88" customFormat="1">
      <c r="A47" s="87"/>
      <c r="B47" s="93"/>
      <c r="C47" s="94"/>
      <c r="D47" s="364"/>
      <c r="E47" s="364"/>
      <c r="F47" s="364"/>
      <c r="G47" s="364"/>
      <c r="H47" s="364"/>
      <c r="I47" s="364"/>
      <c r="J47" s="87"/>
    </row>
    <row r="48" spans="1:10" s="92" customFormat="1" ht="24" customHeight="1">
      <c r="A48" s="91"/>
      <c r="B48" s="95"/>
      <c r="C48" s="96" t="s">
        <v>233</v>
      </c>
      <c r="D48" s="365">
        <f>+D12+D22+D31+D42</f>
        <v>64630789</v>
      </c>
      <c r="E48" s="365">
        <f t="shared" ref="E48:I48" si="13">+E12+E22+E31+E42</f>
        <v>-3024855</v>
      </c>
      <c r="F48" s="365">
        <f t="shared" si="13"/>
        <v>61605934</v>
      </c>
      <c r="G48" s="365">
        <f t="shared" si="13"/>
        <v>61605933</v>
      </c>
      <c r="H48" s="365">
        <f t="shared" si="13"/>
        <v>61605933</v>
      </c>
      <c r="I48" s="365">
        <f t="shared" si="13"/>
        <v>1</v>
      </c>
      <c r="J48" s="91"/>
    </row>
    <row r="50" spans="4:9" ht="15.75">
      <c r="D50" s="98" t="str">
        <f>IF(D48=CAdmon!D22," ","ERROR")</f>
        <v xml:space="preserve"> </v>
      </c>
      <c r="E50" s="98" t="str">
        <f>IF(E48=CAdmon!E22," ","ERROR")</f>
        <v xml:space="preserve"> </v>
      </c>
      <c r="F50" s="98" t="str">
        <f>IF(F48=CAdmon!F22," ","ERROR")</f>
        <v xml:space="preserve"> </v>
      </c>
      <c r="G50" s="98" t="str">
        <f>IF(G48=CAdmon!G22," ","ERROR")</f>
        <v xml:space="preserve"> </v>
      </c>
      <c r="H50" s="98" t="str">
        <f>IF(H48=CAdmon!H22," ","ERROR")</f>
        <v xml:space="preserve"> </v>
      </c>
      <c r="I50" s="9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6" sqref="B6"/>
    </sheetView>
  </sheetViews>
  <sheetFormatPr baseColWidth="10" defaultRowHeight="14.25"/>
  <cols>
    <col min="1" max="1" width="3" style="112" customWidth="1"/>
    <col min="2" max="2" width="18.5703125" style="112" customWidth="1"/>
    <col min="3" max="3" width="19" style="112" customWidth="1"/>
    <col min="4" max="7" width="11.42578125" style="112"/>
    <col min="8" max="8" width="13.42578125" style="112" customWidth="1"/>
    <col min="9" max="9" width="10" style="112" customWidth="1"/>
    <col min="10" max="10" width="3" style="112" customWidth="1"/>
    <col min="11" max="16384" width="11.42578125" style="112"/>
  </cols>
  <sheetData>
    <row r="1" spans="1:10">
      <c r="A1" s="111"/>
      <c r="B1" s="111"/>
      <c r="C1" s="111"/>
      <c r="D1" s="111"/>
      <c r="E1" s="111"/>
      <c r="F1" s="111"/>
      <c r="G1" s="111"/>
      <c r="H1" s="111"/>
      <c r="I1" s="111"/>
      <c r="J1" s="111"/>
    </row>
    <row r="2" spans="1:10">
      <c r="A2" s="111"/>
      <c r="B2" s="472" t="s">
        <v>386</v>
      </c>
      <c r="C2" s="473"/>
      <c r="D2" s="473"/>
      <c r="E2" s="473"/>
      <c r="F2" s="473"/>
      <c r="G2" s="473"/>
      <c r="H2" s="473"/>
      <c r="I2" s="474"/>
      <c r="J2" s="111"/>
    </row>
    <row r="3" spans="1:10">
      <c r="A3" s="111"/>
      <c r="B3" s="475" t="s">
        <v>405</v>
      </c>
      <c r="C3" s="476"/>
      <c r="D3" s="476"/>
      <c r="E3" s="476"/>
      <c r="F3" s="476"/>
      <c r="G3" s="476"/>
      <c r="H3" s="476"/>
      <c r="I3" s="477"/>
      <c r="J3" s="111"/>
    </row>
    <row r="4" spans="1:10">
      <c r="A4" s="111"/>
      <c r="B4" s="475" t="s">
        <v>180</v>
      </c>
      <c r="C4" s="476"/>
      <c r="D4" s="476"/>
      <c r="E4" s="476"/>
      <c r="F4" s="476"/>
      <c r="G4" s="476"/>
      <c r="H4" s="476"/>
      <c r="I4" s="477"/>
      <c r="J4" s="111"/>
    </row>
    <row r="5" spans="1:10">
      <c r="A5" s="111"/>
      <c r="B5" s="478" t="s">
        <v>404</v>
      </c>
      <c r="C5" s="479"/>
      <c r="D5" s="479"/>
      <c r="E5" s="479"/>
      <c r="F5" s="479"/>
      <c r="G5" s="479"/>
      <c r="H5" s="479"/>
      <c r="I5" s="480"/>
      <c r="J5" s="111"/>
    </row>
    <row r="6" spans="1:10">
      <c r="A6" s="111"/>
      <c r="B6" s="111"/>
      <c r="C6" s="111"/>
      <c r="D6" s="111"/>
      <c r="E6" s="111"/>
      <c r="F6" s="111"/>
      <c r="G6" s="111"/>
      <c r="H6" s="111"/>
      <c r="I6" s="111"/>
      <c r="J6" s="111"/>
    </row>
    <row r="7" spans="1:10">
      <c r="A7" s="111"/>
      <c r="B7" s="505" t="s">
        <v>320</v>
      </c>
      <c r="C7" s="505"/>
      <c r="D7" s="505" t="s">
        <v>321</v>
      </c>
      <c r="E7" s="505"/>
      <c r="F7" s="505" t="s">
        <v>322</v>
      </c>
      <c r="G7" s="505"/>
      <c r="H7" s="505" t="s">
        <v>323</v>
      </c>
      <c r="I7" s="505"/>
      <c r="J7" s="111"/>
    </row>
    <row r="8" spans="1:10">
      <c r="A8" s="111"/>
      <c r="B8" s="505"/>
      <c r="C8" s="505"/>
      <c r="D8" s="505" t="s">
        <v>324</v>
      </c>
      <c r="E8" s="505"/>
      <c r="F8" s="505" t="s">
        <v>325</v>
      </c>
      <c r="G8" s="505"/>
      <c r="H8" s="505" t="s">
        <v>326</v>
      </c>
      <c r="I8" s="505"/>
      <c r="J8" s="111"/>
    </row>
    <row r="9" spans="1:10">
      <c r="A9" s="111"/>
      <c r="B9" s="475" t="s">
        <v>327</v>
      </c>
      <c r="C9" s="476"/>
      <c r="D9" s="476"/>
      <c r="E9" s="476"/>
      <c r="F9" s="476"/>
      <c r="G9" s="476"/>
      <c r="H9" s="476"/>
      <c r="I9" s="477"/>
      <c r="J9" s="111"/>
    </row>
    <row r="10" spans="1:10">
      <c r="A10" s="111"/>
      <c r="B10" s="506"/>
      <c r="C10" s="506"/>
      <c r="D10" s="506"/>
      <c r="E10" s="506"/>
      <c r="F10" s="506"/>
      <c r="G10" s="506"/>
      <c r="H10" s="508">
        <f>+D10-F10</f>
        <v>0</v>
      </c>
      <c r="I10" s="509"/>
      <c r="J10" s="111"/>
    </row>
    <row r="11" spans="1:10">
      <c r="A11" s="111"/>
      <c r="B11" s="506"/>
      <c r="C11" s="506"/>
      <c r="D11" s="507"/>
      <c r="E11" s="507"/>
      <c r="F11" s="507"/>
      <c r="G11" s="507"/>
      <c r="H11" s="508">
        <f t="shared" ref="H11:H19" si="0">+D11-F11</f>
        <v>0</v>
      </c>
      <c r="I11" s="509"/>
      <c r="J11" s="111"/>
    </row>
    <row r="12" spans="1:10">
      <c r="A12" s="111"/>
      <c r="B12" s="506"/>
      <c r="C12" s="506"/>
      <c r="D12" s="507"/>
      <c r="E12" s="507"/>
      <c r="F12" s="507"/>
      <c r="G12" s="507"/>
      <c r="H12" s="508">
        <f t="shared" si="0"/>
        <v>0</v>
      </c>
      <c r="I12" s="509"/>
      <c r="J12" s="111"/>
    </row>
    <row r="13" spans="1:10">
      <c r="A13" s="111"/>
      <c r="B13" s="506"/>
      <c r="C13" s="506"/>
      <c r="D13" s="507"/>
      <c r="E13" s="507"/>
      <c r="F13" s="507"/>
      <c r="G13" s="507"/>
      <c r="H13" s="508">
        <f t="shared" si="0"/>
        <v>0</v>
      </c>
      <c r="I13" s="509"/>
      <c r="J13" s="111"/>
    </row>
    <row r="14" spans="1:10">
      <c r="A14" s="111"/>
      <c r="B14" s="506"/>
      <c r="C14" s="506"/>
      <c r="D14" s="507"/>
      <c r="E14" s="507"/>
      <c r="F14" s="507"/>
      <c r="G14" s="507"/>
      <c r="H14" s="508">
        <f t="shared" si="0"/>
        <v>0</v>
      </c>
      <c r="I14" s="509"/>
      <c r="J14" s="111"/>
    </row>
    <row r="15" spans="1:10">
      <c r="A15" s="111"/>
      <c r="B15" s="506"/>
      <c r="C15" s="506"/>
      <c r="D15" s="507"/>
      <c r="E15" s="507"/>
      <c r="F15" s="507"/>
      <c r="G15" s="507"/>
      <c r="H15" s="508">
        <f t="shared" si="0"/>
        <v>0</v>
      </c>
      <c r="I15" s="509"/>
      <c r="J15" s="111"/>
    </row>
    <row r="16" spans="1:10">
      <c r="A16" s="111"/>
      <c r="B16" s="506"/>
      <c r="C16" s="506"/>
      <c r="D16" s="507"/>
      <c r="E16" s="507"/>
      <c r="F16" s="507"/>
      <c r="G16" s="507"/>
      <c r="H16" s="508">
        <f t="shared" si="0"/>
        <v>0</v>
      </c>
      <c r="I16" s="509"/>
      <c r="J16" s="111"/>
    </row>
    <row r="17" spans="1:10">
      <c r="A17" s="111"/>
      <c r="B17" s="506"/>
      <c r="C17" s="506"/>
      <c r="D17" s="507"/>
      <c r="E17" s="507"/>
      <c r="F17" s="507"/>
      <c r="G17" s="507"/>
      <c r="H17" s="508">
        <f t="shared" si="0"/>
        <v>0</v>
      </c>
      <c r="I17" s="509"/>
      <c r="J17" s="111"/>
    </row>
    <row r="18" spans="1:10">
      <c r="A18" s="111"/>
      <c r="B18" s="506"/>
      <c r="C18" s="506"/>
      <c r="D18" s="507"/>
      <c r="E18" s="507"/>
      <c r="F18" s="507"/>
      <c r="G18" s="507"/>
      <c r="H18" s="508">
        <f t="shared" si="0"/>
        <v>0</v>
      </c>
      <c r="I18" s="509"/>
      <c r="J18" s="111"/>
    </row>
    <row r="19" spans="1:10">
      <c r="A19" s="111"/>
      <c r="B19" s="506" t="s">
        <v>328</v>
      </c>
      <c r="C19" s="506"/>
      <c r="D19" s="507">
        <f>SUM(D10:E18)</f>
        <v>0</v>
      </c>
      <c r="E19" s="507"/>
      <c r="F19" s="507">
        <f>SUM(F10:G18)</f>
        <v>0</v>
      </c>
      <c r="G19" s="507"/>
      <c r="H19" s="508">
        <f t="shared" si="0"/>
        <v>0</v>
      </c>
      <c r="I19" s="509"/>
      <c r="J19" s="111"/>
    </row>
    <row r="20" spans="1:10">
      <c r="A20" s="111"/>
      <c r="B20" s="506"/>
      <c r="C20" s="506"/>
      <c r="D20" s="506"/>
      <c r="E20" s="506"/>
      <c r="F20" s="506"/>
      <c r="G20" s="506"/>
      <c r="H20" s="506"/>
      <c r="I20" s="506"/>
      <c r="J20" s="111"/>
    </row>
    <row r="21" spans="1:10">
      <c r="A21" s="111"/>
      <c r="B21" s="475" t="s">
        <v>329</v>
      </c>
      <c r="C21" s="476"/>
      <c r="D21" s="476"/>
      <c r="E21" s="476"/>
      <c r="F21" s="476"/>
      <c r="G21" s="476"/>
      <c r="H21" s="476"/>
      <c r="I21" s="477"/>
      <c r="J21" s="111"/>
    </row>
    <row r="22" spans="1:10">
      <c r="A22" s="111"/>
      <c r="B22" s="506"/>
      <c r="C22" s="506"/>
      <c r="D22" s="506"/>
      <c r="E22" s="506"/>
      <c r="F22" s="506"/>
      <c r="G22" s="506"/>
      <c r="H22" s="506"/>
      <c r="I22" s="506"/>
      <c r="J22" s="111"/>
    </row>
    <row r="23" spans="1:10">
      <c r="A23" s="111"/>
      <c r="B23" s="506"/>
      <c r="C23" s="506"/>
      <c r="D23" s="507"/>
      <c r="E23" s="507"/>
      <c r="F23" s="507"/>
      <c r="G23" s="507"/>
      <c r="H23" s="508">
        <f>+D23-F23</f>
        <v>0</v>
      </c>
      <c r="I23" s="509"/>
      <c r="J23" s="111"/>
    </row>
    <row r="24" spans="1:10">
      <c r="A24" s="111"/>
      <c r="B24" s="506"/>
      <c r="C24" s="506"/>
      <c r="D24" s="507"/>
      <c r="E24" s="507"/>
      <c r="F24" s="507"/>
      <c r="G24" s="507"/>
      <c r="H24" s="508">
        <f>+D24-F24</f>
        <v>0</v>
      </c>
      <c r="I24" s="509"/>
      <c r="J24" s="111"/>
    </row>
    <row r="25" spans="1:10">
      <c r="A25" s="111"/>
      <c r="B25" s="506"/>
      <c r="C25" s="506"/>
      <c r="D25" s="507"/>
      <c r="E25" s="507"/>
      <c r="F25" s="507"/>
      <c r="G25" s="507"/>
      <c r="H25" s="508">
        <f t="shared" ref="H25:H30" si="1">+D25-F25</f>
        <v>0</v>
      </c>
      <c r="I25" s="509"/>
      <c r="J25" s="111"/>
    </row>
    <row r="26" spans="1:10">
      <c r="A26" s="111"/>
      <c r="B26" s="506"/>
      <c r="C26" s="506"/>
      <c r="D26" s="507"/>
      <c r="E26" s="507"/>
      <c r="F26" s="507"/>
      <c r="G26" s="507"/>
      <c r="H26" s="508">
        <f t="shared" si="1"/>
        <v>0</v>
      </c>
      <c r="I26" s="509"/>
      <c r="J26" s="111"/>
    </row>
    <row r="27" spans="1:10">
      <c r="A27" s="111"/>
      <c r="B27" s="506"/>
      <c r="C27" s="506"/>
      <c r="D27" s="507"/>
      <c r="E27" s="507"/>
      <c r="F27" s="507"/>
      <c r="G27" s="507"/>
      <c r="H27" s="508">
        <f t="shared" si="1"/>
        <v>0</v>
      </c>
      <c r="I27" s="509"/>
      <c r="J27" s="111"/>
    </row>
    <row r="28" spans="1:10">
      <c r="A28" s="111"/>
      <c r="B28" s="506"/>
      <c r="C28" s="506"/>
      <c r="D28" s="507"/>
      <c r="E28" s="507"/>
      <c r="F28" s="507"/>
      <c r="G28" s="507"/>
      <c r="H28" s="508">
        <f t="shared" si="1"/>
        <v>0</v>
      </c>
      <c r="I28" s="509"/>
      <c r="J28" s="111"/>
    </row>
    <row r="29" spans="1:10">
      <c r="A29" s="111"/>
      <c r="B29" s="506"/>
      <c r="C29" s="506"/>
      <c r="D29" s="507"/>
      <c r="E29" s="507"/>
      <c r="F29" s="507"/>
      <c r="G29" s="507"/>
      <c r="H29" s="508">
        <f t="shared" si="1"/>
        <v>0</v>
      </c>
      <c r="I29" s="509"/>
      <c r="J29" s="111"/>
    </row>
    <row r="30" spans="1:10">
      <c r="A30" s="111"/>
      <c r="B30" s="506"/>
      <c r="C30" s="506"/>
      <c r="D30" s="507"/>
      <c r="E30" s="507"/>
      <c r="F30" s="507"/>
      <c r="G30" s="507"/>
      <c r="H30" s="508">
        <f t="shared" si="1"/>
        <v>0</v>
      </c>
      <c r="I30" s="509"/>
      <c r="J30" s="111"/>
    </row>
    <row r="31" spans="1:10">
      <c r="A31" s="111"/>
      <c r="B31" s="506" t="s">
        <v>330</v>
      </c>
      <c r="C31" s="506"/>
      <c r="D31" s="507">
        <f>SUM(D22:E30)</f>
        <v>0</v>
      </c>
      <c r="E31" s="507"/>
      <c r="F31" s="507">
        <f>SUM(F22:G30)</f>
        <v>0</v>
      </c>
      <c r="G31" s="507"/>
      <c r="H31" s="507">
        <f>+D31-F31</f>
        <v>0</v>
      </c>
      <c r="I31" s="507"/>
      <c r="J31" s="111"/>
    </row>
    <row r="32" spans="1:10">
      <c r="A32" s="111"/>
      <c r="B32" s="506"/>
      <c r="C32" s="506"/>
      <c r="D32" s="507"/>
      <c r="E32" s="507"/>
      <c r="F32" s="507"/>
      <c r="G32" s="507"/>
      <c r="H32" s="507"/>
      <c r="I32" s="507"/>
      <c r="J32" s="111"/>
    </row>
    <row r="33" spans="1:10">
      <c r="A33" s="111"/>
      <c r="B33" s="510" t="s">
        <v>138</v>
      </c>
      <c r="C33" s="511"/>
      <c r="D33" s="508">
        <f>+D19+D31</f>
        <v>0</v>
      </c>
      <c r="E33" s="509"/>
      <c r="F33" s="508">
        <f>+F19+F31</f>
        <v>0</v>
      </c>
      <c r="G33" s="509"/>
      <c r="H33" s="508">
        <f>+H19+H31</f>
        <v>0</v>
      </c>
      <c r="I33" s="509"/>
      <c r="J33" s="111"/>
    </row>
    <row r="34" spans="1:10">
      <c r="A34" s="111"/>
      <c r="B34" s="111"/>
      <c r="C34" s="111"/>
      <c r="D34" s="111"/>
      <c r="E34" s="111"/>
      <c r="F34" s="111"/>
      <c r="G34" s="111"/>
      <c r="H34" s="111"/>
      <c r="I34" s="111"/>
      <c r="J34" s="11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5" sqref="A5"/>
    </sheetView>
  </sheetViews>
  <sheetFormatPr baseColWidth="10" defaultRowHeight="11.25"/>
  <cols>
    <col min="1" max="1" width="43.7109375" style="17" customWidth="1"/>
    <col min="2" max="2" width="28.85546875" style="17" customWidth="1"/>
    <col min="3" max="3" width="24.42578125" style="17" customWidth="1"/>
    <col min="4" max="16384" width="11.42578125" style="17"/>
  </cols>
  <sheetData>
    <row r="1" spans="1:3">
      <c r="A1" s="472" t="s">
        <v>386</v>
      </c>
      <c r="B1" s="473"/>
      <c r="C1" s="474"/>
    </row>
    <row r="2" spans="1:3">
      <c r="A2" s="475" t="s">
        <v>405</v>
      </c>
      <c r="B2" s="476"/>
      <c r="C2" s="477"/>
    </row>
    <row r="3" spans="1:3">
      <c r="A3" s="475" t="s">
        <v>331</v>
      </c>
      <c r="B3" s="476"/>
      <c r="C3" s="477"/>
    </row>
    <row r="4" spans="1:3">
      <c r="A4" s="478" t="s">
        <v>404</v>
      </c>
      <c r="B4" s="479"/>
      <c r="C4" s="480"/>
    </row>
    <row r="5" spans="1:3">
      <c r="A5" s="16"/>
      <c r="B5" s="16"/>
    </row>
    <row r="6" spans="1:3">
      <c r="A6" s="113" t="s">
        <v>320</v>
      </c>
      <c r="B6" s="113" t="s">
        <v>203</v>
      </c>
      <c r="C6" s="113" t="s">
        <v>230</v>
      </c>
    </row>
    <row r="7" spans="1:3">
      <c r="A7" s="512" t="s">
        <v>327</v>
      </c>
      <c r="B7" s="513"/>
      <c r="C7" s="514"/>
    </row>
    <row r="8" spans="1:3">
      <c r="A8" s="114"/>
      <c r="B8" s="114"/>
      <c r="C8" s="115"/>
    </row>
    <row r="9" spans="1:3">
      <c r="A9" s="114"/>
      <c r="B9" s="114"/>
      <c r="C9" s="115"/>
    </row>
    <row r="10" spans="1:3">
      <c r="A10" s="114"/>
      <c r="B10" s="114"/>
      <c r="C10" s="115"/>
    </row>
    <row r="11" spans="1:3">
      <c r="A11" s="114"/>
      <c r="B11" s="114"/>
      <c r="C11" s="115"/>
    </row>
    <row r="12" spans="1:3">
      <c r="A12" s="114"/>
      <c r="B12" s="114"/>
      <c r="C12" s="115"/>
    </row>
    <row r="13" spans="1:3">
      <c r="A13" s="114"/>
      <c r="B13" s="114"/>
      <c r="C13" s="115"/>
    </row>
    <row r="14" spans="1:3">
      <c r="A14" s="114"/>
      <c r="B14" s="114"/>
      <c r="C14" s="115"/>
    </row>
    <row r="15" spans="1:3">
      <c r="A15" s="114"/>
      <c r="B15" s="114"/>
      <c r="C15" s="115"/>
    </row>
    <row r="16" spans="1:3">
      <c r="A16" s="114"/>
      <c r="B16" s="114"/>
      <c r="C16" s="115"/>
    </row>
    <row r="17" spans="1:3">
      <c r="A17" s="114"/>
      <c r="B17" s="114"/>
      <c r="C17" s="115"/>
    </row>
    <row r="18" spans="1:3">
      <c r="A18" s="116" t="s">
        <v>332</v>
      </c>
      <c r="B18" s="114">
        <f>SUM(B8:B17)</f>
        <v>0</v>
      </c>
      <c r="C18" s="114">
        <f>SUM(C8:C17)</f>
        <v>0</v>
      </c>
    </row>
    <row r="19" spans="1:3">
      <c r="A19" s="114"/>
      <c r="B19" s="114"/>
      <c r="C19" s="115"/>
    </row>
    <row r="20" spans="1:3">
      <c r="A20" s="512" t="s">
        <v>329</v>
      </c>
      <c r="B20" s="513"/>
      <c r="C20" s="514"/>
    </row>
    <row r="21" spans="1:3">
      <c r="A21" s="114"/>
      <c r="B21" s="114"/>
      <c r="C21" s="115"/>
    </row>
    <row r="22" spans="1:3">
      <c r="A22" s="114"/>
      <c r="B22" s="114"/>
      <c r="C22" s="115"/>
    </row>
    <row r="23" spans="1:3">
      <c r="A23" s="114"/>
      <c r="B23" s="114"/>
      <c r="C23" s="115"/>
    </row>
    <row r="24" spans="1:3">
      <c r="A24" s="114"/>
      <c r="B24" s="114"/>
      <c r="C24" s="115"/>
    </row>
    <row r="25" spans="1:3">
      <c r="A25" s="114"/>
      <c r="B25" s="114"/>
      <c r="C25" s="115"/>
    </row>
    <row r="26" spans="1:3">
      <c r="A26" s="114"/>
      <c r="B26" s="114"/>
      <c r="C26" s="115"/>
    </row>
    <row r="27" spans="1:3">
      <c r="A27" s="114"/>
      <c r="B27" s="114"/>
      <c r="C27" s="115"/>
    </row>
    <row r="28" spans="1:3">
      <c r="A28" s="114"/>
      <c r="B28" s="114"/>
      <c r="C28" s="115"/>
    </row>
    <row r="29" spans="1:3">
      <c r="A29" s="114"/>
      <c r="B29" s="114"/>
      <c r="C29" s="115"/>
    </row>
    <row r="30" spans="1:3">
      <c r="A30" s="114"/>
      <c r="B30" s="114"/>
      <c r="C30" s="115"/>
    </row>
    <row r="31" spans="1:3">
      <c r="A31" s="114"/>
      <c r="B31" s="114"/>
      <c r="C31" s="115"/>
    </row>
    <row r="32" spans="1:3">
      <c r="A32" s="114"/>
      <c r="B32" s="114"/>
      <c r="C32" s="115"/>
    </row>
    <row r="33" spans="1:3">
      <c r="A33" s="116" t="s">
        <v>333</v>
      </c>
      <c r="B33" s="114">
        <f>SUM(B21:B32)</f>
        <v>0</v>
      </c>
      <c r="C33" s="114">
        <f>SUM(C21:C32)</f>
        <v>0</v>
      </c>
    </row>
    <row r="34" spans="1:3">
      <c r="A34" s="114"/>
      <c r="B34" s="114"/>
      <c r="C34" s="115"/>
    </row>
    <row r="35" spans="1:3">
      <c r="A35" s="116" t="s">
        <v>138</v>
      </c>
      <c r="B35" s="117">
        <f>+B18+B33</f>
        <v>0</v>
      </c>
      <c r="C35" s="117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I37" sqref="I37"/>
    </sheetView>
  </sheetViews>
  <sheetFormatPr baseColWidth="10" defaultRowHeight="15"/>
  <cols>
    <col min="1" max="1" width="2.140625" style="55" customWidth="1"/>
    <col min="2" max="3" width="3.7109375" style="17" customWidth="1"/>
    <col min="4" max="4" width="65.7109375" style="17" customWidth="1"/>
    <col min="5" max="5" width="12.7109375" style="17" customWidth="1"/>
    <col min="6" max="6" width="14.28515625" style="17" customWidth="1"/>
    <col min="7" max="8" width="12.7109375" style="17" customWidth="1"/>
    <col min="9" max="9" width="11.42578125" style="17" customWidth="1"/>
    <col min="10" max="10" width="12.85546875" style="17" customWidth="1"/>
    <col min="11" max="11" width="3.140625" style="55" customWidth="1"/>
  </cols>
  <sheetData>
    <row r="1" spans="2:10" s="55" customFormat="1" ht="6.75" customHeight="1">
      <c r="B1" s="16"/>
      <c r="C1" s="16"/>
      <c r="D1" s="16"/>
      <c r="E1" s="16"/>
      <c r="F1" s="16"/>
      <c r="G1" s="16"/>
      <c r="H1" s="16"/>
      <c r="I1" s="16"/>
    </row>
    <row r="2" spans="2:10">
      <c r="B2" s="472" t="s">
        <v>386</v>
      </c>
      <c r="C2" s="473"/>
      <c r="D2" s="473"/>
      <c r="E2" s="473"/>
      <c r="F2" s="473"/>
      <c r="G2" s="473"/>
      <c r="H2" s="473"/>
      <c r="I2" s="473"/>
      <c r="J2" s="474"/>
    </row>
    <row r="3" spans="2:10">
      <c r="B3" s="472" t="s">
        <v>405</v>
      </c>
      <c r="C3" s="473"/>
      <c r="D3" s="473"/>
      <c r="E3" s="473"/>
      <c r="F3" s="473"/>
      <c r="G3" s="473"/>
      <c r="H3" s="473"/>
      <c r="I3" s="473"/>
      <c r="J3" s="474"/>
    </row>
    <row r="4" spans="2:10">
      <c r="B4" s="475" t="s">
        <v>334</v>
      </c>
      <c r="C4" s="476"/>
      <c r="D4" s="476"/>
      <c r="E4" s="476"/>
      <c r="F4" s="476"/>
      <c r="G4" s="476"/>
      <c r="H4" s="476"/>
      <c r="I4" s="476"/>
      <c r="J4" s="477"/>
    </row>
    <row r="5" spans="2:10">
      <c r="B5" s="478" t="s">
        <v>408</v>
      </c>
      <c r="C5" s="479"/>
      <c r="D5" s="479"/>
      <c r="E5" s="479"/>
      <c r="F5" s="479"/>
      <c r="G5" s="479"/>
      <c r="H5" s="479"/>
      <c r="I5" s="479"/>
      <c r="J5" s="480"/>
    </row>
    <row r="6" spans="2:10" s="55" customFormat="1" ht="2.25" customHeight="1">
      <c r="B6" s="99"/>
      <c r="C6" s="99"/>
      <c r="D6" s="99"/>
      <c r="E6" s="99"/>
      <c r="F6" s="99"/>
      <c r="G6" s="99"/>
      <c r="H6" s="99"/>
      <c r="I6" s="99"/>
      <c r="J6" s="99"/>
    </row>
    <row r="7" spans="2:10">
      <c r="B7" s="495" t="s">
        <v>76</v>
      </c>
      <c r="C7" s="517"/>
      <c r="D7" s="496"/>
      <c r="E7" s="494" t="s">
        <v>235</v>
      </c>
      <c r="F7" s="494"/>
      <c r="G7" s="494"/>
      <c r="H7" s="494"/>
      <c r="I7" s="494"/>
      <c r="J7" s="494" t="s">
        <v>227</v>
      </c>
    </row>
    <row r="8" spans="2:10" ht="22.5">
      <c r="B8" s="497"/>
      <c r="C8" s="518"/>
      <c r="D8" s="498"/>
      <c r="E8" s="56" t="s">
        <v>228</v>
      </c>
      <c r="F8" s="56" t="s">
        <v>229</v>
      </c>
      <c r="G8" s="56" t="s">
        <v>202</v>
      </c>
      <c r="H8" s="56" t="s">
        <v>203</v>
      </c>
      <c r="I8" s="56" t="s">
        <v>230</v>
      </c>
      <c r="J8" s="494"/>
    </row>
    <row r="9" spans="2:10" ht="15.75" customHeight="1">
      <c r="B9" s="499"/>
      <c r="C9" s="519"/>
      <c r="D9" s="500"/>
      <c r="E9" s="56">
        <v>1</v>
      </c>
      <c r="F9" s="56">
        <v>2</v>
      </c>
      <c r="G9" s="56" t="s">
        <v>231</v>
      </c>
      <c r="H9" s="56">
        <v>4</v>
      </c>
      <c r="I9" s="56">
        <v>5</v>
      </c>
      <c r="J9" s="56" t="s">
        <v>232</v>
      </c>
    </row>
    <row r="10" spans="2:10" ht="15" customHeight="1">
      <c r="B10" s="520" t="s">
        <v>335</v>
      </c>
      <c r="C10" s="521"/>
      <c r="D10" s="522"/>
      <c r="E10" s="104"/>
      <c r="F10" s="78"/>
      <c r="G10" s="78"/>
      <c r="H10" s="78"/>
      <c r="I10" s="78"/>
      <c r="J10" s="78"/>
    </row>
    <row r="11" spans="2:10">
      <c r="B11" s="57"/>
      <c r="C11" s="515" t="s">
        <v>336</v>
      </c>
      <c r="D11" s="516"/>
      <c r="E11" s="118">
        <f>+E12+E13</f>
        <v>0</v>
      </c>
      <c r="F11" s="118">
        <f>+F12+F13</f>
        <v>0</v>
      </c>
      <c r="G11" s="83">
        <f>+E11+F11</f>
        <v>0</v>
      </c>
      <c r="H11" s="118">
        <f t="shared" ref="H11:I11" si="0">+H12+H13</f>
        <v>0</v>
      </c>
      <c r="I11" s="118">
        <f t="shared" si="0"/>
        <v>0</v>
      </c>
      <c r="J11" s="83">
        <f>+G11-H11</f>
        <v>0</v>
      </c>
    </row>
    <row r="12" spans="2:10">
      <c r="B12" s="57"/>
      <c r="C12" s="100"/>
      <c r="D12" s="58" t="s">
        <v>337</v>
      </c>
      <c r="E12" s="104"/>
      <c r="F12" s="78"/>
      <c r="G12" s="78">
        <f t="shared" ref="G12:G39" si="1">+E12+F12</f>
        <v>0</v>
      </c>
      <c r="H12" s="78"/>
      <c r="I12" s="78"/>
      <c r="J12" s="78">
        <f t="shared" ref="J12:J39" si="2">+G12-H12</f>
        <v>0</v>
      </c>
    </row>
    <row r="13" spans="2:10">
      <c r="B13" s="57"/>
      <c r="C13" s="100"/>
      <c r="D13" s="58" t="s">
        <v>338</v>
      </c>
      <c r="E13" s="104"/>
      <c r="F13" s="78"/>
      <c r="G13" s="78">
        <f t="shared" si="1"/>
        <v>0</v>
      </c>
      <c r="H13" s="78"/>
      <c r="I13" s="78"/>
      <c r="J13" s="78">
        <f t="shared" si="2"/>
        <v>0</v>
      </c>
    </row>
    <row r="14" spans="2:10">
      <c r="B14" s="57"/>
      <c r="C14" s="515" t="s">
        <v>339</v>
      </c>
      <c r="D14" s="516"/>
      <c r="E14" s="118">
        <f>SUM(E15:E22)</f>
        <v>0</v>
      </c>
      <c r="F14" s="118">
        <f>SUM(F15:F22)</f>
        <v>0</v>
      </c>
      <c r="G14" s="83">
        <f t="shared" si="1"/>
        <v>0</v>
      </c>
      <c r="H14" s="118">
        <f t="shared" ref="H14:I14" si="3">SUM(H15:H22)</f>
        <v>0</v>
      </c>
      <c r="I14" s="118">
        <f t="shared" si="3"/>
        <v>0</v>
      </c>
      <c r="J14" s="83">
        <f t="shared" si="2"/>
        <v>0</v>
      </c>
    </row>
    <row r="15" spans="2:10">
      <c r="B15" s="57"/>
      <c r="C15" s="100"/>
      <c r="D15" s="58" t="s">
        <v>340</v>
      </c>
      <c r="E15" s="104"/>
      <c r="F15" s="78"/>
      <c r="G15" s="78">
        <f t="shared" si="1"/>
        <v>0</v>
      </c>
      <c r="H15" s="78"/>
      <c r="I15" s="78"/>
      <c r="J15" s="78">
        <f t="shared" si="2"/>
        <v>0</v>
      </c>
    </row>
    <row r="16" spans="2:10">
      <c r="B16" s="57"/>
      <c r="C16" s="100"/>
      <c r="D16" s="58" t="s">
        <v>341</v>
      </c>
      <c r="E16" s="104"/>
      <c r="F16" s="78"/>
      <c r="G16" s="78">
        <f t="shared" si="1"/>
        <v>0</v>
      </c>
      <c r="H16" s="78"/>
      <c r="I16" s="78"/>
      <c r="J16" s="78">
        <f t="shared" si="2"/>
        <v>0</v>
      </c>
    </row>
    <row r="17" spans="2:10">
      <c r="B17" s="57"/>
      <c r="C17" s="100"/>
      <c r="D17" s="58" t="s">
        <v>342</v>
      </c>
      <c r="E17" s="104"/>
      <c r="F17" s="78"/>
      <c r="G17" s="78">
        <f t="shared" si="1"/>
        <v>0</v>
      </c>
      <c r="H17" s="78"/>
      <c r="I17" s="78"/>
      <c r="J17" s="78">
        <f t="shared" si="2"/>
        <v>0</v>
      </c>
    </row>
    <row r="18" spans="2:10">
      <c r="B18" s="57"/>
      <c r="C18" s="100"/>
      <c r="D18" s="58" t="s">
        <v>343</v>
      </c>
      <c r="E18" s="104"/>
      <c r="F18" s="78"/>
      <c r="G18" s="78">
        <f t="shared" si="1"/>
        <v>0</v>
      </c>
      <c r="H18" s="78"/>
      <c r="I18" s="78"/>
      <c r="J18" s="78">
        <f t="shared" si="2"/>
        <v>0</v>
      </c>
    </row>
    <row r="19" spans="2:10">
      <c r="B19" s="57"/>
      <c r="C19" s="100"/>
      <c r="D19" s="58" t="s">
        <v>344</v>
      </c>
      <c r="E19" s="104"/>
      <c r="F19" s="78"/>
      <c r="G19" s="78">
        <f t="shared" si="1"/>
        <v>0</v>
      </c>
      <c r="H19" s="78"/>
      <c r="I19" s="78"/>
      <c r="J19" s="78">
        <f t="shared" si="2"/>
        <v>0</v>
      </c>
    </row>
    <row r="20" spans="2:10">
      <c r="B20" s="57"/>
      <c r="C20" s="100"/>
      <c r="D20" s="58" t="s">
        <v>345</v>
      </c>
      <c r="E20" s="104"/>
      <c r="F20" s="78"/>
      <c r="G20" s="78">
        <f t="shared" si="1"/>
        <v>0</v>
      </c>
      <c r="H20" s="78"/>
      <c r="I20" s="78"/>
      <c r="J20" s="78">
        <f t="shared" si="2"/>
        <v>0</v>
      </c>
    </row>
    <row r="21" spans="2:10">
      <c r="B21" s="57"/>
      <c r="C21" s="100"/>
      <c r="D21" s="58" t="s">
        <v>346</v>
      </c>
      <c r="E21" s="104"/>
      <c r="F21" s="78"/>
      <c r="G21" s="78">
        <f t="shared" si="1"/>
        <v>0</v>
      </c>
      <c r="H21" s="78"/>
      <c r="I21" s="78"/>
      <c r="J21" s="78">
        <f t="shared" si="2"/>
        <v>0</v>
      </c>
    </row>
    <row r="22" spans="2:10">
      <c r="B22" s="57"/>
      <c r="C22" s="100"/>
      <c r="D22" s="58" t="s">
        <v>347</v>
      </c>
      <c r="E22" s="104"/>
      <c r="F22" s="78"/>
      <c r="G22" s="78">
        <f t="shared" si="1"/>
        <v>0</v>
      </c>
      <c r="H22" s="78"/>
      <c r="I22" s="78"/>
      <c r="J22" s="78">
        <f t="shared" si="2"/>
        <v>0</v>
      </c>
    </row>
    <row r="23" spans="2:10">
      <c r="B23" s="57"/>
      <c r="C23" s="515" t="s">
        <v>348</v>
      </c>
      <c r="D23" s="516"/>
      <c r="E23" s="118">
        <f>SUM(E24:E26)</f>
        <v>0</v>
      </c>
      <c r="F23" s="118">
        <f>SUM(F24:F26)</f>
        <v>0</v>
      </c>
      <c r="G23" s="83">
        <f t="shared" si="1"/>
        <v>0</v>
      </c>
      <c r="H23" s="118">
        <f t="shared" ref="H23:I23" si="4">SUM(H24:H26)</f>
        <v>0</v>
      </c>
      <c r="I23" s="118">
        <f t="shared" si="4"/>
        <v>0</v>
      </c>
      <c r="J23" s="83">
        <f t="shared" si="2"/>
        <v>0</v>
      </c>
    </row>
    <row r="24" spans="2:10">
      <c r="B24" s="57"/>
      <c r="C24" s="100"/>
      <c r="D24" s="58" t="s">
        <v>349</v>
      </c>
      <c r="E24" s="104"/>
      <c r="F24" s="78"/>
      <c r="G24" s="78">
        <f t="shared" si="1"/>
        <v>0</v>
      </c>
      <c r="H24" s="78"/>
      <c r="I24" s="78"/>
      <c r="J24" s="78">
        <f t="shared" si="2"/>
        <v>0</v>
      </c>
    </row>
    <row r="25" spans="2:10">
      <c r="B25" s="57"/>
      <c r="C25" s="100"/>
      <c r="D25" s="58" t="s">
        <v>350</v>
      </c>
      <c r="E25" s="104"/>
      <c r="F25" s="78"/>
      <c r="G25" s="78">
        <f t="shared" si="1"/>
        <v>0</v>
      </c>
      <c r="H25" s="78"/>
      <c r="I25" s="78"/>
      <c r="J25" s="78">
        <f t="shared" si="2"/>
        <v>0</v>
      </c>
    </row>
    <row r="26" spans="2:10">
      <c r="B26" s="57"/>
      <c r="C26" s="100"/>
      <c r="D26" s="58" t="s">
        <v>351</v>
      </c>
      <c r="E26" s="104"/>
      <c r="F26" s="78"/>
      <c r="G26" s="78">
        <f t="shared" si="1"/>
        <v>0</v>
      </c>
      <c r="H26" s="78"/>
      <c r="I26" s="78"/>
      <c r="J26" s="78">
        <f t="shared" si="2"/>
        <v>0</v>
      </c>
    </row>
    <row r="27" spans="2:10">
      <c r="B27" s="57"/>
      <c r="C27" s="515" t="s">
        <v>352</v>
      </c>
      <c r="D27" s="516"/>
      <c r="E27" s="118">
        <f>SUM(E28:E29)</f>
        <v>0</v>
      </c>
      <c r="F27" s="118">
        <f>SUM(F28:F29)</f>
        <v>0</v>
      </c>
      <c r="G27" s="83">
        <f t="shared" si="1"/>
        <v>0</v>
      </c>
      <c r="H27" s="118">
        <f t="shared" ref="H27:I27" si="5">SUM(H28:H29)</f>
        <v>0</v>
      </c>
      <c r="I27" s="118">
        <f t="shared" si="5"/>
        <v>0</v>
      </c>
      <c r="J27" s="83">
        <f t="shared" si="2"/>
        <v>0</v>
      </c>
    </row>
    <row r="28" spans="2:10">
      <c r="B28" s="57"/>
      <c r="C28" s="100"/>
      <c r="D28" s="58" t="s">
        <v>353</v>
      </c>
      <c r="E28" s="104"/>
      <c r="F28" s="78"/>
      <c r="G28" s="78">
        <f t="shared" si="1"/>
        <v>0</v>
      </c>
      <c r="H28" s="78"/>
      <c r="I28" s="78"/>
      <c r="J28" s="78">
        <f t="shared" si="2"/>
        <v>0</v>
      </c>
    </row>
    <row r="29" spans="2:10">
      <c r="B29" s="57"/>
      <c r="C29" s="100"/>
      <c r="D29" s="58" t="s">
        <v>354</v>
      </c>
      <c r="E29" s="104"/>
      <c r="F29" s="78"/>
      <c r="G29" s="78">
        <f t="shared" si="1"/>
        <v>0</v>
      </c>
      <c r="H29" s="78"/>
      <c r="I29" s="78"/>
      <c r="J29" s="78">
        <f t="shared" si="2"/>
        <v>0</v>
      </c>
    </row>
    <row r="30" spans="2:10">
      <c r="B30" s="57"/>
      <c r="C30" s="515" t="s">
        <v>355</v>
      </c>
      <c r="D30" s="516"/>
      <c r="E30" s="118">
        <f>SUM(E31:E34)</f>
        <v>0</v>
      </c>
      <c r="F30" s="118">
        <f>SUM(F31:F34)</f>
        <v>0</v>
      </c>
      <c r="G30" s="83">
        <f t="shared" si="1"/>
        <v>0</v>
      </c>
      <c r="H30" s="118">
        <f t="shared" ref="H30:I30" si="6">SUM(H31:H34)</f>
        <v>0</v>
      </c>
      <c r="I30" s="118">
        <f t="shared" si="6"/>
        <v>0</v>
      </c>
      <c r="J30" s="83">
        <f t="shared" si="2"/>
        <v>0</v>
      </c>
    </row>
    <row r="31" spans="2:10">
      <c r="B31" s="57"/>
      <c r="C31" s="100"/>
      <c r="D31" s="58" t="s">
        <v>356</v>
      </c>
      <c r="E31" s="104"/>
      <c r="F31" s="78"/>
      <c r="G31" s="78">
        <f t="shared" si="1"/>
        <v>0</v>
      </c>
      <c r="H31" s="78"/>
      <c r="I31" s="78"/>
      <c r="J31" s="78">
        <f t="shared" si="2"/>
        <v>0</v>
      </c>
    </row>
    <row r="32" spans="2:10">
      <c r="B32" s="57"/>
      <c r="C32" s="100"/>
      <c r="D32" s="58" t="s">
        <v>357</v>
      </c>
      <c r="E32" s="104"/>
      <c r="F32" s="78"/>
      <c r="G32" s="78">
        <f t="shared" si="1"/>
        <v>0</v>
      </c>
      <c r="H32" s="78"/>
      <c r="I32" s="78"/>
      <c r="J32" s="78">
        <f t="shared" si="2"/>
        <v>0</v>
      </c>
    </row>
    <row r="33" spans="1:11">
      <c r="B33" s="57"/>
      <c r="C33" s="100"/>
      <c r="D33" s="58" t="s">
        <v>358</v>
      </c>
      <c r="E33" s="104"/>
      <c r="F33" s="78"/>
      <c r="G33" s="78">
        <f t="shared" si="1"/>
        <v>0</v>
      </c>
      <c r="H33" s="78"/>
      <c r="I33" s="78"/>
      <c r="J33" s="78">
        <f t="shared" si="2"/>
        <v>0</v>
      </c>
    </row>
    <row r="34" spans="1:11">
      <c r="B34" s="57"/>
      <c r="C34" s="100"/>
      <c r="D34" s="58" t="s">
        <v>359</v>
      </c>
      <c r="E34" s="104"/>
      <c r="F34" s="78"/>
      <c r="G34" s="78">
        <f t="shared" si="1"/>
        <v>0</v>
      </c>
      <c r="H34" s="78"/>
      <c r="I34" s="78"/>
      <c r="J34" s="78">
        <f t="shared" si="2"/>
        <v>0</v>
      </c>
    </row>
    <row r="35" spans="1:11">
      <c r="B35" s="57"/>
      <c r="C35" s="515" t="s">
        <v>360</v>
      </c>
      <c r="D35" s="516"/>
      <c r="E35" s="373">
        <f>SUM(E36)</f>
        <v>64630789</v>
      </c>
      <c r="F35" s="373">
        <f>SUM(F36)</f>
        <v>-3024855</v>
      </c>
      <c r="G35" s="358">
        <f t="shared" si="1"/>
        <v>61605934</v>
      </c>
      <c r="H35" s="373">
        <f t="shared" ref="H35:I35" si="7">SUM(H36)</f>
        <v>61605933</v>
      </c>
      <c r="I35" s="373">
        <f t="shared" si="7"/>
        <v>61605933</v>
      </c>
      <c r="J35" s="358">
        <f t="shared" si="2"/>
        <v>1</v>
      </c>
    </row>
    <row r="36" spans="1:11">
      <c r="B36" s="57"/>
      <c r="C36" s="100"/>
      <c r="D36" s="58" t="s">
        <v>361</v>
      </c>
      <c r="E36" s="374">
        <v>64630789</v>
      </c>
      <c r="F36" s="357">
        <v>-3024855</v>
      </c>
      <c r="G36" s="357">
        <f t="shared" si="1"/>
        <v>61605934</v>
      </c>
      <c r="H36" s="357">
        <v>61605933</v>
      </c>
      <c r="I36" s="357">
        <v>61605933</v>
      </c>
      <c r="J36" s="357">
        <f t="shared" si="2"/>
        <v>1</v>
      </c>
    </row>
    <row r="37" spans="1:11" ht="15" customHeight="1">
      <c r="B37" s="520" t="s">
        <v>362</v>
      </c>
      <c r="C37" s="521"/>
      <c r="D37" s="522"/>
      <c r="E37" s="104"/>
      <c r="F37" s="78"/>
      <c r="G37" s="78">
        <f t="shared" si="1"/>
        <v>0</v>
      </c>
      <c r="H37" s="78"/>
      <c r="I37" s="78"/>
      <c r="J37" s="78">
        <f t="shared" si="2"/>
        <v>0</v>
      </c>
    </row>
    <row r="38" spans="1:11" ht="15" customHeight="1">
      <c r="B38" s="520" t="s">
        <v>363</v>
      </c>
      <c r="C38" s="521"/>
      <c r="D38" s="522"/>
      <c r="E38" s="104"/>
      <c r="F38" s="78"/>
      <c r="G38" s="78">
        <f t="shared" si="1"/>
        <v>0</v>
      </c>
      <c r="H38" s="78"/>
      <c r="I38" s="78"/>
      <c r="J38" s="78">
        <f t="shared" si="2"/>
        <v>0</v>
      </c>
    </row>
    <row r="39" spans="1:11" ht="15.75" customHeight="1">
      <c r="B39" s="520" t="s">
        <v>364</v>
      </c>
      <c r="C39" s="521"/>
      <c r="D39" s="522"/>
      <c r="E39" s="104"/>
      <c r="F39" s="78"/>
      <c r="G39" s="78">
        <f t="shared" si="1"/>
        <v>0</v>
      </c>
      <c r="H39" s="78"/>
      <c r="I39" s="78"/>
      <c r="J39" s="78">
        <f t="shared" si="2"/>
        <v>0</v>
      </c>
    </row>
    <row r="40" spans="1:11">
      <c r="B40" s="101"/>
      <c r="C40" s="102"/>
      <c r="D40" s="103"/>
      <c r="E40" s="105"/>
      <c r="F40" s="106"/>
      <c r="G40" s="106"/>
      <c r="H40" s="106"/>
      <c r="I40" s="106"/>
      <c r="J40" s="106"/>
    </row>
    <row r="41" spans="1:11" s="68" customFormat="1">
      <c r="A41" s="65"/>
      <c r="B41" s="84"/>
      <c r="C41" s="523" t="s">
        <v>233</v>
      </c>
      <c r="D41" s="524"/>
      <c r="E41" s="375">
        <f>+E11+E14+E23+E27+E30+E35+E37+E38+E39</f>
        <v>64630789</v>
      </c>
      <c r="F41" s="375">
        <f t="shared" ref="F41:J41" si="8">+F11+F14+F23+F27+F30+F35+F37+F38+F39</f>
        <v>-3024855</v>
      </c>
      <c r="G41" s="375">
        <f t="shared" si="8"/>
        <v>61605934</v>
      </c>
      <c r="H41" s="375">
        <f t="shared" si="8"/>
        <v>61605933</v>
      </c>
      <c r="I41" s="375">
        <f t="shared" si="8"/>
        <v>61605933</v>
      </c>
      <c r="J41" s="375">
        <f t="shared" si="8"/>
        <v>1</v>
      </c>
      <c r="K41" s="65"/>
    </row>
    <row r="42" spans="1:11">
      <c r="B42" s="16"/>
      <c r="C42" s="16"/>
      <c r="D42" s="16"/>
      <c r="E42" s="16"/>
      <c r="F42" s="16"/>
      <c r="G42" s="16"/>
      <c r="H42" s="16"/>
      <c r="I42" s="16"/>
      <c r="J42" s="16"/>
    </row>
    <row r="43" spans="1:11"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E8" sqref="E8"/>
    </sheetView>
  </sheetViews>
  <sheetFormatPr baseColWidth="10" defaultRowHeight="15"/>
  <cols>
    <col min="1" max="1" width="1.140625" customWidth="1"/>
    <col min="2" max="2" width="57" customWidth="1"/>
    <col min="3" max="5" width="11.7109375" bestFit="1" customWidth="1"/>
    <col min="6" max="6" width="4.28515625" style="55" customWidth="1"/>
  </cols>
  <sheetData>
    <row r="1" spans="1:5">
      <c r="A1" s="472" t="s">
        <v>405</v>
      </c>
      <c r="B1" s="473"/>
      <c r="C1" s="473"/>
      <c r="D1" s="473"/>
      <c r="E1" s="473"/>
    </row>
    <row r="2" spans="1:5">
      <c r="A2" s="475" t="s">
        <v>365</v>
      </c>
      <c r="B2" s="476"/>
      <c r="C2" s="476"/>
      <c r="D2" s="476"/>
      <c r="E2" s="476"/>
    </row>
    <row r="3" spans="1:5">
      <c r="A3" s="478" t="s">
        <v>404</v>
      </c>
      <c r="B3" s="479"/>
      <c r="C3" s="479"/>
      <c r="D3" s="479"/>
      <c r="E3" s="479"/>
    </row>
    <row r="4" spans="1:5" ht="6" customHeight="1">
      <c r="A4" s="16"/>
      <c r="B4" s="16"/>
      <c r="C4" s="16"/>
      <c r="D4" s="16"/>
      <c r="E4" s="16"/>
    </row>
    <row r="5" spans="1:5">
      <c r="A5" s="493" t="s">
        <v>76</v>
      </c>
      <c r="B5" s="493"/>
      <c r="C5" s="56" t="s">
        <v>200</v>
      </c>
      <c r="D5" s="56" t="s">
        <v>203</v>
      </c>
      <c r="E5" s="56" t="s">
        <v>366</v>
      </c>
    </row>
    <row r="6" spans="1:5" ht="5.25" customHeight="1" thickBot="1">
      <c r="A6" s="70"/>
      <c r="B6" s="71"/>
      <c r="C6" s="72"/>
      <c r="D6" s="72"/>
      <c r="E6" s="72"/>
    </row>
    <row r="7" spans="1:5" ht="15.75" thickBot="1">
      <c r="A7" s="107"/>
      <c r="B7" s="108" t="s">
        <v>367</v>
      </c>
      <c r="C7" s="370">
        <f>+C8+C9</f>
        <v>64630789</v>
      </c>
      <c r="D7" s="370">
        <f t="shared" ref="D7:E7" si="0">+D8+D9</f>
        <v>61605934</v>
      </c>
      <c r="E7" s="370">
        <f t="shared" si="0"/>
        <v>61605934</v>
      </c>
    </row>
    <row r="8" spans="1:5">
      <c r="A8" s="525" t="s">
        <v>379</v>
      </c>
      <c r="B8" s="526"/>
      <c r="C8" s="371">
        <f>+EAI!E33</f>
        <v>64630789</v>
      </c>
      <c r="D8" s="371">
        <f>+EAI!H33</f>
        <v>61605934</v>
      </c>
      <c r="E8" s="371">
        <f>+EAI!I33</f>
        <v>61605934</v>
      </c>
    </row>
    <row r="9" spans="1:5">
      <c r="A9" s="527" t="s">
        <v>380</v>
      </c>
      <c r="B9" s="528"/>
      <c r="C9" s="372">
        <f>+EAI!E46</f>
        <v>0</v>
      </c>
      <c r="D9" s="372">
        <f>+EAI!H46</f>
        <v>0</v>
      </c>
      <c r="E9" s="372">
        <f>+EAI!I46</f>
        <v>0</v>
      </c>
    </row>
    <row r="10" spans="1:5" ht="6.75" customHeight="1" thickBot="1">
      <c r="A10" s="57"/>
      <c r="B10" s="58"/>
      <c r="C10" s="354"/>
      <c r="D10" s="354"/>
      <c r="E10" s="354"/>
    </row>
    <row r="11" spans="1:5" ht="15.75" thickBot="1">
      <c r="A11" s="109"/>
      <c r="B11" s="108" t="s">
        <v>368</v>
      </c>
      <c r="C11" s="370">
        <f>+C12+C13</f>
        <v>64630789</v>
      </c>
      <c r="D11" s="370">
        <f t="shared" ref="D11:E11" si="1">+D12+D13</f>
        <v>61605933</v>
      </c>
      <c r="E11" s="370">
        <f t="shared" si="1"/>
        <v>61605933</v>
      </c>
    </row>
    <row r="12" spans="1:5">
      <c r="A12" s="529" t="s">
        <v>381</v>
      </c>
      <c r="B12" s="530"/>
      <c r="C12" s="371">
        <v>64630789</v>
      </c>
      <c r="D12" s="371">
        <v>61605933</v>
      </c>
      <c r="E12" s="371">
        <v>61605933</v>
      </c>
    </row>
    <row r="13" spans="1:5">
      <c r="A13" s="527" t="s">
        <v>382</v>
      </c>
      <c r="B13" s="528"/>
      <c r="C13" s="372"/>
      <c r="D13" s="372"/>
      <c r="E13" s="372"/>
    </row>
    <row r="14" spans="1:5" ht="5.25" customHeight="1" thickBot="1">
      <c r="A14" s="74"/>
      <c r="B14" s="73"/>
      <c r="C14" s="354"/>
      <c r="D14" s="354"/>
      <c r="E14" s="354"/>
    </row>
    <row r="15" spans="1:5" ht="15.75" thickBot="1">
      <c r="A15" s="107"/>
      <c r="B15" s="108" t="s">
        <v>369</v>
      </c>
      <c r="C15" s="370">
        <f>+C7-C11</f>
        <v>0</v>
      </c>
      <c r="D15" s="370">
        <f t="shared" ref="D15:E15" si="2">+D7-D11</f>
        <v>1</v>
      </c>
      <c r="E15" s="370">
        <f t="shared" si="2"/>
        <v>1</v>
      </c>
    </row>
    <row r="16" spans="1:5">
      <c r="A16" s="16"/>
      <c r="B16" s="16"/>
      <c r="C16" s="16"/>
      <c r="D16" s="16"/>
      <c r="E16" s="16"/>
    </row>
    <row r="17" spans="1:5">
      <c r="A17" s="493" t="s">
        <v>76</v>
      </c>
      <c r="B17" s="493"/>
      <c r="C17" s="56" t="s">
        <v>200</v>
      </c>
      <c r="D17" s="56" t="s">
        <v>203</v>
      </c>
      <c r="E17" s="56" t="s">
        <v>366</v>
      </c>
    </row>
    <row r="18" spans="1:5" ht="6.75" customHeight="1">
      <c r="A18" s="70"/>
      <c r="B18" s="71"/>
      <c r="C18" s="72"/>
      <c r="D18" s="72"/>
      <c r="E18" s="72"/>
    </row>
    <row r="19" spans="1:5">
      <c r="A19" s="531" t="s">
        <v>370</v>
      </c>
      <c r="B19" s="532"/>
      <c r="C19" s="366">
        <f>+C15</f>
        <v>0</v>
      </c>
      <c r="D19" s="366">
        <f t="shared" ref="D19:E19" si="3">+D15</f>
        <v>1</v>
      </c>
      <c r="E19" s="366">
        <f t="shared" si="3"/>
        <v>1</v>
      </c>
    </row>
    <row r="20" spans="1:5" ht="6" customHeight="1">
      <c r="A20" s="57"/>
      <c r="B20" s="58"/>
      <c r="C20" s="367"/>
      <c r="D20" s="367"/>
      <c r="E20" s="367"/>
    </row>
    <row r="21" spans="1:5">
      <c r="A21" s="531" t="s">
        <v>371</v>
      </c>
      <c r="B21" s="532"/>
      <c r="C21" s="366"/>
      <c r="D21" s="366"/>
      <c r="E21" s="366"/>
    </row>
    <row r="22" spans="1:5" ht="7.5" customHeight="1" thickBot="1">
      <c r="A22" s="74"/>
      <c r="B22" s="73"/>
      <c r="C22" s="367"/>
      <c r="D22" s="367"/>
      <c r="E22" s="367"/>
    </row>
    <row r="23" spans="1:5" ht="15.75" thickBot="1">
      <c r="A23" s="109"/>
      <c r="B23" s="108" t="s">
        <v>372</v>
      </c>
      <c r="C23" s="369">
        <f>+C19-C21</f>
        <v>0</v>
      </c>
      <c r="D23" s="369">
        <f t="shared" ref="D23:E23" si="4">+D19-D21</f>
        <v>1</v>
      </c>
      <c r="E23" s="369">
        <f t="shared" si="4"/>
        <v>1</v>
      </c>
    </row>
    <row r="24" spans="1:5">
      <c r="A24" s="16"/>
      <c r="B24" s="16"/>
      <c r="C24" s="16"/>
      <c r="D24" s="16"/>
      <c r="E24" s="16"/>
    </row>
    <row r="25" spans="1:5">
      <c r="A25" s="493" t="s">
        <v>76</v>
      </c>
      <c r="B25" s="493"/>
      <c r="C25" s="56" t="s">
        <v>200</v>
      </c>
      <c r="D25" s="56" t="s">
        <v>203</v>
      </c>
      <c r="E25" s="56" t="s">
        <v>366</v>
      </c>
    </row>
    <row r="26" spans="1:5" ht="5.25" customHeight="1">
      <c r="A26" s="70"/>
      <c r="B26" s="71"/>
      <c r="C26" s="72"/>
      <c r="D26" s="72"/>
      <c r="E26" s="72"/>
    </row>
    <row r="27" spans="1:5">
      <c r="A27" s="531" t="s">
        <v>373</v>
      </c>
      <c r="B27" s="532"/>
      <c r="C27" s="366">
        <f>+EAI!E52</f>
        <v>0</v>
      </c>
      <c r="D27" s="366">
        <f>+EAI!H51</f>
        <v>0</v>
      </c>
      <c r="E27" s="366">
        <v>0</v>
      </c>
    </row>
    <row r="28" spans="1:5" ht="5.25" customHeight="1">
      <c r="A28" s="57"/>
      <c r="B28" s="58"/>
      <c r="C28" s="367"/>
      <c r="D28" s="367"/>
      <c r="E28" s="367"/>
    </row>
    <row r="29" spans="1:5">
      <c r="A29" s="531" t="s">
        <v>374</v>
      </c>
      <c r="B29" s="532"/>
      <c r="C29" s="366"/>
      <c r="D29" s="366"/>
      <c r="E29" s="366"/>
    </row>
    <row r="30" spans="1:5" ht="3.75" customHeight="1" thickBot="1">
      <c r="A30" s="75"/>
      <c r="B30" s="76"/>
      <c r="C30" s="368"/>
      <c r="D30" s="368"/>
      <c r="E30" s="368"/>
    </row>
    <row r="31" spans="1:5" ht="15.75" thickBot="1">
      <c r="A31" s="109"/>
      <c r="B31" s="108" t="s">
        <v>375</v>
      </c>
      <c r="C31" s="369">
        <f>+C27-C29</f>
        <v>0</v>
      </c>
      <c r="D31" s="369">
        <f t="shared" ref="D31:E31" si="5">+D27-D29</f>
        <v>0</v>
      </c>
      <c r="E31" s="369">
        <f t="shared" si="5"/>
        <v>0</v>
      </c>
    </row>
    <row r="32" spans="1:5" s="55" customFormat="1">
      <c r="A32" s="16"/>
      <c r="B32" s="16"/>
      <c r="C32" s="16"/>
      <c r="D32" s="16"/>
      <c r="E32" s="16"/>
    </row>
    <row r="33" spans="1:5" ht="23.25" customHeight="1">
      <c r="A33" s="16"/>
      <c r="B33" s="533" t="s">
        <v>376</v>
      </c>
      <c r="C33" s="533"/>
      <c r="D33" s="533"/>
      <c r="E33" s="533"/>
    </row>
    <row r="34" spans="1:5" ht="28.5" customHeight="1">
      <c r="A34" s="16"/>
      <c r="B34" s="533" t="s">
        <v>377</v>
      </c>
      <c r="C34" s="533"/>
      <c r="D34" s="533"/>
      <c r="E34" s="533"/>
    </row>
    <row r="35" spans="1:5">
      <c r="A35" s="16"/>
      <c r="B35" s="534" t="s">
        <v>378</v>
      </c>
      <c r="C35" s="534"/>
      <c r="D35" s="534"/>
      <c r="E35" s="534"/>
    </row>
    <row r="36" spans="1:5" s="55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showGridLines="0" zoomScale="75" zoomScaleNormal="50" workbookViewId="0">
      <selection activeCell="K53" sqref="K53"/>
    </sheetView>
  </sheetViews>
  <sheetFormatPr baseColWidth="10" defaultColWidth="0" defaultRowHeight="12" zeroHeight="1"/>
  <cols>
    <col min="1" max="1" width="1.7109375" style="174" customWidth="1"/>
    <col min="2" max="2" width="2.7109375" style="174" customWidth="1"/>
    <col min="3" max="3" width="11.42578125" style="174" customWidth="1"/>
    <col min="4" max="4" width="39.42578125" style="174" customWidth="1"/>
    <col min="5" max="6" width="21" style="174" customWidth="1"/>
    <col min="7" max="7" width="4.140625" style="174" customWidth="1"/>
    <col min="8" max="8" width="11.42578125" style="174" customWidth="1"/>
    <col min="9" max="9" width="53.42578125" style="174" customWidth="1"/>
    <col min="10" max="11" width="21" style="174" customWidth="1"/>
    <col min="12" max="12" width="2.140625" style="174" customWidth="1"/>
    <col min="13" max="13" width="3" style="174" customWidth="1"/>
    <col min="14" max="16384" width="11.42578125" style="174" hidden="1"/>
  </cols>
  <sheetData>
    <row r="1" spans="2:13">
      <c r="B1" s="175"/>
      <c r="C1" s="176"/>
      <c r="D1" s="175"/>
      <c r="E1" s="177"/>
      <c r="F1" s="177"/>
      <c r="G1" s="178"/>
      <c r="H1" s="177"/>
      <c r="I1" s="177"/>
      <c r="J1" s="177"/>
      <c r="K1" s="175"/>
      <c r="L1" s="175"/>
      <c r="M1" s="175"/>
    </row>
    <row r="2" spans="2:13">
      <c r="B2" s="179"/>
      <c r="C2" s="180"/>
      <c r="D2" s="417" t="s">
        <v>386</v>
      </c>
      <c r="E2" s="417"/>
      <c r="F2" s="417"/>
      <c r="G2" s="417"/>
      <c r="H2" s="417"/>
      <c r="I2" s="417"/>
      <c r="J2" s="417"/>
      <c r="K2" s="180"/>
      <c r="L2" s="180"/>
      <c r="M2" s="175"/>
    </row>
    <row r="3" spans="2:13">
      <c r="B3" s="179"/>
      <c r="C3" s="180"/>
      <c r="D3" s="417" t="s">
        <v>0</v>
      </c>
      <c r="E3" s="417"/>
      <c r="F3" s="417"/>
      <c r="G3" s="417"/>
      <c r="H3" s="417"/>
      <c r="I3" s="417"/>
      <c r="J3" s="417"/>
      <c r="K3" s="180"/>
      <c r="L3" s="180"/>
      <c r="M3" s="175"/>
    </row>
    <row r="4" spans="2:13">
      <c r="B4" s="179"/>
      <c r="C4" s="180"/>
      <c r="D4" s="417" t="s">
        <v>394</v>
      </c>
      <c r="E4" s="417"/>
      <c r="F4" s="417"/>
      <c r="G4" s="417"/>
      <c r="H4" s="417"/>
      <c r="I4" s="417"/>
      <c r="J4" s="417"/>
      <c r="K4" s="180"/>
      <c r="L4" s="180"/>
      <c r="M4" s="175"/>
    </row>
    <row r="5" spans="2:13">
      <c r="B5" s="179"/>
      <c r="C5" s="181"/>
      <c r="D5" s="418" t="s">
        <v>1</v>
      </c>
      <c r="E5" s="418"/>
      <c r="F5" s="418"/>
      <c r="G5" s="418"/>
      <c r="H5" s="418"/>
      <c r="I5" s="418"/>
      <c r="J5" s="418"/>
      <c r="K5" s="181"/>
      <c r="L5" s="181"/>
      <c r="M5" s="175"/>
    </row>
    <row r="6" spans="2:13">
      <c r="B6" s="182"/>
      <c r="C6" s="183" t="s">
        <v>4</v>
      </c>
      <c r="D6" s="397" t="s">
        <v>388</v>
      </c>
      <c r="E6" s="397"/>
      <c r="F6" s="397"/>
      <c r="G6" s="397"/>
      <c r="H6" s="397"/>
      <c r="I6" s="397"/>
      <c r="J6" s="397"/>
      <c r="K6" s="184"/>
      <c r="L6" s="175"/>
      <c r="M6" s="175"/>
    </row>
    <row r="7" spans="2:13">
      <c r="B7" s="181"/>
      <c r="C7" s="181"/>
      <c r="D7" s="181"/>
      <c r="E7" s="181"/>
      <c r="F7" s="181"/>
      <c r="G7" s="185"/>
      <c r="H7" s="181"/>
      <c r="I7" s="181"/>
      <c r="J7" s="181"/>
      <c r="K7" s="181"/>
      <c r="L7" s="179"/>
      <c r="M7" s="175"/>
    </row>
    <row r="8" spans="2:13">
      <c r="B8" s="181"/>
      <c r="C8" s="181"/>
      <c r="D8" s="181"/>
      <c r="E8" s="181"/>
      <c r="F8" s="181"/>
      <c r="G8" s="185"/>
      <c r="H8" s="181"/>
      <c r="I8" s="181"/>
      <c r="J8" s="181"/>
      <c r="K8" s="181"/>
      <c r="L8" s="175"/>
      <c r="M8" s="175"/>
    </row>
    <row r="9" spans="2:13">
      <c r="B9" s="411"/>
      <c r="C9" s="413" t="s">
        <v>77</v>
      </c>
      <c r="D9" s="413"/>
      <c r="E9" s="186" t="s">
        <v>5</v>
      </c>
      <c r="F9" s="186"/>
      <c r="G9" s="415"/>
      <c r="H9" s="413" t="s">
        <v>77</v>
      </c>
      <c r="I9" s="413"/>
      <c r="J9" s="186" t="s">
        <v>5</v>
      </c>
      <c r="K9" s="186"/>
      <c r="L9" s="187"/>
      <c r="M9" s="175"/>
    </row>
    <row r="10" spans="2:13">
      <c r="B10" s="412"/>
      <c r="C10" s="414"/>
      <c r="D10" s="414"/>
      <c r="E10" s="188">
        <v>2015</v>
      </c>
      <c r="F10" s="188">
        <v>2014</v>
      </c>
      <c r="G10" s="416"/>
      <c r="H10" s="414"/>
      <c r="I10" s="414"/>
      <c r="J10" s="188">
        <v>2015</v>
      </c>
      <c r="K10" s="188">
        <v>2014</v>
      </c>
      <c r="L10" s="189"/>
      <c r="M10" s="175"/>
    </row>
    <row r="11" spans="2:13">
      <c r="B11" s="190"/>
      <c r="C11" s="181"/>
      <c r="D11" s="181"/>
      <c r="E11" s="181"/>
      <c r="F11" s="181"/>
      <c r="G11" s="185"/>
      <c r="H11" s="181"/>
      <c r="I11" s="181"/>
      <c r="J11" s="181"/>
      <c r="K11" s="181"/>
      <c r="L11" s="191"/>
      <c r="M11" s="175"/>
    </row>
    <row r="12" spans="2:13">
      <c r="B12" s="190"/>
      <c r="C12" s="181"/>
      <c r="D12" s="181"/>
      <c r="E12" s="181"/>
      <c r="F12" s="181"/>
      <c r="G12" s="185"/>
      <c r="H12" s="181"/>
      <c r="I12" s="181"/>
      <c r="J12" s="181"/>
      <c r="K12" s="181"/>
      <c r="L12" s="191"/>
      <c r="M12" s="175"/>
    </row>
    <row r="13" spans="2:13">
      <c r="B13" s="192"/>
      <c r="C13" s="419" t="s">
        <v>6</v>
      </c>
      <c r="D13" s="419"/>
      <c r="E13" s="193"/>
      <c r="F13" s="194"/>
      <c r="G13" s="195"/>
      <c r="H13" s="419" t="s">
        <v>7</v>
      </c>
      <c r="I13" s="419"/>
      <c r="J13" s="196"/>
      <c r="K13" s="196"/>
      <c r="L13" s="191"/>
      <c r="M13" s="175"/>
    </row>
    <row r="14" spans="2:13">
      <c r="B14" s="192"/>
      <c r="C14" s="197"/>
      <c r="D14" s="196"/>
      <c r="E14" s="198"/>
      <c r="F14" s="198"/>
      <c r="G14" s="195"/>
      <c r="H14" s="197"/>
      <c r="I14" s="196"/>
      <c r="J14" s="141"/>
      <c r="K14" s="141"/>
      <c r="L14" s="191"/>
      <c r="M14" s="175"/>
    </row>
    <row r="15" spans="2:13">
      <c r="B15" s="192"/>
      <c r="C15" s="409" t="s">
        <v>8</v>
      </c>
      <c r="D15" s="409"/>
      <c r="E15" s="198"/>
      <c r="F15" s="198"/>
      <c r="G15" s="195"/>
      <c r="H15" s="409" t="s">
        <v>9</v>
      </c>
      <c r="I15" s="409"/>
      <c r="J15" s="198"/>
      <c r="K15" s="198"/>
      <c r="L15" s="191"/>
      <c r="M15" s="175"/>
    </row>
    <row r="16" spans="2:13">
      <c r="B16" s="192"/>
      <c r="C16" s="199"/>
      <c r="D16" s="200"/>
      <c r="E16" s="198"/>
      <c r="F16" s="198"/>
      <c r="G16" s="195"/>
      <c r="H16" s="199"/>
      <c r="I16" s="200"/>
      <c r="J16" s="198"/>
      <c r="K16" s="198"/>
      <c r="L16" s="191"/>
      <c r="M16" s="175"/>
    </row>
    <row r="17" spans="2:13">
      <c r="B17" s="192"/>
      <c r="C17" s="410" t="s">
        <v>10</v>
      </c>
      <c r="D17" s="410"/>
      <c r="E17" s="147">
        <v>3738237</v>
      </c>
      <c r="F17" s="147">
        <v>9056320</v>
      </c>
      <c r="G17" s="195"/>
      <c r="H17" s="410" t="s">
        <v>11</v>
      </c>
      <c r="I17" s="410"/>
      <c r="J17" s="147">
        <v>1690289</v>
      </c>
      <c r="K17" s="147">
        <v>1070878</v>
      </c>
      <c r="L17" s="191"/>
      <c r="M17" s="175"/>
    </row>
    <row r="18" spans="2:13">
      <c r="B18" s="192"/>
      <c r="C18" s="410" t="s">
        <v>12</v>
      </c>
      <c r="D18" s="410"/>
      <c r="E18" s="147">
        <v>142608</v>
      </c>
      <c r="F18" s="147">
        <v>1058701</v>
      </c>
      <c r="G18" s="195"/>
      <c r="H18" s="410" t="s">
        <v>13</v>
      </c>
      <c r="I18" s="410"/>
      <c r="J18" s="147">
        <v>0</v>
      </c>
      <c r="K18" s="147">
        <v>0</v>
      </c>
      <c r="L18" s="191"/>
      <c r="M18" s="175"/>
    </row>
    <row r="19" spans="2:13">
      <c r="B19" s="192"/>
      <c r="C19" s="410" t="s">
        <v>14</v>
      </c>
      <c r="D19" s="410"/>
      <c r="E19" s="147">
        <v>0</v>
      </c>
      <c r="F19" s="147">
        <v>0</v>
      </c>
      <c r="G19" s="195"/>
      <c r="H19" s="410" t="s">
        <v>15</v>
      </c>
      <c r="I19" s="410"/>
      <c r="J19" s="147">
        <v>0</v>
      </c>
      <c r="K19" s="147">
        <v>0</v>
      </c>
      <c r="L19" s="191"/>
      <c r="M19" s="175"/>
    </row>
    <row r="20" spans="2:13">
      <c r="B20" s="192"/>
      <c r="C20" s="410" t="s">
        <v>16</v>
      </c>
      <c r="D20" s="410"/>
      <c r="E20" s="147">
        <v>0</v>
      </c>
      <c r="F20" s="147">
        <v>0</v>
      </c>
      <c r="G20" s="195"/>
      <c r="H20" s="410" t="s">
        <v>17</v>
      </c>
      <c r="I20" s="410"/>
      <c r="J20" s="147">
        <v>0</v>
      </c>
      <c r="K20" s="147">
        <v>0</v>
      </c>
      <c r="L20" s="191"/>
      <c r="M20" s="175"/>
    </row>
    <row r="21" spans="2:13">
      <c r="B21" s="192"/>
      <c r="C21" s="410" t="s">
        <v>18</v>
      </c>
      <c r="D21" s="410"/>
      <c r="E21" s="147">
        <v>0</v>
      </c>
      <c r="F21" s="147">
        <v>0</v>
      </c>
      <c r="G21" s="195"/>
      <c r="H21" s="410" t="s">
        <v>19</v>
      </c>
      <c r="I21" s="410"/>
      <c r="J21" s="147">
        <v>0</v>
      </c>
      <c r="K21" s="147">
        <v>0</v>
      </c>
      <c r="L21" s="191"/>
      <c r="M21" s="175"/>
    </row>
    <row r="22" spans="2:13">
      <c r="B22" s="192"/>
      <c r="C22" s="410" t="s">
        <v>20</v>
      </c>
      <c r="D22" s="410"/>
      <c r="E22" s="147">
        <v>0</v>
      </c>
      <c r="F22" s="147">
        <v>0</v>
      </c>
      <c r="G22" s="195"/>
      <c r="H22" s="410" t="s">
        <v>21</v>
      </c>
      <c r="I22" s="410"/>
      <c r="J22" s="147">
        <v>0</v>
      </c>
      <c r="K22" s="147">
        <v>0</v>
      </c>
      <c r="L22" s="191"/>
      <c r="M22" s="175"/>
    </row>
    <row r="23" spans="2:13">
      <c r="B23" s="192"/>
      <c r="C23" s="410" t="s">
        <v>22</v>
      </c>
      <c r="D23" s="410"/>
      <c r="E23" s="147">
        <v>0</v>
      </c>
      <c r="F23" s="147">
        <v>0</v>
      </c>
      <c r="G23" s="195"/>
      <c r="H23" s="410" t="s">
        <v>23</v>
      </c>
      <c r="I23" s="410"/>
      <c r="J23" s="147">
        <v>700026</v>
      </c>
      <c r="K23" s="147">
        <v>2747434</v>
      </c>
      <c r="L23" s="191"/>
      <c r="M23" s="175"/>
    </row>
    <row r="24" spans="2:13">
      <c r="B24" s="192"/>
      <c r="C24" s="201"/>
      <c r="D24" s="382"/>
      <c r="E24" s="202"/>
      <c r="F24" s="202"/>
      <c r="G24" s="195"/>
      <c r="H24" s="410" t="s">
        <v>24</v>
      </c>
      <c r="I24" s="410"/>
      <c r="J24" s="147">
        <v>0</v>
      </c>
      <c r="K24" s="147">
        <v>0</v>
      </c>
      <c r="L24" s="191"/>
      <c r="M24" s="175"/>
    </row>
    <row r="25" spans="2:13">
      <c r="B25" s="203"/>
      <c r="C25" s="409" t="s">
        <v>25</v>
      </c>
      <c r="D25" s="409"/>
      <c r="E25" s="141">
        <f>SUM(E17:E24)</f>
        <v>3880845</v>
      </c>
      <c r="F25" s="141">
        <f>SUM(F17:F24)</f>
        <v>10115021</v>
      </c>
      <c r="G25" s="204"/>
      <c r="H25" s="197"/>
      <c r="I25" s="196"/>
      <c r="J25" s="152"/>
      <c r="K25" s="152"/>
      <c r="L25" s="191"/>
      <c r="M25" s="175"/>
    </row>
    <row r="26" spans="2:13">
      <c r="B26" s="203"/>
      <c r="C26" s="197"/>
      <c r="D26" s="383"/>
      <c r="E26" s="152"/>
      <c r="F26" s="152"/>
      <c r="G26" s="204"/>
      <c r="H26" s="409" t="s">
        <v>26</v>
      </c>
      <c r="I26" s="409"/>
      <c r="J26" s="141">
        <f>SUM(J17:J25)</f>
        <v>2390315</v>
      </c>
      <c r="K26" s="141">
        <f>SUM(K17:K25)</f>
        <v>3818312</v>
      </c>
      <c r="L26" s="191"/>
      <c r="M26" s="175"/>
    </row>
    <row r="27" spans="2:13">
      <c r="B27" s="192"/>
      <c r="C27" s="201"/>
      <c r="D27" s="201"/>
      <c r="E27" s="202"/>
      <c r="F27" s="202"/>
      <c r="G27" s="195"/>
      <c r="H27" s="205"/>
      <c r="I27" s="382"/>
      <c r="J27" s="202"/>
      <c r="K27" s="202"/>
      <c r="L27" s="191"/>
      <c r="M27" s="175"/>
    </row>
    <row r="28" spans="2:13">
      <c r="B28" s="192"/>
      <c r="C28" s="409" t="s">
        <v>27</v>
      </c>
      <c r="D28" s="409"/>
      <c r="E28" s="198"/>
      <c r="F28" s="198"/>
      <c r="G28" s="195"/>
      <c r="H28" s="409" t="s">
        <v>28</v>
      </c>
      <c r="I28" s="409"/>
      <c r="J28" s="198"/>
      <c r="K28" s="198"/>
      <c r="L28" s="191"/>
      <c r="M28" s="175"/>
    </row>
    <row r="29" spans="2:13">
      <c r="B29" s="192"/>
      <c r="C29" s="201"/>
      <c r="D29" s="201"/>
      <c r="E29" s="202"/>
      <c r="F29" s="202"/>
      <c r="G29" s="195"/>
      <c r="H29" s="201"/>
      <c r="I29" s="382"/>
      <c r="J29" s="202"/>
      <c r="K29" s="202"/>
      <c r="L29" s="191"/>
      <c r="M29" s="175"/>
    </row>
    <row r="30" spans="2:13">
      <c r="B30" s="192"/>
      <c r="C30" s="410" t="s">
        <v>29</v>
      </c>
      <c r="D30" s="410"/>
      <c r="E30" s="147">
        <v>0</v>
      </c>
      <c r="F30" s="147">
        <v>0</v>
      </c>
      <c r="G30" s="195"/>
      <c r="H30" s="410" t="s">
        <v>30</v>
      </c>
      <c r="I30" s="410"/>
      <c r="J30" s="147">
        <v>0</v>
      </c>
      <c r="K30" s="147">
        <v>0</v>
      </c>
      <c r="L30" s="191"/>
      <c r="M30" s="175"/>
    </row>
    <row r="31" spans="2:13">
      <c r="B31" s="192"/>
      <c r="C31" s="410" t="s">
        <v>31</v>
      </c>
      <c r="D31" s="410"/>
      <c r="E31" s="147">
        <v>0</v>
      </c>
      <c r="F31" s="147">
        <v>0</v>
      </c>
      <c r="G31" s="195"/>
      <c r="H31" s="410" t="s">
        <v>32</v>
      </c>
      <c r="I31" s="410"/>
      <c r="J31" s="147">
        <v>0</v>
      </c>
      <c r="K31" s="147">
        <v>0</v>
      </c>
      <c r="L31" s="191"/>
      <c r="M31" s="175"/>
    </row>
    <row r="32" spans="2:13">
      <c r="B32" s="192"/>
      <c r="C32" s="410" t="s">
        <v>33</v>
      </c>
      <c r="D32" s="410"/>
      <c r="E32" s="147">
        <v>0</v>
      </c>
      <c r="F32" s="147">
        <v>0</v>
      </c>
      <c r="G32" s="195"/>
      <c r="H32" s="410" t="s">
        <v>34</v>
      </c>
      <c r="I32" s="410"/>
      <c r="J32" s="147">
        <v>0</v>
      </c>
      <c r="K32" s="147">
        <v>0</v>
      </c>
      <c r="L32" s="191"/>
      <c r="M32" s="175"/>
    </row>
    <row r="33" spans="2:13">
      <c r="B33" s="192"/>
      <c r="C33" s="410" t="s">
        <v>35</v>
      </c>
      <c r="D33" s="410"/>
      <c r="E33" s="147">
        <v>15763895</v>
      </c>
      <c r="F33" s="147">
        <v>20228753</v>
      </c>
      <c r="G33" s="195"/>
      <c r="H33" s="410" t="s">
        <v>36</v>
      </c>
      <c r="I33" s="410"/>
      <c r="J33" s="147">
        <v>0</v>
      </c>
      <c r="K33" s="147">
        <v>0</v>
      </c>
      <c r="L33" s="191"/>
      <c r="M33" s="175"/>
    </row>
    <row r="34" spans="2:13">
      <c r="B34" s="192"/>
      <c r="C34" s="410" t="s">
        <v>37</v>
      </c>
      <c r="D34" s="410"/>
      <c r="E34" s="147">
        <v>0</v>
      </c>
      <c r="F34" s="147">
        <v>0</v>
      </c>
      <c r="G34" s="195"/>
      <c r="H34" s="410" t="s">
        <v>38</v>
      </c>
      <c r="I34" s="410"/>
      <c r="J34" s="147">
        <v>0</v>
      </c>
      <c r="K34" s="147">
        <v>0</v>
      </c>
      <c r="L34" s="191"/>
      <c r="M34" s="175"/>
    </row>
    <row r="35" spans="2:13">
      <c r="B35" s="192"/>
      <c r="C35" s="410" t="s">
        <v>39</v>
      </c>
      <c r="D35" s="410"/>
      <c r="E35" s="147">
        <v>0</v>
      </c>
      <c r="F35" s="147">
        <v>0</v>
      </c>
      <c r="G35" s="195"/>
      <c r="H35" s="410" t="s">
        <v>40</v>
      </c>
      <c r="I35" s="410"/>
      <c r="J35" s="147">
        <v>0</v>
      </c>
      <c r="K35" s="147">
        <v>0</v>
      </c>
      <c r="L35" s="191"/>
      <c r="M35" s="175"/>
    </row>
    <row r="36" spans="2:13">
      <c r="B36" s="192"/>
      <c r="C36" s="410" t="s">
        <v>41</v>
      </c>
      <c r="D36" s="410"/>
      <c r="E36" s="147">
        <v>17000</v>
      </c>
      <c r="F36" s="147">
        <v>17000</v>
      </c>
      <c r="G36" s="195"/>
      <c r="H36" s="201"/>
      <c r="I36" s="382"/>
      <c r="J36" s="202"/>
      <c r="K36" s="202"/>
      <c r="L36" s="191"/>
      <c r="M36" s="175"/>
    </row>
    <row r="37" spans="2:13">
      <c r="B37" s="192"/>
      <c r="C37" s="410" t="s">
        <v>42</v>
      </c>
      <c r="D37" s="410"/>
      <c r="E37" s="147">
        <v>0</v>
      </c>
      <c r="F37" s="147">
        <v>0</v>
      </c>
      <c r="G37" s="195"/>
      <c r="H37" s="409" t="s">
        <v>43</v>
      </c>
      <c r="I37" s="409"/>
      <c r="J37" s="141">
        <f>SUM(J30:J36)</f>
        <v>0</v>
      </c>
      <c r="K37" s="141">
        <f>SUM(K30:K36)</f>
        <v>0</v>
      </c>
      <c r="L37" s="191"/>
      <c r="M37" s="175"/>
    </row>
    <row r="38" spans="2:13">
      <c r="B38" s="192"/>
      <c r="C38" s="410" t="s">
        <v>44</v>
      </c>
      <c r="D38" s="410"/>
      <c r="E38" s="147">
        <v>0</v>
      </c>
      <c r="F38" s="147">
        <v>0</v>
      </c>
      <c r="G38" s="195"/>
      <c r="H38" s="197"/>
      <c r="I38" s="383"/>
      <c r="J38" s="152"/>
      <c r="K38" s="152"/>
      <c r="L38" s="191"/>
      <c r="M38" s="175"/>
    </row>
    <row r="39" spans="2:13">
      <c r="B39" s="192"/>
      <c r="C39" s="201"/>
      <c r="D39" s="382"/>
      <c r="E39" s="202"/>
      <c r="F39" s="202"/>
      <c r="G39" s="195"/>
      <c r="H39" s="409" t="s">
        <v>45</v>
      </c>
      <c r="I39" s="409"/>
      <c r="J39" s="141">
        <f>J26+J37</f>
        <v>2390315</v>
      </c>
      <c r="K39" s="141">
        <f>K26+K37</f>
        <v>3818312</v>
      </c>
      <c r="L39" s="191"/>
      <c r="M39" s="175"/>
    </row>
    <row r="40" spans="2:13">
      <c r="B40" s="203"/>
      <c r="C40" s="409" t="s">
        <v>46</v>
      </c>
      <c r="D40" s="409"/>
      <c r="E40" s="141">
        <f>SUM(E30:E39)</f>
        <v>15780895</v>
      </c>
      <c r="F40" s="141">
        <f>SUM(F30:F39)</f>
        <v>20245753</v>
      </c>
      <c r="G40" s="204"/>
      <c r="H40" s="197"/>
      <c r="I40" s="388"/>
      <c r="J40" s="152"/>
      <c r="K40" s="152"/>
      <c r="L40" s="191"/>
      <c r="M40" s="175"/>
    </row>
    <row r="41" spans="2:13">
      <c r="B41" s="192"/>
      <c r="C41" s="201"/>
      <c r="D41" s="197"/>
      <c r="E41" s="202"/>
      <c r="F41" s="202"/>
      <c r="G41" s="195"/>
      <c r="H41" s="419" t="s">
        <v>47</v>
      </c>
      <c r="I41" s="419"/>
      <c r="J41" s="202"/>
      <c r="K41" s="202"/>
      <c r="L41" s="191"/>
      <c r="M41" s="175"/>
    </row>
    <row r="42" spans="2:13">
      <c r="B42" s="192"/>
      <c r="C42" s="409" t="s">
        <v>48</v>
      </c>
      <c r="D42" s="409"/>
      <c r="E42" s="141">
        <f>E25+E40</f>
        <v>19661740</v>
      </c>
      <c r="F42" s="141">
        <f>F25+F40</f>
        <v>30360774</v>
      </c>
      <c r="G42" s="195"/>
      <c r="H42" s="197"/>
      <c r="I42" s="388"/>
      <c r="J42" s="202"/>
      <c r="K42" s="202"/>
      <c r="L42" s="191"/>
      <c r="M42" s="175"/>
    </row>
    <row r="43" spans="2:13">
      <c r="B43" s="192"/>
      <c r="C43" s="201"/>
      <c r="D43" s="201"/>
      <c r="E43" s="202"/>
      <c r="F43" s="202"/>
      <c r="G43" s="195"/>
      <c r="H43" s="409" t="s">
        <v>49</v>
      </c>
      <c r="I43" s="409"/>
      <c r="J43" s="141">
        <f>SUM(J45:J47)</f>
        <v>10334249</v>
      </c>
      <c r="K43" s="141">
        <f>SUM(K45:K47)</f>
        <v>8595348</v>
      </c>
      <c r="L43" s="191"/>
      <c r="M43" s="175"/>
    </row>
    <row r="44" spans="2:13">
      <c r="B44" s="192"/>
      <c r="C44" s="201"/>
      <c r="D44" s="201"/>
      <c r="E44" s="202"/>
      <c r="F44" s="202"/>
      <c r="G44" s="195"/>
      <c r="H44" s="201"/>
      <c r="I44" s="194"/>
      <c r="J44" s="202"/>
      <c r="K44" s="202"/>
      <c r="L44" s="191"/>
      <c r="M44" s="175"/>
    </row>
    <row r="45" spans="2:13">
      <c r="B45" s="192"/>
      <c r="C45" s="201"/>
      <c r="D45" s="201"/>
      <c r="E45" s="202"/>
      <c r="F45" s="202"/>
      <c r="G45" s="195"/>
      <c r="H45" s="410" t="s">
        <v>50</v>
      </c>
      <c r="I45" s="410"/>
      <c r="J45" s="147">
        <v>0</v>
      </c>
      <c r="K45" s="147">
        <v>0</v>
      </c>
      <c r="L45" s="191"/>
      <c r="M45" s="175"/>
    </row>
    <row r="46" spans="2:13">
      <c r="B46" s="192"/>
      <c r="C46" s="201"/>
      <c r="D46" s="206"/>
      <c r="E46" s="206"/>
      <c r="F46" s="202"/>
      <c r="G46" s="195"/>
      <c r="H46" s="410" t="s">
        <v>51</v>
      </c>
      <c r="I46" s="410"/>
      <c r="J46" s="147">
        <v>10334249</v>
      </c>
      <c r="K46" s="147">
        <v>8595348</v>
      </c>
      <c r="L46" s="191"/>
      <c r="M46" s="175"/>
    </row>
    <row r="47" spans="2:13">
      <c r="B47" s="192"/>
      <c r="C47" s="201"/>
      <c r="D47" s="206"/>
      <c r="E47" s="206"/>
      <c r="F47" s="202"/>
      <c r="G47" s="195"/>
      <c r="H47" s="410" t="s">
        <v>52</v>
      </c>
      <c r="I47" s="410"/>
      <c r="J47" s="147">
        <v>0</v>
      </c>
      <c r="K47" s="147">
        <v>0</v>
      </c>
      <c r="L47" s="191"/>
      <c r="M47" s="175"/>
    </row>
    <row r="48" spans="2:13">
      <c r="B48" s="192"/>
      <c r="C48" s="201"/>
      <c r="D48" s="206"/>
      <c r="E48" s="206"/>
      <c r="F48" s="202"/>
      <c r="G48" s="195"/>
      <c r="H48" s="201"/>
      <c r="I48" s="194"/>
      <c r="J48" s="202"/>
      <c r="K48" s="202"/>
      <c r="L48" s="191"/>
      <c r="M48" s="175"/>
    </row>
    <row r="49" spans="2:13">
      <c r="B49" s="192"/>
      <c r="C49" s="201"/>
      <c r="D49" s="206"/>
      <c r="E49" s="206"/>
      <c r="F49" s="202"/>
      <c r="G49" s="195"/>
      <c r="H49" s="409" t="s">
        <v>53</v>
      </c>
      <c r="I49" s="409"/>
      <c r="J49" s="141">
        <f>SUM(J51:J55)</f>
        <v>6937176</v>
      </c>
      <c r="K49" s="141">
        <f>SUM(K51:K55)</f>
        <v>17947114</v>
      </c>
      <c r="L49" s="191"/>
      <c r="M49" s="175"/>
    </row>
    <row r="50" spans="2:13">
      <c r="B50" s="192"/>
      <c r="C50" s="201"/>
      <c r="D50" s="206"/>
      <c r="E50" s="206"/>
      <c r="F50" s="202"/>
      <c r="G50" s="195"/>
      <c r="H50" s="197"/>
      <c r="I50" s="194"/>
      <c r="J50" s="207"/>
      <c r="K50" s="207"/>
      <c r="L50" s="191"/>
      <c r="M50" s="175"/>
    </row>
    <row r="51" spans="2:13">
      <c r="B51" s="192"/>
      <c r="C51" s="201"/>
      <c r="D51" s="206"/>
      <c r="E51" s="206"/>
      <c r="F51" s="202"/>
      <c r="G51" s="195"/>
      <c r="H51" s="410" t="s">
        <v>54</v>
      </c>
      <c r="I51" s="410"/>
      <c r="J51" s="147">
        <v>18792</v>
      </c>
      <c r="K51" s="147">
        <v>5198645</v>
      </c>
      <c r="L51" s="191"/>
      <c r="M51" s="175"/>
    </row>
    <row r="52" spans="2:13">
      <c r="B52" s="192"/>
      <c r="C52" s="201"/>
      <c r="D52" s="206"/>
      <c r="E52" s="206"/>
      <c r="F52" s="202"/>
      <c r="G52" s="195"/>
      <c r="H52" s="410" t="s">
        <v>55</v>
      </c>
      <c r="I52" s="410"/>
      <c r="J52" s="147">
        <v>1013951</v>
      </c>
      <c r="K52" s="147">
        <v>0</v>
      </c>
      <c r="L52" s="191"/>
      <c r="M52" s="175"/>
    </row>
    <row r="53" spans="2:13">
      <c r="B53" s="192"/>
      <c r="C53" s="201"/>
      <c r="D53" s="206"/>
      <c r="E53" s="206"/>
      <c r="F53" s="202"/>
      <c r="G53" s="195"/>
      <c r="H53" s="410" t="s">
        <v>56</v>
      </c>
      <c r="I53" s="410"/>
      <c r="J53" s="147">
        <v>0</v>
      </c>
      <c r="K53" s="147">
        <v>0</v>
      </c>
      <c r="L53" s="191"/>
      <c r="M53" s="175"/>
    </row>
    <row r="54" spans="2:13">
      <c r="B54" s="192"/>
      <c r="C54" s="201"/>
      <c r="D54" s="201"/>
      <c r="E54" s="202"/>
      <c r="F54" s="202"/>
      <c r="G54" s="195"/>
      <c r="H54" s="410" t="s">
        <v>57</v>
      </c>
      <c r="I54" s="410"/>
      <c r="J54" s="147">
        <v>0</v>
      </c>
      <c r="K54" s="147">
        <v>0</v>
      </c>
      <c r="L54" s="191"/>
      <c r="M54" s="175"/>
    </row>
    <row r="55" spans="2:13">
      <c r="B55" s="192"/>
      <c r="C55" s="201"/>
      <c r="D55" s="201"/>
      <c r="E55" s="202"/>
      <c r="F55" s="202"/>
      <c r="G55" s="195"/>
      <c r="H55" s="410" t="s">
        <v>58</v>
      </c>
      <c r="I55" s="410"/>
      <c r="J55" s="147">
        <v>5904433</v>
      </c>
      <c r="K55" s="147">
        <v>12748469</v>
      </c>
      <c r="L55" s="191"/>
      <c r="M55" s="175"/>
    </row>
    <row r="56" spans="2:13">
      <c r="B56" s="192"/>
      <c r="C56" s="201"/>
      <c r="D56" s="201"/>
      <c r="E56" s="202"/>
      <c r="F56" s="202"/>
      <c r="G56" s="195"/>
      <c r="H56" s="201"/>
      <c r="I56" s="194"/>
      <c r="J56" s="202"/>
      <c r="K56" s="202"/>
      <c r="L56" s="191"/>
      <c r="M56" s="175"/>
    </row>
    <row r="57" spans="2:13">
      <c r="B57" s="192"/>
      <c r="C57" s="201"/>
      <c r="D57" s="201"/>
      <c r="E57" s="202"/>
      <c r="F57" s="202"/>
      <c r="G57" s="195"/>
      <c r="H57" s="409" t="s">
        <v>59</v>
      </c>
      <c r="I57" s="409"/>
      <c r="J57" s="141">
        <f>SUM(J59:J60)</f>
        <v>0</v>
      </c>
      <c r="K57" s="141">
        <f>SUM(K59:K60)</f>
        <v>0</v>
      </c>
      <c r="L57" s="191"/>
      <c r="M57" s="175"/>
    </row>
    <row r="58" spans="2:13">
      <c r="B58" s="192"/>
      <c r="C58" s="201"/>
      <c r="D58" s="201"/>
      <c r="E58" s="202"/>
      <c r="F58" s="202"/>
      <c r="G58" s="195"/>
      <c r="H58" s="201"/>
      <c r="I58" s="194"/>
      <c r="J58" s="202"/>
      <c r="K58" s="202"/>
      <c r="L58" s="191"/>
      <c r="M58" s="175"/>
    </row>
    <row r="59" spans="2:13">
      <c r="B59" s="192"/>
      <c r="C59" s="201"/>
      <c r="D59" s="201"/>
      <c r="E59" s="202"/>
      <c r="F59" s="202"/>
      <c r="G59" s="195"/>
      <c r="H59" s="410" t="s">
        <v>60</v>
      </c>
      <c r="I59" s="410"/>
      <c r="J59" s="147">
        <v>0</v>
      </c>
      <c r="K59" s="147">
        <v>0</v>
      </c>
      <c r="L59" s="191"/>
      <c r="M59" s="175"/>
    </row>
    <row r="60" spans="2:13">
      <c r="B60" s="192"/>
      <c r="C60" s="201"/>
      <c r="D60" s="201"/>
      <c r="E60" s="202"/>
      <c r="F60" s="202"/>
      <c r="G60" s="195"/>
      <c r="H60" s="410" t="s">
        <v>61</v>
      </c>
      <c r="I60" s="410"/>
      <c r="J60" s="147">
        <v>0</v>
      </c>
      <c r="K60" s="147">
        <v>0</v>
      </c>
      <c r="L60" s="191"/>
      <c r="M60" s="175"/>
    </row>
    <row r="61" spans="2:13">
      <c r="B61" s="192"/>
      <c r="C61" s="201"/>
      <c r="D61" s="201"/>
      <c r="E61" s="202"/>
      <c r="F61" s="202"/>
      <c r="G61" s="195"/>
      <c r="H61" s="201"/>
      <c r="I61" s="381"/>
      <c r="J61" s="202"/>
      <c r="K61" s="202"/>
      <c r="L61" s="191"/>
      <c r="M61" s="175"/>
    </row>
    <row r="62" spans="2:13">
      <c r="B62" s="192"/>
      <c r="C62" s="201"/>
      <c r="D62" s="201"/>
      <c r="E62" s="202"/>
      <c r="F62" s="202"/>
      <c r="G62" s="195"/>
      <c r="H62" s="409" t="s">
        <v>62</v>
      </c>
      <c r="I62" s="409"/>
      <c r="J62" s="141">
        <f>J43+J49+J57</f>
        <v>17271425</v>
      </c>
      <c r="K62" s="141">
        <f>K43+K49+K57</f>
        <v>26542462</v>
      </c>
      <c r="L62" s="191"/>
      <c r="M62" s="175"/>
    </row>
    <row r="63" spans="2:13">
      <c r="B63" s="192"/>
      <c r="C63" s="201"/>
      <c r="D63" s="201"/>
      <c r="E63" s="202"/>
      <c r="F63" s="202"/>
      <c r="G63" s="195"/>
      <c r="H63" s="201"/>
      <c r="I63" s="194"/>
      <c r="J63" s="202"/>
      <c r="K63" s="202"/>
      <c r="L63" s="191"/>
      <c r="M63" s="175"/>
    </row>
    <row r="64" spans="2:13">
      <c r="B64" s="192"/>
      <c r="C64" s="201"/>
      <c r="D64" s="201"/>
      <c r="E64" s="202"/>
      <c r="F64" s="202"/>
      <c r="G64" s="195"/>
      <c r="H64" s="409" t="s">
        <v>63</v>
      </c>
      <c r="I64" s="409"/>
      <c r="J64" s="141">
        <f>J62+J39</f>
        <v>19661740</v>
      </c>
      <c r="K64" s="141">
        <f>K62+K39</f>
        <v>30360774</v>
      </c>
      <c r="L64" s="191"/>
      <c r="M64" s="175"/>
    </row>
    <row r="65" spans="2:13">
      <c r="B65" s="208"/>
      <c r="C65" s="209"/>
      <c r="D65" s="209"/>
      <c r="E65" s="209"/>
      <c r="F65" s="209"/>
      <c r="G65" s="210"/>
      <c r="H65" s="209"/>
      <c r="I65" s="209"/>
      <c r="J65" s="209"/>
      <c r="K65" s="209"/>
      <c r="L65" s="211"/>
      <c r="M65" s="175"/>
    </row>
    <row r="66" spans="2:13">
      <c r="B66" s="179"/>
      <c r="C66" s="194"/>
      <c r="D66" s="212"/>
      <c r="E66" s="213"/>
      <c r="F66" s="213"/>
      <c r="G66" s="195"/>
      <c r="H66" s="214"/>
      <c r="I66" s="212"/>
      <c r="J66" s="213"/>
      <c r="K66" s="213"/>
      <c r="L66" s="175"/>
      <c r="M66" s="175"/>
    </row>
    <row r="67" spans="2:13">
      <c r="B67" s="175"/>
      <c r="C67" s="408" t="s">
        <v>78</v>
      </c>
      <c r="D67" s="408"/>
      <c r="E67" s="408"/>
      <c r="F67" s="408"/>
      <c r="G67" s="408"/>
      <c r="H67" s="408"/>
      <c r="I67" s="408"/>
      <c r="J67" s="408"/>
      <c r="K67" s="408"/>
      <c r="L67" s="175"/>
      <c r="M67" s="175"/>
    </row>
    <row r="68" spans="2:13">
      <c r="B68" s="175"/>
      <c r="C68" s="194"/>
      <c r="D68" s="212"/>
      <c r="E68" s="213"/>
      <c r="F68" s="213"/>
      <c r="G68" s="175"/>
      <c r="H68" s="214"/>
      <c r="I68" s="215"/>
      <c r="J68" s="213"/>
      <c r="K68" s="213"/>
      <c r="L68" s="175"/>
      <c r="M68" s="175"/>
    </row>
    <row r="69" spans="2:13">
      <c r="B69" s="175"/>
      <c r="C69" s="194"/>
      <c r="D69" s="212"/>
      <c r="E69" s="213"/>
      <c r="F69" s="213"/>
      <c r="G69" s="175"/>
      <c r="H69" s="214"/>
      <c r="I69" s="215"/>
      <c r="J69" s="213"/>
      <c r="K69" s="213"/>
      <c r="L69" s="175"/>
      <c r="M69" s="175"/>
    </row>
    <row r="70" spans="2:13">
      <c r="B70" s="175"/>
      <c r="C70" s="216"/>
      <c r="D70" s="407" t="s">
        <v>390</v>
      </c>
      <c r="E70" s="407"/>
      <c r="F70" s="213"/>
      <c r="G70" s="213"/>
      <c r="H70" s="407" t="s">
        <v>391</v>
      </c>
      <c r="I70" s="407"/>
      <c r="J70" s="196"/>
      <c r="K70" s="213"/>
      <c r="L70" s="175"/>
      <c r="M70" s="175"/>
    </row>
    <row r="71" spans="2:13">
      <c r="B71" s="175"/>
      <c r="C71" s="217"/>
      <c r="D71" s="402" t="s">
        <v>392</v>
      </c>
      <c r="E71" s="402"/>
      <c r="F71" s="218"/>
      <c r="G71" s="218"/>
      <c r="H71" s="402" t="s">
        <v>393</v>
      </c>
      <c r="I71" s="402"/>
      <c r="J71" s="196"/>
      <c r="K71" s="213"/>
      <c r="L71" s="175"/>
      <c r="M71" s="175"/>
    </row>
    <row r="72" spans="2:13" s="179" customFormat="1"/>
  </sheetData>
  <mergeCells count="72">
    <mergeCell ref="H53:I53"/>
    <mergeCell ref="H45:I45"/>
    <mergeCell ref="H46:I46"/>
    <mergeCell ref="H64:I64"/>
    <mergeCell ref="H54:I54"/>
    <mergeCell ref="H55:I55"/>
    <mergeCell ref="H57:I57"/>
    <mergeCell ref="H59:I59"/>
    <mergeCell ref="H60:I60"/>
    <mergeCell ref="H62:I62"/>
    <mergeCell ref="H47:I47"/>
    <mergeCell ref="H49:I49"/>
    <mergeCell ref="H51:I51"/>
    <mergeCell ref="H43:I43"/>
    <mergeCell ref="H52:I52"/>
    <mergeCell ref="C38:D38"/>
    <mergeCell ref="H39:I39"/>
    <mergeCell ref="C40:D40"/>
    <mergeCell ref="H41:I41"/>
    <mergeCell ref="C42:D42"/>
    <mergeCell ref="H35:I35"/>
    <mergeCell ref="C36:D36"/>
    <mergeCell ref="C37:D37"/>
    <mergeCell ref="H37:I37"/>
    <mergeCell ref="H23:I23"/>
    <mergeCell ref="C30:D30"/>
    <mergeCell ref="H30:I30"/>
    <mergeCell ref="C31:D31"/>
    <mergeCell ref="H31:I31"/>
    <mergeCell ref="C32:D32"/>
    <mergeCell ref="C33:D33"/>
    <mergeCell ref="H33:I33"/>
    <mergeCell ref="C34:D34"/>
    <mergeCell ref="H34:I34"/>
    <mergeCell ref="C35:D35"/>
    <mergeCell ref="H32:I32"/>
    <mergeCell ref="C28:D28"/>
    <mergeCell ref="H28:I28"/>
    <mergeCell ref="C23:D23"/>
    <mergeCell ref="H18:I18"/>
    <mergeCell ref="C19:D19"/>
    <mergeCell ref="C21:D21"/>
    <mergeCell ref="H21:I21"/>
    <mergeCell ref="C22:D22"/>
    <mergeCell ref="H22:I22"/>
    <mergeCell ref="D2:J2"/>
    <mergeCell ref="D3:J3"/>
    <mergeCell ref="D4:J4"/>
    <mergeCell ref="D5:J5"/>
    <mergeCell ref="C13:D13"/>
    <mergeCell ref="H13:I13"/>
    <mergeCell ref="D6:J6"/>
    <mergeCell ref="B9:B10"/>
    <mergeCell ref="C9:D10"/>
    <mergeCell ref="G9:G10"/>
    <mergeCell ref="H9:I10"/>
    <mergeCell ref="H19:I19"/>
    <mergeCell ref="C17:D17"/>
    <mergeCell ref="H17:I17"/>
    <mergeCell ref="C18:D18"/>
    <mergeCell ref="C15:D15"/>
    <mergeCell ref="H15:I15"/>
    <mergeCell ref="H24:I24"/>
    <mergeCell ref="C25:D25"/>
    <mergeCell ref="H26:I26"/>
    <mergeCell ref="C20:D20"/>
    <mergeCell ref="H20:I20"/>
    <mergeCell ref="C67:K67"/>
    <mergeCell ref="D70:E70"/>
    <mergeCell ref="H70:I70"/>
    <mergeCell ref="D71:E71"/>
    <mergeCell ref="H71:I71"/>
  </mergeCells>
  <printOptions horizontalCentered="1" verticalCentered="1"/>
  <pageMargins left="0.31496062992125984" right="0.31496062992125984" top="0.35433070866141736" bottom="0.35433070866141736" header="0" footer="0"/>
  <pageSetup scale="61" orientation="landscape" r:id="rId1"/>
  <headerFooter>
    <oddHeader>&amp;C
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26" t="s">
        <v>2</v>
      </c>
      <c r="B2" s="426"/>
      <c r="C2" s="426"/>
      <c r="D2" s="426"/>
      <c r="E2" s="13" t="e">
        <f>#REF!</f>
        <v>#REF!</v>
      </c>
    </row>
    <row r="3" spans="1:5">
      <c r="A3" s="426" t="s">
        <v>4</v>
      </c>
      <c r="B3" s="426"/>
      <c r="C3" s="426"/>
      <c r="D3" s="426"/>
      <c r="E3" s="13" t="e">
        <f>#REF!</f>
        <v>#REF!</v>
      </c>
    </row>
    <row r="4" spans="1:5">
      <c r="A4" s="426" t="s">
        <v>3</v>
      </c>
      <c r="B4" s="426"/>
      <c r="C4" s="426"/>
      <c r="D4" s="426"/>
      <c r="E4" s="14"/>
    </row>
    <row r="5" spans="1:5">
      <c r="A5" s="426" t="s">
        <v>73</v>
      </c>
      <c r="B5" s="426"/>
      <c r="C5" s="426"/>
      <c r="D5" s="426"/>
      <c r="E5" t="s">
        <v>71</v>
      </c>
    </row>
    <row r="6" spans="1:5">
      <c r="A6" s="6"/>
      <c r="B6" s="6"/>
      <c r="C6" s="431" t="s">
        <v>5</v>
      </c>
      <c r="D6" s="431"/>
      <c r="E6" s="1">
        <v>2013</v>
      </c>
    </row>
    <row r="7" spans="1:5">
      <c r="A7" s="427" t="s">
        <v>69</v>
      </c>
      <c r="B7" s="425" t="s">
        <v>8</v>
      </c>
      <c r="C7" s="421" t="s">
        <v>10</v>
      </c>
      <c r="D7" s="421"/>
      <c r="E7" s="8" t="e">
        <f>#REF!</f>
        <v>#REF!</v>
      </c>
    </row>
    <row r="8" spans="1:5">
      <c r="A8" s="427"/>
      <c r="B8" s="425"/>
      <c r="C8" s="421" t="s">
        <v>12</v>
      </c>
      <c r="D8" s="421"/>
      <c r="E8" s="8" t="e">
        <f>#REF!</f>
        <v>#REF!</v>
      </c>
    </row>
    <row r="9" spans="1:5">
      <c r="A9" s="427"/>
      <c r="B9" s="425"/>
      <c r="C9" s="421" t="s">
        <v>14</v>
      </c>
      <c r="D9" s="421"/>
      <c r="E9" s="8" t="e">
        <f>#REF!</f>
        <v>#REF!</v>
      </c>
    </row>
    <row r="10" spans="1:5">
      <c r="A10" s="427"/>
      <c r="B10" s="425"/>
      <c r="C10" s="421" t="s">
        <v>16</v>
      </c>
      <c r="D10" s="421"/>
      <c r="E10" s="8" t="e">
        <f>#REF!</f>
        <v>#REF!</v>
      </c>
    </row>
    <row r="11" spans="1:5">
      <c r="A11" s="427"/>
      <c r="B11" s="425"/>
      <c r="C11" s="421" t="s">
        <v>18</v>
      </c>
      <c r="D11" s="421"/>
      <c r="E11" s="8" t="e">
        <f>#REF!</f>
        <v>#REF!</v>
      </c>
    </row>
    <row r="12" spans="1:5">
      <c r="A12" s="427"/>
      <c r="B12" s="425"/>
      <c r="C12" s="421" t="s">
        <v>20</v>
      </c>
      <c r="D12" s="421"/>
      <c r="E12" s="8" t="e">
        <f>#REF!</f>
        <v>#REF!</v>
      </c>
    </row>
    <row r="13" spans="1:5">
      <c r="A13" s="427"/>
      <c r="B13" s="425"/>
      <c r="C13" s="421" t="s">
        <v>22</v>
      </c>
      <c r="D13" s="421"/>
      <c r="E13" s="8" t="e">
        <f>#REF!</f>
        <v>#REF!</v>
      </c>
    </row>
    <row r="14" spans="1:5" ht="15.75" thickBot="1">
      <c r="A14" s="427"/>
      <c r="B14" s="4"/>
      <c r="C14" s="422" t="s">
        <v>25</v>
      </c>
      <c r="D14" s="422"/>
      <c r="E14" s="9" t="e">
        <f>#REF!</f>
        <v>#REF!</v>
      </c>
    </row>
    <row r="15" spans="1:5">
      <c r="A15" s="427"/>
      <c r="B15" s="425" t="s">
        <v>27</v>
      </c>
      <c r="C15" s="421" t="s">
        <v>29</v>
      </c>
      <c r="D15" s="421"/>
      <c r="E15" s="8" t="e">
        <f>#REF!</f>
        <v>#REF!</v>
      </c>
    </row>
    <row r="16" spans="1:5">
      <c r="A16" s="427"/>
      <c r="B16" s="425"/>
      <c r="C16" s="421" t="s">
        <v>31</v>
      </c>
      <c r="D16" s="421"/>
      <c r="E16" s="8" t="e">
        <f>#REF!</f>
        <v>#REF!</v>
      </c>
    </row>
    <row r="17" spans="1:5">
      <c r="A17" s="427"/>
      <c r="B17" s="425"/>
      <c r="C17" s="421" t="s">
        <v>33</v>
      </c>
      <c r="D17" s="421"/>
      <c r="E17" s="8" t="e">
        <f>#REF!</f>
        <v>#REF!</v>
      </c>
    </row>
    <row r="18" spans="1:5">
      <c r="A18" s="427"/>
      <c r="B18" s="425"/>
      <c r="C18" s="421" t="s">
        <v>35</v>
      </c>
      <c r="D18" s="421"/>
      <c r="E18" s="8" t="e">
        <f>#REF!</f>
        <v>#REF!</v>
      </c>
    </row>
    <row r="19" spans="1:5">
      <c r="A19" s="427"/>
      <c r="B19" s="425"/>
      <c r="C19" s="421" t="s">
        <v>37</v>
      </c>
      <c r="D19" s="421"/>
      <c r="E19" s="8" t="e">
        <f>#REF!</f>
        <v>#REF!</v>
      </c>
    </row>
    <row r="20" spans="1:5">
      <c r="A20" s="427"/>
      <c r="B20" s="425"/>
      <c r="C20" s="421" t="s">
        <v>39</v>
      </c>
      <c r="D20" s="421"/>
      <c r="E20" s="8" t="e">
        <f>#REF!</f>
        <v>#REF!</v>
      </c>
    </row>
    <row r="21" spans="1:5">
      <c r="A21" s="427"/>
      <c r="B21" s="425"/>
      <c r="C21" s="421" t="s">
        <v>41</v>
      </c>
      <c r="D21" s="421"/>
      <c r="E21" s="8" t="e">
        <f>#REF!</f>
        <v>#REF!</v>
      </c>
    </row>
    <row r="22" spans="1:5">
      <c r="A22" s="427"/>
      <c r="B22" s="425"/>
      <c r="C22" s="421" t="s">
        <v>42</v>
      </c>
      <c r="D22" s="421"/>
      <c r="E22" s="8" t="e">
        <f>#REF!</f>
        <v>#REF!</v>
      </c>
    </row>
    <row r="23" spans="1:5">
      <c r="A23" s="427"/>
      <c r="B23" s="425"/>
      <c r="C23" s="421" t="s">
        <v>44</v>
      </c>
      <c r="D23" s="421"/>
      <c r="E23" s="8" t="e">
        <f>#REF!</f>
        <v>#REF!</v>
      </c>
    </row>
    <row r="24" spans="1:5" ht="15.75" thickBot="1">
      <c r="A24" s="427"/>
      <c r="B24" s="4"/>
      <c r="C24" s="422" t="s">
        <v>46</v>
      </c>
      <c r="D24" s="422"/>
      <c r="E24" s="9" t="e">
        <f>#REF!</f>
        <v>#REF!</v>
      </c>
    </row>
    <row r="25" spans="1:5" ht="15.75" thickBot="1">
      <c r="A25" s="427"/>
      <c r="B25" s="2"/>
      <c r="C25" s="422" t="s">
        <v>48</v>
      </c>
      <c r="D25" s="422"/>
      <c r="E25" s="9" t="e">
        <f>#REF!</f>
        <v>#REF!</v>
      </c>
    </row>
    <row r="26" spans="1:5">
      <c r="A26" s="427" t="s">
        <v>70</v>
      </c>
      <c r="B26" s="425" t="s">
        <v>9</v>
      </c>
      <c r="C26" s="421" t="s">
        <v>11</v>
      </c>
      <c r="D26" s="421"/>
      <c r="E26" s="8" t="e">
        <f>#REF!</f>
        <v>#REF!</v>
      </c>
    </row>
    <row r="27" spans="1:5">
      <c r="A27" s="427"/>
      <c r="B27" s="425"/>
      <c r="C27" s="421" t="s">
        <v>13</v>
      </c>
      <c r="D27" s="421"/>
      <c r="E27" s="8" t="e">
        <f>#REF!</f>
        <v>#REF!</v>
      </c>
    </row>
    <row r="28" spans="1:5">
      <c r="A28" s="427"/>
      <c r="B28" s="425"/>
      <c r="C28" s="421" t="s">
        <v>15</v>
      </c>
      <c r="D28" s="421"/>
      <c r="E28" s="8" t="e">
        <f>#REF!</f>
        <v>#REF!</v>
      </c>
    </row>
    <row r="29" spans="1:5">
      <c r="A29" s="427"/>
      <c r="B29" s="425"/>
      <c r="C29" s="421" t="s">
        <v>17</v>
      </c>
      <c r="D29" s="421"/>
      <c r="E29" s="8" t="e">
        <f>#REF!</f>
        <v>#REF!</v>
      </c>
    </row>
    <row r="30" spans="1:5">
      <c r="A30" s="427"/>
      <c r="B30" s="425"/>
      <c r="C30" s="421" t="s">
        <v>19</v>
      </c>
      <c r="D30" s="421"/>
      <c r="E30" s="8" t="e">
        <f>#REF!</f>
        <v>#REF!</v>
      </c>
    </row>
    <row r="31" spans="1:5">
      <c r="A31" s="427"/>
      <c r="B31" s="425"/>
      <c r="C31" s="421" t="s">
        <v>21</v>
      </c>
      <c r="D31" s="421"/>
      <c r="E31" s="8" t="e">
        <f>#REF!</f>
        <v>#REF!</v>
      </c>
    </row>
    <row r="32" spans="1:5">
      <c r="A32" s="427"/>
      <c r="B32" s="425"/>
      <c r="C32" s="421" t="s">
        <v>23</v>
      </c>
      <c r="D32" s="421"/>
      <c r="E32" s="8" t="e">
        <f>#REF!</f>
        <v>#REF!</v>
      </c>
    </row>
    <row r="33" spans="1:5">
      <c r="A33" s="427"/>
      <c r="B33" s="425"/>
      <c r="C33" s="421" t="s">
        <v>24</v>
      </c>
      <c r="D33" s="421"/>
      <c r="E33" s="8" t="e">
        <f>#REF!</f>
        <v>#REF!</v>
      </c>
    </row>
    <row r="34" spans="1:5" ht="15.75" thickBot="1">
      <c r="A34" s="427"/>
      <c r="B34" s="4"/>
      <c r="C34" s="422" t="s">
        <v>26</v>
      </c>
      <c r="D34" s="422"/>
      <c r="E34" s="9" t="e">
        <f>#REF!</f>
        <v>#REF!</v>
      </c>
    </row>
    <row r="35" spans="1:5">
      <c r="A35" s="427"/>
      <c r="B35" s="425" t="s">
        <v>28</v>
      </c>
      <c r="C35" s="421" t="s">
        <v>30</v>
      </c>
      <c r="D35" s="421"/>
      <c r="E35" s="8" t="e">
        <f>#REF!</f>
        <v>#REF!</v>
      </c>
    </row>
    <row r="36" spans="1:5">
      <c r="A36" s="427"/>
      <c r="B36" s="425"/>
      <c r="C36" s="421" t="s">
        <v>32</v>
      </c>
      <c r="D36" s="421"/>
      <c r="E36" s="8" t="e">
        <f>#REF!</f>
        <v>#REF!</v>
      </c>
    </row>
    <row r="37" spans="1:5">
      <c r="A37" s="427"/>
      <c r="B37" s="425"/>
      <c r="C37" s="421" t="s">
        <v>34</v>
      </c>
      <c r="D37" s="421"/>
      <c r="E37" s="8" t="e">
        <f>#REF!</f>
        <v>#REF!</v>
      </c>
    </row>
    <row r="38" spans="1:5">
      <c r="A38" s="427"/>
      <c r="B38" s="425"/>
      <c r="C38" s="421" t="s">
        <v>36</v>
      </c>
      <c r="D38" s="421"/>
      <c r="E38" s="8" t="e">
        <f>#REF!</f>
        <v>#REF!</v>
      </c>
    </row>
    <row r="39" spans="1:5">
      <c r="A39" s="427"/>
      <c r="B39" s="425"/>
      <c r="C39" s="421" t="s">
        <v>38</v>
      </c>
      <c r="D39" s="421"/>
      <c r="E39" s="8" t="e">
        <f>#REF!</f>
        <v>#REF!</v>
      </c>
    </row>
    <row r="40" spans="1:5">
      <c r="A40" s="427"/>
      <c r="B40" s="425"/>
      <c r="C40" s="421" t="s">
        <v>40</v>
      </c>
      <c r="D40" s="421"/>
      <c r="E40" s="8" t="e">
        <f>#REF!</f>
        <v>#REF!</v>
      </c>
    </row>
    <row r="41" spans="1:5" ht="15.75" thickBot="1">
      <c r="A41" s="427"/>
      <c r="B41" s="2"/>
      <c r="C41" s="422" t="s">
        <v>43</v>
      </c>
      <c r="D41" s="422"/>
      <c r="E41" s="9" t="e">
        <f>#REF!</f>
        <v>#REF!</v>
      </c>
    </row>
    <row r="42" spans="1:5" ht="15.75" thickBot="1">
      <c r="A42" s="427"/>
      <c r="B42" s="2"/>
      <c r="C42" s="422" t="s">
        <v>45</v>
      </c>
      <c r="D42" s="422"/>
      <c r="E42" s="9" t="e">
        <f>#REF!</f>
        <v>#REF!</v>
      </c>
    </row>
    <row r="43" spans="1:5">
      <c r="A43" s="3"/>
      <c r="B43" s="425" t="s">
        <v>47</v>
      </c>
      <c r="C43" s="423" t="s">
        <v>49</v>
      </c>
      <c r="D43" s="423"/>
      <c r="E43" s="10" t="e">
        <f>#REF!</f>
        <v>#REF!</v>
      </c>
    </row>
    <row r="44" spans="1:5">
      <c r="A44" s="3"/>
      <c r="B44" s="425"/>
      <c r="C44" s="421" t="s">
        <v>50</v>
      </c>
      <c r="D44" s="421"/>
      <c r="E44" s="8" t="e">
        <f>#REF!</f>
        <v>#REF!</v>
      </c>
    </row>
    <row r="45" spans="1:5">
      <c r="A45" s="3"/>
      <c r="B45" s="425"/>
      <c r="C45" s="421" t="s">
        <v>51</v>
      </c>
      <c r="D45" s="421"/>
      <c r="E45" s="8" t="e">
        <f>#REF!</f>
        <v>#REF!</v>
      </c>
    </row>
    <row r="46" spans="1:5">
      <c r="A46" s="3"/>
      <c r="B46" s="425"/>
      <c r="C46" s="421" t="s">
        <v>52</v>
      </c>
      <c r="D46" s="421"/>
      <c r="E46" s="8" t="e">
        <f>#REF!</f>
        <v>#REF!</v>
      </c>
    </row>
    <row r="47" spans="1:5">
      <c r="A47" s="3"/>
      <c r="B47" s="425"/>
      <c r="C47" s="423" t="s">
        <v>53</v>
      </c>
      <c r="D47" s="423"/>
      <c r="E47" s="10" t="e">
        <f>#REF!</f>
        <v>#REF!</v>
      </c>
    </row>
    <row r="48" spans="1:5">
      <c r="A48" s="3"/>
      <c r="B48" s="425"/>
      <c r="C48" s="421" t="s">
        <v>54</v>
      </c>
      <c r="D48" s="421"/>
      <c r="E48" s="8" t="e">
        <f>#REF!</f>
        <v>#REF!</v>
      </c>
    </row>
    <row r="49" spans="1:5">
      <c r="A49" s="3"/>
      <c r="B49" s="425"/>
      <c r="C49" s="421" t="s">
        <v>55</v>
      </c>
      <c r="D49" s="421"/>
      <c r="E49" s="8" t="e">
        <f>#REF!</f>
        <v>#REF!</v>
      </c>
    </row>
    <row r="50" spans="1:5">
      <c r="A50" s="3"/>
      <c r="B50" s="425"/>
      <c r="C50" s="421" t="s">
        <v>56</v>
      </c>
      <c r="D50" s="421"/>
      <c r="E50" s="8" t="e">
        <f>#REF!</f>
        <v>#REF!</v>
      </c>
    </row>
    <row r="51" spans="1:5">
      <c r="A51" s="3"/>
      <c r="B51" s="425"/>
      <c r="C51" s="421" t="s">
        <v>57</v>
      </c>
      <c r="D51" s="421"/>
      <c r="E51" s="8" t="e">
        <f>#REF!</f>
        <v>#REF!</v>
      </c>
    </row>
    <row r="52" spans="1:5">
      <c r="A52" s="3"/>
      <c r="B52" s="425"/>
      <c r="C52" s="421" t="s">
        <v>58</v>
      </c>
      <c r="D52" s="421"/>
      <c r="E52" s="8" t="e">
        <f>#REF!</f>
        <v>#REF!</v>
      </c>
    </row>
    <row r="53" spans="1:5">
      <c r="A53" s="3"/>
      <c r="B53" s="425"/>
      <c r="C53" s="423" t="s">
        <v>59</v>
      </c>
      <c r="D53" s="423"/>
      <c r="E53" s="10" t="e">
        <f>#REF!</f>
        <v>#REF!</v>
      </c>
    </row>
    <row r="54" spans="1:5">
      <c r="A54" s="3"/>
      <c r="B54" s="425"/>
      <c r="C54" s="421" t="s">
        <v>60</v>
      </c>
      <c r="D54" s="421"/>
      <c r="E54" s="8" t="e">
        <f>#REF!</f>
        <v>#REF!</v>
      </c>
    </row>
    <row r="55" spans="1:5">
      <c r="A55" s="3"/>
      <c r="B55" s="425"/>
      <c r="C55" s="421" t="s">
        <v>61</v>
      </c>
      <c r="D55" s="421"/>
      <c r="E55" s="8" t="e">
        <f>#REF!</f>
        <v>#REF!</v>
      </c>
    </row>
    <row r="56" spans="1:5" ht="15.75" thickBot="1">
      <c r="A56" s="3"/>
      <c r="B56" s="425"/>
      <c r="C56" s="422" t="s">
        <v>62</v>
      </c>
      <c r="D56" s="422"/>
      <c r="E56" s="9" t="e">
        <f>#REF!</f>
        <v>#REF!</v>
      </c>
    </row>
    <row r="57" spans="1:5" ht="15.75" thickBot="1">
      <c r="A57" s="3"/>
      <c r="B57" s="2"/>
      <c r="C57" s="422" t="s">
        <v>63</v>
      </c>
      <c r="D57" s="422"/>
      <c r="E57" s="9" t="e">
        <f>#REF!</f>
        <v>#REF!</v>
      </c>
    </row>
    <row r="58" spans="1:5">
      <c r="A58" s="3"/>
      <c r="B58" s="2"/>
      <c r="C58" s="431" t="s">
        <v>5</v>
      </c>
      <c r="D58" s="431"/>
      <c r="E58" s="1">
        <v>2012</v>
      </c>
    </row>
    <row r="59" spans="1:5">
      <c r="A59" s="427" t="s">
        <v>69</v>
      </c>
      <c r="B59" s="425" t="s">
        <v>8</v>
      </c>
      <c r="C59" s="421" t="s">
        <v>10</v>
      </c>
      <c r="D59" s="421"/>
      <c r="E59" s="8" t="e">
        <f>#REF!</f>
        <v>#REF!</v>
      </c>
    </row>
    <row r="60" spans="1:5">
      <c r="A60" s="427"/>
      <c r="B60" s="425"/>
      <c r="C60" s="421" t="s">
        <v>12</v>
      </c>
      <c r="D60" s="421"/>
      <c r="E60" s="8" t="e">
        <f>#REF!</f>
        <v>#REF!</v>
      </c>
    </row>
    <row r="61" spans="1:5">
      <c r="A61" s="427"/>
      <c r="B61" s="425"/>
      <c r="C61" s="421" t="s">
        <v>14</v>
      </c>
      <c r="D61" s="421"/>
      <c r="E61" s="8" t="e">
        <f>#REF!</f>
        <v>#REF!</v>
      </c>
    </row>
    <row r="62" spans="1:5">
      <c r="A62" s="427"/>
      <c r="B62" s="425"/>
      <c r="C62" s="421" t="s">
        <v>16</v>
      </c>
      <c r="D62" s="421"/>
      <c r="E62" s="8" t="e">
        <f>#REF!</f>
        <v>#REF!</v>
      </c>
    </row>
    <row r="63" spans="1:5">
      <c r="A63" s="427"/>
      <c r="B63" s="425"/>
      <c r="C63" s="421" t="s">
        <v>18</v>
      </c>
      <c r="D63" s="421"/>
      <c r="E63" s="8" t="e">
        <f>#REF!</f>
        <v>#REF!</v>
      </c>
    </row>
    <row r="64" spans="1:5">
      <c r="A64" s="427"/>
      <c r="B64" s="425"/>
      <c r="C64" s="421" t="s">
        <v>20</v>
      </c>
      <c r="D64" s="421"/>
      <c r="E64" s="8" t="e">
        <f>#REF!</f>
        <v>#REF!</v>
      </c>
    </row>
    <row r="65" spans="1:5">
      <c r="A65" s="427"/>
      <c r="B65" s="425"/>
      <c r="C65" s="421" t="s">
        <v>22</v>
      </c>
      <c r="D65" s="421"/>
      <c r="E65" s="8" t="e">
        <f>#REF!</f>
        <v>#REF!</v>
      </c>
    </row>
    <row r="66" spans="1:5" ht="15.75" thickBot="1">
      <c r="A66" s="427"/>
      <c r="B66" s="4"/>
      <c r="C66" s="422" t="s">
        <v>25</v>
      </c>
      <c r="D66" s="422"/>
      <c r="E66" s="9" t="e">
        <f>#REF!</f>
        <v>#REF!</v>
      </c>
    </row>
    <row r="67" spans="1:5">
      <c r="A67" s="427"/>
      <c r="B67" s="425" t="s">
        <v>27</v>
      </c>
      <c r="C67" s="421" t="s">
        <v>29</v>
      </c>
      <c r="D67" s="421"/>
      <c r="E67" s="8" t="e">
        <f>#REF!</f>
        <v>#REF!</v>
      </c>
    </row>
    <row r="68" spans="1:5">
      <c r="A68" s="427"/>
      <c r="B68" s="425"/>
      <c r="C68" s="421" t="s">
        <v>31</v>
      </c>
      <c r="D68" s="421"/>
      <c r="E68" s="8" t="e">
        <f>#REF!</f>
        <v>#REF!</v>
      </c>
    </row>
    <row r="69" spans="1:5">
      <c r="A69" s="427"/>
      <c r="B69" s="425"/>
      <c r="C69" s="421" t="s">
        <v>33</v>
      </c>
      <c r="D69" s="421"/>
      <c r="E69" s="8" t="e">
        <f>#REF!</f>
        <v>#REF!</v>
      </c>
    </row>
    <row r="70" spans="1:5">
      <c r="A70" s="427"/>
      <c r="B70" s="425"/>
      <c r="C70" s="421" t="s">
        <v>35</v>
      </c>
      <c r="D70" s="421"/>
      <c r="E70" s="8" t="e">
        <f>#REF!</f>
        <v>#REF!</v>
      </c>
    </row>
    <row r="71" spans="1:5">
      <c r="A71" s="427"/>
      <c r="B71" s="425"/>
      <c r="C71" s="421" t="s">
        <v>37</v>
      </c>
      <c r="D71" s="421"/>
      <c r="E71" s="8" t="e">
        <f>#REF!</f>
        <v>#REF!</v>
      </c>
    </row>
    <row r="72" spans="1:5">
      <c r="A72" s="427"/>
      <c r="B72" s="425"/>
      <c r="C72" s="421" t="s">
        <v>39</v>
      </c>
      <c r="D72" s="421"/>
      <c r="E72" s="8" t="e">
        <f>#REF!</f>
        <v>#REF!</v>
      </c>
    </row>
    <row r="73" spans="1:5">
      <c r="A73" s="427"/>
      <c r="B73" s="425"/>
      <c r="C73" s="421" t="s">
        <v>41</v>
      </c>
      <c r="D73" s="421"/>
      <c r="E73" s="8" t="e">
        <f>#REF!</f>
        <v>#REF!</v>
      </c>
    </row>
    <row r="74" spans="1:5">
      <c r="A74" s="427"/>
      <c r="B74" s="425"/>
      <c r="C74" s="421" t="s">
        <v>42</v>
      </c>
      <c r="D74" s="421"/>
      <c r="E74" s="8" t="e">
        <f>#REF!</f>
        <v>#REF!</v>
      </c>
    </row>
    <row r="75" spans="1:5">
      <c r="A75" s="427"/>
      <c r="B75" s="425"/>
      <c r="C75" s="421" t="s">
        <v>44</v>
      </c>
      <c r="D75" s="421"/>
      <c r="E75" s="8" t="e">
        <f>#REF!</f>
        <v>#REF!</v>
      </c>
    </row>
    <row r="76" spans="1:5" ht="15.75" thickBot="1">
      <c r="A76" s="427"/>
      <c r="B76" s="4"/>
      <c r="C76" s="422" t="s">
        <v>46</v>
      </c>
      <c r="D76" s="422"/>
      <c r="E76" s="9" t="e">
        <f>#REF!</f>
        <v>#REF!</v>
      </c>
    </row>
    <row r="77" spans="1:5" ht="15.75" thickBot="1">
      <c r="A77" s="427"/>
      <c r="B77" s="2"/>
      <c r="C77" s="422" t="s">
        <v>48</v>
      </c>
      <c r="D77" s="422"/>
      <c r="E77" s="9" t="e">
        <f>#REF!</f>
        <v>#REF!</v>
      </c>
    </row>
    <row r="78" spans="1:5">
      <c r="A78" s="427" t="s">
        <v>70</v>
      </c>
      <c r="B78" s="425" t="s">
        <v>9</v>
      </c>
      <c r="C78" s="421" t="s">
        <v>11</v>
      </c>
      <c r="D78" s="421"/>
      <c r="E78" s="8" t="e">
        <f>#REF!</f>
        <v>#REF!</v>
      </c>
    </row>
    <row r="79" spans="1:5">
      <c r="A79" s="427"/>
      <c r="B79" s="425"/>
      <c r="C79" s="421" t="s">
        <v>13</v>
      </c>
      <c r="D79" s="421"/>
      <c r="E79" s="8" t="e">
        <f>#REF!</f>
        <v>#REF!</v>
      </c>
    </row>
    <row r="80" spans="1:5">
      <c r="A80" s="427"/>
      <c r="B80" s="425"/>
      <c r="C80" s="421" t="s">
        <v>15</v>
      </c>
      <c r="D80" s="421"/>
      <c r="E80" s="8" t="e">
        <f>#REF!</f>
        <v>#REF!</v>
      </c>
    </row>
    <row r="81" spans="1:5">
      <c r="A81" s="427"/>
      <c r="B81" s="425"/>
      <c r="C81" s="421" t="s">
        <v>17</v>
      </c>
      <c r="D81" s="421"/>
      <c r="E81" s="8" t="e">
        <f>#REF!</f>
        <v>#REF!</v>
      </c>
    </row>
    <row r="82" spans="1:5">
      <c r="A82" s="427"/>
      <c r="B82" s="425"/>
      <c r="C82" s="421" t="s">
        <v>19</v>
      </c>
      <c r="D82" s="421"/>
      <c r="E82" s="8" t="e">
        <f>#REF!</f>
        <v>#REF!</v>
      </c>
    </row>
    <row r="83" spans="1:5">
      <c r="A83" s="427"/>
      <c r="B83" s="425"/>
      <c r="C83" s="421" t="s">
        <v>21</v>
      </c>
      <c r="D83" s="421"/>
      <c r="E83" s="8" t="e">
        <f>#REF!</f>
        <v>#REF!</v>
      </c>
    </row>
    <row r="84" spans="1:5">
      <c r="A84" s="427"/>
      <c r="B84" s="425"/>
      <c r="C84" s="421" t="s">
        <v>23</v>
      </c>
      <c r="D84" s="421"/>
      <c r="E84" s="8" t="e">
        <f>#REF!</f>
        <v>#REF!</v>
      </c>
    </row>
    <row r="85" spans="1:5">
      <c r="A85" s="427"/>
      <c r="B85" s="425"/>
      <c r="C85" s="421" t="s">
        <v>24</v>
      </c>
      <c r="D85" s="421"/>
      <c r="E85" s="8" t="e">
        <f>#REF!</f>
        <v>#REF!</v>
      </c>
    </row>
    <row r="86" spans="1:5" ht="15.75" thickBot="1">
      <c r="A86" s="427"/>
      <c r="B86" s="4"/>
      <c r="C86" s="422" t="s">
        <v>26</v>
      </c>
      <c r="D86" s="422"/>
      <c r="E86" s="9" t="e">
        <f>#REF!</f>
        <v>#REF!</v>
      </c>
    </row>
    <row r="87" spans="1:5">
      <c r="A87" s="427"/>
      <c r="B87" s="425" t="s">
        <v>28</v>
      </c>
      <c r="C87" s="421" t="s">
        <v>30</v>
      </c>
      <c r="D87" s="421"/>
      <c r="E87" s="8" t="e">
        <f>#REF!</f>
        <v>#REF!</v>
      </c>
    </row>
    <row r="88" spans="1:5">
      <c r="A88" s="427"/>
      <c r="B88" s="425"/>
      <c r="C88" s="421" t="s">
        <v>32</v>
      </c>
      <c r="D88" s="421"/>
      <c r="E88" s="8" t="e">
        <f>#REF!</f>
        <v>#REF!</v>
      </c>
    </row>
    <row r="89" spans="1:5">
      <c r="A89" s="427"/>
      <c r="B89" s="425"/>
      <c r="C89" s="421" t="s">
        <v>34</v>
      </c>
      <c r="D89" s="421"/>
      <c r="E89" s="8" t="e">
        <f>#REF!</f>
        <v>#REF!</v>
      </c>
    </row>
    <row r="90" spans="1:5">
      <c r="A90" s="427"/>
      <c r="B90" s="425"/>
      <c r="C90" s="421" t="s">
        <v>36</v>
      </c>
      <c r="D90" s="421"/>
      <c r="E90" s="8" t="e">
        <f>#REF!</f>
        <v>#REF!</v>
      </c>
    </row>
    <row r="91" spans="1:5">
      <c r="A91" s="427"/>
      <c r="B91" s="425"/>
      <c r="C91" s="421" t="s">
        <v>38</v>
      </c>
      <c r="D91" s="421"/>
      <c r="E91" s="8" t="e">
        <f>#REF!</f>
        <v>#REF!</v>
      </c>
    </row>
    <row r="92" spans="1:5">
      <c r="A92" s="427"/>
      <c r="B92" s="425"/>
      <c r="C92" s="421" t="s">
        <v>40</v>
      </c>
      <c r="D92" s="421"/>
      <c r="E92" s="8" t="e">
        <f>#REF!</f>
        <v>#REF!</v>
      </c>
    </row>
    <row r="93" spans="1:5" ht="15.75" thickBot="1">
      <c r="A93" s="427"/>
      <c r="B93" s="2"/>
      <c r="C93" s="422" t="s">
        <v>43</v>
      </c>
      <c r="D93" s="422"/>
      <c r="E93" s="9" t="e">
        <f>#REF!</f>
        <v>#REF!</v>
      </c>
    </row>
    <row r="94" spans="1:5" ht="15.75" thickBot="1">
      <c r="A94" s="427"/>
      <c r="B94" s="2"/>
      <c r="C94" s="422" t="s">
        <v>45</v>
      </c>
      <c r="D94" s="422"/>
      <c r="E94" s="9" t="e">
        <f>#REF!</f>
        <v>#REF!</v>
      </c>
    </row>
    <row r="95" spans="1:5">
      <c r="A95" s="3"/>
      <c r="B95" s="425" t="s">
        <v>47</v>
      </c>
      <c r="C95" s="423" t="s">
        <v>49</v>
      </c>
      <c r="D95" s="423"/>
      <c r="E95" s="10" t="e">
        <f>#REF!</f>
        <v>#REF!</v>
      </c>
    </row>
    <row r="96" spans="1:5">
      <c r="A96" s="3"/>
      <c r="B96" s="425"/>
      <c r="C96" s="421" t="s">
        <v>50</v>
      </c>
      <c r="D96" s="421"/>
      <c r="E96" s="8" t="e">
        <f>#REF!</f>
        <v>#REF!</v>
      </c>
    </row>
    <row r="97" spans="1:5">
      <c r="A97" s="3"/>
      <c r="B97" s="425"/>
      <c r="C97" s="421" t="s">
        <v>51</v>
      </c>
      <c r="D97" s="421"/>
      <c r="E97" s="8" t="e">
        <f>#REF!</f>
        <v>#REF!</v>
      </c>
    </row>
    <row r="98" spans="1:5">
      <c r="A98" s="3"/>
      <c r="B98" s="425"/>
      <c r="C98" s="421" t="s">
        <v>52</v>
      </c>
      <c r="D98" s="421"/>
      <c r="E98" s="8" t="e">
        <f>#REF!</f>
        <v>#REF!</v>
      </c>
    </row>
    <row r="99" spans="1:5">
      <c r="A99" s="3"/>
      <c r="B99" s="425"/>
      <c r="C99" s="423" t="s">
        <v>53</v>
      </c>
      <c r="D99" s="423"/>
      <c r="E99" s="10" t="e">
        <f>#REF!</f>
        <v>#REF!</v>
      </c>
    </row>
    <row r="100" spans="1:5">
      <c r="A100" s="3"/>
      <c r="B100" s="425"/>
      <c r="C100" s="421" t="s">
        <v>54</v>
      </c>
      <c r="D100" s="421"/>
      <c r="E100" s="8" t="e">
        <f>#REF!</f>
        <v>#REF!</v>
      </c>
    </row>
    <row r="101" spans="1:5">
      <c r="A101" s="3"/>
      <c r="B101" s="425"/>
      <c r="C101" s="421" t="s">
        <v>55</v>
      </c>
      <c r="D101" s="421"/>
      <c r="E101" s="8" t="e">
        <f>#REF!</f>
        <v>#REF!</v>
      </c>
    </row>
    <row r="102" spans="1:5">
      <c r="A102" s="3"/>
      <c r="B102" s="425"/>
      <c r="C102" s="421" t="s">
        <v>56</v>
      </c>
      <c r="D102" s="421"/>
      <c r="E102" s="8" t="e">
        <f>#REF!</f>
        <v>#REF!</v>
      </c>
    </row>
    <row r="103" spans="1:5">
      <c r="A103" s="3"/>
      <c r="B103" s="425"/>
      <c r="C103" s="421" t="s">
        <v>57</v>
      </c>
      <c r="D103" s="421"/>
      <c r="E103" s="8" t="e">
        <f>#REF!</f>
        <v>#REF!</v>
      </c>
    </row>
    <row r="104" spans="1:5">
      <c r="A104" s="3"/>
      <c r="B104" s="425"/>
      <c r="C104" s="421" t="s">
        <v>58</v>
      </c>
      <c r="D104" s="421"/>
      <c r="E104" s="8" t="e">
        <f>#REF!</f>
        <v>#REF!</v>
      </c>
    </row>
    <row r="105" spans="1:5">
      <c r="A105" s="3"/>
      <c r="B105" s="425"/>
      <c r="C105" s="423" t="s">
        <v>59</v>
      </c>
      <c r="D105" s="423"/>
      <c r="E105" s="10" t="e">
        <f>#REF!</f>
        <v>#REF!</v>
      </c>
    </row>
    <row r="106" spans="1:5">
      <c r="A106" s="3"/>
      <c r="B106" s="425"/>
      <c r="C106" s="421" t="s">
        <v>60</v>
      </c>
      <c r="D106" s="421"/>
      <c r="E106" s="8" t="e">
        <f>#REF!</f>
        <v>#REF!</v>
      </c>
    </row>
    <row r="107" spans="1:5">
      <c r="A107" s="3"/>
      <c r="B107" s="425"/>
      <c r="C107" s="421" t="s">
        <v>61</v>
      </c>
      <c r="D107" s="421"/>
      <c r="E107" s="8" t="e">
        <f>#REF!</f>
        <v>#REF!</v>
      </c>
    </row>
    <row r="108" spans="1:5" ht="15.75" thickBot="1">
      <c r="A108" s="3"/>
      <c r="B108" s="425"/>
      <c r="C108" s="422" t="s">
        <v>62</v>
      </c>
      <c r="D108" s="422"/>
      <c r="E108" s="9" t="e">
        <f>#REF!</f>
        <v>#REF!</v>
      </c>
    </row>
    <row r="109" spans="1:5" ht="15.75" thickBot="1">
      <c r="A109" s="3"/>
      <c r="B109" s="2"/>
      <c r="C109" s="422" t="s">
        <v>63</v>
      </c>
      <c r="D109" s="422"/>
      <c r="E109" s="9" t="e">
        <f>#REF!</f>
        <v>#REF!</v>
      </c>
    </row>
    <row r="110" spans="1:5">
      <c r="A110" s="3"/>
      <c r="B110" s="2"/>
      <c r="C110" s="424" t="s">
        <v>75</v>
      </c>
      <c r="D110" s="5" t="s">
        <v>64</v>
      </c>
      <c r="E110" s="10" t="e">
        <f>#REF!</f>
        <v>#REF!</v>
      </c>
    </row>
    <row r="111" spans="1:5">
      <c r="A111" s="3"/>
      <c r="B111" s="2"/>
      <c r="C111" s="420"/>
      <c r="D111" s="5" t="s">
        <v>65</v>
      </c>
      <c r="E111" s="10" t="e">
        <f>#REF!</f>
        <v>#REF!</v>
      </c>
    </row>
    <row r="112" spans="1:5">
      <c r="A112" s="3"/>
      <c r="B112" s="2"/>
      <c r="C112" s="420" t="s">
        <v>74</v>
      </c>
      <c r="D112" s="5" t="s">
        <v>64</v>
      </c>
      <c r="E112" s="10" t="e">
        <f>#REF!</f>
        <v>#REF!</v>
      </c>
    </row>
    <row r="113" spans="1:5">
      <c r="A113" s="3"/>
      <c r="B113" s="2"/>
      <c r="C113" s="420"/>
      <c r="D113" s="5" t="s">
        <v>65</v>
      </c>
      <c r="E113" s="10" t="e">
        <f>#REF!</f>
        <v>#REF!</v>
      </c>
    </row>
    <row r="114" spans="1:5">
      <c r="A114" s="426" t="s">
        <v>2</v>
      </c>
      <c r="B114" s="426"/>
      <c r="C114" s="426"/>
      <c r="D114" s="426"/>
      <c r="E114" s="13" t="e">
        <f>#REF!</f>
        <v>#REF!</v>
      </c>
    </row>
    <row r="115" spans="1:5">
      <c r="A115" s="426" t="s">
        <v>4</v>
      </c>
      <c r="B115" s="426"/>
      <c r="C115" s="426"/>
      <c r="D115" s="426"/>
      <c r="E115" s="13" t="e">
        <f>#REF!</f>
        <v>#REF!</v>
      </c>
    </row>
    <row r="116" spans="1:5">
      <c r="A116" s="426" t="s">
        <v>3</v>
      </c>
      <c r="B116" s="426"/>
      <c r="C116" s="426"/>
      <c r="D116" s="426"/>
      <c r="E116" s="14"/>
    </row>
    <row r="117" spans="1:5">
      <c r="A117" s="426" t="s">
        <v>73</v>
      </c>
      <c r="B117" s="426"/>
      <c r="C117" s="426"/>
      <c r="D117" s="426"/>
      <c r="E117" t="s">
        <v>72</v>
      </c>
    </row>
    <row r="118" spans="1:5">
      <c r="B118" s="428" t="s">
        <v>67</v>
      </c>
      <c r="C118" s="423" t="s">
        <v>6</v>
      </c>
      <c r="D118" s="423"/>
      <c r="E118" s="11" t="e">
        <f>#REF!</f>
        <v>#REF!</v>
      </c>
    </row>
    <row r="119" spans="1:5">
      <c r="B119" s="428"/>
      <c r="C119" s="423" t="s">
        <v>8</v>
      </c>
      <c r="D119" s="423"/>
      <c r="E119" s="11" t="e">
        <f>#REF!</f>
        <v>#REF!</v>
      </c>
    </row>
    <row r="120" spans="1:5">
      <c r="B120" s="428"/>
      <c r="C120" s="421" t="s">
        <v>10</v>
      </c>
      <c r="D120" s="421"/>
      <c r="E120" s="12" t="e">
        <f>#REF!</f>
        <v>#REF!</v>
      </c>
    </row>
    <row r="121" spans="1:5">
      <c r="B121" s="428"/>
      <c r="C121" s="421" t="s">
        <v>12</v>
      </c>
      <c r="D121" s="421"/>
      <c r="E121" s="12" t="e">
        <f>#REF!</f>
        <v>#REF!</v>
      </c>
    </row>
    <row r="122" spans="1:5">
      <c r="B122" s="428"/>
      <c r="C122" s="421" t="s">
        <v>14</v>
      </c>
      <c r="D122" s="421"/>
      <c r="E122" s="12" t="e">
        <f>#REF!</f>
        <v>#REF!</v>
      </c>
    </row>
    <row r="123" spans="1:5">
      <c r="B123" s="428"/>
      <c r="C123" s="421" t="s">
        <v>16</v>
      </c>
      <c r="D123" s="421"/>
      <c r="E123" s="12" t="e">
        <f>#REF!</f>
        <v>#REF!</v>
      </c>
    </row>
    <row r="124" spans="1:5">
      <c r="B124" s="428"/>
      <c r="C124" s="421" t="s">
        <v>18</v>
      </c>
      <c r="D124" s="421"/>
      <c r="E124" s="12" t="e">
        <f>#REF!</f>
        <v>#REF!</v>
      </c>
    </row>
    <row r="125" spans="1:5">
      <c r="B125" s="428"/>
      <c r="C125" s="421" t="s">
        <v>20</v>
      </c>
      <c r="D125" s="421"/>
      <c r="E125" s="12" t="e">
        <f>#REF!</f>
        <v>#REF!</v>
      </c>
    </row>
    <row r="126" spans="1:5">
      <c r="B126" s="428"/>
      <c r="C126" s="421" t="s">
        <v>22</v>
      </c>
      <c r="D126" s="421"/>
      <c r="E126" s="12" t="e">
        <f>#REF!</f>
        <v>#REF!</v>
      </c>
    </row>
    <row r="127" spans="1:5">
      <c r="B127" s="428"/>
      <c r="C127" s="423" t="s">
        <v>27</v>
      </c>
      <c r="D127" s="423"/>
      <c r="E127" s="11" t="e">
        <f>#REF!</f>
        <v>#REF!</v>
      </c>
    </row>
    <row r="128" spans="1:5">
      <c r="B128" s="428"/>
      <c r="C128" s="421" t="s">
        <v>29</v>
      </c>
      <c r="D128" s="421"/>
      <c r="E128" s="12" t="e">
        <f>#REF!</f>
        <v>#REF!</v>
      </c>
    </row>
    <row r="129" spans="2:5">
      <c r="B129" s="428"/>
      <c r="C129" s="421" t="s">
        <v>31</v>
      </c>
      <c r="D129" s="421"/>
      <c r="E129" s="12" t="e">
        <f>#REF!</f>
        <v>#REF!</v>
      </c>
    </row>
    <row r="130" spans="2:5">
      <c r="B130" s="428"/>
      <c r="C130" s="421" t="s">
        <v>33</v>
      </c>
      <c r="D130" s="421"/>
      <c r="E130" s="12" t="e">
        <f>#REF!</f>
        <v>#REF!</v>
      </c>
    </row>
    <row r="131" spans="2:5">
      <c r="B131" s="428"/>
      <c r="C131" s="421" t="s">
        <v>35</v>
      </c>
      <c r="D131" s="421"/>
      <c r="E131" s="12" t="e">
        <f>#REF!</f>
        <v>#REF!</v>
      </c>
    </row>
    <row r="132" spans="2:5">
      <c r="B132" s="428"/>
      <c r="C132" s="421" t="s">
        <v>37</v>
      </c>
      <c r="D132" s="421"/>
      <c r="E132" s="12" t="e">
        <f>#REF!</f>
        <v>#REF!</v>
      </c>
    </row>
    <row r="133" spans="2:5">
      <c r="B133" s="428"/>
      <c r="C133" s="421" t="s">
        <v>39</v>
      </c>
      <c r="D133" s="421"/>
      <c r="E133" s="12" t="e">
        <f>#REF!</f>
        <v>#REF!</v>
      </c>
    </row>
    <row r="134" spans="2:5">
      <c r="B134" s="428"/>
      <c r="C134" s="421" t="s">
        <v>41</v>
      </c>
      <c r="D134" s="421"/>
      <c r="E134" s="12" t="e">
        <f>#REF!</f>
        <v>#REF!</v>
      </c>
    </row>
    <row r="135" spans="2:5">
      <c r="B135" s="428"/>
      <c r="C135" s="421" t="s">
        <v>42</v>
      </c>
      <c r="D135" s="421"/>
      <c r="E135" s="12" t="e">
        <f>#REF!</f>
        <v>#REF!</v>
      </c>
    </row>
    <row r="136" spans="2:5">
      <c r="B136" s="428"/>
      <c r="C136" s="421" t="s">
        <v>44</v>
      </c>
      <c r="D136" s="421"/>
      <c r="E136" s="12" t="e">
        <f>#REF!</f>
        <v>#REF!</v>
      </c>
    </row>
    <row r="137" spans="2:5">
      <c r="B137" s="428"/>
      <c r="C137" s="423" t="s">
        <v>7</v>
      </c>
      <c r="D137" s="423"/>
      <c r="E137" s="11" t="e">
        <f>#REF!</f>
        <v>#REF!</v>
      </c>
    </row>
    <row r="138" spans="2:5">
      <c r="B138" s="428"/>
      <c r="C138" s="423" t="s">
        <v>9</v>
      </c>
      <c r="D138" s="423"/>
      <c r="E138" s="11" t="e">
        <f>#REF!</f>
        <v>#REF!</v>
      </c>
    </row>
    <row r="139" spans="2:5">
      <c r="B139" s="428"/>
      <c r="C139" s="421" t="s">
        <v>11</v>
      </c>
      <c r="D139" s="421"/>
      <c r="E139" s="12" t="e">
        <f>#REF!</f>
        <v>#REF!</v>
      </c>
    </row>
    <row r="140" spans="2:5">
      <c r="B140" s="428"/>
      <c r="C140" s="421" t="s">
        <v>13</v>
      </c>
      <c r="D140" s="421"/>
      <c r="E140" s="12" t="e">
        <f>#REF!</f>
        <v>#REF!</v>
      </c>
    </row>
    <row r="141" spans="2:5">
      <c r="B141" s="428"/>
      <c r="C141" s="421" t="s">
        <v>15</v>
      </c>
      <c r="D141" s="421"/>
      <c r="E141" s="12" t="e">
        <f>#REF!</f>
        <v>#REF!</v>
      </c>
    </row>
    <row r="142" spans="2:5">
      <c r="B142" s="428"/>
      <c r="C142" s="421" t="s">
        <v>17</v>
      </c>
      <c r="D142" s="421"/>
      <c r="E142" s="12" t="e">
        <f>#REF!</f>
        <v>#REF!</v>
      </c>
    </row>
    <row r="143" spans="2:5">
      <c r="B143" s="428"/>
      <c r="C143" s="421" t="s">
        <v>19</v>
      </c>
      <c r="D143" s="421"/>
      <c r="E143" s="12" t="e">
        <f>#REF!</f>
        <v>#REF!</v>
      </c>
    </row>
    <row r="144" spans="2:5">
      <c r="B144" s="428"/>
      <c r="C144" s="421" t="s">
        <v>21</v>
      </c>
      <c r="D144" s="421"/>
      <c r="E144" s="12" t="e">
        <f>#REF!</f>
        <v>#REF!</v>
      </c>
    </row>
    <row r="145" spans="2:5">
      <c r="B145" s="428"/>
      <c r="C145" s="421" t="s">
        <v>23</v>
      </c>
      <c r="D145" s="421"/>
      <c r="E145" s="12" t="e">
        <f>#REF!</f>
        <v>#REF!</v>
      </c>
    </row>
    <row r="146" spans="2:5">
      <c r="B146" s="428"/>
      <c r="C146" s="421" t="s">
        <v>24</v>
      </c>
      <c r="D146" s="421"/>
      <c r="E146" s="12" t="e">
        <f>#REF!</f>
        <v>#REF!</v>
      </c>
    </row>
    <row r="147" spans="2:5">
      <c r="B147" s="428"/>
      <c r="C147" s="430" t="s">
        <v>28</v>
      </c>
      <c r="D147" s="430"/>
      <c r="E147" s="11" t="e">
        <f>#REF!</f>
        <v>#REF!</v>
      </c>
    </row>
    <row r="148" spans="2:5">
      <c r="B148" s="428"/>
      <c r="C148" s="421" t="s">
        <v>30</v>
      </c>
      <c r="D148" s="421"/>
      <c r="E148" s="12" t="e">
        <f>#REF!</f>
        <v>#REF!</v>
      </c>
    </row>
    <row r="149" spans="2:5">
      <c r="B149" s="428"/>
      <c r="C149" s="421" t="s">
        <v>32</v>
      </c>
      <c r="D149" s="421"/>
      <c r="E149" s="12" t="e">
        <f>#REF!</f>
        <v>#REF!</v>
      </c>
    </row>
    <row r="150" spans="2:5">
      <c r="B150" s="428"/>
      <c r="C150" s="421" t="s">
        <v>34</v>
      </c>
      <c r="D150" s="421"/>
      <c r="E150" s="12" t="e">
        <f>#REF!</f>
        <v>#REF!</v>
      </c>
    </row>
    <row r="151" spans="2:5">
      <c r="B151" s="428"/>
      <c r="C151" s="421" t="s">
        <v>36</v>
      </c>
      <c r="D151" s="421"/>
      <c r="E151" s="12" t="e">
        <f>#REF!</f>
        <v>#REF!</v>
      </c>
    </row>
    <row r="152" spans="2:5">
      <c r="B152" s="428"/>
      <c r="C152" s="421" t="s">
        <v>38</v>
      </c>
      <c r="D152" s="421"/>
      <c r="E152" s="12" t="e">
        <f>#REF!</f>
        <v>#REF!</v>
      </c>
    </row>
    <row r="153" spans="2:5">
      <c r="B153" s="428"/>
      <c r="C153" s="421" t="s">
        <v>40</v>
      </c>
      <c r="D153" s="421"/>
      <c r="E153" s="12" t="e">
        <f>#REF!</f>
        <v>#REF!</v>
      </c>
    </row>
    <row r="154" spans="2:5">
      <c r="B154" s="428"/>
      <c r="C154" s="423" t="s">
        <v>47</v>
      </c>
      <c r="D154" s="423"/>
      <c r="E154" s="11" t="e">
        <f>#REF!</f>
        <v>#REF!</v>
      </c>
    </row>
    <row r="155" spans="2:5">
      <c r="B155" s="428"/>
      <c r="C155" s="423" t="s">
        <v>49</v>
      </c>
      <c r="D155" s="423"/>
      <c r="E155" s="11" t="e">
        <f>#REF!</f>
        <v>#REF!</v>
      </c>
    </row>
    <row r="156" spans="2:5">
      <c r="B156" s="428"/>
      <c r="C156" s="421" t="s">
        <v>50</v>
      </c>
      <c r="D156" s="421"/>
      <c r="E156" s="12" t="e">
        <f>#REF!</f>
        <v>#REF!</v>
      </c>
    </row>
    <row r="157" spans="2:5">
      <c r="B157" s="428"/>
      <c r="C157" s="421" t="s">
        <v>51</v>
      </c>
      <c r="D157" s="421"/>
      <c r="E157" s="12" t="e">
        <f>#REF!</f>
        <v>#REF!</v>
      </c>
    </row>
    <row r="158" spans="2:5">
      <c r="B158" s="428"/>
      <c r="C158" s="421" t="s">
        <v>52</v>
      </c>
      <c r="D158" s="421"/>
      <c r="E158" s="12" t="e">
        <f>#REF!</f>
        <v>#REF!</v>
      </c>
    </row>
    <row r="159" spans="2:5">
      <c r="B159" s="428"/>
      <c r="C159" s="423" t="s">
        <v>53</v>
      </c>
      <c r="D159" s="423"/>
      <c r="E159" s="11" t="e">
        <f>#REF!</f>
        <v>#REF!</v>
      </c>
    </row>
    <row r="160" spans="2:5">
      <c r="B160" s="428"/>
      <c r="C160" s="421" t="s">
        <v>54</v>
      </c>
      <c r="D160" s="421"/>
      <c r="E160" s="12" t="e">
        <f>#REF!</f>
        <v>#REF!</v>
      </c>
    </row>
    <row r="161" spans="2:5">
      <c r="B161" s="428"/>
      <c r="C161" s="421" t="s">
        <v>55</v>
      </c>
      <c r="D161" s="421"/>
      <c r="E161" s="12" t="e">
        <f>#REF!</f>
        <v>#REF!</v>
      </c>
    </row>
    <row r="162" spans="2:5">
      <c r="B162" s="428"/>
      <c r="C162" s="421" t="s">
        <v>56</v>
      </c>
      <c r="D162" s="421"/>
      <c r="E162" s="12" t="e">
        <f>#REF!</f>
        <v>#REF!</v>
      </c>
    </row>
    <row r="163" spans="2:5">
      <c r="B163" s="428"/>
      <c r="C163" s="421" t="s">
        <v>57</v>
      </c>
      <c r="D163" s="421"/>
      <c r="E163" s="12" t="e">
        <f>#REF!</f>
        <v>#REF!</v>
      </c>
    </row>
    <row r="164" spans="2:5">
      <c r="B164" s="428"/>
      <c r="C164" s="421" t="s">
        <v>58</v>
      </c>
      <c r="D164" s="421"/>
      <c r="E164" s="12" t="e">
        <f>#REF!</f>
        <v>#REF!</v>
      </c>
    </row>
    <row r="165" spans="2:5">
      <c r="B165" s="428"/>
      <c r="C165" s="423" t="s">
        <v>59</v>
      </c>
      <c r="D165" s="423"/>
      <c r="E165" s="11" t="e">
        <f>#REF!</f>
        <v>#REF!</v>
      </c>
    </row>
    <row r="166" spans="2:5">
      <c r="B166" s="428"/>
      <c r="C166" s="421" t="s">
        <v>60</v>
      </c>
      <c r="D166" s="421"/>
      <c r="E166" s="12" t="e">
        <f>#REF!</f>
        <v>#REF!</v>
      </c>
    </row>
    <row r="167" spans="2:5" ht="15" customHeight="1" thickBot="1">
      <c r="B167" s="429"/>
      <c r="C167" s="421" t="s">
        <v>61</v>
      </c>
      <c r="D167" s="421"/>
      <c r="E167" s="12" t="e">
        <f>#REF!</f>
        <v>#REF!</v>
      </c>
    </row>
    <row r="168" spans="2:5">
      <c r="B168" s="428" t="s">
        <v>68</v>
      </c>
      <c r="C168" s="423" t="s">
        <v>6</v>
      </c>
      <c r="D168" s="423"/>
      <c r="E168" s="11" t="e">
        <f>#REF!</f>
        <v>#REF!</v>
      </c>
    </row>
    <row r="169" spans="2:5" ht="15" customHeight="1">
      <c r="B169" s="428"/>
      <c r="C169" s="423" t="s">
        <v>8</v>
      </c>
      <c r="D169" s="423"/>
      <c r="E169" s="11" t="e">
        <f>#REF!</f>
        <v>#REF!</v>
      </c>
    </row>
    <row r="170" spans="2:5" ht="15" customHeight="1">
      <c r="B170" s="428"/>
      <c r="C170" s="421" t="s">
        <v>10</v>
      </c>
      <c r="D170" s="421"/>
      <c r="E170" s="12" t="e">
        <f>#REF!</f>
        <v>#REF!</v>
      </c>
    </row>
    <row r="171" spans="2:5" ht="15" customHeight="1">
      <c r="B171" s="428"/>
      <c r="C171" s="421" t="s">
        <v>12</v>
      </c>
      <c r="D171" s="421"/>
      <c r="E171" s="12" t="e">
        <f>#REF!</f>
        <v>#REF!</v>
      </c>
    </row>
    <row r="172" spans="2:5">
      <c r="B172" s="428"/>
      <c r="C172" s="421" t="s">
        <v>14</v>
      </c>
      <c r="D172" s="421"/>
      <c r="E172" s="12" t="e">
        <f>#REF!</f>
        <v>#REF!</v>
      </c>
    </row>
    <row r="173" spans="2:5">
      <c r="B173" s="428"/>
      <c r="C173" s="421" t="s">
        <v>16</v>
      </c>
      <c r="D173" s="421"/>
      <c r="E173" s="12" t="e">
        <f>#REF!</f>
        <v>#REF!</v>
      </c>
    </row>
    <row r="174" spans="2:5" ht="15" customHeight="1">
      <c r="B174" s="428"/>
      <c r="C174" s="421" t="s">
        <v>18</v>
      </c>
      <c r="D174" s="421"/>
      <c r="E174" s="12" t="e">
        <f>#REF!</f>
        <v>#REF!</v>
      </c>
    </row>
    <row r="175" spans="2:5" ht="15" customHeight="1">
      <c r="B175" s="428"/>
      <c r="C175" s="421" t="s">
        <v>20</v>
      </c>
      <c r="D175" s="421"/>
      <c r="E175" s="12" t="e">
        <f>#REF!</f>
        <v>#REF!</v>
      </c>
    </row>
    <row r="176" spans="2:5">
      <c r="B176" s="428"/>
      <c r="C176" s="421" t="s">
        <v>22</v>
      </c>
      <c r="D176" s="421"/>
      <c r="E176" s="12" t="e">
        <f>#REF!</f>
        <v>#REF!</v>
      </c>
    </row>
    <row r="177" spans="2:5" ht="15" customHeight="1">
      <c r="B177" s="428"/>
      <c r="C177" s="423" t="s">
        <v>27</v>
      </c>
      <c r="D177" s="423"/>
      <c r="E177" s="11" t="e">
        <f>#REF!</f>
        <v>#REF!</v>
      </c>
    </row>
    <row r="178" spans="2:5">
      <c r="B178" s="428"/>
      <c r="C178" s="421" t="s">
        <v>29</v>
      </c>
      <c r="D178" s="421"/>
      <c r="E178" s="12" t="e">
        <f>#REF!</f>
        <v>#REF!</v>
      </c>
    </row>
    <row r="179" spans="2:5" ht="15" customHeight="1">
      <c r="B179" s="428"/>
      <c r="C179" s="421" t="s">
        <v>31</v>
      </c>
      <c r="D179" s="421"/>
      <c r="E179" s="12" t="e">
        <f>#REF!</f>
        <v>#REF!</v>
      </c>
    </row>
    <row r="180" spans="2:5" ht="15" customHeight="1">
      <c r="B180" s="428"/>
      <c r="C180" s="421" t="s">
        <v>33</v>
      </c>
      <c r="D180" s="421"/>
      <c r="E180" s="12" t="e">
        <f>#REF!</f>
        <v>#REF!</v>
      </c>
    </row>
    <row r="181" spans="2:5" ht="15" customHeight="1">
      <c r="B181" s="428"/>
      <c r="C181" s="421" t="s">
        <v>35</v>
      </c>
      <c r="D181" s="421"/>
      <c r="E181" s="12" t="e">
        <f>#REF!</f>
        <v>#REF!</v>
      </c>
    </row>
    <row r="182" spans="2:5" ht="15" customHeight="1">
      <c r="B182" s="428"/>
      <c r="C182" s="421" t="s">
        <v>37</v>
      </c>
      <c r="D182" s="421"/>
      <c r="E182" s="12" t="e">
        <f>#REF!</f>
        <v>#REF!</v>
      </c>
    </row>
    <row r="183" spans="2:5" ht="15" customHeight="1">
      <c r="B183" s="428"/>
      <c r="C183" s="421" t="s">
        <v>39</v>
      </c>
      <c r="D183" s="421"/>
      <c r="E183" s="12" t="e">
        <f>#REF!</f>
        <v>#REF!</v>
      </c>
    </row>
    <row r="184" spans="2:5" ht="15" customHeight="1">
      <c r="B184" s="428"/>
      <c r="C184" s="421" t="s">
        <v>41</v>
      </c>
      <c r="D184" s="421"/>
      <c r="E184" s="12" t="e">
        <f>#REF!</f>
        <v>#REF!</v>
      </c>
    </row>
    <row r="185" spans="2:5" ht="15" customHeight="1">
      <c r="B185" s="428"/>
      <c r="C185" s="421" t="s">
        <v>42</v>
      </c>
      <c r="D185" s="421"/>
      <c r="E185" s="12" t="e">
        <f>#REF!</f>
        <v>#REF!</v>
      </c>
    </row>
    <row r="186" spans="2:5" ht="15" customHeight="1">
      <c r="B186" s="428"/>
      <c r="C186" s="421" t="s">
        <v>44</v>
      </c>
      <c r="D186" s="421"/>
      <c r="E186" s="12" t="e">
        <f>#REF!</f>
        <v>#REF!</v>
      </c>
    </row>
    <row r="187" spans="2:5" ht="15" customHeight="1">
      <c r="B187" s="428"/>
      <c r="C187" s="423" t="s">
        <v>7</v>
      </c>
      <c r="D187" s="423"/>
      <c r="E187" s="11" t="e">
        <f>#REF!</f>
        <v>#REF!</v>
      </c>
    </row>
    <row r="188" spans="2:5">
      <c r="B188" s="428"/>
      <c r="C188" s="423" t="s">
        <v>9</v>
      </c>
      <c r="D188" s="423"/>
      <c r="E188" s="11" t="e">
        <f>#REF!</f>
        <v>#REF!</v>
      </c>
    </row>
    <row r="189" spans="2:5">
      <c r="B189" s="428"/>
      <c r="C189" s="421" t="s">
        <v>11</v>
      </c>
      <c r="D189" s="421"/>
      <c r="E189" s="12" t="e">
        <f>#REF!</f>
        <v>#REF!</v>
      </c>
    </row>
    <row r="190" spans="2:5">
      <c r="B190" s="428"/>
      <c r="C190" s="421" t="s">
        <v>13</v>
      </c>
      <c r="D190" s="421"/>
      <c r="E190" s="12" t="e">
        <f>#REF!</f>
        <v>#REF!</v>
      </c>
    </row>
    <row r="191" spans="2:5" ht="15" customHeight="1">
      <c r="B191" s="428"/>
      <c r="C191" s="421" t="s">
        <v>15</v>
      </c>
      <c r="D191" s="421"/>
      <c r="E191" s="12" t="e">
        <f>#REF!</f>
        <v>#REF!</v>
      </c>
    </row>
    <row r="192" spans="2:5">
      <c r="B192" s="428"/>
      <c r="C192" s="421" t="s">
        <v>17</v>
      </c>
      <c r="D192" s="421"/>
      <c r="E192" s="12" t="e">
        <f>#REF!</f>
        <v>#REF!</v>
      </c>
    </row>
    <row r="193" spans="2:5" ht="15" customHeight="1">
      <c r="B193" s="428"/>
      <c r="C193" s="421" t="s">
        <v>19</v>
      </c>
      <c r="D193" s="421"/>
      <c r="E193" s="12" t="e">
        <f>#REF!</f>
        <v>#REF!</v>
      </c>
    </row>
    <row r="194" spans="2:5" ht="15" customHeight="1">
      <c r="B194" s="428"/>
      <c r="C194" s="421" t="s">
        <v>21</v>
      </c>
      <c r="D194" s="421"/>
      <c r="E194" s="12" t="e">
        <f>#REF!</f>
        <v>#REF!</v>
      </c>
    </row>
    <row r="195" spans="2:5" ht="15" customHeight="1">
      <c r="B195" s="428"/>
      <c r="C195" s="421" t="s">
        <v>23</v>
      </c>
      <c r="D195" s="421"/>
      <c r="E195" s="12" t="e">
        <f>#REF!</f>
        <v>#REF!</v>
      </c>
    </row>
    <row r="196" spans="2:5" ht="15" customHeight="1">
      <c r="B196" s="428"/>
      <c r="C196" s="421" t="s">
        <v>24</v>
      </c>
      <c r="D196" s="421"/>
      <c r="E196" s="12" t="e">
        <f>#REF!</f>
        <v>#REF!</v>
      </c>
    </row>
    <row r="197" spans="2:5" ht="15" customHeight="1">
      <c r="B197" s="428"/>
      <c r="C197" s="430" t="s">
        <v>28</v>
      </c>
      <c r="D197" s="430"/>
      <c r="E197" s="11" t="e">
        <f>#REF!</f>
        <v>#REF!</v>
      </c>
    </row>
    <row r="198" spans="2:5" ht="15" customHeight="1">
      <c r="B198" s="428"/>
      <c r="C198" s="421" t="s">
        <v>30</v>
      </c>
      <c r="D198" s="421"/>
      <c r="E198" s="12" t="e">
        <f>#REF!</f>
        <v>#REF!</v>
      </c>
    </row>
    <row r="199" spans="2:5" ht="15" customHeight="1">
      <c r="B199" s="428"/>
      <c r="C199" s="421" t="s">
        <v>32</v>
      </c>
      <c r="D199" s="421"/>
      <c r="E199" s="12" t="e">
        <f>#REF!</f>
        <v>#REF!</v>
      </c>
    </row>
    <row r="200" spans="2:5" ht="15" customHeight="1">
      <c r="B200" s="428"/>
      <c r="C200" s="421" t="s">
        <v>34</v>
      </c>
      <c r="D200" s="421"/>
      <c r="E200" s="12" t="e">
        <f>#REF!</f>
        <v>#REF!</v>
      </c>
    </row>
    <row r="201" spans="2:5">
      <c r="B201" s="428"/>
      <c r="C201" s="421" t="s">
        <v>36</v>
      </c>
      <c r="D201" s="421"/>
      <c r="E201" s="12" t="e">
        <f>#REF!</f>
        <v>#REF!</v>
      </c>
    </row>
    <row r="202" spans="2:5" ht="15" customHeight="1">
      <c r="B202" s="428"/>
      <c r="C202" s="421" t="s">
        <v>38</v>
      </c>
      <c r="D202" s="421"/>
      <c r="E202" s="12" t="e">
        <f>#REF!</f>
        <v>#REF!</v>
      </c>
    </row>
    <row r="203" spans="2:5">
      <c r="B203" s="428"/>
      <c r="C203" s="421" t="s">
        <v>40</v>
      </c>
      <c r="D203" s="421"/>
      <c r="E203" s="12" t="e">
        <f>#REF!</f>
        <v>#REF!</v>
      </c>
    </row>
    <row r="204" spans="2:5" ht="15" customHeight="1">
      <c r="B204" s="428"/>
      <c r="C204" s="423" t="s">
        <v>47</v>
      </c>
      <c r="D204" s="423"/>
      <c r="E204" s="11" t="e">
        <f>#REF!</f>
        <v>#REF!</v>
      </c>
    </row>
    <row r="205" spans="2:5" ht="15" customHeight="1">
      <c r="B205" s="428"/>
      <c r="C205" s="423" t="s">
        <v>49</v>
      </c>
      <c r="D205" s="423"/>
      <c r="E205" s="11" t="e">
        <f>#REF!</f>
        <v>#REF!</v>
      </c>
    </row>
    <row r="206" spans="2:5" ht="15" customHeight="1">
      <c r="B206" s="428"/>
      <c r="C206" s="421" t="s">
        <v>50</v>
      </c>
      <c r="D206" s="421"/>
      <c r="E206" s="12" t="e">
        <f>#REF!</f>
        <v>#REF!</v>
      </c>
    </row>
    <row r="207" spans="2:5" ht="15" customHeight="1">
      <c r="B207" s="428"/>
      <c r="C207" s="421" t="s">
        <v>51</v>
      </c>
      <c r="D207" s="421"/>
      <c r="E207" s="12" t="e">
        <f>#REF!</f>
        <v>#REF!</v>
      </c>
    </row>
    <row r="208" spans="2:5" ht="15" customHeight="1">
      <c r="B208" s="428"/>
      <c r="C208" s="421" t="s">
        <v>52</v>
      </c>
      <c r="D208" s="421"/>
      <c r="E208" s="12" t="e">
        <f>#REF!</f>
        <v>#REF!</v>
      </c>
    </row>
    <row r="209" spans="2:5" ht="15" customHeight="1">
      <c r="B209" s="428"/>
      <c r="C209" s="423" t="s">
        <v>53</v>
      </c>
      <c r="D209" s="423"/>
      <c r="E209" s="11" t="e">
        <f>#REF!</f>
        <v>#REF!</v>
      </c>
    </row>
    <row r="210" spans="2:5">
      <c r="B210" s="428"/>
      <c r="C210" s="421" t="s">
        <v>54</v>
      </c>
      <c r="D210" s="421"/>
      <c r="E210" s="12" t="e">
        <f>#REF!</f>
        <v>#REF!</v>
      </c>
    </row>
    <row r="211" spans="2:5" ht="15" customHeight="1">
      <c r="B211" s="428"/>
      <c r="C211" s="421" t="s">
        <v>55</v>
      </c>
      <c r="D211" s="421"/>
      <c r="E211" s="12" t="e">
        <f>#REF!</f>
        <v>#REF!</v>
      </c>
    </row>
    <row r="212" spans="2:5">
      <c r="B212" s="428"/>
      <c r="C212" s="421" t="s">
        <v>56</v>
      </c>
      <c r="D212" s="421"/>
      <c r="E212" s="12" t="e">
        <f>#REF!</f>
        <v>#REF!</v>
      </c>
    </row>
    <row r="213" spans="2:5" ht="15" customHeight="1">
      <c r="B213" s="428"/>
      <c r="C213" s="421" t="s">
        <v>57</v>
      </c>
      <c r="D213" s="421"/>
      <c r="E213" s="12" t="e">
        <f>#REF!</f>
        <v>#REF!</v>
      </c>
    </row>
    <row r="214" spans="2:5">
      <c r="B214" s="428"/>
      <c r="C214" s="421" t="s">
        <v>58</v>
      </c>
      <c r="D214" s="421"/>
      <c r="E214" s="12" t="e">
        <f>#REF!</f>
        <v>#REF!</v>
      </c>
    </row>
    <row r="215" spans="2:5">
      <c r="B215" s="428"/>
      <c r="C215" s="423" t="s">
        <v>59</v>
      </c>
      <c r="D215" s="423"/>
      <c r="E215" s="11" t="e">
        <f>#REF!</f>
        <v>#REF!</v>
      </c>
    </row>
    <row r="216" spans="2:5">
      <c r="B216" s="428"/>
      <c r="C216" s="421" t="s">
        <v>60</v>
      </c>
      <c r="D216" s="421"/>
      <c r="E216" s="12" t="e">
        <f>#REF!</f>
        <v>#REF!</v>
      </c>
    </row>
    <row r="217" spans="2:5" ht="15.75" thickBot="1">
      <c r="B217" s="429"/>
      <c r="C217" s="421" t="s">
        <v>61</v>
      </c>
      <c r="D217" s="421"/>
      <c r="E217" s="12" t="e">
        <f>#REF!</f>
        <v>#REF!</v>
      </c>
    </row>
    <row r="218" spans="2:5">
      <c r="C218" s="424" t="s">
        <v>75</v>
      </c>
      <c r="D218" s="5" t="s">
        <v>64</v>
      </c>
      <c r="E218" s="15" t="e">
        <f>#REF!</f>
        <v>#REF!</v>
      </c>
    </row>
    <row r="219" spans="2:5">
      <c r="C219" s="420"/>
      <c r="D219" s="5" t="s">
        <v>65</v>
      </c>
      <c r="E219" s="15" t="e">
        <f>#REF!</f>
        <v>#REF!</v>
      </c>
    </row>
    <row r="220" spans="2:5">
      <c r="C220" s="420" t="s">
        <v>74</v>
      </c>
      <c r="D220" s="5" t="s">
        <v>64</v>
      </c>
      <c r="E220" s="15" t="e">
        <f>#REF!</f>
        <v>#REF!</v>
      </c>
    </row>
    <row r="221" spans="2:5">
      <c r="C221" s="420"/>
      <c r="D221" s="5" t="s">
        <v>65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63"/>
  <sheetViews>
    <sheetView showGridLines="0" topLeftCell="A13" zoomScale="75" workbookViewId="0">
      <selection activeCell="K50" sqref="K50"/>
    </sheetView>
  </sheetViews>
  <sheetFormatPr baseColWidth="10" defaultColWidth="0" defaultRowHeight="15" zeroHeight="1"/>
  <cols>
    <col min="1" max="1" width="1.42578125" customWidth="1"/>
    <col min="2" max="2" width="3.28515625" customWidth="1"/>
    <col min="3" max="3" width="11.42578125" customWidth="1"/>
    <col min="4" max="4" width="40" customWidth="1"/>
    <col min="5" max="6" width="21" customWidth="1"/>
    <col min="7" max="7" width="3.42578125" customWidth="1"/>
    <col min="8" max="8" width="11.42578125" customWidth="1"/>
    <col min="9" max="9" width="50.85546875" customWidth="1"/>
    <col min="10" max="11" width="21" customWidth="1"/>
    <col min="12" max="12" width="3.5703125" customWidth="1"/>
    <col min="13" max="13" width="4.42578125" customWidth="1"/>
  </cols>
  <sheetData>
    <row r="1" spans="2:12" ht="10.5" customHeight="1">
      <c r="B1" s="219"/>
      <c r="C1" s="220"/>
      <c r="D1" s="221"/>
      <c r="E1" s="222"/>
      <c r="F1" s="222"/>
      <c r="G1" s="221"/>
      <c r="H1" s="221"/>
      <c r="I1" s="223"/>
      <c r="J1" s="220"/>
      <c r="K1" s="220"/>
      <c r="L1" s="220"/>
    </row>
    <row r="2" spans="2:12" ht="9" customHeight="1">
      <c r="B2" s="119"/>
      <c r="C2" s="119"/>
      <c r="D2" s="138"/>
      <c r="E2" s="119"/>
      <c r="F2" s="119"/>
      <c r="G2" s="119"/>
      <c r="H2" s="119"/>
      <c r="I2" s="224"/>
      <c r="J2" s="119"/>
      <c r="K2" s="119"/>
      <c r="L2" s="119"/>
    </row>
    <row r="3" spans="2:12">
      <c r="B3" s="125"/>
      <c r="D3" s="396" t="s">
        <v>386</v>
      </c>
      <c r="E3" s="396"/>
      <c r="F3" s="396"/>
      <c r="G3" s="396"/>
      <c r="H3" s="396"/>
      <c r="I3" s="396"/>
      <c r="J3" s="396"/>
      <c r="K3" s="120"/>
      <c r="L3" s="120"/>
    </row>
    <row r="4" spans="2:12">
      <c r="B4" s="121"/>
      <c r="D4" s="396" t="s">
        <v>66</v>
      </c>
      <c r="E4" s="396"/>
      <c r="F4" s="396"/>
      <c r="G4" s="396"/>
      <c r="H4" s="396"/>
      <c r="I4" s="396"/>
      <c r="J4" s="396"/>
      <c r="K4" s="121"/>
      <c r="L4" s="121"/>
    </row>
    <row r="5" spans="2:12">
      <c r="B5" s="379"/>
      <c r="D5" s="396" t="s">
        <v>395</v>
      </c>
      <c r="E5" s="396"/>
      <c r="F5" s="396"/>
      <c r="G5" s="396"/>
      <c r="H5" s="396"/>
      <c r="I5" s="396"/>
      <c r="J5" s="396"/>
      <c r="K5" s="121"/>
      <c r="L5" s="121"/>
    </row>
    <row r="6" spans="2:12">
      <c r="B6" s="379"/>
      <c r="D6" s="396" t="s">
        <v>1</v>
      </c>
      <c r="E6" s="396"/>
      <c r="F6" s="396"/>
      <c r="G6" s="396"/>
      <c r="H6" s="396"/>
      <c r="I6" s="396"/>
      <c r="J6" s="396"/>
      <c r="K6" s="121"/>
      <c r="L6" s="121"/>
    </row>
    <row r="7" spans="2:12">
      <c r="B7" s="379"/>
      <c r="C7" s="123" t="s">
        <v>4</v>
      </c>
      <c r="D7" s="397" t="s">
        <v>388</v>
      </c>
      <c r="E7" s="397"/>
      <c r="F7" s="397"/>
      <c r="G7" s="397"/>
      <c r="H7" s="397"/>
      <c r="I7" s="397"/>
      <c r="J7" s="397"/>
      <c r="K7" s="184"/>
    </row>
    <row r="8" spans="2:12" ht="10.5" customHeight="1">
      <c r="B8" s="120"/>
      <c r="C8" s="120"/>
      <c r="D8" s="120"/>
      <c r="E8" s="120"/>
      <c r="F8" s="120"/>
      <c r="G8" s="120"/>
    </row>
    <row r="9" spans="2:12" ht="11.25" customHeight="1">
      <c r="B9" s="379"/>
      <c r="C9" s="225"/>
      <c r="D9" s="225"/>
      <c r="E9" s="225"/>
      <c r="F9" s="225"/>
      <c r="G9" s="122"/>
      <c r="H9" s="119"/>
      <c r="I9" s="224"/>
      <c r="J9" s="119"/>
      <c r="K9" s="119"/>
      <c r="L9" s="119"/>
    </row>
    <row r="10" spans="2:12" ht="8.25" customHeight="1">
      <c r="B10" s="126"/>
      <c r="C10" s="126"/>
      <c r="D10" s="126"/>
      <c r="E10" s="127"/>
      <c r="F10" s="127"/>
      <c r="G10" s="128"/>
      <c r="H10" s="119"/>
      <c r="I10" s="224"/>
      <c r="J10" s="119"/>
      <c r="K10" s="119"/>
      <c r="L10" s="119"/>
    </row>
    <row r="11" spans="2:12">
      <c r="B11" s="226"/>
      <c r="C11" s="395" t="s">
        <v>76</v>
      </c>
      <c r="D11" s="395"/>
      <c r="E11" s="227" t="s">
        <v>67</v>
      </c>
      <c r="F11" s="227" t="s">
        <v>68</v>
      </c>
      <c r="G11" s="380"/>
      <c r="H11" s="395" t="s">
        <v>76</v>
      </c>
      <c r="I11" s="395"/>
      <c r="J11" s="227" t="s">
        <v>67</v>
      </c>
      <c r="K11" s="227" t="s">
        <v>68</v>
      </c>
      <c r="L11" s="131"/>
    </row>
    <row r="12" spans="2:12">
      <c r="B12" s="132"/>
      <c r="C12" s="133"/>
      <c r="D12" s="133"/>
      <c r="E12" s="134"/>
      <c r="F12" s="134"/>
      <c r="G12" s="125"/>
      <c r="H12" s="119"/>
      <c r="I12" s="224"/>
      <c r="J12" s="119"/>
      <c r="K12" s="119"/>
      <c r="L12" s="135"/>
    </row>
    <row r="13" spans="2:12">
      <c r="B13" s="228"/>
      <c r="C13" s="229"/>
      <c r="D13" s="229"/>
      <c r="E13" s="230"/>
      <c r="F13" s="230"/>
      <c r="G13" s="138"/>
      <c r="H13" s="119"/>
      <c r="I13" s="224"/>
      <c r="J13" s="119"/>
      <c r="K13" s="119"/>
      <c r="L13" s="135"/>
    </row>
    <row r="14" spans="2:12">
      <c r="B14" s="143"/>
      <c r="C14" s="400" t="s">
        <v>6</v>
      </c>
      <c r="D14" s="400"/>
      <c r="E14" s="231">
        <f>E16+E26</f>
        <v>10699035</v>
      </c>
      <c r="F14" s="231">
        <f>F16+F26</f>
        <v>0</v>
      </c>
      <c r="G14" s="138"/>
      <c r="H14" s="400" t="s">
        <v>7</v>
      </c>
      <c r="I14" s="400"/>
      <c r="J14" s="231">
        <f>J16+J27</f>
        <v>619412</v>
      </c>
      <c r="K14" s="231">
        <f>K16+K27</f>
        <v>2047409</v>
      </c>
      <c r="L14" s="135"/>
    </row>
    <row r="15" spans="2:12">
      <c r="B15" s="140"/>
      <c r="C15" s="378"/>
      <c r="D15" s="170"/>
      <c r="E15" s="232"/>
      <c r="F15" s="232"/>
      <c r="G15" s="138"/>
      <c r="H15" s="378"/>
      <c r="I15" s="378"/>
      <c r="J15" s="232"/>
      <c r="K15" s="232"/>
      <c r="L15" s="135"/>
    </row>
    <row r="16" spans="2:12">
      <c r="B16" s="140"/>
      <c r="C16" s="400" t="s">
        <v>8</v>
      </c>
      <c r="D16" s="400"/>
      <c r="E16" s="231">
        <f>SUM(E18:E24)</f>
        <v>6234177</v>
      </c>
      <c r="F16" s="231">
        <f>SUM(F18:F24)</f>
        <v>0</v>
      </c>
      <c r="G16" s="138"/>
      <c r="H16" s="400" t="s">
        <v>9</v>
      </c>
      <c r="I16" s="400"/>
      <c r="J16" s="231">
        <f>SUM(J18:J25)</f>
        <v>619412</v>
      </c>
      <c r="K16" s="231">
        <f>SUM(K18:K25)</f>
        <v>2047409</v>
      </c>
      <c r="L16" s="135"/>
    </row>
    <row r="17" spans="2:12">
      <c r="B17" s="140"/>
      <c r="C17" s="378"/>
      <c r="D17" s="170"/>
      <c r="E17" s="232"/>
      <c r="F17" s="232"/>
      <c r="G17" s="138"/>
      <c r="H17" s="378"/>
      <c r="I17" s="378"/>
      <c r="J17" s="232"/>
      <c r="K17" s="232"/>
      <c r="L17" s="135"/>
    </row>
    <row r="18" spans="2:12">
      <c r="B18" s="143"/>
      <c r="C18" s="398" t="s">
        <v>10</v>
      </c>
      <c r="D18" s="398"/>
      <c r="E18" s="233">
        <v>5318084</v>
      </c>
      <c r="F18" s="233">
        <v>0</v>
      </c>
      <c r="G18" s="138"/>
      <c r="H18" s="398" t="s">
        <v>11</v>
      </c>
      <c r="I18" s="398"/>
      <c r="J18" s="233">
        <v>619412</v>
      </c>
      <c r="K18" s="233">
        <v>0</v>
      </c>
      <c r="L18" s="135"/>
    </row>
    <row r="19" spans="2:12">
      <c r="B19" s="143"/>
      <c r="C19" s="398" t="s">
        <v>12</v>
      </c>
      <c r="D19" s="398"/>
      <c r="E19" s="233">
        <v>916093</v>
      </c>
      <c r="F19" s="233">
        <v>0</v>
      </c>
      <c r="G19" s="138"/>
      <c r="H19" s="398" t="s">
        <v>13</v>
      </c>
      <c r="I19" s="398"/>
      <c r="J19" s="233">
        <v>0</v>
      </c>
      <c r="K19" s="233">
        <v>0</v>
      </c>
      <c r="L19" s="135"/>
    </row>
    <row r="20" spans="2:12">
      <c r="B20" s="143"/>
      <c r="C20" s="398" t="s">
        <v>14</v>
      </c>
      <c r="D20" s="398"/>
      <c r="E20" s="233">
        <v>0</v>
      </c>
      <c r="F20" s="233">
        <v>0</v>
      </c>
      <c r="G20" s="138"/>
      <c r="H20" s="398" t="s">
        <v>15</v>
      </c>
      <c r="I20" s="398"/>
      <c r="J20" s="233">
        <v>0</v>
      </c>
      <c r="K20" s="233">
        <v>0</v>
      </c>
      <c r="L20" s="135"/>
    </row>
    <row r="21" spans="2:12">
      <c r="B21" s="143"/>
      <c r="C21" s="398" t="s">
        <v>16</v>
      </c>
      <c r="D21" s="398"/>
      <c r="E21" s="233">
        <v>0</v>
      </c>
      <c r="F21" s="233">
        <v>0</v>
      </c>
      <c r="G21" s="138"/>
      <c r="H21" s="398" t="s">
        <v>17</v>
      </c>
      <c r="I21" s="398"/>
      <c r="J21" s="233">
        <v>0</v>
      </c>
      <c r="K21" s="233">
        <v>0</v>
      </c>
      <c r="L21" s="135"/>
    </row>
    <row r="22" spans="2:12">
      <c r="B22" s="143"/>
      <c r="C22" s="398" t="s">
        <v>18</v>
      </c>
      <c r="D22" s="398"/>
      <c r="E22" s="233">
        <v>0</v>
      </c>
      <c r="F22" s="233">
        <v>0</v>
      </c>
      <c r="G22" s="138"/>
      <c r="H22" s="398" t="s">
        <v>19</v>
      </c>
      <c r="I22" s="398"/>
      <c r="J22" s="233">
        <v>0</v>
      </c>
      <c r="K22" s="233">
        <v>0</v>
      </c>
      <c r="L22" s="135"/>
    </row>
    <row r="23" spans="2:12">
      <c r="B23" s="143"/>
      <c r="C23" s="398" t="s">
        <v>20</v>
      </c>
      <c r="D23" s="398"/>
      <c r="E23" s="233">
        <v>0</v>
      </c>
      <c r="F23" s="233">
        <v>0</v>
      </c>
      <c r="G23" s="138"/>
      <c r="H23" s="398" t="s">
        <v>21</v>
      </c>
      <c r="I23" s="398"/>
      <c r="J23" s="233">
        <v>0</v>
      </c>
      <c r="K23" s="233">
        <v>0</v>
      </c>
      <c r="L23" s="135"/>
    </row>
    <row r="24" spans="2:12">
      <c r="B24" s="143"/>
      <c r="C24" s="398" t="s">
        <v>22</v>
      </c>
      <c r="D24" s="398"/>
      <c r="E24" s="233">
        <v>0</v>
      </c>
      <c r="F24" s="233">
        <v>0</v>
      </c>
      <c r="G24" s="138"/>
      <c r="H24" s="398" t="s">
        <v>23</v>
      </c>
      <c r="I24" s="398"/>
      <c r="J24" s="233">
        <v>0</v>
      </c>
      <c r="K24" s="233">
        <v>2047409</v>
      </c>
      <c r="L24" s="135"/>
    </row>
    <row r="25" spans="2:12">
      <c r="B25" s="140"/>
      <c r="C25" s="378"/>
      <c r="D25" s="170"/>
      <c r="E25" s="232"/>
      <c r="F25" s="232"/>
      <c r="G25" s="138"/>
      <c r="H25" s="398" t="s">
        <v>24</v>
      </c>
      <c r="I25" s="398"/>
      <c r="J25" s="233">
        <v>0</v>
      </c>
      <c r="K25" s="233">
        <v>0</v>
      </c>
      <c r="L25" s="135"/>
    </row>
    <row r="26" spans="2:12">
      <c r="B26" s="140"/>
      <c r="C26" s="400" t="s">
        <v>27</v>
      </c>
      <c r="D26" s="400"/>
      <c r="E26" s="231">
        <f>SUM(E28:E36)</f>
        <v>4464858</v>
      </c>
      <c r="F26" s="231">
        <f>SUM(F28:F36)</f>
        <v>0</v>
      </c>
      <c r="G26" s="138"/>
      <c r="H26" s="378"/>
      <c r="I26" s="378"/>
      <c r="J26" s="232"/>
      <c r="K26" s="232"/>
      <c r="L26" s="135"/>
    </row>
    <row r="27" spans="2:12">
      <c r="B27" s="140"/>
      <c r="C27" s="378"/>
      <c r="D27" s="170"/>
      <c r="E27" s="232"/>
      <c r="F27" s="232"/>
      <c r="G27" s="138"/>
      <c r="H27" s="401" t="s">
        <v>28</v>
      </c>
      <c r="I27" s="401"/>
      <c r="J27" s="231">
        <f>SUM(J29:J34)</f>
        <v>0</v>
      </c>
      <c r="K27" s="231">
        <f>SUM(K29:K34)</f>
        <v>0</v>
      </c>
      <c r="L27" s="135"/>
    </row>
    <row r="28" spans="2:12">
      <c r="B28" s="143"/>
      <c r="C28" s="398" t="s">
        <v>29</v>
      </c>
      <c r="D28" s="398"/>
      <c r="E28" s="233">
        <v>0</v>
      </c>
      <c r="F28" s="233">
        <v>0</v>
      </c>
      <c r="G28" s="138"/>
      <c r="H28" s="378"/>
      <c r="I28" s="378"/>
      <c r="J28" s="232"/>
      <c r="K28" s="232"/>
      <c r="L28" s="135"/>
    </row>
    <row r="29" spans="2:12">
      <c r="B29" s="143"/>
      <c r="C29" s="398" t="s">
        <v>31</v>
      </c>
      <c r="D29" s="398"/>
      <c r="E29" s="233">
        <v>0</v>
      </c>
      <c r="F29" s="233">
        <v>0</v>
      </c>
      <c r="G29" s="138"/>
      <c r="H29" s="398" t="s">
        <v>30</v>
      </c>
      <c r="I29" s="398"/>
      <c r="J29" s="233">
        <v>0</v>
      </c>
      <c r="K29" s="233">
        <v>0</v>
      </c>
      <c r="L29" s="135"/>
    </row>
    <row r="30" spans="2:12">
      <c r="B30" s="143"/>
      <c r="C30" s="398" t="s">
        <v>33</v>
      </c>
      <c r="D30" s="398"/>
      <c r="E30" s="233">
        <v>0</v>
      </c>
      <c r="F30" s="233">
        <v>0</v>
      </c>
      <c r="G30" s="138"/>
      <c r="H30" s="398" t="s">
        <v>32</v>
      </c>
      <c r="I30" s="398"/>
      <c r="J30" s="233">
        <v>0</v>
      </c>
      <c r="K30" s="233">
        <v>0</v>
      </c>
      <c r="L30" s="135"/>
    </row>
    <row r="31" spans="2:12">
      <c r="B31" s="143"/>
      <c r="C31" s="398" t="s">
        <v>35</v>
      </c>
      <c r="D31" s="398"/>
      <c r="E31" s="233">
        <v>4464858</v>
      </c>
      <c r="F31" s="233">
        <v>0</v>
      </c>
      <c r="G31" s="138"/>
      <c r="H31" s="398" t="s">
        <v>34</v>
      </c>
      <c r="I31" s="398"/>
      <c r="J31" s="233">
        <v>0</v>
      </c>
      <c r="K31" s="233">
        <v>0</v>
      </c>
      <c r="L31" s="135"/>
    </row>
    <row r="32" spans="2:12">
      <c r="B32" s="143"/>
      <c r="C32" s="398" t="s">
        <v>37</v>
      </c>
      <c r="D32" s="398"/>
      <c r="E32" s="233">
        <v>0</v>
      </c>
      <c r="F32" s="233">
        <v>0</v>
      </c>
      <c r="G32" s="138"/>
      <c r="H32" s="398" t="s">
        <v>36</v>
      </c>
      <c r="I32" s="398"/>
      <c r="J32" s="233">
        <v>0</v>
      </c>
      <c r="K32" s="233">
        <v>0</v>
      </c>
      <c r="L32" s="135"/>
    </row>
    <row r="33" spans="2:12">
      <c r="B33" s="143"/>
      <c r="C33" s="398" t="s">
        <v>39</v>
      </c>
      <c r="D33" s="398"/>
      <c r="E33" s="233">
        <v>0</v>
      </c>
      <c r="F33" s="233">
        <v>0</v>
      </c>
      <c r="G33" s="138"/>
      <c r="H33" s="398" t="s">
        <v>38</v>
      </c>
      <c r="I33" s="398"/>
      <c r="J33" s="233">
        <v>0</v>
      </c>
      <c r="K33" s="233">
        <v>0</v>
      </c>
      <c r="L33" s="135"/>
    </row>
    <row r="34" spans="2:12">
      <c r="B34" s="143"/>
      <c r="C34" s="398" t="s">
        <v>41</v>
      </c>
      <c r="D34" s="398"/>
      <c r="E34" s="233">
        <v>0</v>
      </c>
      <c r="F34" s="233">
        <v>0</v>
      </c>
      <c r="G34" s="138"/>
      <c r="H34" s="398" t="s">
        <v>40</v>
      </c>
      <c r="I34" s="398"/>
      <c r="J34" s="233">
        <v>0</v>
      </c>
      <c r="K34" s="233">
        <v>0</v>
      </c>
      <c r="L34" s="135"/>
    </row>
    <row r="35" spans="2:12">
      <c r="B35" s="143"/>
      <c r="C35" s="398" t="s">
        <v>42</v>
      </c>
      <c r="D35" s="398"/>
      <c r="E35" s="233">
        <v>0</v>
      </c>
      <c r="F35" s="233">
        <v>0</v>
      </c>
      <c r="G35" s="138"/>
      <c r="H35" s="378"/>
      <c r="I35" s="378"/>
      <c r="J35" s="234"/>
      <c r="K35" s="234"/>
      <c r="L35" s="135"/>
    </row>
    <row r="36" spans="2:12">
      <c r="B36" s="143"/>
      <c r="C36" s="398" t="s">
        <v>44</v>
      </c>
      <c r="D36" s="398"/>
      <c r="E36" s="233">
        <v>0</v>
      </c>
      <c r="F36" s="233">
        <v>0</v>
      </c>
      <c r="G36" s="138"/>
      <c r="H36" s="400" t="s">
        <v>47</v>
      </c>
      <c r="I36" s="400"/>
      <c r="J36" s="231">
        <f>J38+J44+J52</f>
        <v>1757693</v>
      </c>
      <c r="K36" s="231">
        <f>K38+K44+K52</f>
        <v>11028730</v>
      </c>
      <c r="L36" s="135"/>
    </row>
    <row r="37" spans="2:12">
      <c r="B37" s="140"/>
      <c r="C37" s="378"/>
      <c r="D37" s="170"/>
      <c r="E37" s="234"/>
      <c r="F37" s="234"/>
      <c r="G37" s="138"/>
      <c r="H37" s="378"/>
      <c r="I37" s="378"/>
      <c r="J37" s="232"/>
      <c r="K37" s="232"/>
      <c r="L37" s="135"/>
    </row>
    <row r="38" spans="2:12">
      <c r="B38" s="143"/>
      <c r="C38" s="119"/>
      <c r="D38" s="119"/>
      <c r="E38" s="119"/>
      <c r="F38" s="119"/>
      <c r="G38" s="138"/>
      <c r="H38" s="400" t="s">
        <v>49</v>
      </c>
      <c r="I38" s="400"/>
      <c r="J38" s="231">
        <f>SUM(J40:J42)</f>
        <v>1738901</v>
      </c>
      <c r="K38" s="231">
        <f>SUM(K40:K42)</f>
        <v>0</v>
      </c>
      <c r="L38" s="135"/>
    </row>
    <row r="39" spans="2:12">
      <c r="B39" s="140"/>
      <c r="C39" s="119"/>
      <c r="D39" s="119"/>
      <c r="E39" s="119"/>
      <c r="F39" s="119"/>
      <c r="G39" s="138"/>
      <c r="H39" s="378"/>
      <c r="I39" s="378"/>
      <c r="J39" s="232"/>
      <c r="K39" s="232"/>
      <c r="L39" s="135"/>
    </row>
    <row r="40" spans="2:12">
      <c r="B40" s="143"/>
      <c r="C40" s="119"/>
      <c r="D40" s="119"/>
      <c r="E40" s="119"/>
      <c r="F40" s="119"/>
      <c r="G40" s="138"/>
      <c r="H40" s="398" t="s">
        <v>50</v>
      </c>
      <c r="I40" s="398"/>
      <c r="J40" s="233">
        <v>0</v>
      </c>
      <c r="K40" s="233">
        <v>0</v>
      </c>
      <c r="L40" s="135"/>
    </row>
    <row r="41" spans="2:12">
      <c r="B41" s="140"/>
      <c r="C41" s="119"/>
      <c r="D41" s="119"/>
      <c r="E41" s="119"/>
      <c r="F41" s="119"/>
      <c r="G41" s="138"/>
      <c r="H41" s="398" t="s">
        <v>51</v>
      </c>
      <c r="I41" s="398"/>
      <c r="J41" s="233">
        <v>1738901</v>
      </c>
      <c r="K41" s="233">
        <v>0</v>
      </c>
      <c r="L41" s="135"/>
    </row>
    <row r="42" spans="2:12">
      <c r="B42" s="143"/>
      <c r="C42" s="119"/>
      <c r="D42" s="119"/>
      <c r="E42" s="119"/>
      <c r="F42" s="119"/>
      <c r="G42" s="138"/>
      <c r="H42" s="398" t="s">
        <v>52</v>
      </c>
      <c r="I42" s="398"/>
      <c r="J42" s="233">
        <v>0</v>
      </c>
      <c r="K42" s="233">
        <v>0</v>
      </c>
      <c r="L42" s="135"/>
    </row>
    <row r="43" spans="2:12">
      <c r="B43" s="143"/>
      <c r="C43" s="119"/>
      <c r="D43" s="119"/>
      <c r="E43" s="119"/>
      <c r="F43" s="119"/>
      <c r="G43" s="138"/>
      <c r="H43" s="378"/>
      <c r="I43" s="378"/>
      <c r="J43" s="232"/>
      <c r="K43" s="232"/>
      <c r="L43" s="135"/>
    </row>
    <row r="44" spans="2:12">
      <c r="B44" s="143"/>
      <c r="C44" s="119"/>
      <c r="D44" s="119"/>
      <c r="E44" s="119"/>
      <c r="F44" s="119"/>
      <c r="G44" s="138"/>
      <c r="H44" s="400" t="s">
        <v>53</v>
      </c>
      <c r="I44" s="400"/>
      <c r="J44" s="231">
        <f>SUM(J46:J50)</f>
        <v>18792</v>
      </c>
      <c r="K44" s="231">
        <f>SUM(K46:K50)</f>
        <v>11028730</v>
      </c>
      <c r="L44" s="135"/>
    </row>
    <row r="45" spans="2:12">
      <c r="B45" s="143"/>
      <c r="C45" s="119"/>
      <c r="D45" s="119"/>
      <c r="E45" s="119"/>
      <c r="F45" s="119"/>
      <c r="G45" s="138"/>
      <c r="H45" s="378"/>
      <c r="I45" s="378"/>
      <c r="J45" s="232"/>
      <c r="K45" s="232"/>
      <c r="L45" s="135"/>
    </row>
    <row r="46" spans="2:12">
      <c r="B46" s="143"/>
      <c r="C46" s="119"/>
      <c r="D46" s="119"/>
      <c r="E46" s="119"/>
      <c r="F46" s="119"/>
      <c r="G46" s="138"/>
      <c r="H46" s="398" t="s">
        <v>54</v>
      </c>
      <c r="I46" s="398"/>
      <c r="J46" s="233">
        <v>18792</v>
      </c>
      <c r="K46" s="233">
        <v>0</v>
      </c>
      <c r="L46" s="135"/>
    </row>
    <row r="47" spans="2:12">
      <c r="B47" s="143"/>
      <c r="C47" s="119"/>
      <c r="D47" s="119"/>
      <c r="E47" s="119"/>
      <c r="F47" s="119"/>
      <c r="G47" s="138"/>
      <c r="H47" s="398" t="s">
        <v>55</v>
      </c>
      <c r="I47" s="398"/>
      <c r="J47" s="233">
        <v>0</v>
      </c>
      <c r="K47" s="233">
        <v>4184694</v>
      </c>
      <c r="L47" s="135"/>
    </row>
    <row r="48" spans="2:12">
      <c r="B48" s="143"/>
      <c r="C48" s="119"/>
      <c r="D48" s="119"/>
      <c r="E48" s="119"/>
      <c r="F48" s="119"/>
      <c r="G48" s="138"/>
      <c r="H48" s="398" t="s">
        <v>56</v>
      </c>
      <c r="I48" s="398"/>
      <c r="J48" s="233">
        <v>0</v>
      </c>
      <c r="K48" s="233">
        <v>0</v>
      </c>
      <c r="L48" s="135"/>
    </row>
    <row r="49" spans="2:12">
      <c r="B49" s="143"/>
      <c r="C49" s="119"/>
      <c r="D49" s="119"/>
      <c r="E49" s="119"/>
      <c r="F49" s="119"/>
      <c r="G49" s="138"/>
      <c r="H49" s="398" t="s">
        <v>57</v>
      </c>
      <c r="I49" s="398"/>
      <c r="J49" s="233">
        <v>0</v>
      </c>
      <c r="K49" s="233">
        <v>0</v>
      </c>
      <c r="L49" s="135"/>
    </row>
    <row r="50" spans="2:12">
      <c r="B50" s="140"/>
      <c r="C50" s="119"/>
      <c r="D50" s="119"/>
      <c r="E50" s="119"/>
      <c r="F50" s="119"/>
      <c r="G50" s="138"/>
      <c r="H50" s="398" t="s">
        <v>58</v>
      </c>
      <c r="I50" s="398"/>
      <c r="J50" s="233">
        <v>0</v>
      </c>
      <c r="K50" s="233">
        <v>6844036</v>
      </c>
      <c r="L50" s="135"/>
    </row>
    <row r="51" spans="2:12">
      <c r="B51" s="143"/>
      <c r="C51" s="119"/>
      <c r="D51" s="119"/>
      <c r="E51" s="119"/>
      <c r="F51" s="119"/>
      <c r="G51" s="138"/>
      <c r="H51" s="378"/>
      <c r="I51" s="378"/>
      <c r="J51" s="232"/>
      <c r="K51" s="232"/>
      <c r="L51" s="135"/>
    </row>
    <row r="52" spans="2:12" ht="24" customHeight="1">
      <c r="B52" s="140"/>
      <c r="C52" s="119"/>
      <c r="D52" s="119"/>
      <c r="E52" s="119"/>
      <c r="F52" s="119"/>
      <c r="G52" s="138"/>
      <c r="H52" s="400" t="s">
        <v>79</v>
      </c>
      <c r="I52" s="400"/>
      <c r="J52" s="231">
        <f>SUM(J54:J55)</f>
        <v>0</v>
      </c>
      <c r="K52" s="231">
        <f>SUM(K54:K55)</f>
        <v>0</v>
      </c>
      <c r="L52" s="135"/>
    </row>
    <row r="53" spans="2:12" ht="6.75" customHeight="1">
      <c r="B53" s="143"/>
      <c r="C53" s="119"/>
      <c r="D53" s="119"/>
      <c r="E53" s="119"/>
      <c r="F53" s="119"/>
      <c r="G53" s="138"/>
      <c r="H53" s="378"/>
      <c r="I53" s="378"/>
      <c r="J53" s="232"/>
      <c r="K53" s="232"/>
      <c r="L53" s="135"/>
    </row>
    <row r="54" spans="2:12">
      <c r="B54" s="143"/>
      <c r="C54" s="119"/>
      <c r="D54" s="119"/>
      <c r="E54" s="119"/>
      <c r="F54" s="119"/>
      <c r="G54" s="138"/>
      <c r="H54" s="398" t="s">
        <v>60</v>
      </c>
      <c r="I54" s="398"/>
      <c r="J54" s="233">
        <v>0</v>
      </c>
      <c r="K54" s="233">
        <v>0</v>
      </c>
      <c r="L54" s="135"/>
    </row>
    <row r="55" spans="2:12">
      <c r="B55" s="235"/>
      <c r="C55" s="157"/>
      <c r="D55" s="157"/>
      <c r="E55" s="157"/>
      <c r="F55" s="157"/>
      <c r="G55" s="236"/>
      <c r="H55" s="432" t="s">
        <v>61</v>
      </c>
      <c r="I55" s="432"/>
      <c r="J55" s="237">
        <v>0</v>
      </c>
      <c r="K55" s="237">
        <v>0</v>
      </c>
      <c r="L55" s="159"/>
    </row>
    <row r="56" spans="2:12">
      <c r="B56" s="238"/>
      <c r="C56" s="157"/>
      <c r="D56" s="160"/>
      <c r="E56" s="161"/>
      <c r="F56" s="162"/>
      <c r="G56" s="162"/>
      <c r="H56" s="157"/>
      <c r="I56" s="239"/>
      <c r="J56" s="161"/>
      <c r="K56" s="162"/>
      <c r="L56" s="162"/>
    </row>
    <row r="57" spans="2:12">
      <c r="B57" s="119"/>
      <c r="D57" s="145"/>
      <c r="E57" s="165"/>
      <c r="F57" s="166"/>
      <c r="G57" s="166"/>
      <c r="I57" s="240"/>
      <c r="J57" s="165"/>
      <c r="K57" s="166"/>
      <c r="L57" s="166"/>
    </row>
    <row r="58" spans="2:12">
      <c r="C58" s="404" t="s">
        <v>78</v>
      </c>
      <c r="D58" s="404"/>
      <c r="E58" s="404"/>
      <c r="F58" s="404"/>
      <c r="G58" s="404"/>
      <c r="H58" s="404"/>
      <c r="I58" s="404"/>
      <c r="J58" s="404"/>
      <c r="K58" s="404"/>
    </row>
    <row r="59" spans="2:12">
      <c r="C59" s="145"/>
      <c r="D59" s="165"/>
      <c r="E59" s="166"/>
      <c r="F59" s="166"/>
      <c r="H59" s="167"/>
      <c r="I59" s="241"/>
      <c r="J59" s="166"/>
      <c r="K59" s="166"/>
    </row>
    <row r="60" spans="2:12">
      <c r="C60" s="145"/>
      <c r="D60" s="405"/>
      <c r="E60" s="405"/>
      <c r="F60" s="166"/>
      <c r="H60" s="406"/>
      <c r="I60" s="406"/>
      <c r="J60" s="166"/>
      <c r="K60" s="166"/>
    </row>
    <row r="61" spans="2:12">
      <c r="C61" s="169"/>
      <c r="D61" s="407" t="s">
        <v>390</v>
      </c>
      <c r="E61" s="407"/>
      <c r="F61" s="166"/>
      <c r="G61" s="166"/>
      <c r="H61" s="407" t="s">
        <v>391</v>
      </c>
      <c r="I61" s="407"/>
      <c r="J61" s="170"/>
      <c r="K61" s="166"/>
    </row>
    <row r="62" spans="2:12">
      <c r="C62" s="171"/>
      <c r="D62" s="402" t="s">
        <v>392</v>
      </c>
      <c r="E62" s="402"/>
      <c r="F62" s="172"/>
      <c r="G62" s="172"/>
      <c r="H62" s="402" t="s">
        <v>393</v>
      </c>
      <c r="I62" s="402"/>
      <c r="J62" s="170"/>
      <c r="K62" s="166"/>
    </row>
    <row r="63" spans="2:12">
      <c r="B63" s="377"/>
      <c r="G63" s="138"/>
    </row>
  </sheetData>
  <mergeCells count="64">
    <mergeCell ref="D3:J3"/>
    <mergeCell ref="D4:J4"/>
    <mergeCell ref="D5:J5"/>
    <mergeCell ref="D6:J6"/>
    <mergeCell ref="C18:D18"/>
    <mergeCell ref="H18:I18"/>
    <mergeCell ref="C11:D11"/>
    <mergeCell ref="H11:I11"/>
    <mergeCell ref="C14:D14"/>
    <mergeCell ref="H14:I14"/>
    <mergeCell ref="D7:J7"/>
    <mergeCell ref="C23:D23"/>
    <mergeCell ref="H23:I23"/>
    <mergeCell ref="C21:D21"/>
    <mergeCell ref="H21:I21"/>
    <mergeCell ref="C19:D19"/>
    <mergeCell ref="H19:I19"/>
    <mergeCell ref="C20:D20"/>
    <mergeCell ref="H20:I20"/>
    <mergeCell ref="C16:D16"/>
    <mergeCell ref="H16:I16"/>
    <mergeCell ref="C22:D22"/>
    <mergeCell ref="H22:I22"/>
    <mergeCell ref="H30:I30"/>
    <mergeCell ref="C31:D31"/>
    <mergeCell ref="H31:I31"/>
    <mergeCell ref="H25:I25"/>
    <mergeCell ref="C24:D24"/>
    <mergeCell ref="H24:I24"/>
    <mergeCell ref="H33:I33"/>
    <mergeCell ref="C33:D33"/>
    <mergeCell ref="H29:I29"/>
    <mergeCell ref="C36:D36"/>
    <mergeCell ref="H36:I36"/>
    <mergeCell ref="C30:D30"/>
    <mergeCell ref="C32:D32"/>
    <mergeCell ref="C26:D26"/>
    <mergeCell ref="H27:I27"/>
    <mergeCell ref="C28:D28"/>
    <mergeCell ref="H32:I32"/>
    <mergeCell ref="C29:D29"/>
    <mergeCell ref="C58:K58"/>
    <mergeCell ref="H55:I55"/>
    <mergeCell ref="C34:D34"/>
    <mergeCell ref="H34:I34"/>
    <mergeCell ref="C35:D35"/>
    <mergeCell ref="H54:I54"/>
    <mergeCell ref="H38:I38"/>
    <mergeCell ref="H40:I40"/>
    <mergeCell ref="H41:I41"/>
    <mergeCell ref="H46:I46"/>
    <mergeCell ref="H52:I52"/>
    <mergeCell ref="H42:I42"/>
    <mergeCell ref="H44:I44"/>
    <mergeCell ref="H47:I47"/>
    <mergeCell ref="H48:I48"/>
    <mergeCell ref="H49:I49"/>
    <mergeCell ref="H50:I50"/>
    <mergeCell ref="D61:E61"/>
    <mergeCell ref="H61:I61"/>
    <mergeCell ref="D62:E62"/>
    <mergeCell ref="H62:I62"/>
    <mergeCell ref="D60:E60"/>
    <mergeCell ref="H60:I60"/>
  </mergeCells>
  <printOptions horizontalCentered="1" verticalCentered="1"/>
  <pageMargins left="0.31496062992125984" right="0.31496062992125984" top="0.35433070866141736" bottom="0.35433070866141736" header="0" footer="0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7"/>
  <sheetViews>
    <sheetView showGridLines="0" topLeftCell="A2" zoomScale="90" zoomScaleNormal="90" workbookViewId="0">
      <selection activeCell="H31" sqref="H31"/>
    </sheetView>
  </sheetViews>
  <sheetFormatPr baseColWidth="10" defaultColWidth="0" defaultRowHeight="15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</cols>
  <sheetData>
    <row r="1" spans="2:14" ht="8.25" customHeight="1">
      <c r="B1" s="119"/>
      <c r="C1" s="138"/>
      <c r="D1" s="433"/>
      <c r="E1" s="433"/>
      <c r="F1" s="433"/>
      <c r="G1" s="434"/>
      <c r="H1" s="434"/>
      <c r="I1" s="434"/>
      <c r="J1" s="387"/>
      <c r="K1" s="434"/>
      <c r="L1" s="434"/>
      <c r="M1" s="119"/>
      <c r="N1" s="119"/>
    </row>
    <row r="2" spans="2:14" ht="9" customHeight="1">
      <c r="B2" s="119"/>
      <c r="C2" s="13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2:14">
      <c r="B3" s="119"/>
      <c r="C3" s="242"/>
      <c r="D3" s="435" t="s">
        <v>386</v>
      </c>
      <c r="E3" s="435"/>
      <c r="F3" s="435"/>
      <c r="G3" s="435"/>
      <c r="H3" s="435"/>
      <c r="I3" s="242"/>
      <c r="J3" s="242"/>
      <c r="K3" s="243"/>
      <c r="L3" s="243"/>
      <c r="M3" s="119"/>
      <c r="N3" s="119"/>
    </row>
    <row r="4" spans="2:14">
      <c r="B4" s="119"/>
      <c r="C4" s="242"/>
      <c r="D4" s="435" t="s">
        <v>145</v>
      </c>
      <c r="E4" s="435"/>
      <c r="F4" s="435"/>
      <c r="G4" s="435"/>
      <c r="H4" s="435"/>
      <c r="I4" s="242"/>
      <c r="J4" s="242"/>
      <c r="K4" s="243"/>
      <c r="L4" s="243"/>
      <c r="M4" s="119"/>
      <c r="N4" s="119"/>
    </row>
    <row r="5" spans="2:14">
      <c r="B5" s="119"/>
      <c r="C5" s="242"/>
      <c r="D5" s="435" t="s">
        <v>395</v>
      </c>
      <c r="E5" s="435"/>
      <c r="F5" s="435"/>
      <c r="G5" s="435"/>
      <c r="H5" s="435"/>
      <c r="I5" s="242"/>
      <c r="J5" s="242"/>
      <c r="K5" s="243"/>
      <c r="L5" s="243"/>
      <c r="M5" s="119"/>
      <c r="N5" s="119"/>
    </row>
    <row r="6" spans="2:14">
      <c r="B6" s="119"/>
      <c r="C6" s="242"/>
      <c r="D6" s="435" t="s">
        <v>1</v>
      </c>
      <c r="E6" s="435"/>
      <c r="F6" s="435"/>
      <c r="G6" s="435"/>
      <c r="H6" s="435"/>
      <c r="I6" s="242"/>
      <c r="J6" s="242"/>
      <c r="K6" s="243"/>
      <c r="L6" s="243"/>
      <c r="M6" s="119"/>
      <c r="N6" s="119"/>
    </row>
    <row r="7" spans="2:14">
      <c r="B7" s="244"/>
      <c r="C7" s="123" t="s">
        <v>4</v>
      </c>
      <c r="D7" s="397" t="s">
        <v>388</v>
      </c>
      <c r="E7" s="397"/>
      <c r="F7" s="397"/>
      <c r="G7" s="397"/>
      <c r="H7" s="397"/>
      <c r="I7" s="245"/>
      <c r="J7" s="390"/>
      <c r="K7" s="390"/>
      <c r="L7" s="390"/>
      <c r="M7" s="390"/>
      <c r="N7" s="390"/>
    </row>
    <row r="8" spans="2:14" ht="9.75" customHeight="1">
      <c r="B8" s="437"/>
      <c r="C8" s="437"/>
      <c r="D8" s="437"/>
      <c r="E8" s="437"/>
      <c r="F8" s="437"/>
      <c r="G8" s="437"/>
      <c r="H8" s="437"/>
      <c r="I8" s="437"/>
      <c r="J8" s="437"/>
      <c r="K8" s="119"/>
      <c r="L8" s="119"/>
      <c r="M8" s="119"/>
      <c r="N8" s="119"/>
    </row>
    <row r="9" spans="2:14" ht="8.25" customHeight="1">
      <c r="B9" s="437"/>
      <c r="C9" s="437"/>
      <c r="D9" s="437"/>
      <c r="E9" s="437"/>
      <c r="F9" s="437"/>
      <c r="G9" s="437"/>
      <c r="H9" s="437"/>
      <c r="I9" s="437"/>
      <c r="J9" s="437"/>
      <c r="K9" s="119"/>
      <c r="L9" s="119"/>
      <c r="M9" s="119"/>
      <c r="N9" s="119"/>
    </row>
    <row r="10" spans="2:14">
      <c r="B10" s="246"/>
      <c r="C10" s="439" t="s">
        <v>76</v>
      </c>
      <c r="D10" s="439"/>
      <c r="E10" s="247" t="s">
        <v>146</v>
      </c>
      <c r="F10" s="247" t="s">
        <v>147</v>
      </c>
      <c r="G10" s="385" t="s">
        <v>148</v>
      </c>
      <c r="H10" s="385" t="s">
        <v>149</v>
      </c>
      <c r="I10" s="385" t="s">
        <v>150</v>
      </c>
      <c r="J10" s="248"/>
      <c r="K10" s="249"/>
      <c r="L10" s="249"/>
      <c r="M10" s="249"/>
      <c r="N10" s="249"/>
    </row>
    <row r="11" spans="2:14">
      <c r="B11" s="250"/>
      <c r="C11" s="440"/>
      <c r="D11" s="440"/>
      <c r="E11" s="251">
        <v>1</v>
      </c>
      <c r="F11" s="251">
        <v>2</v>
      </c>
      <c r="G11" s="386">
        <v>3</v>
      </c>
      <c r="H11" s="386" t="s">
        <v>151</v>
      </c>
      <c r="I11" s="386" t="s">
        <v>152</v>
      </c>
      <c r="J11" s="252"/>
      <c r="K11" s="249"/>
      <c r="L11" s="249"/>
      <c r="M11" s="249"/>
      <c r="N11" s="249"/>
    </row>
    <row r="12" spans="2:14" ht="6" customHeight="1">
      <c r="B12" s="436"/>
      <c r="C12" s="437"/>
      <c r="D12" s="437"/>
      <c r="E12" s="437"/>
      <c r="F12" s="437"/>
      <c r="G12" s="437"/>
      <c r="H12" s="437"/>
      <c r="I12" s="437"/>
      <c r="J12" s="438"/>
      <c r="K12" s="119"/>
      <c r="L12" s="119"/>
      <c r="M12" s="119"/>
      <c r="N12" s="119"/>
    </row>
    <row r="13" spans="2:14" ht="10.5" customHeight="1">
      <c r="B13" s="441"/>
      <c r="C13" s="442"/>
      <c r="D13" s="442"/>
      <c r="E13" s="442"/>
      <c r="F13" s="442"/>
      <c r="G13" s="442"/>
      <c r="H13" s="442"/>
      <c r="I13" s="442"/>
      <c r="J13" s="443"/>
      <c r="K13" s="243"/>
      <c r="L13" s="243"/>
      <c r="M13" s="119"/>
      <c r="N13" s="119"/>
    </row>
    <row r="14" spans="2:14">
      <c r="B14" s="253"/>
      <c r="C14" s="444" t="s">
        <v>6</v>
      </c>
      <c r="D14" s="444"/>
      <c r="E14" s="254"/>
      <c r="F14" s="254"/>
      <c r="G14" s="254"/>
      <c r="H14" s="254"/>
      <c r="I14" s="254"/>
      <c r="J14" s="255"/>
      <c r="K14" s="243"/>
      <c r="L14" s="243"/>
      <c r="M14" s="119"/>
      <c r="N14" s="119"/>
    </row>
    <row r="15" spans="2:14">
      <c r="B15" s="253"/>
      <c r="C15" s="256"/>
      <c r="D15" s="256"/>
      <c r="E15" s="254"/>
      <c r="F15" s="254"/>
      <c r="G15" s="254"/>
      <c r="H15" s="254"/>
      <c r="I15" s="254"/>
      <c r="J15" s="255"/>
      <c r="K15" s="243"/>
      <c r="L15" s="243"/>
      <c r="M15" s="119"/>
      <c r="N15" s="119"/>
    </row>
    <row r="16" spans="2:14">
      <c r="B16" s="257"/>
      <c r="C16" s="400" t="s">
        <v>8</v>
      </c>
      <c r="D16" s="400"/>
      <c r="E16" s="258">
        <f>SUM(E18:E24)</f>
        <v>10115021</v>
      </c>
      <c r="F16" s="258">
        <f>SUM(F18:F24)</f>
        <v>77497704</v>
      </c>
      <c r="G16" s="258">
        <f>SUM(G18:G24)</f>
        <v>83731880</v>
      </c>
      <c r="H16" s="258">
        <f>SUM(H18:H24)</f>
        <v>3880845</v>
      </c>
      <c r="I16" s="258">
        <f>SUM(I18:I24)</f>
        <v>-6234176</v>
      </c>
      <c r="J16" s="259"/>
      <c r="K16" s="243"/>
      <c r="L16" s="243"/>
      <c r="M16" s="119"/>
      <c r="N16" s="119"/>
    </row>
    <row r="17" spans="2:15">
      <c r="B17" s="228"/>
      <c r="C17" s="138"/>
      <c r="D17" s="138"/>
      <c r="E17" s="260"/>
      <c r="F17" s="260"/>
      <c r="G17" s="260"/>
      <c r="H17" s="260"/>
      <c r="I17" s="260"/>
      <c r="J17" s="142"/>
      <c r="K17" s="243"/>
      <c r="L17" s="243"/>
      <c r="M17" s="119"/>
      <c r="N17" s="119"/>
      <c r="O17" s="119"/>
    </row>
    <row r="18" spans="2:15">
      <c r="B18" s="228"/>
      <c r="C18" s="445" t="s">
        <v>10</v>
      </c>
      <c r="D18" s="445"/>
      <c r="E18" s="144">
        <v>9056320</v>
      </c>
      <c r="F18" s="144">
        <v>72520046</v>
      </c>
      <c r="G18" s="144">
        <v>77838129</v>
      </c>
      <c r="H18" s="261">
        <f t="shared" ref="H18:H24" si="0">E18+F18-G18</f>
        <v>3738237</v>
      </c>
      <c r="I18" s="261">
        <f t="shared" ref="I18:I24" si="1">H18-E18</f>
        <v>-5318083</v>
      </c>
      <c r="J18" s="142"/>
      <c r="K18" s="243"/>
      <c r="L18" s="243"/>
      <c r="M18" s="119"/>
      <c r="N18" s="119"/>
      <c r="O18" s="119"/>
    </row>
    <row r="19" spans="2:15">
      <c r="B19" s="228"/>
      <c r="C19" s="445" t="s">
        <v>12</v>
      </c>
      <c r="D19" s="445"/>
      <c r="E19" s="144">
        <v>1058701</v>
      </c>
      <c r="F19" s="144">
        <v>4977658</v>
      </c>
      <c r="G19" s="144">
        <v>5893751</v>
      </c>
      <c r="H19" s="261">
        <f t="shared" si="0"/>
        <v>142608</v>
      </c>
      <c r="I19" s="261">
        <f t="shared" si="1"/>
        <v>-916093</v>
      </c>
      <c r="J19" s="142"/>
      <c r="K19" s="243"/>
      <c r="L19" s="243"/>
      <c r="M19" s="119"/>
      <c r="N19" s="119"/>
      <c r="O19" s="119"/>
    </row>
    <row r="20" spans="2:15">
      <c r="B20" s="228"/>
      <c r="C20" s="445" t="s">
        <v>14</v>
      </c>
      <c r="D20" s="445"/>
      <c r="E20" s="144">
        <v>0</v>
      </c>
      <c r="F20" s="144">
        <v>0</v>
      </c>
      <c r="G20" s="144">
        <v>0</v>
      </c>
      <c r="H20" s="261">
        <f t="shared" si="0"/>
        <v>0</v>
      </c>
      <c r="I20" s="261">
        <f t="shared" si="1"/>
        <v>0</v>
      </c>
      <c r="J20" s="142"/>
      <c r="K20" s="243"/>
      <c r="L20" s="243"/>
      <c r="M20" s="119"/>
      <c r="N20" s="119"/>
      <c r="O20" s="119"/>
    </row>
    <row r="21" spans="2:15">
      <c r="B21" s="228"/>
      <c r="C21" s="445" t="s">
        <v>16</v>
      </c>
      <c r="D21" s="445"/>
      <c r="E21" s="144">
        <v>0</v>
      </c>
      <c r="F21" s="144">
        <v>0</v>
      </c>
      <c r="G21" s="144">
        <v>0</v>
      </c>
      <c r="H21" s="261">
        <f t="shared" si="0"/>
        <v>0</v>
      </c>
      <c r="I21" s="261">
        <f t="shared" si="1"/>
        <v>0</v>
      </c>
      <c r="J21" s="142"/>
      <c r="K21" s="243"/>
      <c r="L21" s="243"/>
      <c r="M21" s="119"/>
      <c r="N21" s="119"/>
      <c r="O21" s="119" t="s">
        <v>134</v>
      </c>
    </row>
    <row r="22" spans="2:15">
      <c r="B22" s="228"/>
      <c r="C22" s="445" t="s">
        <v>18</v>
      </c>
      <c r="D22" s="445"/>
      <c r="E22" s="144">
        <v>0</v>
      </c>
      <c r="F22" s="144">
        <v>0</v>
      </c>
      <c r="G22" s="144">
        <v>0</v>
      </c>
      <c r="H22" s="261">
        <f t="shared" si="0"/>
        <v>0</v>
      </c>
      <c r="I22" s="261">
        <f t="shared" si="1"/>
        <v>0</v>
      </c>
      <c r="J22" s="142"/>
      <c r="K22" s="243"/>
      <c r="L22" s="243"/>
      <c r="M22" s="119"/>
      <c r="N22" s="119"/>
      <c r="O22" s="119"/>
    </row>
    <row r="23" spans="2:15">
      <c r="B23" s="228"/>
      <c r="C23" s="445" t="s">
        <v>20</v>
      </c>
      <c r="D23" s="445"/>
      <c r="E23" s="144">
        <v>0</v>
      </c>
      <c r="F23" s="144">
        <v>0</v>
      </c>
      <c r="G23" s="144">
        <v>0</v>
      </c>
      <c r="H23" s="261">
        <f t="shared" si="0"/>
        <v>0</v>
      </c>
      <c r="I23" s="261">
        <f t="shared" si="1"/>
        <v>0</v>
      </c>
      <c r="J23" s="142"/>
      <c r="K23" s="243"/>
      <c r="L23" s="243"/>
      <c r="M23" s="119" t="s">
        <v>134</v>
      </c>
      <c r="N23" s="119"/>
      <c r="O23" s="119"/>
    </row>
    <row r="24" spans="2:15">
      <c r="B24" s="228"/>
      <c r="C24" s="445" t="s">
        <v>22</v>
      </c>
      <c r="D24" s="445"/>
      <c r="E24" s="144">
        <v>0</v>
      </c>
      <c r="F24" s="144">
        <v>0</v>
      </c>
      <c r="G24" s="144">
        <v>0</v>
      </c>
      <c r="H24" s="261">
        <f t="shared" si="0"/>
        <v>0</v>
      </c>
      <c r="I24" s="261">
        <f t="shared" si="1"/>
        <v>0</v>
      </c>
      <c r="J24" s="142"/>
    </row>
    <row r="25" spans="2:15">
      <c r="B25" s="228"/>
      <c r="C25" s="384"/>
      <c r="D25" s="384"/>
      <c r="E25" s="262"/>
      <c r="F25" s="262"/>
      <c r="G25" s="262"/>
      <c r="H25" s="262"/>
      <c r="I25" s="262"/>
      <c r="J25" s="142"/>
    </row>
    <row r="26" spans="2:15">
      <c r="B26" s="257"/>
      <c r="C26" s="400" t="s">
        <v>27</v>
      </c>
      <c r="D26" s="400"/>
      <c r="E26" s="258">
        <f>SUM(E28:E36)</f>
        <v>20245753</v>
      </c>
      <c r="F26" s="258">
        <f>SUM(F28:F36)</f>
        <v>5765572</v>
      </c>
      <c r="G26" s="258">
        <f>SUM(G28:G36)</f>
        <v>10230430</v>
      </c>
      <c r="H26" s="258">
        <f>SUM(H28:H36)</f>
        <v>15780895</v>
      </c>
      <c r="I26" s="258">
        <f>SUM(I28:I36)</f>
        <v>-4464858</v>
      </c>
      <c r="J26" s="259"/>
    </row>
    <row r="27" spans="2:15">
      <c r="B27" s="228"/>
      <c r="C27" s="138"/>
      <c r="D27" s="384"/>
      <c r="E27" s="260"/>
      <c r="F27" s="260"/>
      <c r="G27" s="260"/>
      <c r="H27" s="260"/>
      <c r="I27" s="260"/>
      <c r="J27" s="142"/>
    </row>
    <row r="28" spans="2:15">
      <c r="B28" s="228"/>
      <c r="C28" s="445" t="s">
        <v>29</v>
      </c>
      <c r="D28" s="445"/>
      <c r="E28" s="144">
        <v>0</v>
      </c>
      <c r="F28" s="144">
        <v>0</v>
      </c>
      <c r="G28" s="144">
        <v>0</v>
      </c>
      <c r="H28" s="261">
        <f t="shared" ref="H28:H36" si="2">E28+F28-G28</f>
        <v>0</v>
      </c>
      <c r="I28" s="261">
        <f t="shared" ref="I28:I36" si="3">H28-E28</f>
        <v>0</v>
      </c>
      <c r="J28" s="142"/>
    </row>
    <row r="29" spans="2:15">
      <c r="B29" s="228"/>
      <c r="C29" s="445" t="s">
        <v>31</v>
      </c>
      <c r="D29" s="445"/>
      <c r="E29" s="144">
        <v>0</v>
      </c>
      <c r="F29" s="144">
        <v>0</v>
      </c>
      <c r="G29" s="144">
        <v>0</v>
      </c>
      <c r="H29" s="261">
        <f t="shared" si="2"/>
        <v>0</v>
      </c>
      <c r="I29" s="261">
        <f t="shared" si="3"/>
        <v>0</v>
      </c>
      <c r="J29" s="142"/>
    </row>
    <row r="30" spans="2:15">
      <c r="B30" s="228"/>
      <c r="C30" s="445" t="s">
        <v>33</v>
      </c>
      <c r="D30" s="445"/>
      <c r="E30" s="144">
        <v>0</v>
      </c>
      <c r="F30" s="144">
        <v>0</v>
      </c>
      <c r="G30" s="144">
        <v>0</v>
      </c>
      <c r="H30" s="261">
        <f t="shared" si="2"/>
        <v>0</v>
      </c>
      <c r="I30" s="261">
        <f t="shared" si="3"/>
        <v>0</v>
      </c>
      <c r="J30" s="142"/>
    </row>
    <row r="31" spans="2:15">
      <c r="B31" s="228"/>
      <c r="C31" s="445" t="s">
        <v>153</v>
      </c>
      <c r="D31" s="445"/>
      <c r="E31" s="144">
        <v>20228753</v>
      </c>
      <c r="F31" s="144">
        <v>5765572</v>
      </c>
      <c r="G31" s="144">
        <v>10230430</v>
      </c>
      <c r="H31" s="261">
        <f t="shared" si="2"/>
        <v>15763895</v>
      </c>
      <c r="I31" s="261">
        <f t="shared" si="3"/>
        <v>-4464858</v>
      </c>
      <c r="J31" s="142"/>
    </row>
    <row r="32" spans="2:15">
      <c r="B32" s="228"/>
      <c r="C32" s="445" t="s">
        <v>37</v>
      </c>
      <c r="D32" s="445"/>
      <c r="E32" s="144">
        <v>0</v>
      </c>
      <c r="F32" s="144">
        <v>0</v>
      </c>
      <c r="G32" s="144">
        <v>0</v>
      </c>
      <c r="H32" s="261">
        <f t="shared" si="2"/>
        <v>0</v>
      </c>
      <c r="I32" s="261">
        <f t="shared" si="3"/>
        <v>0</v>
      </c>
      <c r="J32" s="142"/>
    </row>
    <row r="33" spans="2:18">
      <c r="B33" s="228"/>
      <c r="C33" s="445" t="s">
        <v>39</v>
      </c>
      <c r="D33" s="445"/>
      <c r="E33" s="144">
        <v>0</v>
      </c>
      <c r="F33" s="144">
        <v>0</v>
      </c>
      <c r="G33" s="144">
        <v>0</v>
      </c>
      <c r="H33" s="261">
        <f t="shared" si="2"/>
        <v>0</v>
      </c>
      <c r="I33" s="261">
        <f t="shared" si="3"/>
        <v>0</v>
      </c>
      <c r="J33" s="142"/>
    </row>
    <row r="34" spans="2:18">
      <c r="B34" s="228"/>
      <c r="C34" s="445" t="s">
        <v>41</v>
      </c>
      <c r="D34" s="445"/>
      <c r="E34" s="144">
        <v>17000</v>
      </c>
      <c r="F34" s="144">
        <v>0</v>
      </c>
      <c r="G34" s="144">
        <v>0</v>
      </c>
      <c r="H34" s="261">
        <f t="shared" si="2"/>
        <v>17000</v>
      </c>
      <c r="I34" s="261">
        <f t="shared" si="3"/>
        <v>0</v>
      </c>
      <c r="J34" s="142"/>
    </row>
    <row r="35" spans="2:18">
      <c r="B35" s="228"/>
      <c r="C35" s="445" t="s">
        <v>42</v>
      </c>
      <c r="D35" s="445"/>
      <c r="E35" s="144">
        <v>0</v>
      </c>
      <c r="F35" s="144">
        <v>0</v>
      </c>
      <c r="G35" s="144">
        <v>0</v>
      </c>
      <c r="H35" s="261">
        <f t="shared" si="2"/>
        <v>0</v>
      </c>
      <c r="I35" s="261">
        <f t="shared" si="3"/>
        <v>0</v>
      </c>
      <c r="J35" s="142"/>
    </row>
    <row r="36" spans="2:18">
      <c r="B36" s="228"/>
      <c r="C36" s="445" t="s">
        <v>44</v>
      </c>
      <c r="D36" s="445"/>
      <c r="E36" s="144">
        <v>0</v>
      </c>
      <c r="F36" s="144">
        <v>0</v>
      </c>
      <c r="G36" s="144">
        <v>0</v>
      </c>
      <c r="H36" s="261">
        <f t="shared" si="2"/>
        <v>0</v>
      </c>
      <c r="I36" s="261">
        <f t="shared" si="3"/>
        <v>0</v>
      </c>
      <c r="J36" s="142"/>
    </row>
    <row r="37" spans="2:18">
      <c r="B37" s="228"/>
      <c r="C37" s="384"/>
      <c r="D37" s="384"/>
      <c r="E37" s="262"/>
      <c r="F37" s="260"/>
      <c r="G37" s="260"/>
      <c r="H37" s="260"/>
      <c r="I37" s="260"/>
      <c r="J37" s="142"/>
    </row>
    <row r="38" spans="2:18">
      <c r="B38" s="253"/>
      <c r="C38" s="444" t="s">
        <v>48</v>
      </c>
      <c r="D38" s="444"/>
      <c r="E38" s="258">
        <f>E16+E26</f>
        <v>30360774</v>
      </c>
      <c r="F38" s="258">
        <f>F16+F26</f>
        <v>83263276</v>
      </c>
      <c r="G38" s="258">
        <f>G16+G26</f>
        <v>93962310</v>
      </c>
      <c r="H38" s="258">
        <f>H16+H26</f>
        <v>19661740</v>
      </c>
      <c r="I38" s="258">
        <f>I16+I26</f>
        <v>-10699034</v>
      </c>
      <c r="J38" s="255"/>
    </row>
    <row r="39" spans="2:18">
      <c r="B39" s="446"/>
      <c r="C39" s="447"/>
      <c r="D39" s="447"/>
      <c r="E39" s="447"/>
      <c r="F39" s="447"/>
      <c r="G39" s="447"/>
      <c r="H39" s="447"/>
      <c r="I39" s="447"/>
      <c r="J39" s="448"/>
    </row>
    <row r="40" spans="2:18">
      <c r="B40" s="263"/>
      <c r="C40" s="264"/>
      <c r="D40" s="265"/>
      <c r="F40" s="263"/>
      <c r="G40" s="263"/>
      <c r="H40" s="263"/>
      <c r="I40" s="263"/>
      <c r="J40" s="263"/>
    </row>
    <row r="41" spans="2:18">
      <c r="B41" s="119"/>
      <c r="C41" s="398" t="s">
        <v>78</v>
      </c>
      <c r="D41" s="398"/>
      <c r="E41" s="398"/>
      <c r="F41" s="398"/>
      <c r="G41" s="398"/>
      <c r="H41" s="398"/>
      <c r="I41" s="398"/>
      <c r="J41" s="145"/>
      <c r="K41" s="145"/>
      <c r="L41" s="119"/>
      <c r="M41" s="119"/>
      <c r="N41" s="119"/>
      <c r="O41" s="119"/>
      <c r="P41" s="119"/>
      <c r="Q41" s="119"/>
      <c r="R41" s="119"/>
    </row>
    <row r="42" spans="2:18">
      <c r="B42" s="119"/>
      <c r="C42" s="145"/>
      <c r="D42" s="165"/>
      <c r="E42" s="166"/>
      <c r="F42" s="166"/>
      <c r="G42" s="119"/>
      <c r="H42" s="167"/>
      <c r="I42" s="165"/>
      <c r="J42" s="166"/>
      <c r="K42" s="166"/>
      <c r="L42" s="119"/>
      <c r="M42" s="119"/>
      <c r="N42" s="119"/>
      <c r="O42" s="119"/>
      <c r="P42" s="119"/>
      <c r="Q42" s="119"/>
      <c r="R42" s="119"/>
    </row>
    <row r="43" spans="2:18">
      <c r="B43" s="119"/>
      <c r="C43" s="449"/>
      <c r="D43" s="449"/>
      <c r="E43" s="166"/>
      <c r="F43" s="450"/>
      <c r="G43" s="450"/>
      <c r="H43" s="450"/>
      <c r="I43" s="450"/>
      <c r="J43" s="166"/>
      <c r="K43" s="166"/>
      <c r="L43" s="119"/>
      <c r="M43" s="119"/>
      <c r="N43" s="119"/>
      <c r="O43" s="119"/>
      <c r="P43" s="119"/>
      <c r="Q43" s="119"/>
      <c r="R43" s="119"/>
    </row>
    <row r="44" spans="2:18">
      <c r="B44" s="119"/>
      <c r="C44" s="407" t="s">
        <v>390</v>
      </c>
      <c r="D44" s="407"/>
      <c r="E44" s="125"/>
      <c r="F44" s="407" t="s">
        <v>391</v>
      </c>
      <c r="G44" s="407"/>
      <c r="H44" s="407"/>
      <c r="I44" s="407"/>
      <c r="J44" s="170"/>
      <c r="K44" s="119"/>
      <c r="Q44" s="119"/>
      <c r="R44" s="119"/>
    </row>
    <row r="45" spans="2:18">
      <c r="B45" s="119"/>
      <c r="C45" s="402" t="s">
        <v>392</v>
      </c>
      <c r="D45" s="402"/>
      <c r="E45" s="266"/>
      <c r="F45" s="402" t="s">
        <v>393</v>
      </c>
      <c r="G45" s="402"/>
      <c r="H45" s="402"/>
      <c r="I45" s="402"/>
      <c r="J45" s="170"/>
      <c r="K45" s="119"/>
      <c r="Q45" s="119"/>
      <c r="R45" s="119"/>
    </row>
    <row r="46" spans="2:18">
      <c r="C46" s="119"/>
      <c r="D46" s="119"/>
      <c r="E46" s="128"/>
      <c r="F46" s="119"/>
      <c r="G46" s="119"/>
      <c r="H46" s="119"/>
    </row>
    <row r="47" spans="2:18" hidden="1">
      <c r="C47" s="119"/>
      <c r="D47" s="119"/>
      <c r="E47" s="128"/>
      <c r="F47" s="119"/>
      <c r="G47" s="119"/>
      <c r="H47" s="119"/>
    </row>
  </sheetData>
  <mergeCells count="41">
    <mergeCell ref="C44:D44"/>
    <mergeCell ref="C45:D45"/>
    <mergeCell ref="F45:I45"/>
    <mergeCell ref="C35:D35"/>
    <mergeCell ref="C36:D36"/>
    <mergeCell ref="C38:D38"/>
    <mergeCell ref="B39:J39"/>
    <mergeCell ref="C41:I41"/>
    <mergeCell ref="C43:D43"/>
    <mergeCell ref="F43:I43"/>
    <mergeCell ref="F44:I44"/>
    <mergeCell ref="C18:D18"/>
    <mergeCell ref="C19:D19"/>
    <mergeCell ref="C34:D34"/>
    <mergeCell ref="C21:D21"/>
    <mergeCell ref="C22:D22"/>
    <mergeCell ref="C23:D23"/>
    <mergeCell ref="C24:D24"/>
    <mergeCell ref="C26:D26"/>
    <mergeCell ref="C28:D28"/>
    <mergeCell ref="C29:D29"/>
    <mergeCell ref="C20:D20"/>
    <mergeCell ref="C30:D30"/>
    <mergeCell ref="C31:D31"/>
    <mergeCell ref="C32:D32"/>
    <mergeCell ref="C33:D33"/>
    <mergeCell ref="B12:J12"/>
    <mergeCell ref="C16:D16"/>
    <mergeCell ref="D5:H5"/>
    <mergeCell ref="D6:H6"/>
    <mergeCell ref="D7:H7"/>
    <mergeCell ref="B8:J8"/>
    <mergeCell ref="B9:J9"/>
    <mergeCell ref="C10:D11"/>
    <mergeCell ref="B13:J13"/>
    <mergeCell ref="C14:D14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52"/>
  <sheetViews>
    <sheetView showGridLines="0" workbookViewId="0">
      <selection activeCell="C42" sqref="C42"/>
    </sheetView>
  </sheetViews>
  <sheetFormatPr baseColWidth="10" defaultColWidth="0" defaultRowHeight="15" zeroHeight="1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8.25" customHeight="1"/>
    <row r="2" spans="2:11">
      <c r="C2" s="267"/>
      <c r="D2" s="455" t="s">
        <v>386</v>
      </c>
      <c r="E2" s="455"/>
      <c r="F2" s="455"/>
      <c r="G2" s="455"/>
      <c r="H2" s="455"/>
      <c r="I2" s="455"/>
      <c r="J2" s="267"/>
      <c r="K2" s="267"/>
    </row>
    <row r="3" spans="2:11">
      <c r="C3" s="267"/>
      <c r="D3" s="455" t="s">
        <v>154</v>
      </c>
      <c r="E3" s="455"/>
      <c r="F3" s="455"/>
      <c r="G3" s="455"/>
      <c r="H3" s="455"/>
      <c r="I3" s="455"/>
      <c r="J3" s="267"/>
      <c r="K3" s="267"/>
    </row>
    <row r="4" spans="2:11">
      <c r="C4" s="267"/>
      <c r="D4" s="455" t="s">
        <v>387</v>
      </c>
      <c r="E4" s="455"/>
      <c r="F4" s="455"/>
      <c r="G4" s="455"/>
      <c r="H4" s="455"/>
      <c r="I4" s="455"/>
      <c r="J4" s="267"/>
      <c r="K4" s="267"/>
    </row>
    <row r="5" spans="2:11">
      <c r="C5" s="267"/>
      <c r="D5" s="455" t="s">
        <v>1</v>
      </c>
      <c r="E5" s="455"/>
      <c r="F5" s="455"/>
      <c r="G5" s="455"/>
      <c r="H5" s="455"/>
      <c r="I5" s="455"/>
      <c r="J5" s="267"/>
      <c r="K5" s="267"/>
    </row>
    <row r="6" spans="2:11">
      <c r="B6" s="182"/>
      <c r="C6" s="180" t="s">
        <v>4</v>
      </c>
      <c r="D6" s="397" t="s">
        <v>388</v>
      </c>
      <c r="E6" s="397"/>
      <c r="F6" s="397"/>
      <c r="G6" s="397"/>
      <c r="H6" s="397"/>
      <c r="I6" s="397"/>
      <c r="J6" s="184"/>
      <c r="K6" s="268"/>
    </row>
    <row r="7" spans="2:11" ht="9" customHeight="1">
      <c r="B7" s="269"/>
      <c r="C7" s="418"/>
      <c r="D7" s="418"/>
      <c r="E7" s="418"/>
      <c r="F7" s="418"/>
      <c r="G7" s="418"/>
      <c r="H7" s="418"/>
      <c r="I7" s="418"/>
      <c r="J7" s="418"/>
      <c r="K7" s="418"/>
    </row>
    <row r="8" spans="2:11" ht="9" customHeight="1">
      <c r="B8" s="269"/>
      <c r="C8" s="418"/>
      <c r="D8" s="418"/>
      <c r="E8" s="418"/>
      <c r="F8" s="418"/>
      <c r="G8" s="418"/>
      <c r="H8" s="418"/>
      <c r="I8" s="418"/>
      <c r="J8" s="418"/>
      <c r="K8" s="418"/>
    </row>
    <row r="9" spans="2:11" ht="24">
      <c r="B9" s="270"/>
      <c r="C9" s="458" t="s">
        <v>155</v>
      </c>
      <c r="D9" s="458"/>
      <c r="E9" s="458"/>
      <c r="F9" s="271"/>
      <c r="G9" s="272" t="s">
        <v>156</v>
      </c>
      <c r="H9" s="272" t="s">
        <v>157</v>
      </c>
      <c r="I9" s="271" t="s">
        <v>158</v>
      </c>
      <c r="J9" s="271" t="s">
        <v>159</v>
      </c>
      <c r="K9" s="273"/>
    </row>
    <row r="10" spans="2:11" ht="7.5" customHeight="1">
      <c r="B10" s="274"/>
      <c r="C10" s="418"/>
      <c r="D10" s="418"/>
      <c r="E10" s="418"/>
      <c r="F10" s="418"/>
      <c r="G10" s="418"/>
      <c r="H10" s="418"/>
      <c r="I10" s="418"/>
      <c r="J10" s="418"/>
      <c r="K10" s="459"/>
    </row>
    <row r="11" spans="2:11" ht="7.5" customHeight="1">
      <c r="B11" s="190"/>
      <c r="C11" s="456"/>
      <c r="D11" s="456"/>
      <c r="E11" s="456"/>
      <c r="F11" s="456"/>
      <c r="G11" s="456"/>
      <c r="H11" s="456"/>
      <c r="I11" s="456"/>
      <c r="J11" s="456"/>
      <c r="K11" s="457"/>
    </row>
    <row r="12" spans="2:11">
      <c r="B12" s="190"/>
      <c r="C12" s="453" t="s">
        <v>160</v>
      </c>
      <c r="D12" s="453"/>
      <c r="E12" s="453"/>
      <c r="F12" s="275"/>
      <c r="G12" s="275"/>
      <c r="H12" s="275"/>
      <c r="I12" s="275"/>
      <c r="J12" s="275"/>
      <c r="K12" s="276"/>
    </row>
    <row r="13" spans="2:11">
      <c r="B13" s="277"/>
      <c r="C13" s="452" t="s">
        <v>161</v>
      </c>
      <c r="D13" s="452"/>
      <c r="E13" s="452"/>
      <c r="F13" s="196"/>
      <c r="G13" s="196"/>
      <c r="H13" s="196"/>
      <c r="I13" s="196"/>
      <c r="J13" s="196"/>
      <c r="K13" s="278"/>
    </row>
    <row r="14" spans="2:11">
      <c r="B14" s="277"/>
      <c r="C14" s="453" t="s">
        <v>162</v>
      </c>
      <c r="D14" s="453"/>
      <c r="E14" s="453"/>
      <c r="F14" s="196"/>
      <c r="G14" s="279"/>
      <c r="H14" s="279"/>
      <c r="I14" s="231">
        <f>SUM(I15:I17)</f>
        <v>0</v>
      </c>
      <c r="J14" s="231">
        <f>SUM(J15:J17)</f>
        <v>0</v>
      </c>
      <c r="K14" s="280"/>
    </row>
    <row r="15" spans="2:11">
      <c r="B15" s="281"/>
      <c r="C15" s="282"/>
      <c r="D15" s="408" t="s">
        <v>163</v>
      </c>
      <c r="E15" s="408"/>
      <c r="F15" s="196"/>
      <c r="G15" s="283" t="s">
        <v>396</v>
      </c>
      <c r="H15" s="283" t="s">
        <v>397</v>
      </c>
      <c r="I15" s="284">
        <v>0</v>
      </c>
      <c r="J15" s="284">
        <v>0</v>
      </c>
      <c r="K15" s="285"/>
    </row>
    <row r="16" spans="2:11">
      <c r="B16" s="281"/>
      <c r="C16" s="282"/>
      <c r="D16" s="408" t="s">
        <v>164</v>
      </c>
      <c r="E16" s="408"/>
      <c r="F16" s="196"/>
      <c r="G16" s="283" t="s">
        <v>396</v>
      </c>
      <c r="H16" s="283" t="s">
        <v>397</v>
      </c>
      <c r="I16" s="284">
        <v>0</v>
      </c>
      <c r="J16" s="284">
        <v>0</v>
      </c>
      <c r="K16" s="285"/>
    </row>
    <row r="17" spans="2:11">
      <c r="B17" s="281"/>
      <c r="C17" s="282"/>
      <c r="D17" s="408" t="s">
        <v>165</v>
      </c>
      <c r="E17" s="408"/>
      <c r="F17" s="196"/>
      <c r="G17" s="283" t="s">
        <v>396</v>
      </c>
      <c r="H17" s="283" t="s">
        <v>397</v>
      </c>
      <c r="I17" s="284">
        <v>0</v>
      </c>
      <c r="J17" s="284">
        <v>0</v>
      </c>
      <c r="K17" s="285"/>
    </row>
    <row r="18" spans="2:11">
      <c r="B18" s="281"/>
      <c r="C18" s="282"/>
      <c r="D18" s="282"/>
      <c r="E18" s="194"/>
      <c r="F18" s="196"/>
      <c r="G18" s="286"/>
      <c r="H18" s="286"/>
      <c r="I18" s="287"/>
      <c r="J18" s="287"/>
      <c r="K18" s="285"/>
    </row>
    <row r="19" spans="2:11">
      <c r="B19" s="277"/>
      <c r="C19" s="453" t="s">
        <v>166</v>
      </c>
      <c r="D19" s="453"/>
      <c r="E19" s="453"/>
      <c r="F19" s="196"/>
      <c r="G19" s="279"/>
      <c r="H19" s="279"/>
      <c r="I19" s="231">
        <f>SUM(I20:I23)</f>
        <v>0</v>
      </c>
      <c r="J19" s="231">
        <f>SUM(J20:J23)</f>
        <v>0</v>
      </c>
      <c r="K19" s="280"/>
    </row>
    <row r="20" spans="2:11">
      <c r="B20" s="281"/>
      <c r="C20" s="282"/>
      <c r="D20" s="408" t="s">
        <v>167</v>
      </c>
      <c r="E20" s="408"/>
      <c r="F20" s="196"/>
      <c r="G20" s="283" t="s">
        <v>396</v>
      </c>
      <c r="H20" s="283" t="s">
        <v>397</v>
      </c>
      <c r="I20" s="284">
        <v>0</v>
      </c>
      <c r="J20" s="284">
        <v>0</v>
      </c>
      <c r="K20" s="285"/>
    </row>
    <row r="21" spans="2:11">
      <c r="B21" s="281"/>
      <c r="C21" s="282"/>
      <c r="D21" s="408" t="s">
        <v>168</v>
      </c>
      <c r="E21" s="408"/>
      <c r="F21" s="196"/>
      <c r="G21" s="283" t="s">
        <v>396</v>
      </c>
      <c r="H21" s="283" t="s">
        <v>397</v>
      </c>
      <c r="I21" s="284">
        <v>0</v>
      </c>
      <c r="J21" s="284">
        <v>0</v>
      </c>
      <c r="K21" s="285"/>
    </row>
    <row r="22" spans="2:11">
      <c r="B22" s="281"/>
      <c r="C22" s="282"/>
      <c r="D22" s="408" t="s">
        <v>164</v>
      </c>
      <c r="E22" s="408"/>
      <c r="F22" s="196"/>
      <c r="G22" s="283" t="s">
        <v>396</v>
      </c>
      <c r="H22" s="283" t="s">
        <v>397</v>
      </c>
      <c r="I22" s="284">
        <v>0</v>
      </c>
      <c r="J22" s="284">
        <v>0</v>
      </c>
      <c r="K22" s="285"/>
    </row>
    <row r="23" spans="2:11">
      <c r="B23" s="281"/>
      <c r="C23" s="288"/>
      <c r="D23" s="408" t="s">
        <v>165</v>
      </c>
      <c r="E23" s="408"/>
      <c r="F23" s="196"/>
      <c r="G23" s="283" t="s">
        <v>396</v>
      </c>
      <c r="H23" s="283" t="s">
        <v>397</v>
      </c>
      <c r="I23" s="289">
        <v>0</v>
      </c>
      <c r="J23" s="289">
        <v>0</v>
      </c>
      <c r="K23" s="285"/>
    </row>
    <row r="24" spans="2:11">
      <c r="B24" s="281"/>
      <c r="C24" s="282"/>
      <c r="D24" s="282"/>
      <c r="E24" s="194"/>
      <c r="F24" s="196"/>
      <c r="G24" s="389"/>
      <c r="H24" s="389"/>
      <c r="I24" s="216"/>
      <c r="J24" s="216"/>
      <c r="K24" s="285"/>
    </row>
    <row r="25" spans="2:11">
      <c r="B25" s="290"/>
      <c r="C25" s="454" t="s">
        <v>169</v>
      </c>
      <c r="D25" s="454"/>
      <c r="E25" s="454"/>
      <c r="F25" s="200"/>
      <c r="G25" s="291"/>
      <c r="H25" s="291"/>
      <c r="I25" s="292">
        <f>I14+I19</f>
        <v>0</v>
      </c>
      <c r="J25" s="292">
        <f>J14+J19</f>
        <v>0</v>
      </c>
      <c r="K25" s="293"/>
    </row>
    <row r="26" spans="2:11">
      <c r="B26" s="277"/>
      <c r="C26" s="282"/>
      <c r="D26" s="282"/>
      <c r="E26" s="388"/>
      <c r="F26" s="196"/>
      <c r="G26" s="389"/>
      <c r="H26" s="389"/>
      <c r="I26" s="216"/>
      <c r="J26" s="216"/>
      <c r="K26" s="280"/>
    </row>
    <row r="27" spans="2:11">
      <c r="B27" s="277"/>
      <c r="C27" s="452" t="s">
        <v>170</v>
      </c>
      <c r="D27" s="452"/>
      <c r="E27" s="452"/>
      <c r="F27" s="196"/>
      <c r="G27" s="389"/>
      <c r="H27" s="389"/>
      <c r="I27" s="216"/>
      <c r="J27" s="216"/>
      <c r="K27" s="280"/>
    </row>
    <row r="28" spans="2:11">
      <c r="B28" s="277"/>
      <c r="C28" s="453" t="s">
        <v>162</v>
      </c>
      <c r="D28" s="453"/>
      <c r="E28" s="453"/>
      <c r="F28" s="196"/>
      <c r="G28" s="279"/>
      <c r="H28" s="279"/>
      <c r="I28" s="231">
        <f>SUM(I29:I31)</f>
        <v>0</v>
      </c>
      <c r="J28" s="231">
        <f>SUM(J29:J31)</f>
        <v>0</v>
      </c>
      <c r="K28" s="280"/>
    </row>
    <row r="29" spans="2:11">
      <c r="B29" s="281"/>
      <c r="C29" s="282"/>
      <c r="D29" s="408" t="s">
        <v>163</v>
      </c>
      <c r="E29" s="408"/>
      <c r="F29" s="196"/>
      <c r="G29" s="283" t="s">
        <v>396</v>
      </c>
      <c r="H29" s="283" t="s">
        <v>397</v>
      </c>
      <c r="I29" s="284">
        <v>0</v>
      </c>
      <c r="J29" s="284">
        <v>0</v>
      </c>
      <c r="K29" s="285"/>
    </row>
    <row r="30" spans="2:11">
      <c r="B30" s="281"/>
      <c r="C30" s="288"/>
      <c r="D30" s="408" t="s">
        <v>164</v>
      </c>
      <c r="E30" s="408"/>
      <c r="F30" s="288"/>
      <c r="G30" s="294" t="s">
        <v>396</v>
      </c>
      <c r="H30" s="294" t="s">
        <v>397</v>
      </c>
      <c r="I30" s="284">
        <v>0</v>
      </c>
      <c r="J30" s="284">
        <v>0</v>
      </c>
      <c r="K30" s="285"/>
    </row>
    <row r="31" spans="2:11">
      <c r="B31" s="281"/>
      <c r="C31" s="288"/>
      <c r="D31" s="408" t="s">
        <v>165</v>
      </c>
      <c r="E31" s="408"/>
      <c r="F31" s="288"/>
      <c r="G31" s="294" t="s">
        <v>396</v>
      </c>
      <c r="H31" s="294" t="s">
        <v>397</v>
      </c>
      <c r="I31" s="284">
        <v>0</v>
      </c>
      <c r="J31" s="284">
        <v>0</v>
      </c>
      <c r="K31" s="285"/>
    </row>
    <row r="32" spans="2:11" ht="10.5" customHeight="1">
      <c r="B32" s="281"/>
      <c r="C32" s="282"/>
      <c r="D32" s="282"/>
      <c r="E32" s="194"/>
      <c r="F32" s="196"/>
      <c r="G32" s="389"/>
      <c r="H32" s="389"/>
      <c r="I32" s="216"/>
      <c r="J32" s="216"/>
      <c r="K32" s="285"/>
    </row>
    <row r="33" spans="2:11">
      <c r="B33" s="277"/>
      <c r="C33" s="453" t="s">
        <v>166</v>
      </c>
      <c r="D33" s="453"/>
      <c r="E33" s="453"/>
      <c r="F33" s="196"/>
      <c r="G33" s="279"/>
      <c r="H33" s="279"/>
      <c r="I33" s="231">
        <f>SUM(I34:I37)</f>
        <v>0</v>
      </c>
      <c r="J33" s="231">
        <f>SUM(J34:J37)</f>
        <v>0</v>
      </c>
      <c r="K33" s="280"/>
    </row>
    <row r="34" spans="2:11">
      <c r="B34" s="281"/>
      <c r="C34" s="282"/>
      <c r="D34" s="408" t="s">
        <v>167</v>
      </c>
      <c r="E34" s="408"/>
      <c r="F34" s="196"/>
      <c r="G34" s="283" t="s">
        <v>396</v>
      </c>
      <c r="H34" s="283" t="s">
        <v>397</v>
      </c>
      <c r="I34" s="284">
        <v>0</v>
      </c>
      <c r="J34" s="284">
        <v>0</v>
      </c>
      <c r="K34" s="285"/>
    </row>
    <row r="35" spans="2:11">
      <c r="B35" s="281"/>
      <c r="C35" s="282"/>
      <c r="D35" s="408" t="s">
        <v>168</v>
      </c>
      <c r="E35" s="408"/>
      <c r="F35" s="196"/>
      <c r="G35" s="283" t="s">
        <v>396</v>
      </c>
      <c r="H35" s="283" t="s">
        <v>397</v>
      </c>
      <c r="I35" s="284">
        <v>0</v>
      </c>
      <c r="J35" s="284">
        <v>0</v>
      </c>
      <c r="K35" s="285"/>
    </row>
    <row r="36" spans="2:11">
      <c r="B36" s="281"/>
      <c r="C36" s="282"/>
      <c r="D36" s="408" t="s">
        <v>164</v>
      </c>
      <c r="E36" s="408"/>
      <c r="F36" s="196"/>
      <c r="G36" s="283" t="s">
        <v>396</v>
      </c>
      <c r="H36" s="283" t="s">
        <v>397</v>
      </c>
      <c r="I36" s="284">
        <v>0</v>
      </c>
      <c r="J36" s="284">
        <v>0</v>
      </c>
      <c r="K36" s="285"/>
    </row>
    <row r="37" spans="2:11">
      <c r="B37" s="281"/>
      <c r="C37" s="196"/>
      <c r="D37" s="408" t="s">
        <v>165</v>
      </c>
      <c r="E37" s="408"/>
      <c r="F37" s="196"/>
      <c r="G37" s="283"/>
      <c r="H37" s="283"/>
      <c r="I37" s="284">
        <v>0</v>
      </c>
      <c r="J37" s="284">
        <v>0</v>
      </c>
      <c r="K37" s="285"/>
    </row>
    <row r="38" spans="2:11">
      <c r="B38" s="281"/>
      <c r="C38" s="196"/>
      <c r="D38" s="196"/>
      <c r="E38" s="194"/>
      <c r="F38" s="196"/>
      <c r="G38" s="389"/>
      <c r="H38" s="389"/>
      <c r="I38" s="216"/>
      <c r="J38" s="216"/>
      <c r="K38" s="285"/>
    </row>
    <row r="39" spans="2:11">
      <c r="B39" s="290"/>
      <c r="C39" s="454" t="s">
        <v>171</v>
      </c>
      <c r="D39" s="454"/>
      <c r="E39" s="454"/>
      <c r="F39" s="200"/>
      <c r="G39" s="295"/>
      <c r="H39" s="295"/>
      <c r="I39" s="292">
        <f>I28+I33</f>
        <v>0</v>
      </c>
      <c r="J39" s="292">
        <f>J28+J33</f>
        <v>0</v>
      </c>
      <c r="K39" s="293"/>
    </row>
    <row r="40" spans="2:11" ht="9.75" customHeight="1">
      <c r="B40" s="281"/>
      <c r="C40" s="282"/>
      <c r="D40" s="282"/>
      <c r="E40" s="194"/>
      <c r="F40" s="196"/>
      <c r="G40" s="389"/>
      <c r="H40" s="389"/>
      <c r="I40" s="216"/>
      <c r="J40" s="216"/>
      <c r="K40" s="285"/>
    </row>
    <row r="41" spans="2:11">
      <c r="B41" s="281"/>
      <c r="C41" s="453" t="s">
        <v>172</v>
      </c>
      <c r="D41" s="453"/>
      <c r="E41" s="453"/>
      <c r="F41" s="196"/>
      <c r="G41" s="283" t="s">
        <v>396</v>
      </c>
      <c r="H41" s="283" t="s">
        <v>397</v>
      </c>
      <c r="I41" s="296">
        <v>3818312</v>
      </c>
      <c r="J41" s="296">
        <v>2390315</v>
      </c>
      <c r="K41" s="285"/>
    </row>
    <row r="42" spans="2:11" ht="8.25" customHeight="1">
      <c r="B42" s="281"/>
      <c r="C42" s="282"/>
      <c r="D42" s="282"/>
      <c r="E42" s="194"/>
      <c r="F42" s="196"/>
      <c r="G42" s="389"/>
      <c r="H42" s="389"/>
      <c r="I42" s="216"/>
      <c r="J42" s="216"/>
      <c r="K42" s="285"/>
    </row>
    <row r="43" spans="2:11">
      <c r="B43" s="297"/>
      <c r="C43" s="451" t="s">
        <v>173</v>
      </c>
      <c r="D43" s="451"/>
      <c r="E43" s="451"/>
      <c r="F43" s="298"/>
      <c r="G43" s="299"/>
      <c r="H43" s="299"/>
      <c r="I43" s="300">
        <f>I41+I39+I25</f>
        <v>3818312</v>
      </c>
      <c r="J43" s="300">
        <f>J41+J39+J25</f>
        <v>2390315</v>
      </c>
      <c r="K43" s="301"/>
    </row>
    <row r="44" spans="2:11" ht="9" customHeight="1">
      <c r="C44" s="452"/>
      <c r="D44" s="452"/>
      <c r="E44" s="452"/>
      <c r="F44" s="452"/>
      <c r="G44" s="452"/>
      <c r="H44" s="452"/>
      <c r="I44" s="452"/>
      <c r="J44" s="452"/>
      <c r="K44" s="452"/>
    </row>
    <row r="45" spans="2:11" ht="10.5" customHeight="1">
      <c r="C45" s="302"/>
      <c r="D45" s="302"/>
      <c r="E45" s="303"/>
      <c r="F45" s="304"/>
      <c r="G45" s="303"/>
      <c r="H45" s="304"/>
      <c r="I45" s="304"/>
      <c r="J45" s="304"/>
    </row>
    <row r="46" spans="2:11">
      <c r="B46" s="179"/>
      <c r="C46" s="408" t="s">
        <v>78</v>
      </c>
      <c r="D46" s="408"/>
      <c r="E46" s="408"/>
      <c r="F46" s="408"/>
      <c r="G46" s="408"/>
      <c r="H46" s="408"/>
      <c r="I46" s="408"/>
      <c r="J46" s="408"/>
      <c r="K46" s="408"/>
    </row>
    <row r="47" spans="2:11">
      <c r="B47" s="179"/>
      <c r="C47" s="194"/>
      <c r="D47" s="212"/>
      <c r="E47" s="213"/>
      <c r="F47" s="213"/>
      <c r="G47" s="179"/>
      <c r="H47" s="214"/>
      <c r="I47" s="212"/>
      <c r="J47" s="213"/>
      <c r="K47" s="213"/>
    </row>
    <row r="48" spans="2:11">
      <c r="B48" s="179"/>
      <c r="C48" s="194"/>
      <c r="D48" s="405"/>
      <c r="E48" s="405"/>
      <c r="F48" s="213"/>
      <c r="G48" s="179"/>
      <c r="H48" s="406"/>
      <c r="I48" s="406"/>
      <c r="J48" s="213"/>
      <c r="K48" s="213"/>
    </row>
    <row r="49" spans="2:11">
      <c r="B49" s="179"/>
      <c r="C49" s="216"/>
      <c r="D49" s="407" t="s">
        <v>390</v>
      </c>
      <c r="E49" s="407"/>
      <c r="F49" s="213"/>
      <c r="G49" s="213"/>
      <c r="H49" s="407" t="s">
        <v>391</v>
      </c>
      <c r="I49" s="407"/>
      <c r="J49" s="196"/>
      <c r="K49" s="213"/>
    </row>
    <row r="50" spans="2:11">
      <c r="B50" s="179"/>
      <c r="C50" s="217"/>
      <c r="D50" s="402" t="s">
        <v>392</v>
      </c>
      <c r="E50" s="402"/>
      <c r="F50" s="218"/>
      <c r="G50" s="218"/>
      <c r="H50" s="402" t="s">
        <v>393</v>
      </c>
      <c r="I50" s="402"/>
      <c r="J50" s="196"/>
      <c r="K50" s="213"/>
    </row>
    <row r="51" spans="2:11"/>
    <row r="52" spans="2:11" hidden="1"/>
  </sheetData>
  <mergeCells count="43">
    <mergeCell ref="C11:K11"/>
    <mergeCell ref="C8:K8"/>
    <mergeCell ref="C9:E9"/>
    <mergeCell ref="C10:K10"/>
    <mergeCell ref="D2:I2"/>
    <mergeCell ref="D3:I3"/>
    <mergeCell ref="D4:I4"/>
    <mergeCell ref="D5:I5"/>
    <mergeCell ref="C7:K7"/>
    <mergeCell ref="D6:I6"/>
    <mergeCell ref="C25:E25"/>
    <mergeCell ref="C12:E12"/>
    <mergeCell ref="C13:E13"/>
    <mergeCell ref="C14:E14"/>
    <mergeCell ref="D15:E15"/>
    <mergeCell ref="D16:E16"/>
    <mergeCell ref="D17:E17"/>
    <mergeCell ref="C19:E19"/>
    <mergeCell ref="D20:E20"/>
    <mergeCell ref="D21:E21"/>
    <mergeCell ref="D22:E22"/>
    <mergeCell ref="D23:E23"/>
    <mergeCell ref="C41:E41"/>
    <mergeCell ref="C27:E27"/>
    <mergeCell ref="C28:E28"/>
    <mergeCell ref="D29:E29"/>
    <mergeCell ref="D30:E30"/>
    <mergeCell ref="D31:E31"/>
    <mergeCell ref="C33:E33"/>
    <mergeCell ref="D34:E34"/>
    <mergeCell ref="D35:E35"/>
    <mergeCell ref="D36:E36"/>
    <mergeCell ref="D37:E37"/>
    <mergeCell ref="C39:E39"/>
    <mergeCell ref="D50:E50"/>
    <mergeCell ref="H50:I50"/>
    <mergeCell ref="C43:E43"/>
    <mergeCell ref="C44:K44"/>
    <mergeCell ref="C46:K46"/>
    <mergeCell ref="D48:E48"/>
    <mergeCell ref="H48:I48"/>
    <mergeCell ref="D49:E49"/>
    <mergeCell ref="H49:I49"/>
  </mergeCells>
  <printOptions horizontalCentered="1" verticalCentered="1"/>
  <pageMargins left="0.31496062992125984" right="0.31496062992125984" top="0.35433070866141736" bottom="0.35433070866141736" header="0" footer="0"/>
  <pageSetup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47"/>
  <sheetViews>
    <sheetView showGridLines="0" workbookViewId="0">
      <selection activeCell="D5" sqref="D5:H5"/>
    </sheetView>
  </sheetViews>
  <sheetFormatPr baseColWidth="10" defaultColWidth="0" defaultRowHeight="15" zeroHeight="1"/>
  <cols>
    <col min="1" max="1" width="3.42578125" customWidth="1"/>
    <col min="2" max="2" width="3.7109375" customWidth="1"/>
    <col min="3" max="3" width="11.42578125" customWidth="1"/>
    <col min="4" max="4" width="46.140625" customWidth="1"/>
    <col min="5" max="9" width="21" customWidth="1"/>
    <col min="10" max="10" width="4.5703125" customWidth="1"/>
    <col min="11" max="11" width="3" customWidth="1"/>
  </cols>
  <sheetData>
    <row r="1" spans="2:10" ht="12" customHeight="1">
      <c r="B1" s="119"/>
      <c r="C1" s="138"/>
      <c r="D1" s="119"/>
      <c r="E1" s="119"/>
      <c r="F1" s="119"/>
      <c r="G1" s="119"/>
      <c r="H1" s="119"/>
      <c r="I1" s="119"/>
      <c r="J1" s="119"/>
    </row>
    <row r="2" spans="2:10">
      <c r="B2" s="119"/>
      <c r="C2" s="242"/>
      <c r="D2" s="435" t="s">
        <v>386</v>
      </c>
      <c r="E2" s="435"/>
      <c r="F2" s="435"/>
      <c r="G2" s="435"/>
      <c r="H2" s="435"/>
      <c r="I2" s="242"/>
      <c r="J2" s="242"/>
    </row>
    <row r="3" spans="2:10">
      <c r="C3" s="242"/>
      <c r="D3" s="435" t="s">
        <v>132</v>
      </c>
      <c r="E3" s="435"/>
      <c r="F3" s="435"/>
      <c r="G3" s="435"/>
      <c r="H3" s="435"/>
      <c r="I3" s="242"/>
      <c r="J3" s="242"/>
    </row>
    <row r="4" spans="2:10">
      <c r="C4" s="242"/>
      <c r="D4" s="435" t="s">
        <v>387</v>
      </c>
      <c r="E4" s="435"/>
      <c r="F4" s="435"/>
      <c r="G4" s="435"/>
      <c r="H4" s="435"/>
      <c r="I4" s="242"/>
      <c r="J4" s="242"/>
    </row>
    <row r="5" spans="2:10">
      <c r="C5" s="242"/>
      <c r="D5" s="435" t="s">
        <v>133</v>
      </c>
      <c r="E5" s="435"/>
      <c r="F5" s="435"/>
      <c r="G5" s="435"/>
      <c r="H5" s="435"/>
      <c r="I5" s="242"/>
      <c r="J5" s="242"/>
    </row>
    <row r="6" spans="2:10">
      <c r="B6" s="244"/>
      <c r="C6" s="123"/>
      <c r="D6" s="463"/>
      <c r="E6" s="463"/>
      <c r="F6" s="463"/>
      <c r="G6" s="463"/>
      <c r="H6" s="463"/>
      <c r="I6" s="463"/>
      <c r="J6" s="463"/>
    </row>
    <row r="7" spans="2:10">
      <c r="B7" s="244"/>
      <c r="C7" s="123" t="s">
        <v>4</v>
      </c>
      <c r="D7" s="397" t="s">
        <v>388</v>
      </c>
      <c r="E7" s="397"/>
      <c r="F7" s="397"/>
      <c r="G7" s="397"/>
      <c r="H7" s="397"/>
      <c r="I7" s="326"/>
      <c r="J7" s="326"/>
    </row>
    <row r="8" spans="2:10" ht="6" customHeight="1">
      <c r="B8" s="244"/>
      <c r="C8" s="244"/>
      <c r="D8" s="244" t="s">
        <v>134</v>
      </c>
      <c r="E8" s="244"/>
      <c r="F8" s="244"/>
      <c r="G8" s="244"/>
      <c r="H8" s="244"/>
      <c r="I8" s="244"/>
      <c r="J8" s="244"/>
    </row>
    <row r="9" spans="2:10" ht="6.75" customHeight="1">
      <c r="B9" s="244"/>
      <c r="C9" s="244"/>
      <c r="D9" s="244"/>
      <c r="E9" s="244"/>
      <c r="F9" s="244"/>
      <c r="G9" s="244"/>
      <c r="H9" s="244"/>
      <c r="I9" s="244"/>
      <c r="J9" s="244"/>
    </row>
    <row r="10" spans="2:10" ht="48">
      <c r="B10" s="325"/>
      <c r="C10" s="395" t="s">
        <v>76</v>
      </c>
      <c r="D10" s="395"/>
      <c r="E10" s="324" t="s">
        <v>49</v>
      </c>
      <c r="F10" s="324" t="s">
        <v>135</v>
      </c>
      <c r="G10" s="324" t="s">
        <v>136</v>
      </c>
      <c r="H10" s="324" t="s">
        <v>137</v>
      </c>
      <c r="I10" s="324" t="s">
        <v>138</v>
      </c>
      <c r="J10" s="323"/>
    </row>
    <row r="11" spans="2:10">
      <c r="B11" s="322"/>
      <c r="C11" s="244"/>
      <c r="D11" s="244"/>
      <c r="E11" s="244"/>
      <c r="F11" s="244"/>
      <c r="G11" s="244"/>
      <c r="H11" s="244"/>
      <c r="I11" s="244"/>
      <c r="J11" s="321"/>
    </row>
    <row r="12" spans="2:10">
      <c r="B12" s="228"/>
      <c r="C12" s="319"/>
      <c r="D12" s="378"/>
      <c r="E12" s="170"/>
      <c r="F12" s="320"/>
      <c r="G12" s="145"/>
      <c r="H12" s="138"/>
      <c r="I12" s="319"/>
      <c r="J12" s="312"/>
    </row>
    <row r="13" spans="2:10">
      <c r="B13" s="253"/>
      <c r="C13" s="400" t="s">
        <v>58</v>
      </c>
      <c r="D13" s="400"/>
      <c r="E13" s="318">
        <v>0</v>
      </c>
      <c r="F13" s="318">
        <v>12748469.060000001</v>
      </c>
      <c r="G13" s="318">
        <v>-6844036.0899999999</v>
      </c>
      <c r="H13" s="318">
        <v>0</v>
      </c>
      <c r="I13" s="318">
        <f>+F13+G13</f>
        <v>5904432.9700000007</v>
      </c>
      <c r="J13" s="312"/>
    </row>
    <row r="14" spans="2:10">
      <c r="B14" s="253"/>
      <c r="C14" s="391"/>
      <c r="D14" s="170"/>
      <c r="E14" s="313"/>
      <c r="F14" s="313"/>
      <c r="G14" s="313"/>
      <c r="H14" s="313"/>
      <c r="I14" s="313"/>
      <c r="J14" s="312"/>
    </row>
    <row r="15" spans="2:10">
      <c r="B15" s="253"/>
      <c r="C15" s="461" t="s">
        <v>139</v>
      </c>
      <c r="D15" s="461"/>
      <c r="E15" s="314">
        <f>SUM(E16:E18)</f>
        <v>8595347.9900000002</v>
      </c>
      <c r="F15" s="314">
        <f>SUM(F16:F18)</f>
        <v>0</v>
      </c>
      <c r="G15" s="314">
        <f>SUM(G16:G18)</f>
        <v>0</v>
      </c>
      <c r="H15" s="314">
        <f>SUM(H16:H18)</f>
        <v>0</v>
      </c>
      <c r="I15" s="314">
        <f>+E15</f>
        <v>8595347.9900000002</v>
      </c>
      <c r="J15" s="312"/>
    </row>
    <row r="16" spans="2:10">
      <c r="B16" s="228"/>
      <c r="C16" s="398" t="s">
        <v>140</v>
      </c>
      <c r="D16" s="398"/>
      <c r="E16" s="315">
        <v>0</v>
      </c>
      <c r="F16" s="315">
        <v>0</v>
      </c>
      <c r="G16" s="315">
        <v>0</v>
      </c>
      <c r="H16" s="315">
        <v>0</v>
      </c>
      <c r="I16" s="314">
        <f>+E16</f>
        <v>0</v>
      </c>
      <c r="J16" s="312"/>
    </row>
    <row r="17" spans="2:10">
      <c r="B17" s="228"/>
      <c r="C17" s="398" t="s">
        <v>51</v>
      </c>
      <c r="D17" s="398"/>
      <c r="E17" s="315">
        <v>8595347.9900000002</v>
      </c>
      <c r="F17" s="315">
        <v>0</v>
      </c>
      <c r="G17" s="315">
        <v>0</v>
      </c>
      <c r="H17" s="315">
        <v>0</v>
      </c>
      <c r="I17" s="314">
        <f>+E17</f>
        <v>8595347.9900000002</v>
      </c>
      <c r="J17" s="312"/>
    </row>
    <row r="18" spans="2:10">
      <c r="B18" s="228"/>
      <c r="C18" s="398" t="s">
        <v>141</v>
      </c>
      <c r="D18" s="398"/>
      <c r="E18" s="315">
        <v>0</v>
      </c>
      <c r="F18" s="315">
        <v>0</v>
      </c>
      <c r="G18" s="315">
        <v>0</v>
      </c>
      <c r="H18" s="315">
        <v>0</v>
      </c>
      <c r="I18" s="314">
        <f>+E18</f>
        <v>0</v>
      </c>
      <c r="J18" s="312"/>
    </row>
    <row r="19" spans="2:10">
      <c r="B19" s="253"/>
      <c r="C19" s="391"/>
      <c r="D19" s="170"/>
      <c r="E19" s="313"/>
      <c r="F19" s="313"/>
      <c r="G19" s="313"/>
      <c r="H19" s="313"/>
      <c r="I19" s="313"/>
      <c r="J19" s="312"/>
    </row>
    <row r="20" spans="2:10">
      <c r="B20" s="253"/>
      <c r="C20" s="461" t="s">
        <v>142</v>
      </c>
      <c r="D20" s="461"/>
      <c r="E20" s="314">
        <v>0</v>
      </c>
      <c r="F20" s="314">
        <f>+F22+F23+F24</f>
        <v>5198645.03</v>
      </c>
      <c r="G20" s="314">
        <f>+G21</f>
        <v>0</v>
      </c>
      <c r="H20" s="314">
        <f>+H23</f>
        <v>0</v>
      </c>
      <c r="I20" s="317">
        <f>+F20+G20+H20</f>
        <v>5198645.03</v>
      </c>
      <c r="J20" s="312"/>
    </row>
    <row r="21" spans="2:10">
      <c r="B21" s="228"/>
      <c r="C21" s="398" t="s">
        <v>143</v>
      </c>
      <c r="D21" s="398"/>
      <c r="E21" s="315">
        <v>0</v>
      </c>
      <c r="F21" s="315">
        <v>0</v>
      </c>
      <c r="G21" s="315">
        <v>0</v>
      </c>
      <c r="H21" s="315">
        <v>0</v>
      </c>
      <c r="I21" s="314">
        <f>+G21</f>
        <v>0</v>
      </c>
      <c r="J21" s="312"/>
    </row>
    <row r="22" spans="2:10">
      <c r="B22" s="228"/>
      <c r="C22" s="398" t="s">
        <v>55</v>
      </c>
      <c r="D22" s="398"/>
      <c r="E22" s="315">
        <v>0</v>
      </c>
      <c r="F22" s="315">
        <v>5198645.03</v>
      </c>
      <c r="G22" s="315">
        <v>0</v>
      </c>
      <c r="H22" s="315">
        <v>0</v>
      </c>
      <c r="I22" s="314">
        <f>+F22</f>
        <v>5198645.03</v>
      </c>
      <c r="J22" s="312"/>
    </row>
    <row r="23" spans="2:10">
      <c r="B23" s="228"/>
      <c r="C23" s="398" t="s">
        <v>144</v>
      </c>
      <c r="D23" s="398"/>
      <c r="E23" s="315">
        <v>0</v>
      </c>
      <c r="F23" s="315">
        <v>0</v>
      </c>
      <c r="G23" s="315">
        <v>0</v>
      </c>
      <c r="H23" s="315">
        <v>0</v>
      </c>
      <c r="I23" s="314">
        <f>+F23+H23</f>
        <v>0</v>
      </c>
      <c r="J23" s="312"/>
    </row>
    <row r="24" spans="2:10">
      <c r="B24" s="228"/>
      <c r="C24" s="398" t="s">
        <v>57</v>
      </c>
      <c r="D24" s="398"/>
      <c r="E24" s="315">
        <v>0</v>
      </c>
      <c r="F24" s="315">
        <v>0</v>
      </c>
      <c r="G24" s="315">
        <v>0</v>
      </c>
      <c r="H24" s="315">
        <v>0</v>
      </c>
      <c r="I24" s="314">
        <f>+F24</f>
        <v>0</v>
      </c>
      <c r="J24" s="312"/>
    </row>
    <row r="25" spans="2:10">
      <c r="B25" s="253"/>
      <c r="C25" s="391"/>
      <c r="D25" s="170"/>
      <c r="E25" s="313"/>
      <c r="F25" s="313"/>
      <c r="G25" s="313"/>
      <c r="H25" s="313"/>
      <c r="I25" s="313"/>
      <c r="J25" s="312"/>
    </row>
    <row r="26" spans="2:10" ht="15.75" thickBot="1">
      <c r="B26" s="253"/>
      <c r="C26" s="462" t="s">
        <v>399</v>
      </c>
      <c r="D26" s="462"/>
      <c r="E26" s="316">
        <f>+E15</f>
        <v>8595347.9900000002</v>
      </c>
      <c r="F26" s="316">
        <f>+F13+F20</f>
        <v>17947114.09</v>
      </c>
      <c r="G26" s="316">
        <f>+G20</f>
        <v>0</v>
      </c>
      <c r="H26" s="316">
        <f>+H20</f>
        <v>0</v>
      </c>
      <c r="I26" s="316">
        <f>+E26+F26+G26+H26</f>
        <v>26542462.079999998</v>
      </c>
      <c r="J26" s="312"/>
    </row>
    <row r="27" spans="2:10">
      <c r="B27" s="228"/>
      <c r="C27" s="170"/>
      <c r="D27" s="145"/>
      <c r="E27" s="313"/>
      <c r="F27" s="313"/>
      <c r="G27" s="313"/>
      <c r="H27" s="313"/>
      <c r="I27" s="313"/>
      <c r="J27" s="312"/>
    </row>
    <row r="28" spans="2:10">
      <c r="B28" s="253"/>
      <c r="C28" s="461" t="s">
        <v>411</v>
      </c>
      <c r="D28" s="461"/>
      <c r="E28" s="314">
        <f>+E29+E30+E31</f>
        <v>1738900.75</v>
      </c>
      <c r="F28" s="314">
        <f>SUM(F29:F31)</f>
        <v>0</v>
      </c>
      <c r="G28" s="314">
        <f>SUM(G29:G31)</f>
        <v>0</v>
      </c>
      <c r="H28" s="314">
        <f>SUM(H29:H31)</f>
        <v>0</v>
      </c>
      <c r="I28" s="314">
        <f>+E28</f>
        <v>1738900.75</v>
      </c>
      <c r="J28" s="312"/>
    </row>
    <row r="29" spans="2:10">
      <c r="B29" s="228"/>
      <c r="C29" s="398" t="s">
        <v>50</v>
      </c>
      <c r="D29" s="398"/>
      <c r="E29" s="315">
        <v>0</v>
      </c>
      <c r="F29" s="315">
        <v>0</v>
      </c>
      <c r="G29" s="315">
        <v>0</v>
      </c>
      <c r="H29" s="315">
        <v>0</v>
      </c>
      <c r="I29" s="314">
        <f>+E29</f>
        <v>0</v>
      </c>
      <c r="J29" s="312"/>
    </row>
    <row r="30" spans="2:10">
      <c r="B30" s="228"/>
      <c r="C30" s="398" t="s">
        <v>51</v>
      </c>
      <c r="D30" s="398"/>
      <c r="E30" s="315">
        <v>1738900.75</v>
      </c>
      <c r="F30" s="315">
        <v>0</v>
      </c>
      <c r="G30" s="315">
        <v>0</v>
      </c>
      <c r="H30" s="315">
        <v>0</v>
      </c>
      <c r="I30" s="314">
        <f>+E30</f>
        <v>1738900.75</v>
      </c>
      <c r="J30" s="312"/>
    </row>
    <row r="31" spans="2:10">
      <c r="B31" s="228"/>
      <c r="C31" s="398" t="s">
        <v>141</v>
      </c>
      <c r="D31" s="398"/>
      <c r="E31" s="315">
        <v>0</v>
      </c>
      <c r="F31" s="315">
        <v>0</v>
      </c>
      <c r="G31" s="315">
        <v>0</v>
      </c>
      <c r="H31" s="315">
        <v>0</v>
      </c>
      <c r="I31" s="314">
        <f>+E31</f>
        <v>0</v>
      </c>
      <c r="J31" s="312"/>
    </row>
    <row r="32" spans="2:10">
      <c r="B32" s="253"/>
      <c r="C32" s="391"/>
      <c r="D32" s="170"/>
      <c r="E32" s="313"/>
      <c r="F32" s="313"/>
      <c r="G32" s="313"/>
      <c r="H32" s="313"/>
      <c r="I32" s="313"/>
      <c r="J32" s="312"/>
    </row>
    <row r="33" spans="2:11">
      <c r="B33" s="253" t="s">
        <v>134</v>
      </c>
      <c r="C33" s="461" t="s">
        <v>410</v>
      </c>
      <c r="D33" s="461"/>
      <c r="E33" s="314">
        <f>SUM(E34:E37)</f>
        <v>0</v>
      </c>
      <c r="F33" s="314">
        <f>+F35+F36+F37</f>
        <v>-4184693.78</v>
      </c>
      <c r="G33" s="314">
        <f>+G34</f>
        <v>18792</v>
      </c>
      <c r="H33" s="314">
        <f>SUM(H34:H37)</f>
        <v>0</v>
      </c>
      <c r="I33" s="314">
        <f>+F33+G33+H33</f>
        <v>-4165901.78</v>
      </c>
      <c r="J33" s="312"/>
    </row>
    <row r="34" spans="2:11">
      <c r="B34" s="228"/>
      <c r="C34" s="398" t="s">
        <v>143</v>
      </c>
      <c r="D34" s="398"/>
      <c r="E34" s="315">
        <v>0</v>
      </c>
      <c r="F34" s="315">
        <v>0</v>
      </c>
      <c r="G34" s="315">
        <v>18792</v>
      </c>
      <c r="H34" s="315">
        <v>0</v>
      </c>
      <c r="I34" s="314">
        <f>+G34</f>
        <v>18792</v>
      </c>
      <c r="J34" s="312"/>
    </row>
    <row r="35" spans="2:11">
      <c r="B35" s="228"/>
      <c r="C35" s="398" t="s">
        <v>55</v>
      </c>
      <c r="D35" s="398"/>
      <c r="E35" s="315">
        <v>0</v>
      </c>
      <c r="F35" s="315">
        <v>-4184693.78</v>
      </c>
      <c r="G35" s="315">
        <v>0</v>
      </c>
      <c r="H35" s="315">
        <v>0</v>
      </c>
      <c r="I35" s="314">
        <f>+F35</f>
        <v>-4184693.78</v>
      </c>
      <c r="J35" s="312"/>
    </row>
    <row r="36" spans="2:11">
      <c r="B36" s="228"/>
      <c r="C36" s="398" t="s">
        <v>144</v>
      </c>
      <c r="D36" s="398"/>
      <c r="E36" s="315">
        <v>0</v>
      </c>
      <c r="F36" s="315">
        <v>0</v>
      </c>
      <c r="G36" s="315">
        <v>0</v>
      </c>
      <c r="H36" s="315">
        <v>0</v>
      </c>
      <c r="I36" s="314">
        <f>+F36+H36</f>
        <v>0</v>
      </c>
      <c r="J36" s="312"/>
    </row>
    <row r="37" spans="2:11">
      <c r="B37" s="228"/>
      <c r="C37" s="398" t="s">
        <v>57</v>
      </c>
      <c r="D37" s="398"/>
      <c r="E37" s="315">
        <v>0</v>
      </c>
      <c r="F37" s="315">
        <v>0</v>
      </c>
      <c r="G37" s="315">
        <v>0</v>
      </c>
      <c r="H37" s="315">
        <v>0</v>
      </c>
      <c r="I37" s="314">
        <f>+F37</f>
        <v>0</v>
      </c>
      <c r="J37" s="312"/>
    </row>
    <row r="38" spans="2:11">
      <c r="B38" s="253"/>
      <c r="C38" s="391"/>
      <c r="D38" s="170"/>
      <c r="E38" s="313"/>
      <c r="F38" s="313"/>
      <c r="G38" s="313"/>
      <c r="H38" s="313"/>
      <c r="I38" s="313"/>
      <c r="J38" s="312"/>
    </row>
    <row r="39" spans="2:11">
      <c r="B39" s="311"/>
      <c r="C39" s="460" t="s">
        <v>398</v>
      </c>
      <c r="D39" s="460"/>
      <c r="E39" s="310">
        <f>+E26+E28</f>
        <v>10334248.74</v>
      </c>
      <c r="F39" s="310">
        <f>+F26+F33</f>
        <v>13762420.310000001</v>
      </c>
      <c r="G39" s="310">
        <f>G26+G33+G13</f>
        <v>-6825244.0899999999</v>
      </c>
      <c r="H39" s="310">
        <f>+H26+H33</f>
        <v>0</v>
      </c>
      <c r="I39" s="309">
        <f>SUM(E39:H39)</f>
        <v>17271424.960000001</v>
      </c>
      <c r="J39" s="308"/>
    </row>
    <row r="40" spans="2:11">
      <c r="B40" s="307"/>
      <c r="C40" s="307"/>
      <c r="D40" s="307"/>
      <c r="E40" s="307"/>
      <c r="F40" s="307"/>
      <c r="G40" s="307"/>
      <c r="H40" s="307"/>
      <c r="I40" s="307"/>
      <c r="J40" s="306"/>
    </row>
    <row r="41" spans="2:11">
      <c r="E41" s="305"/>
      <c r="F41" s="305"/>
      <c r="J41" s="378"/>
    </row>
    <row r="42" spans="2:11">
      <c r="B42" s="119"/>
      <c r="C42" s="404" t="s">
        <v>78</v>
      </c>
      <c r="D42" s="404"/>
      <c r="E42" s="404"/>
      <c r="F42" s="404"/>
      <c r="G42" s="404"/>
      <c r="H42" s="404"/>
      <c r="I42" s="404"/>
      <c r="J42" s="404"/>
      <c r="K42" s="145"/>
    </row>
    <row r="43" spans="2:11">
      <c r="B43" s="119"/>
      <c r="C43" s="145"/>
      <c r="D43" s="165"/>
      <c r="E43" s="166"/>
      <c r="F43" s="166"/>
      <c r="G43" s="119"/>
      <c r="H43" s="167"/>
      <c r="I43" s="165"/>
      <c r="J43" s="166"/>
      <c r="K43" s="166"/>
    </row>
    <row r="44" spans="2:11">
      <c r="B44" s="119"/>
      <c r="C44" s="145"/>
      <c r="D44" s="405"/>
      <c r="E44" s="405"/>
      <c r="F44" s="166"/>
      <c r="G44" s="119"/>
      <c r="H44" s="406"/>
      <c r="I44" s="406"/>
      <c r="J44" s="166"/>
      <c r="K44" s="166"/>
    </row>
    <row r="45" spans="2:11">
      <c r="B45" s="119"/>
      <c r="C45" s="169"/>
      <c r="D45" s="407" t="s">
        <v>390</v>
      </c>
      <c r="E45" s="407"/>
      <c r="F45" s="166"/>
      <c r="G45" s="166"/>
      <c r="H45" s="407" t="s">
        <v>391</v>
      </c>
      <c r="I45" s="407"/>
      <c r="J45" s="170"/>
      <c r="K45" s="166"/>
    </row>
    <row r="46" spans="2:11">
      <c r="B46" s="119"/>
      <c r="C46" s="171"/>
      <c r="D46" s="402" t="s">
        <v>392</v>
      </c>
      <c r="E46" s="402"/>
      <c r="F46" s="172"/>
      <c r="G46" s="172"/>
      <c r="H46" s="402" t="s">
        <v>393</v>
      </c>
      <c r="I46" s="402"/>
      <c r="J46" s="170"/>
      <c r="K46" s="166"/>
    </row>
    <row r="47" spans="2:11"/>
  </sheetData>
  <mergeCells count="35">
    <mergeCell ref="D4:H4"/>
    <mergeCell ref="D2:H2"/>
    <mergeCell ref="D3:H3"/>
    <mergeCell ref="C22:D22"/>
    <mergeCell ref="D5:H5"/>
    <mergeCell ref="D6:J6"/>
    <mergeCell ref="D7:H7"/>
    <mergeCell ref="C10:D10"/>
    <mergeCell ref="C13:D13"/>
    <mergeCell ref="C15:D15"/>
    <mergeCell ref="C35:D35"/>
    <mergeCell ref="C16:D16"/>
    <mergeCell ref="C17:D17"/>
    <mergeCell ref="C18:D18"/>
    <mergeCell ref="C20:D20"/>
    <mergeCell ref="C21:D21"/>
    <mergeCell ref="C23:D23"/>
    <mergeCell ref="C24:D24"/>
    <mergeCell ref="C26:D26"/>
    <mergeCell ref="C28:D28"/>
    <mergeCell ref="C29:D29"/>
    <mergeCell ref="C30:D30"/>
    <mergeCell ref="C31:D31"/>
    <mergeCell ref="C33:D33"/>
    <mergeCell ref="C34:D34"/>
    <mergeCell ref="C36:D36"/>
    <mergeCell ref="D46:E46"/>
    <mergeCell ref="H46:I46"/>
    <mergeCell ref="C39:D39"/>
    <mergeCell ref="C42:J42"/>
    <mergeCell ref="D44:E44"/>
    <mergeCell ref="H44:I44"/>
    <mergeCell ref="D45:E45"/>
    <mergeCell ref="H45:I45"/>
    <mergeCell ref="C37:D37"/>
  </mergeCells>
  <printOptions horizontalCentered="1" verticalCentered="1"/>
  <pageMargins left="0.31496062992125984" right="0.31496062992125984" top="0.35433070866141736" bottom="0.35433070866141736" header="0" footer="0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0"/>
  <sheetViews>
    <sheetView topLeftCell="A25" workbookViewId="0">
      <selection activeCell="L60" sqref="L60"/>
    </sheetView>
  </sheetViews>
  <sheetFormatPr baseColWidth="10" defaultColWidth="0" defaultRowHeight="12" zeroHeight="1"/>
  <cols>
    <col min="1" max="1" width="3.42578125" style="125" customWidth="1"/>
    <col min="2" max="3" width="3.7109375" style="125" customWidth="1"/>
    <col min="4" max="4" width="24" style="125" customWidth="1"/>
    <col min="5" max="5" width="22.85546875" style="125" customWidth="1"/>
    <col min="6" max="6" width="20.140625" style="125" customWidth="1"/>
    <col min="7" max="8" width="18.7109375" style="138" customWidth="1"/>
    <col min="9" max="9" width="7.7109375" style="125" customWidth="1"/>
    <col min="10" max="11" width="3.7109375" style="243" customWidth="1"/>
    <col min="12" max="16" width="18.7109375" style="243" customWidth="1"/>
    <col min="17" max="17" width="1.85546875" style="243" customWidth="1"/>
    <col min="18" max="18" width="3" style="243" customWidth="1"/>
    <col min="19" max="16384" width="0" style="243" hidden="1"/>
  </cols>
  <sheetData>
    <row r="1" spans="1:17"/>
    <row r="2" spans="1:17" s="119" customFormat="1">
      <c r="B2" s="120"/>
      <c r="C2" s="120"/>
      <c r="D2" s="120"/>
      <c r="E2" s="396" t="s">
        <v>386</v>
      </c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120"/>
      <c r="Q2" s="120"/>
    </row>
    <row r="3" spans="1:17">
      <c r="B3" s="120"/>
      <c r="C3" s="120"/>
      <c r="D3" s="120"/>
      <c r="E3" s="396" t="s">
        <v>174</v>
      </c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120"/>
      <c r="Q3" s="120"/>
    </row>
    <row r="4" spans="1:17">
      <c r="B4" s="120"/>
      <c r="C4" s="120"/>
      <c r="D4" s="120"/>
      <c r="E4" s="396" t="s">
        <v>387</v>
      </c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120"/>
      <c r="Q4" s="120"/>
    </row>
    <row r="5" spans="1:17">
      <c r="B5" s="120"/>
      <c r="C5" s="120"/>
      <c r="D5" s="120"/>
      <c r="E5" s="396" t="s">
        <v>1</v>
      </c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120"/>
      <c r="Q5" s="120"/>
    </row>
    <row r="6" spans="1:17">
      <c r="C6" s="225"/>
      <c r="D6" s="344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120"/>
      <c r="P6" s="119"/>
      <c r="Q6" s="119"/>
    </row>
    <row r="7" spans="1:17">
      <c r="A7" s="244"/>
      <c r="B7" s="435" t="s">
        <v>4</v>
      </c>
      <c r="C7" s="435"/>
      <c r="D7" s="435"/>
      <c r="E7" s="397" t="s">
        <v>388</v>
      </c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245"/>
      <c r="Q7" s="119"/>
    </row>
    <row r="8" spans="1:17" s="119" customFormat="1">
      <c r="A8" s="125"/>
      <c r="B8" s="225"/>
      <c r="C8" s="225"/>
      <c r="D8" s="344"/>
      <c r="E8" s="225"/>
      <c r="F8" s="225"/>
      <c r="G8" s="347"/>
      <c r="H8" s="347"/>
      <c r="I8" s="344"/>
    </row>
    <row r="9" spans="1:17" s="119" customFormat="1">
      <c r="A9" s="125"/>
      <c r="B9" s="125"/>
      <c r="C9" s="346"/>
      <c r="D9" s="344"/>
      <c r="E9" s="346"/>
      <c r="F9" s="346"/>
      <c r="G9" s="345"/>
      <c r="H9" s="345"/>
      <c r="I9" s="344"/>
    </row>
    <row r="10" spans="1:17" s="119" customFormat="1">
      <c r="A10" s="343"/>
      <c r="B10" s="469" t="s">
        <v>76</v>
      </c>
      <c r="C10" s="470"/>
      <c r="D10" s="470"/>
      <c r="E10" s="470"/>
      <c r="F10" s="380"/>
      <c r="G10" s="130">
        <v>2015</v>
      </c>
      <c r="H10" s="130">
        <v>2014</v>
      </c>
      <c r="I10" s="342"/>
      <c r="J10" s="470" t="s">
        <v>76</v>
      </c>
      <c r="K10" s="470"/>
      <c r="L10" s="470"/>
      <c r="M10" s="470"/>
      <c r="N10" s="380"/>
      <c r="O10" s="130">
        <v>2015</v>
      </c>
      <c r="P10" s="130">
        <v>2014</v>
      </c>
      <c r="Q10" s="341"/>
    </row>
    <row r="11" spans="1:17" s="119" customFormat="1">
      <c r="A11" s="125"/>
      <c r="B11" s="132"/>
      <c r="C11" s="125"/>
      <c r="D11" s="133"/>
      <c r="E11" s="133"/>
      <c r="F11" s="133"/>
      <c r="G11" s="328"/>
      <c r="H11" s="328"/>
      <c r="I11" s="125"/>
      <c r="Q11" s="135"/>
    </row>
    <row r="12" spans="1:17" s="119" customFormat="1">
      <c r="A12" s="138"/>
      <c r="B12" s="228"/>
      <c r="C12" s="229"/>
      <c r="D12" s="229"/>
      <c r="E12" s="229"/>
      <c r="F12" s="229"/>
      <c r="G12" s="328"/>
      <c r="H12" s="328"/>
      <c r="I12" s="138"/>
      <c r="Q12" s="135"/>
    </row>
    <row r="13" spans="1:17">
      <c r="A13" s="138"/>
      <c r="B13" s="471" t="s">
        <v>403</v>
      </c>
      <c r="C13" s="467"/>
      <c r="D13" s="467"/>
      <c r="E13" s="467"/>
      <c r="F13" s="467"/>
      <c r="G13" s="328"/>
      <c r="H13" s="328"/>
      <c r="I13" s="138"/>
      <c r="J13" s="467" t="s">
        <v>175</v>
      </c>
      <c r="K13" s="467"/>
      <c r="L13" s="467"/>
      <c r="M13" s="467"/>
      <c r="N13" s="467"/>
      <c r="O13" s="327"/>
      <c r="P13" s="327"/>
      <c r="Q13" s="135"/>
    </row>
    <row r="14" spans="1:17">
      <c r="A14" s="138"/>
      <c r="B14" s="228"/>
      <c r="C14" s="229"/>
      <c r="D14" s="138"/>
      <c r="E14" s="229"/>
      <c r="F14" s="229"/>
      <c r="G14" s="328"/>
      <c r="H14" s="328"/>
      <c r="I14" s="138"/>
      <c r="J14" s="138"/>
      <c r="K14" s="229"/>
      <c r="L14" s="229"/>
      <c r="M14" s="229"/>
      <c r="N14" s="229"/>
      <c r="O14" s="327"/>
      <c r="P14" s="327"/>
      <c r="Q14" s="135"/>
    </row>
    <row r="15" spans="1:17">
      <c r="A15" s="138"/>
      <c r="B15" s="228"/>
      <c r="C15" s="467" t="s">
        <v>67</v>
      </c>
      <c r="D15" s="467"/>
      <c r="E15" s="467"/>
      <c r="F15" s="467"/>
      <c r="G15" s="339">
        <f>SUM(G16:G26)</f>
        <v>61624725</v>
      </c>
      <c r="H15" s="339">
        <f>SUM(H16:H26)</f>
        <v>62429487</v>
      </c>
      <c r="I15" s="138"/>
      <c r="J15" s="138"/>
      <c r="K15" s="467" t="s">
        <v>67</v>
      </c>
      <c r="L15" s="467"/>
      <c r="M15" s="467"/>
      <c r="N15" s="467"/>
      <c r="O15" s="339">
        <f>SUM(O16:O18)</f>
        <v>4464858</v>
      </c>
      <c r="P15" s="339">
        <f>SUM(P16:P18)</f>
        <v>9221783</v>
      </c>
      <c r="Q15" s="135"/>
    </row>
    <row r="16" spans="1:17">
      <c r="A16" s="138"/>
      <c r="B16" s="228"/>
      <c r="C16" s="229"/>
      <c r="D16" s="466" t="s">
        <v>85</v>
      </c>
      <c r="E16" s="466"/>
      <c r="F16" s="466"/>
      <c r="G16" s="340">
        <v>0</v>
      </c>
      <c r="H16" s="340">
        <v>0</v>
      </c>
      <c r="I16" s="138"/>
      <c r="J16" s="138"/>
      <c r="K16" s="119"/>
      <c r="L16" s="468" t="s">
        <v>33</v>
      </c>
      <c r="M16" s="468"/>
      <c r="N16" s="468"/>
      <c r="O16" s="340">
        <v>0</v>
      </c>
      <c r="P16" s="340">
        <v>0</v>
      </c>
      <c r="Q16" s="135"/>
    </row>
    <row r="17" spans="1:17">
      <c r="A17" s="138"/>
      <c r="B17" s="228"/>
      <c r="C17" s="229"/>
      <c r="D17" s="466" t="s">
        <v>191</v>
      </c>
      <c r="E17" s="466"/>
      <c r="F17" s="466"/>
      <c r="G17" s="340">
        <v>0</v>
      </c>
      <c r="H17" s="340">
        <v>0</v>
      </c>
      <c r="I17" s="138"/>
      <c r="J17" s="138"/>
      <c r="K17" s="119"/>
      <c r="L17" s="468" t="s">
        <v>35</v>
      </c>
      <c r="M17" s="468"/>
      <c r="N17" s="468"/>
      <c r="O17" s="340">
        <v>4464858</v>
      </c>
      <c r="P17" s="340">
        <v>9221783</v>
      </c>
      <c r="Q17" s="135"/>
    </row>
    <row r="18" spans="1:17">
      <c r="A18" s="138"/>
      <c r="B18" s="228"/>
      <c r="C18" s="394"/>
      <c r="D18" s="466" t="s">
        <v>176</v>
      </c>
      <c r="E18" s="466"/>
      <c r="F18" s="466"/>
      <c r="G18" s="340">
        <v>0</v>
      </c>
      <c r="H18" s="340">
        <v>0</v>
      </c>
      <c r="I18" s="138"/>
      <c r="J18" s="138"/>
      <c r="K18" s="328"/>
      <c r="L18" s="468" t="s">
        <v>402</v>
      </c>
      <c r="M18" s="468"/>
      <c r="N18" s="468"/>
      <c r="O18" s="340">
        <v>0</v>
      </c>
      <c r="P18" s="340">
        <v>0</v>
      </c>
      <c r="Q18" s="135"/>
    </row>
    <row r="19" spans="1:17">
      <c r="A19" s="138"/>
      <c r="B19" s="228"/>
      <c r="C19" s="394"/>
      <c r="D19" s="466" t="s">
        <v>91</v>
      </c>
      <c r="E19" s="466"/>
      <c r="F19" s="466"/>
      <c r="G19" s="340">
        <v>0</v>
      </c>
      <c r="H19" s="340">
        <v>0</v>
      </c>
      <c r="I19" s="138"/>
      <c r="J19" s="138"/>
      <c r="K19" s="328"/>
      <c r="L19" s="119"/>
      <c r="M19" s="119"/>
      <c r="N19" s="119"/>
      <c r="O19" s="119"/>
      <c r="P19" s="119"/>
      <c r="Q19" s="135"/>
    </row>
    <row r="20" spans="1:17">
      <c r="A20" s="138"/>
      <c r="B20" s="228"/>
      <c r="C20" s="394"/>
      <c r="D20" s="466" t="s">
        <v>92</v>
      </c>
      <c r="E20" s="466"/>
      <c r="F20" s="466"/>
      <c r="G20" s="340">
        <v>0</v>
      </c>
      <c r="H20" s="340">
        <v>0</v>
      </c>
      <c r="I20" s="138"/>
      <c r="J20" s="138"/>
      <c r="K20" s="467" t="s">
        <v>68</v>
      </c>
      <c r="L20" s="467"/>
      <c r="M20" s="467"/>
      <c r="N20" s="467"/>
      <c r="O20" s="339">
        <f>SUM(O21:O23)</f>
        <v>4464858</v>
      </c>
      <c r="P20" s="339">
        <f>SUM(P21:P23)</f>
        <v>9221783</v>
      </c>
      <c r="Q20" s="135"/>
    </row>
    <row r="21" spans="1:17">
      <c r="A21" s="138"/>
      <c r="B21" s="228"/>
      <c r="C21" s="394"/>
      <c r="D21" s="466" t="s">
        <v>93</v>
      </c>
      <c r="E21" s="466"/>
      <c r="F21" s="466"/>
      <c r="G21" s="340">
        <v>0</v>
      </c>
      <c r="H21" s="340">
        <v>0</v>
      </c>
      <c r="I21" s="138"/>
      <c r="J21" s="138"/>
      <c r="K21" s="328"/>
      <c r="L21" s="468" t="s">
        <v>33</v>
      </c>
      <c r="M21" s="468"/>
      <c r="N21" s="468"/>
      <c r="O21" s="340">
        <v>0</v>
      </c>
      <c r="P21" s="340">
        <v>0</v>
      </c>
      <c r="Q21" s="135"/>
    </row>
    <row r="22" spans="1:17">
      <c r="A22" s="138"/>
      <c r="B22" s="228"/>
      <c r="C22" s="394"/>
      <c r="D22" s="466" t="s">
        <v>95</v>
      </c>
      <c r="E22" s="466"/>
      <c r="F22" s="466"/>
      <c r="G22" s="340">
        <v>0</v>
      </c>
      <c r="H22" s="340">
        <v>0</v>
      </c>
      <c r="I22" s="138"/>
      <c r="J22" s="138"/>
      <c r="K22" s="229"/>
      <c r="L22" s="468" t="s">
        <v>35</v>
      </c>
      <c r="M22" s="468"/>
      <c r="N22" s="468"/>
      <c r="O22" s="340">
        <v>4464858</v>
      </c>
      <c r="P22" s="340">
        <v>9221783</v>
      </c>
      <c r="Q22" s="135"/>
    </row>
    <row r="23" spans="1:17" ht="26.25" customHeight="1">
      <c r="A23" s="138"/>
      <c r="B23" s="228"/>
      <c r="C23" s="394"/>
      <c r="D23" s="466" t="s">
        <v>97</v>
      </c>
      <c r="E23" s="466"/>
      <c r="F23" s="466"/>
      <c r="G23" s="340">
        <v>0</v>
      </c>
      <c r="H23" s="340">
        <v>0</v>
      </c>
      <c r="I23" s="138"/>
      <c r="J23" s="138"/>
      <c r="K23" s="119"/>
      <c r="L23" s="468" t="s">
        <v>195</v>
      </c>
      <c r="M23" s="468"/>
      <c r="N23" s="468"/>
      <c r="O23" s="340">
        <v>0</v>
      </c>
      <c r="P23" s="340">
        <v>0</v>
      </c>
      <c r="Q23" s="135"/>
    </row>
    <row r="24" spans="1:17">
      <c r="A24" s="138"/>
      <c r="B24" s="228"/>
      <c r="C24" s="229"/>
      <c r="D24" s="466" t="s">
        <v>102</v>
      </c>
      <c r="E24" s="466"/>
      <c r="F24" s="466"/>
      <c r="G24" s="340">
        <v>61605934</v>
      </c>
      <c r="H24" s="340">
        <v>62415401</v>
      </c>
      <c r="I24" s="138"/>
      <c r="J24" s="138"/>
      <c r="K24" s="328"/>
      <c r="L24" s="119"/>
      <c r="M24" s="119"/>
      <c r="N24" s="119"/>
      <c r="O24" s="119"/>
      <c r="P24" s="119"/>
      <c r="Q24" s="135"/>
    </row>
    <row r="25" spans="1:17">
      <c r="A25" s="138"/>
      <c r="B25" s="228"/>
      <c r="C25" s="394"/>
      <c r="D25" s="466" t="s">
        <v>192</v>
      </c>
      <c r="E25" s="466"/>
      <c r="F25" s="466"/>
      <c r="G25" s="340">
        <v>0</v>
      </c>
      <c r="H25" s="340">
        <v>0</v>
      </c>
      <c r="I25" s="138"/>
      <c r="J25" s="138"/>
      <c r="K25" s="467" t="s">
        <v>177</v>
      </c>
      <c r="L25" s="467"/>
      <c r="M25" s="467"/>
      <c r="N25" s="467"/>
      <c r="O25" s="339">
        <f>O15-O20</f>
        <v>0</v>
      </c>
      <c r="P25" s="339">
        <f>P15-P20</f>
        <v>0</v>
      </c>
      <c r="Q25" s="135"/>
    </row>
    <row r="26" spans="1:17">
      <c r="A26" s="138"/>
      <c r="B26" s="228"/>
      <c r="C26" s="229"/>
      <c r="D26" s="466" t="s">
        <v>193</v>
      </c>
      <c r="E26" s="466"/>
      <c r="F26" s="384"/>
      <c r="G26" s="340">
        <v>18791</v>
      </c>
      <c r="H26" s="340">
        <v>14086</v>
      </c>
      <c r="I26" s="138"/>
      <c r="J26" s="138"/>
      <c r="K26" s="119"/>
      <c r="L26" s="119"/>
      <c r="M26" s="119"/>
      <c r="N26" s="119"/>
      <c r="O26" s="119"/>
      <c r="P26" s="119"/>
      <c r="Q26" s="135"/>
    </row>
    <row r="27" spans="1:17">
      <c r="A27" s="138"/>
      <c r="B27" s="228"/>
      <c r="C27" s="229"/>
      <c r="D27" s="138"/>
      <c r="E27" s="229"/>
      <c r="F27" s="229"/>
      <c r="G27" s="328"/>
      <c r="H27" s="328"/>
      <c r="I27" s="138"/>
      <c r="J27" s="119"/>
      <c r="K27" s="119"/>
      <c r="L27" s="119"/>
      <c r="M27" s="119"/>
      <c r="N27" s="119"/>
      <c r="O27" s="119"/>
      <c r="P27" s="119"/>
      <c r="Q27" s="135"/>
    </row>
    <row r="28" spans="1:17">
      <c r="A28" s="138"/>
      <c r="B28" s="228"/>
      <c r="C28" s="467" t="s">
        <v>68</v>
      </c>
      <c r="D28" s="467"/>
      <c r="E28" s="467"/>
      <c r="F28" s="467"/>
      <c r="G28" s="339">
        <f>SUM(G29:G44)</f>
        <v>61605933</v>
      </c>
      <c r="H28" s="339">
        <f>SUM(H29:H44)</f>
        <v>57230842</v>
      </c>
      <c r="I28" s="138"/>
      <c r="J28" s="467" t="s">
        <v>178</v>
      </c>
      <c r="K28" s="467"/>
      <c r="L28" s="467"/>
      <c r="M28" s="467"/>
      <c r="N28" s="467"/>
      <c r="O28" s="327"/>
      <c r="P28" s="327"/>
      <c r="Q28" s="135"/>
    </row>
    <row r="29" spans="1:17">
      <c r="A29" s="138"/>
      <c r="B29" s="228"/>
      <c r="C29" s="393"/>
      <c r="D29" s="466" t="s">
        <v>179</v>
      </c>
      <c r="E29" s="466"/>
      <c r="F29" s="466"/>
      <c r="G29" s="340">
        <v>25808988</v>
      </c>
      <c r="H29" s="340">
        <v>25393592</v>
      </c>
      <c r="I29" s="138"/>
      <c r="J29" s="138"/>
      <c r="K29" s="229"/>
      <c r="L29" s="229"/>
      <c r="M29" s="229"/>
      <c r="N29" s="229"/>
      <c r="O29" s="327"/>
      <c r="P29" s="327"/>
      <c r="Q29" s="135"/>
    </row>
    <row r="30" spans="1:17">
      <c r="A30" s="138"/>
      <c r="B30" s="228"/>
      <c r="C30" s="393"/>
      <c r="D30" s="466" t="s">
        <v>88</v>
      </c>
      <c r="E30" s="466"/>
      <c r="F30" s="466"/>
      <c r="G30" s="340">
        <v>2564834</v>
      </c>
      <c r="H30" s="340">
        <v>3721638</v>
      </c>
      <c r="I30" s="138"/>
      <c r="J30" s="119"/>
      <c r="K30" s="467" t="s">
        <v>67</v>
      </c>
      <c r="L30" s="467"/>
      <c r="M30" s="467"/>
      <c r="N30" s="467"/>
      <c r="O30" s="339">
        <f>O31+O34+O35</f>
        <v>916093</v>
      </c>
      <c r="P30" s="339">
        <f>P31+P34+P35</f>
        <v>741604</v>
      </c>
      <c r="Q30" s="135"/>
    </row>
    <row r="31" spans="1:17">
      <c r="A31" s="138"/>
      <c r="B31" s="228"/>
      <c r="C31" s="393"/>
      <c r="D31" s="466" t="s">
        <v>90</v>
      </c>
      <c r="E31" s="466"/>
      <c r="F31" s="466"/>
      <c r="G31" s="340">
        <v>6325332</v>
      </c>
      <c r="H31" s="340">
        <v>9766484</v>
      </c>
      <c r="I31" s="138"/>
      <c r="J31" s="138"/>
      <c r="K31" s="119"/>
      <c r="L31" s="468" t="s">
        <v>180</v>
      </c>
      <c r="M31" s="468"/>
      <c r="N31" s="468"/>
      <c r="O31" s="340">
        <f>SUM(O32:O33)</f>
        <v>0</v>
      </c>
      <c r="P31" s="340">
        <f>SUM(P32:P33)</f>
        <v>0</v>
      </c>
      <c r="Q31" s="135"/>
    </row>
    <row r="32" spans="1:17">
      <c r="A32" s="138"/>
      <c r="B32" s="228"/>
      <c r="C32" s="229"/>
      <c r="D32" s="466" t="s">
        <v>94</v>
      </c>
      <c r="E32" s="466"/>
      <c r="F32" s="466"/>
      <c r="G32" s="340">
        <v>0</v>
      </c>
      <c r="H32" s="340">
        <v>0</v>
      </c>
      <c r="I32" s="138"/>
      <c r="J32" s="138"/>
      <c r="K32" s="393"/>
      <c r="L32" s="468" t="s">
        <v>181</v>
      </c>
      <c r="M32" s="468"/>
      <c r="N32" s="468"/>
      <c r="O32" s="340">
        <v>0</v>
      </c>
      <c r="P32" s="340">
        <v>0</v>
      </c>
      <c r="Q32" s="135"/>
    </row>
    <row r="33" spans="1:17">
      <c r="A33" s="138"/>
      <c r="B33" s="228"/>
      <c r="C33" s="393"/>
      <c r="D33" s="466" t="s">
        <v>182</v>
      </c>
      <c r="E33" s="466"/>
      <c r="F33" s="466"/>
      <c r="G33" s="340">
        <v>0</v>
      </c>
      <c r="H33" s="340">
        <v>0</v>
      </c>
      <c r="I33" s="138"/>
      <c r="J33" s="138"/>
      <c r="K33" s="393"/>
      <c r="L33" s="468" t="s">
        <v>183</v>
      </c>
      <c r="M33" s="468"/>
      <c r="N33" s="468"/>
      <c r="O33" s="340">
        <v>0</v>
      </c>
      <c r="P33" s="340">
        <v>0</v>
      </c>
      <c r="Q33" s="135"/>
    </row>
    <row r="34" spans="1:17" ht="15" customHeight="1">
      <c r="A34" s="138"/>
      <c r="B34" s="228"/>
      <c r="C34" s="393"/>
      <c r="D34" s="466" t="s">
        <v>184</v>
      </c>
      <c r="E34" s="466"/>
      <c r="F34" s="466"/>
      <c r="G34" s="340">
        <v>0</v>
      </c>
      <c r="H34" s="340">
        <v>0</v>
      </c>
      <c r="I34" s="138"/>
      <c r="J34" s="138"/>
      <c r="K34" s="393"/>
      <c r="L34" s="468" t="s">
        <v>383</v>
      </c>
      <c r="M34" s="468"/>
      <c r="N34" s="468"/>
      <c r="O34" s="340">
        <v>916093</v>
      </c>
      <c r="P34" s="340">
        <v>741604</v>
      </c>
      <c r="Q34" s="135"/>
    </row>
    <row r="35" spans="1:17" ht="15" customHeight="1">
      <c r="A35" s="138"/>
      <c r="B35" s="228"/>
      <c r="C35" s="393"/>
      <c r="D35" s="466" t="s">
        <v>99</v>
      </c>
      <c r="E35" s="466"/>
      <c r="F35" s="466"/>
      <c r="G35" s="340">
        <v>26906779</v>
      </c>
      <c r="H35" s="340">
        <v>18349128</v>
      </c>
      <c r="I35" s="138"/>
      <c r="J35" s="138"/>
      <c r="K35" s="328"/>
      <c r="L35" s="468"/>
      <c r="M35" s="468"/>
      <c r="N35" s="468"/>
      <c r="O35" s="340"/>
      <c r="P35" s="340"/>
      <c r="Q35" s="135"/>
    </row>
    <row r="36" spans="1:17" ht="15" customHeight="1">
      <c r="A36" s="138"/>
      <c r="B36" s="228"/>
      <c r="C36" s="393"/>
      <c r="D36" s="466" t="s">
        <v>101</v>
      </c>
      <c r="E36" s="466"/>
      <c r="F36" s="466"/>
      <c r="G36" s="340">
        <v>0</v>
      </c>
      <c r="H36" s="340">
        <v>0</v>
      </c>
      <c r="I36" s="138"/>
      <c r="J36" s="138"/>
      <c r="K36" s="328"/>
      <c r="L36" s="119"/>
      <c r="M36" s="119"/>
      <c r="N36" s="119"/>
      <c r="O36" s="119"/>
      <c r="P36" s="119"/>
      <c r="Q36" s="135"/>
    </row>
    <row r="37" spans="1:17" ht="15" customHeight="1">
      <c r="A37" s="138"/>
      <c r="B37" s="228"/>
      <c r="C37" s="393"/>
      <c r="D37" s="466" t="s">
        <v>103</v>
      </c>
      <c r="E37" s="466"/>
      <c r="F37" s="466"/>
      <c r="G37" s="340">
        <v>0</v>
      </c>
      <c r="H37" s="340">
        <v>0</v>
      </c>
      <c r="I37" s="138"/>
      <c r="J37" s="138"/>
      <c r="K37" s="467" t="s">
        <v>68</v>
      </c>
      <c r="L37" s="467"/>
      <c r="M37" s="467"/>
      <c r="N37" s="467"/>
      <c r="O37" s="339">
        <f>O38+O41+O42</f>
        <v>6252968</v>
      </c>
      <c r="P37" s="339">
        <f>P38+P41+P42</f>
        <v>1824987</v>
      </c>
      <c r="Q37" s="135"/>
    </row>
    <row r="38" spans="1:17" ht="15" customHeight="1">
      <c r="A38" s="138"/>
      <c r="B38" s="228"/>
      <c r="C38" s="393"/>
      <c r="D38" s="466" t="s">
        <v>104</v>
      </c>
      <c r="E38" s="466"/>
      <c r="F38" s="466"/>
      <c r="G38" s="340">
        <v>0</v>
      </c>
      <c r="H38" s="340">
        <v>0</v>
      </c>
      <c r="I38" s="138"/>
      <c r="J38" s="119"/>
      <c r="K38" s="119"/>
      <c r="L38" s="468" t="s">
        <v>185</v>
      </c>
      <c r="M38" s="468"/>
      <c r="N38" s="468"/>
      <c r="O38" s="340">
        <f>SUM(O39:O40)</f>
        <v>0</v>
      </c>
      <c r="P38" s="340">
        <f>SUM(P39:P40)</f>
        <v>0</v>
      </c>
      <c r="Q38" s="135"/>
    </row>
    <row r="39" spans="1:17" ht="15" customHeight="1">
      <c r="A39" s="138"/>
      <c r="B39" s="228"/>
      <c r="C39" s="393"/>
      <c r="D39" s="466" t="s">
        <v>105</v>
      </c>
      <c r="E39" s="466"/>
      <c r="F39" s="466"/>
      <c r="G39" s="340">
        <v>0</v>
      </c>
      <c r="H39" s="340">
        <v>0</v>
      </c>
      <c r="I39" s="138"/>
      <c r="J39" s="138"/>
      <c r="K39" s="119"/>
      <c r="L39" s="468" t="s">
        <v>181</v>
      </c>
      <c r="M39" s="468"/>
      <c r="N39" s="468"/>
      <c r="O39" s="340">
        <v>0</v>
      </c>
      <c r="P39" s="340">
        <v>0</v>
      </c>
      <c r="Q39" s="135"/>
    </row>
    <row r="40" spans="1:17" ht="15" customHeight="1">
      <c r="A40" s="138"/>
      <c r="B40" s="228"/>
      <c r="C40" s="393"/>
      <c r="D40" s="466" t="s">
        <v>107</v>
      </c>
      <c r="E40" s="466"/>
      <c r="F40" s="466"/>
      <c r="G40" s="340">
        <v>0</v>
      </c>
      <c r="H40" s="340">
        <v>0</v>
      </c>
      <c r="I40" s="138"/>
      <c r="J40" s="138"/>
      <c r="K40" s="393"/>
      <c r="L40" s="468" t="s">
        <v>183</v>
      </c>
      <c r="M40" s="468"/>
      <c r="N40" s="468"/>
      <c r="O40" s="340">
        <v>0</v>
      </c>
      <c r="P40" s="340">
        <v>0</v>
      </c>
      <c r="Q40" s="135"/>
    </row>
    <row r="41" spans="1:17" ht="15" customHeight="1">
      <c r="A41" s="138"/>
      <c r="B41" s="228"/>
      <c r="C41" s="393"/>
      <c r="D41" s="466" t="s">
        <v>186</v>
      </c>
      <c r="E41" s="466"/>
      <c r="F41" s="466"/>
      <c r="G41" s="340">
        <v>0</v>
      </c>
      <c r="H41" s="340">
        <v>0</v>
      </c>
      <c r="I41" s="138"/>
      <c r="J41" s="138"/>
      <c r="K41" s="393"/>
      <c r="L41" s="468" t="s">
        <v>384</v>
      </c>
      <c r="M41" s="468"/>
      <c r="N41" s="468"/>
      <c r="O41" s="340">
        <v>6252968</v>
      </c>
      <c r="P41" s="340">
        <v>1824987</v>
      </c>
      <c r="Q41" s="135"/>
    </row>
    <row r="42" spans="1:17" ht="15" customHeight="1">
      <c r="A42" s="138"/>
      <c r="B42" s="228"/>
      <c r="C42" s="229"/>
      <c r="D42" s="466" t="s">
        <v>140</v>
      </c>
      <c r="E42" s="466"/>
      <c r="F42" s="466"/>
      <c r="G42" s="340">
        <v>0</v>
      </c>
      <c r="H42" s="340">
        <v>0</v>
      </c>
      <c r="I42" s="138"/>
      <c r="J42" s="138"/>
      <c r="K42" s="393"/>
      <c r="L42" s="468"/>
      <c r="M42" s="468"/>
      <c r="N42" s="468"/>
      <c r="O42" s="340"/>
      <c r="P42" s="340"/>
      <c r="Q42" s="135"/>
    </row>
    <row r="43" spans="1:17" ht="15" customHeight="1">
      <c r="A43" s="138"/>
      <c r="B43" s="228"/>
      <c r="C43" s="393"/>
      <c r="D43" s="466" t="s">
        <v>114</v>
      </c>
      <c r="E43" s="466"/>
      <c r="F43" s="466"/>
      <c r="G43" s="340">
        <v>0</v>
      </c>
      <c r="H43" s="340">
        <v>0</v>
      </c>
      <c r="I43" s="138"/>
      <c r="J43" s="138"/>
      <c r="K43" s="328"/>
      <c r="L43" s="119"/>
      <c r="M43" s="119"/>
      <c r="N43" s="119"/>
      <c r="O43" s="119"/>
      <c r="P43" s="119"/>
      <c r="Q43" s="135"/>
    </row>
    <row r="44" spans="1:17" ht="15" customHeight="1">
      <c r="A44" s="138"/>
      <c r="B44" s="228"/>
      <c r="C44" s="393"/>
      <c r="D44" s="466" t="s">
        <v>194</v>
      </c>
      <c r="E44" s="466"/>
      <c r="F44" s="466"/>
      <c r="G44" s="340">
        <v>0</v>
      </c>
      <c r="H44" s="340">
        <v>0</v>
      </c>
      <c r="I44" s="138"/>
      <c r="J44" s="138"/>
      <c r="K44" s="467" t="s">
        <v>187</v>
      </c>
      <c r="L44" s="467"/>
      <c r="M44" s="467"/>
      <c r="N44" s="467"/>
      <c r="O44" s="339">
        <f>O30-O37</f>
        <v>-5336875</v>
      </c>
      <c r="P44" s="339">
        <f>P30-P37</f>
        <v>-1083383</v>
      </c>
      <c r="Q44" s="135"/>
    </row>
    <row r="45" spans="1:17" ht="15" customHeight="1">
      <c r="A45" s="138"/>
      <c r="B45" s="228"/>
      <c r="C45" s="393"/>
      <c r="D45" s="119"/>
      <c r="E45" s="119"/>
      <c r="F45" s="119"/>
      <c r="G45" s="119"/>
      <c r="H45" s="119"/>
      <c r="I45" s="138"/>
      <c r="J45" s="138"/>
      <c r="K45" s="328"/>
      <c r="L45" s="328"/>
      <c r="M45" s="328"/>
      <c r="N45" s="328"/>
      <c r="O45" s="327"/>
      <c r="P45" s="327"/>
      <c r="Q45" s="135"/>
    </row>
    <row r="46" spans="1:17" ht="17.25" customHeight="1">
      <c r="A46" s="138"/>
      <c r="B46" s="228"/>
      <c r="C46" s="229"/>
      <c r="D46" s="138"/>
      <c r="E46" s="229"/>
      <c r="F46" s="229"/>
      <c r="G46" s="328"/>
      <c r="H46" s="328"/>
      <c r="I46" s="138"/>
      <c r="J46" s="138"/>
      <c r="K46" s="328"/>
      <c r="L46" s="328"/>
      <c r="M46" s="328"/>
      <c r="N46" s="328"/>
      <c r="O46" s="327"/>
      <c r="P46" s="327"/>
      <c r="Q46" s="135"/>
    </row>
    <row r="47" spans="1:17" s="332" customFormat="1" ht="25.5" customHeight="1">
      <c r="A47" s="335"/>
      <c r="B47" s="336"/>
      <c r="C47" s="467" t="s">
        <v>188</v>
      </c>
      <c r="D47" s="467"/>
      <c r="E47" s="467"/>
      <c r="F47" s="467"/>
      <c r="G47" s="334">
        <f>G15-G28</f>
        <v>18792</v>
      </c>
      <c r="H47" s="334">
        <f>H15-H28</f>
        <v>5198645</v>
      </c>
      <c r="I47" s="335"/>
      <c r="J47" s="464" t="s">
        <v>189</v>
      </c>
      <c r="K47" s="464"/>
      <c r="L47" s="464"/>
      <c r="M47" s="464"/>
      <c r="N47" s="464"/>
      <c r="O47" s="334">
        <f>G47+O25+O44</f>
        <v>-5318083</v>
      </c>
      <c r="P47" s="334">
        <f>H47+P25+P44</f>
        <v>4115262</v>
      </c>
      <c r="Q47" s="333"/>
    </row>
    <row r="48" spans="1:17" s="332" customFormat="1" ht="25.5" customHeight="1">
      <c r="A48" s="335"/>
      <c r="B48" s="336"/>
      <c r="C48" s="393"/>
      <c r="D48" s="393"/>
      <c r="E48" s="393"/>
      <c r="F48" s="393"/>
      <c r="G48" s="334"/>
      <c r="H48" s="334"/>
      <c r="I48" s="335"/>
      <c r="J48" s="392"/>
      <c r="K48" s="392"/>
      <c r="L48" s="392"/>
      <c r="M48" s="392"/>
      <c r="N48" s="392"/>
      <c r="O48" s="334"/>
      <c r="P48" s="334"/>
      <c r="Q48" s="333"/>
    </row>
    <row r="49" spans="1:17" s="332" customFormat="1">
      <c r="A49" s="335"/>
      <c r="B49" s="336"/>
      <c r="C49" s="393"/>
      <c r="D49" s="393"/>
      <c r="E49" s="393"/>
      <c r="F49" s="393"/>
      <c r="G49" s="334"/>
      <c r="H49" s="334"/>
      <c r="I49" s="335"/>
      <c r="J49" s="464" t="s">
        <v>401</v>
      </c>
      <c r="K49" s="464"/>
      <c r="L49" s="464"/>
      <c r="M49" s="464"/>
      <c r="N49" s="464"/>
      <c r="O49" s="338">
        <v>9056320</v>
      </c>
      <c r="P49" s="338">
        <v>4941058</v>
      </c>
      <c r="Q49" s="333"/>
    </row>
    <row r="50" spans="1:17" s="332" customFormat="1">
      <c r="A50" s="335"/>
      <c r="B50" s="336"/>
      <c r="C50" s="393"/>
      <c r="D50" s="393"/>
      <c r="E50" s="393"/>
      <c r="F50" s="393"/>
      <c r="G50" s="334"/>
      <c r="H50" s="334"/>
      <c r="I50" s="335"/>
      <c r="J50" s="464" t="s">
        <v>400</v>
      </c>
      <c r="K50" s="464"/>
      <c r="L50" s="464"/>
      <c r="M50" s="464"/>
      <c r="N50" s="464"/>
      <c r="O50" s="337">
        <f>+O47+O49</f>
        <v>3738237</v>
      </c>
      <c r="P50" s="337">
        <f>+P47+P49</f>
        <v>9056320</v>
      </c>
      <c r="Q50" s="333"/>
    </row>
    <row r="51" spans="1:17" s="332" customFormat="1" ht="9.75" customHeight="1">
      <c r="A51" s="335"/>
      <c r="B51" s="336"/>
      <c r="C51" s="393"/>
      <c r="D51" s="393"/>
      <c r="E51" s="393"/>
      <c r="F51" s="393"/>
      <c r="G51" s="334"/>
      <c r="H51" s="334"/>
      <c r="I51" s="335"/>
      <c r="J51" s="392"/>
      <c r="K51" s="392"/>
      <c r="L51" s="392"/>
      <c r="M51" s="392"/>
      <c r="N51" s="392"/>
      <c r="O51" s="334"/>
      <c r="P51" s="334"/>
      <c r="Q51" s="333"/>
    </row>
    <row r="52" spans="1:17" ht="6" customHeight="1">
      <c r="A52" s="138"/>
      <c r="B52" s="331"/>
      <c r="C52" s="330"/>
      <c r="D52" s="330"/>
      <c r="E52" s="330"/>
      <c r="F52" s="330"/>
      <c r="G52" s="329"/>
      <c r="H52" s="329"/>
      <c r="I52" s="236"/>
      <c r="J52" s="157"/>
      <c r="K52" s="157"/>
      <c r="L52" s="157"/>
      <c r="M52" s="157"/>
      <c r="N52" s="157"/>
      <c r="O52" s="157"/>
      <c r="P52" s="157"/>
      <c r="Q52" s="159"/>
    </row>
    <row r="53" spans="1:17" ht="6" customHeight="1">
      <c r="A53" s="138"/>
      <c r="I53" s="138"/>
      <c r="J53" s="138"/>
      <c r="K53" s="328"/>
      <c r="L53" s="328"/>
      <c r="M53" s="328"/>
      <c r="N53" s="328"/>
      <c r="O53" s="327"/>
      <c r="P53" s="327"/>
      <c r="Q53" s="119"/>
    </row>
    <row r="54" spans="1:17" ht="6" customHeight="1">
      <c r="A54" s="138"/>
      <c r="I54" s="138"/>
      <c r="J54" s="119"/>
      <c r="K54" s="119"/>
      <c r="L54" s="119"/>
      <c r="M54" s="119"/>
      <c r="N54" s="119"/>
      <c r="O54" s="119"/>
      <c r="P54" s="119"/>
      <c r="Q54" s="119"/>
    </row>
    <row r="55" spans="1:17" ht="15" customHeight="1">
      <c r="A55" s="119"/>
      <c r="B55" s="145" t="s">
        <v>78</v>
      </c>
      <c r="C55" s="145"/>
      <c r="D55" s="145"/>
      <c r="E55" s="145"/>
      <c r="F55" s="145"/>
      <c r="G55" s="145"/>
      <c r="H55" s="145"/>
      <c r="I55" s="145"/>
      <c r="J55" s="145"/>
      <c r="K55" s="119"/>
      <c r="L55" s="119"/>
      <c r="M55" s="119"/>
      <c r="N55" s="119"/>
      <c r="O55" s="119"/>
      <c r="P55" s="119"/>
      <c r="Q55" s="119"/>
    </row>
    <row r="56" spans="1:17" ht="9.75" customHeight="1">
      <c r="A56" s="119"/>
      <c r="B56" s="145"/>
      <c r="C56" s="165"/>
      <c r="D56" s="166"/>
      <c r="E56" s="166"/>
      <c r="F56" s="119"/>
      <c r="G56" s="167"/>
      <c r="H56" s="165"/>
      <c r="I56" s="166"/>
      <c r="J56" s="166"/>
      <c r="K56" s="119"/>
      <c r="L56" s="119"/>
      <c r="M56" s="119"/>
      <c r="N56" s="119"/>
      <c r="O56" s="119"/>
      <c r="P56" s="119"/>
      <c r="Q56" s="119"/>
    </row>
    <row r="57" spans="1:17" ht="40.5" customHeight="1">
      <c r="A57" s="119"/>
      <c r="B57" s="145"/>
      <c r="C57" s="165"/>
      <c r="D57" s="465"/>
      <c r="E57" s="465"/>
      <c r="F57" s="465"/>
      <c r="G57" s="465"/>
      <c r="H57" s="165"/>
      <c r="I57" s="166"/>
      <c r="J57" s="166"/>
      <c r="K57" s="119"/>
      <c r="L57" s="450"/>
      <c r="M57" s="450"/>
      <c r="N57" s="450"/>
      <c r="O57" s="450"/>
      <c r="P57" s="119"/>
      <c r="Q57" s="119"/>
    </row>
    <row r="58" spans="1:17" ht="14.1" customHeight="1">
      <c r="A58" s="119"/>
      <c r="B58" s="169"/>
      <c r="C58" s="119"/>
      <c r="D58" s="407" t="s">
        <v>390</v>
      </c>
      <c r="E58" s="407"/>
      <c r="F58" s="407"/>
      <c r="G58" s="407"/>
      <c r="H58" s="119"/>
      <c r="I58" s="170"/>
      <c r="J58" s="119"/>
      <c r="K58" s="125"/>
      <c r="L58" s="407" t="s">
        <v>391</v>
      </c>
      <c r="M58" s="407"/>
      <c r="N58" s="407"/>
      <c r="O58" s="407"/>
      <c r="P58" s="119"/>
      <c r="Q58" s="119"/>
    </row>
    <row r="59" spans="1:17" ht="14.1" customHeight="1">
      <c r="A59" s="119"/>
      <c r="B59" s="171"/>
      <c r="C59" s="119"/>
      <c r="D59" s="402" t="s">
        <v>392</v>
      </c>
      <c r="E59" s="402"/>
      <c r="F59" s="402"/>
      <c r="G59" s="402"/>
      <c r="H59" s="119"/>
      <c r="I59" s="170"/>
      <c r="J59" s="119"/>
      <c r="L59" s="402" t="s">
        <v>393</v>
      </c>
      <c r="M59" s="402"/>
      <c r="N59" s="402"/>
      <c r="O59" s="402"/>
      <c r="P59" s="119"/>
      <c r="Q59" s="119"/>
    </row>
    <row r="60" spans="1:17"/>
  </sheetData>
  <mergeCells count="72">
    <mergeCell ref="B13:F13"/>
    <mergeCell ref="J13:N13"/>
    <mergeCell ref="B7:D7"/>
    <mergeCell ref="E7:O7"/>
    <mergeCell ref="B10:E10"/>
    <mergeCell ref="J10:M10"/>
    <mergeCell ref="E2:O2"/>
    <mergeCell ref="E3:O3"/>
    <mergeCell ref="E4:O4"/>
    <mergeCell ref="E5:O5"/>
    <mergeCell ref="D16:F16"/>
    <mergeCell ref="L16:N16"/>
    <mergeCell ref="D17:F17"/>
    <mergeCell ref="L17:N17"/>
    <mergeCell ref="C15:F15"/>
    <mergeCell ref="K15:N15"/>
    <mergeCell ref="D21:F21"/>
    <mergeCell ref="L21:N21"/>
    <mergeCell ref="D22:F22"/>
    <mergeCell ref="L22:N22"/>
    <mergeCell ref="D18:F18"/>
    <mergeCell ref="L18:N18"/>
    <mergeCell ref="D19:F19"/>
    <mergeCell ref="D20:F20"/>
    <mergeCell ref="K20:N20"/>
    <mergeCell ref="D23:F23"/>
    <mergeCell ref="L23:N23"/>
    <mergeCell ref="D24:F24"/>
    <mergeCell ref="D25:F25"/>
    <mergeCell ref="K25:N25"/>
    <mergeCell ref="D30:F30"/>
    <mergeCell ref="K30:N30"/>
    <mergeCell ref="D31:F31"/>
    <mergeCell ref="L31:N31"/>
    <mergeCell ref="D26:E26"/>
    <mergeCell ref="C28:F28"/>
    <mergeCell ref="J28:N28"/>
    <mergeCell ref="D29:F29"/>
    <mergeCell ref="D34:F34"/>
    <mergeCell ref="L34:N34"/>
    <mergeCell ref="D35:F35"/>
    <mergeCell ref="L35:N35"/>
    <mergeCell ref="D32:F32"/>
    <mergeCell ref="L32:N32"/>
    <mergeCell ref="D33:F33"/>
    <mergeCell ref="L33:N33"/>
    <mergeCell ref="D36:F36"/>
    <mergeCell ref="D37:F37"/>
    <mergeCell ref="K37:N37"/>
    <mergeCell ref="D38:F38"/>
    <mergeCell ref="L38:N38"/>
    <mergeCell ref="D41:F41"/>
    <mergeCell ref="L41:N41"/>
    <mergeCell ref="D42:F42"/>
    <mergeCell ref="L42:N42"/>
    <mergeCell ref="D39:F39"/>
    <mergeCell ref="L39:N39"/>
    <mergeCell ref="D40:F40"/>
    <mergeCell ref="L40:N40"/>
    <mergeCell ref="D43:F43"/>
    <mergeCell ref="D44:F44"/>
    <mergeCell ref="K44:N44"/>
    <mergeCell ref="C47:F47"/>
    <mergeCell ref="J47:N47"/>
    <mergeCell ref="D59:G59"/>
    <mergeCell ref="L59:O59"/>
    <mergeCell ref="J49:N49"/>
    <mergeCell ref="J50:N50"/>
    <mergeCell ref="D57:G57"/>
    <mergeCell ref="L57:O57"/>
    <mergeCell ref="D58:G58"/>
    <mergeCell ref="L58:O58"/>
  </mergeCells>
  <printOptions horizontalCentered="1" verticalCentered="1"/>
  <pageMargins left="0.31496062992125984" right="0.31496062992125984" top="0.35433070866141736" bottom="0.35433070866141736" header="0" footer="0"/>
  <pageSetup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workbookViewId="0">
      <selection activeCell="E33" sqref="E33"/>
    </sheetView>
  </sheetViews>
  <sheetFormatPr baseColWidth="10" defaultRowHeight="11.25"/>
  <cols>
    <col min="1" max="1" width="1.140625" style="16" customWidth="1"/>
    <col min="2" max="3" width="3.7109375" style="17" customWidth="1"/>
    <col min="4" max="4" width="46.42578125" style="17" customWidth="1"/>
    <col min="5" max="10" width="15.7109375" style="17" customWidth="1"/>
    <col min="11" max="11" width="2" style="16" customWidth="1"/>
    <col min="12" max="16384" width="11.42578125" style="17"/>
  </cols>
  <sheetData>
    <row r="1" spans="1:10" s="16" customFormat="1"/>
    <row r="2" spans="1:10">
      <c r="B2" s="472" t="s">
        <v>386</v>
      </c>
      <c r="C2" s="473"/>
      <c r="D2" s="473"/>
      <c r="E2" s="473"/>
      <c r="F2" s="473"/>
      <c r="G2" s="473"/>
      <c r="H2" s="473"/>
      <c r="I2" s="473"/>
      <c r="J2" s="474"/>
    </row>
    <row r="3" spans="1:10">
      <c r="B3" s="475" t="s">
        <v>405</v>
      </c>
      <c r="C3" s="476"/>
      <c r="D3" s="476"/>
      <c r="E3" s="476"/>
      <c r="F3" s="476"/>
      <c r="G3" s="476"/>
      <c r="H3" s="476"/>
      <c r="I3" s="476"/>
      <c r="J3" s="477"/>
    </row>
    <row r="4" spans="1:10">
      <c r="B4" s="475" t="s">
        <v>196</v>
      </c>
      <c r="C4" s="476"/>
      <c r="D4" s="476"/>
      <c r="E4" s="476"/>
      <c r="F4" s="476"/>
      <c r="G4" s="476"/>
      <c r="H4" s="476"/>
      <c r="I4" s="476"/>
      <c r="J4" s="477"/>
    </row>
    <row r="5" spans="1:10">
      <c r="B5" s="478" t="s">
        <v>404</v>
      </c>
      <c r="C5" s="479"/>
      <c r="D5" s="479"/>
      <c r="E5" s="479"/>
      <c r="F5" s="479"/>
      <c r="G5" s="479"/>
      <c r="H5" s="479"/>
      <c r="I5" s="479"/>
      <c r="J5" s="480"/>
    </row>
    <row r="6" spans="1:10" s="16" customFormat="1">
      <c r="A6" s="18"/>
      <c r="B6" s="18"/>
      <c r="C6" s="18"/>
      <c r="D6" s="18"/>
      <c r="F6" s="19"/>
      <c r="G6" s="19"/>
      <c r="H6" s="19"/>
      <c r="I6" s="19"/>
      <c r="J6" s="19"/>
    </row>
    <row r="7" spans="1:10" ht="12" customHeight="1">
      <c r="A7" s="20"/>
      <c r="B7" s="481" t="s">
        <v>197</v>
      </c>
      <c r="C7" s="481"/>
      <c r="D7" s="481"/>
      <c r="E7" s="481" t="s">
        <v>198</v>
      </c>
      <c r="F7" s="481"/>
      <c r="G7" s="481"/>
      <c r="H7" s="481"/>
      <c r="I7" s="481"/>
      <c r="J7" s="482" t="s">
        <v>199</v>
      </c>
    </row>
    <row r="8" spans="1:10" ht="22.5">
      <c r="A8" s="18"/>
      <c r="B8" s="481"/>
      <c r="C8" s="481"/>
      <c r="D8" s="481"/>
      <c r="E8" s="110" t="s">
        <v>200</v>
      </c>
      <c r="F8" s="49" t="s">
        <v>201</v>
      </c>
      <c r="G8" s="110" t="s">
        <v>202</v>
      </c>
      <c r="H8" s="110" t="s">
        <v>203</v>
      </c>
      <c r="I8" s="110" t="s">
        <v>204</v>
      </c>
      <c r="J8" s="482"/>
    </row>
    <row r="9" spans="1:10" ht="12" customHeight="1">
      <c r="A9" s="18"/>
      <c r="B9" s="481"/>
      <c r="C9" s="481"/>
      <c r="D9" s="481"/>
      <c r="E9" s="110" t="s">
        <v>205</v>
      </c>
      <c r="F9" s="110" t="s">
        <v>206</v>
      </c>
      <c r="G9" s="110" t="s">
        <v>207</v>
      </c>
      <c r="H9" s="110" t="s">
        <v>208</v>
      </c>
      <c r="I9" s="110" t="s">
        <v>209</v>
      </c>
      <c r="J9" s="110" t="s">
        <v>223</v>
      </c>
    </row>
    <row r="10" spans="1:10" ht="12" customHeight="1">
      <c r="A10" s="21"/>
      <c r="B10" s="22"/>
      <c r="C10" s="23"/>
      <c r="D10" s="24"/>
      <c r="E10" s="25"/>
      <c r="F10" s="26"/>
      <c r="G10" s="26"/>
      <c r="H10" s="26"/>
      <c r="I10" s="26"/>
      <c r="J10" s="26"/>
    </row>
    <row r="11" spans="1:10" ht="12" customHeight="1">
      <c r="A11" s="21"/>
      <c r="B11" s="483" t="s">
        <v>85</v>
      </c>
      <c r="C11" s="484"/>
      <c r="D11" s="485"/>
      <c r="E11" s="41">
        <v>0</v>
      </c>
      <c r="F11" s="41">
        <v>0</v>
      </c>
      <c r="G11" s="41">
        <f>+E11+F11</f>
        <v>0</v>
      </c>
      <c r="H11" s="41">
        <v>0</v>
      </c>
      <c r="I11" s="41">
        <v>0</v>
      </c>
      <c r="J11" s="41">
        <f>+I11-E11</f>
        <v>0</v>
      </c>
    </row>
    <row r="12" spans="1:10" ht="12" customHeight="1">
      <c r="A12" s="21"/>
      <c r="B12" s="483" t="s">
        <v>191</v>
      </c>
      <c r="C12" s="484"/>
      <c r="D12" s="485"/>
      <c r="E12" s="41">
        <v>0</v>
      </c>
      <c r="F12" s="41">
        <v>0</v>
      </c>
      <c r="G12" s="41">
        <f t="shared" ref="G12:G24" si="0">+E12+F12</f>
        <v>0</v>
      </c>
      <c r="H12" s="41">
        <v>0</v>
      </c>
      <c r="I12" s="41">
        <v>0</v>
      </c>
      <c r="J12" s="41">
        <f t="shared" ref="J12:J24" si="1">+I12-E12</f>
        <v>0</v>
      </c>
    </row>
    <row r="13" spans="1:10" ht="12" customHeight="1">
      <c r="A13" s="21"/>
      <c r="B13" s="483" t="s">
        <v>89</v>
      </c>
      <c r="C13" s="484"/>
      <c r="D13" s="485"/>
      <c r="E13" s="41">
        <v>0</v>
      </c>
      <c r="F13" s="41">
        <v>0</v>
      </c>
      <c r="G13" s="41">
        <f t="shared" si="0"/>
        <v>0</v>
      </c>
      <c r="H13" s="41">
        <v>0</v>
      </c>
      <c r="I13" s="41">
        <v>0</v>
      </c>
      <c r="J13" s="41">
        <f t="shared" si="1"/>
        <v>0</v>
      </c>
    </row>
    <row r="14" spans="1:10" ht="12" customHeight="1">
      <c r="A14" s="21"/>
      <c r="B14" s="483" t="s">
        <v>91</v>
      </c>
      <c r="C14" s="484"/>
      <c r="D14" s="485"/>
      <c r="E14" s="41">
        <v>0</v>
      </c>
      <c r="F14" s="41">
        <v>0</v>
      </c>
      <c r="G14" s="41">
        <f t="shared" si="0"/>
        <v>0</v>
      </c>
      <c r="H14" s="41">
        <v>0</v>
      </c>
      <c r="I14" s="41">
        <v>0</v>
      </c>
      <c r="J14" s="41">
        <f t="shared" si="1"/>
        <v>0</v>
      </c>
    </row>
    <row r="15" spans="1:10" ht="12" customHeight="1">
      <c r="A15" s="21"/>
      <c r="B15" s="483" t="s">
        <v>210</v>
      </c>
      <c r="C15" s="484"/>
      <c r="D15" s="485"/>
      <c r="E15" s="41">
        <f>+E16+E17</f>
        <v>0</v>
      </c>
      <c r="F15" s="41">
        <f>+F16+F17</f>
        <v>0</v>
      </c>
      <c r="G15" s="41">
        <f>+G16+G17</f>
        <v>0</v>
      </c>
      <c r="H15" s="41">
        <f>+H16+H17</f>
        <v>0</v>
      </c>
      <c r="I15" s="41">
        <f>+I16+I17</f>
        <v>0</v>
      </c>
      <c r="J15" s="41">
        <f t="shared" si="1"/>
        <v>0</v>
      </c>
    </row>
    <row r="16" spans="1:10" ht="12" customHeight="1">
      <c r="A16" s="21"/>
      <c r="B16" s="28"/>
      <c r="C16" s="484" t="s">
        <v>211</v>
      </c>
      <c r="D16" s="485"/>
      <c r="E16" s="41">
        <v>0</v>
      </c>
      <c r="F16" s="41">
        <v>0</v>
      </c>
      <c r="G16" s="41">
        <f t="shared" si="0"/>
        <v>0</v>
      </c>
      <c r="H16" s="41">
        <v>0</v>
      </c>
      <c r="I16" s="41">
        <v>0</v>
      </c>
      <c r="J16" s="41">
        <f t="shared" si="1"/>
        <v>0</v>
      </c>
    </row>
    <row r="17" spans="1:10" ht="12" customHeight="1">
      <c r="A17" s="21"/>
      <c r="B17" s="28"/>
      <c r="C17" s="484" t="s">
        <v>212</v>
      </c>
      <c r="D17" s="485"/>
      <c r="E17" s="41">
        <v>0</v>
      </c>
      <c r="F17" s="41">
        <v>0</v>
      </c>
      <c r="G17" s="41">
        <f t="shared" si="0"/>
        <v>0</v>
      </c>
      <c r="H17" s="41">
        <v>0</v>
      </c>
      <c r="I17" s="41">
        <v>0</v>
      </c>
      <c r="J17" s="41">
        <f t="shared" si="1"/>
        <v>0</v>
      </c>
    </row>
    <row r="18" spans="1:10" ht="12" customHeight="1">
      <c r="A18" s="21"/>
      <c r="B18" s="483" t="s">
        <v>213</v>
      </c>
      <c r="C18" s="484"/>
      <c r="D18" s="485"/>
      <c r="E18" s="41">
        <f>+E19+E20</f>
        <v>0</v>
      </c>
      <c r="F18" s="41">
        <f>+F19+F20</f>
        <v>0</v>
      </c>
      <c r="G18" s="41">
        <f t="shared" si="0"/>
        <v>0</v>
      </c>
      <c r="H18" s="41">
        <f>+H19+H20</f>
        <v>0</v>
      </c>
      <c r="I18" s="41">
        <f>+I19+I20</f>
        <v>0</v>
      </c>
      <c r="J18" s="41">
        <f t="shared" si="1"/>
        <v>0</v>
      </c>
    </row>
    <row r="19" spans="1:10" ht="12" customHeight="1">
      <c r="A19" s="21"/>
      <c r="B19" s="28"/>
      <c r="C19" s="484" t="s">
        <v>211</v>
      </c>
      <c r="D19" s="485"/>
      <c r="E19" s="41">
        <v>0</v>
      </c>
      <c r="F19" s="41">
        <v>0</v>
      </c>
      <c r="G19" s="41">
        <f t="shared" si="0"/>
        <v>0</v>
      </c>
      <c r="H19" s="41">
        <v>0</v>
      </c>
      <c r="I19" s="41">
        <v>0</v>
      </c>
      <c r="J19" s="41">
        <f t="shared" si="1"/>
        <v>0</v>
      </c>
    </row>
    <row r="20" spans="1:10" ht="12" customHeight="1">
      <c r="A20" s="21"/>
      <c r="B20" s="28"/>
      <c r="C20" s="484" t="s">
        <v>212</v>
      </c>
      <c r="D20" s="485"/>
      <c r="E20" s="41">
        <v>0</v>
      </c>
      <c r="F20" s="41">
        <v>0</v>
      </c>
      <c r="G20" s="41">
        <f t="shared" si="0"/>
        <v>0</v>
      </c>
      <c r="H20" s="41">
        <v>0</v>
      </c>
      <c r="I20" s="41">
        <v>0</v>
      </c>
      <c r="J20" s="41">
        <f t="shared" si="1"/>
        <v>0</v>
      </c>
    </row>
    <row r="21" spans="1:10" ht="12" customHeight="1">
      <c r="A21" s="21"/>
      <c r="B21" s="483" t="s">
        <v>214</v>
      </c>
      <c r="C21" s="484"/>
      <c r="D21" s="485"/>
      <c r="E21" s="41">
        <v>0</v>
      </c>
      <c r="F21" s="41">
        <v>0</v>
      </c>
      <c r="G21" s="41">
        <f t="shared" si="0"/>
        <v>0</v>
      </c>
      <c r="H21" s="41">
        <v>0</v>
      </c>
      <c r="I21" s="41">
        <v>0</v>
      </c>
      <c r="J21" s="41">
        <f t="shared" si="1"/>
        <v>0</v>
      </c>
    </row>
    <row r="22" spans="1:10" ht="12" customHeight="1">
      <c r="A22" s="21"/>
      <c r="B22" s="483" t="s">
        <v>102</v>
      </c>
      <c r="C22" s="484"/>
      <c r="D22" s="485"/>
      <c r="E22" s="348">
        <v>64630789</v>
      </c>
      <c r="F22" s="348">
        <v>-3024855</v>
      </c>
      <c r="G22" s="348">
        <v>61605934</v>
      </c>
      <c r="H22" s="348">
        <v>61605934</v>
      </c>
      <c r="I22" s="348">
        <v>61605934</v>
      </c>
      <c r="J22" s="348">
        <f t="shared" si="1"/>
        <v>-3024855</v>
      </c>
    </row>
    <row r="23" spans="1:10" ht="12" customHeight="1">
      <c r="A23" s="29"/>
      <c r="B23" s="483" t="s">
        <v>215</v>
      </c>
      <c r="C23" s="484"/>
      <c r="D23" s="485"/>
      <c r="E23" s="41">
        <v>0</v>
      </c>
      <c r="F23" s="41">
        <v>0</v>
      </c>
      <c r="G23" s="41">
        <f t="shared" si="0"/>
        <v>0</v>
      </c>
      <c r="H23" s="41">
        <v>0</v>
      </c>
      <c r="I23" s="41">
        <v>0</v>
      </c>
      <c r="J23" s="41">
        <f t="shared" si="1"/>
        <v>0</v>
      </c>
    </row>
    <row r="24" spans="1:10" ht="12" customHeight="1">
      <c r="A24" s="21"/>
      <c r="B24" s="483" t="s">
        <v>216</v>
      </c>
      <c r="C24" s="484"/>
      <c r="D24" s="485"/>
      <c r="E24" s="41">
        <v>0</v>
      </c>
      <c r="F24" s="41">
        <v>0</v>
      </c>
      <c r="G24" s="41">
        <f t="shared" si="0"/>
        <v>0</v>
      </c>
      <c r="H24" s="41">
        <v>0</v>
      </c>
      <c r="I24" s="41">
        <v>0</v>
      </c>
      <c r="J24" s="41">
        <f t="shared" si="1"/>
        <v>0</v>
      </c>
    </row>
    <row r="25" spans="1:10" ht="12" customHeight="1">
      <c r="A25" s="21"/>
      <c r="B25" s="30"/>
      <c r="C25" s="31"/>
      <c r="D25" s="32"/>
      <c r="E25" s="33"/>
      <c r="F25" s="34"/>
      <c r="G25" s="34"/>
      <c r="H25" s="34"/>
      <c r="I25" s="34"/>
      <c r="J25" s="34"/>
    </row>
    <row r="26" spans="1:10" ht="12" customHeight="1">
      <c r="A26" s="18"/>
      <c r="B26" s="35"/>
      <c r="C26" s="36"/>
      <c r="D26" s="37" t="s">
        <v>217</v>
      </c>
      <c r="E26" s="348">
        <f>SUM(E11+E12+E13+E14+E15+E18+E21+E22+E23+E24)</f>
        <v>64630789</v>
      </c>
      <c r="F26" s="348">
        <f>SUM(F11+F12+F13+F14+F15+F18+F21+F22+F23+F24)</f>
        <v>-3024855</v>
      </c>
      <c r="G26" s="348">
        <f>SUM(G11+G12+G13+G14+G15+G18+G21+G22+G23+G24)</f>
        <v>61605934</v>
      </c>
      <c r="H26" s="348">
        <f>SUM(H11+H12+H13+H14+H15+H18+H21+H22+H23+H24)</f>
        <v>61605934</v>
      </c>
      <c r="I26" s="348">
        <f>SUM(I11+I12+I13+I14+I15+I18+I21+I22+I23+I24)</f>
        <v>61605934</v>
      </c>
      <c r="J26" s="486">
        <f>SUM(J11:J24)</f>
        <v>-3024855</v>
      </c>
    </row>
    <row r="27" spans="1:10" ht="12" customHeight="1">
      <c r="A27" s="21"/>
      <c r="B27" s="38"/>
      <c r="C27" s="38"/>
      <c r="D27" s="38"/>
      <c r="E27" s="38"/>
      <c r="F27" s="38"/>
      <c r="G27" s="38"/>
      <c r="H27" s="488" t="s">
        <v>385</v>
      </c>
      <c r="I27" s="489"/>
      <c r="J27" s="487"/>
    </row>
    <row r="28" spans="1:10" ht="12" customHeight="1">
      <c r="A28" s="18"/>
      <c r="B28" s="18"/>
      <c r="C28" s="18"/>
      <c r="D28" s="18"/>
      <c r="E28" s="19"/>
      <c r="F28" s="19"/>
      <c r="G28" s="19"/>
      <c r="H28" s="19"/>
      <c r="I28" s="19"/>
      <c r="J28" s="19"/>
    </row>
    <row r="29" spans="1:10" ht="12" customHeight="1">
      <c r="A29" s="18"/>
      <c r="B29" s="482" t="s">
        <v>218</v>
      </c>
      <c r="C29" s="482"/>
      <c r="D29" s="482"/>
      <c r="E29" s="481" t="s">
        <v>198</v>
      </c>
      <c r="F29" s="481"/>
      <c r="G29" s="481"/>
      <c r="H29" s="481"/>
      <c r="I29" s="481"/>
      <c r="J29" s="482" t="s">
        <v>199</v>
      </c>
    </row>
    <row r="30" spans="1:10" ht="22.5">
      <c r="A30" s="18"/>
      <c r="B30" s="482"/>
      <c r="C30" s="482"/>
      <c r="D30" s="482"/>
      <c r="E30" s="110" t="s">
        <v>200</v>
      </c>
      <c r="F30" s="49" t="s">
        <v>201</v>
      </c>
      <c r="G30" s="110" t="s">
        <v>202</v>
      </c>
      <c r="H30" s="110" t="s">
        <v>203</v>
      </c>
      <c r="I30" s="110" t="s">
        <v>204</v>
      </c>
      <c r="J30" s="482"/>
    </row>
    <row r="31" spans="1:10" ht="12" customHeight="1">
      <c r="A31" s="18"/>
      <c r="B31" s="482"/>
      <c r="C31" s="482"/>
      <c r="D31" s="482"/>
      <c r="E31" s="110" t="s">
        <v>205</v>
      </c>
      <c r="F31" s="110" t="s">
        <v>206</v>
      </c>
      <c r="G31" s="110" t="s">
        <v>207</v>
      </c>
      <c r="H31" s="110" t="s">
        <v>208</v>
      </c>
      <c r="I31" s="110" t="s">
        <v>209</v>
      </c>
      <c r="J31" s="110" t="s">
        <v>223</v>
      </c>
    </row>
    <row r="32" spans="1:10" ht="12" customHeight="1">
      <c r="A32" s="21"/>
      <c r="B32" s="22"/>
      <c r="C32" s="23"/>
      <c r="D32" s="24"/>
      <c r="E32" s="26"/>
      <c r="F32" s="26"/>
      <c r="G32" s="26"/>
      <c r="H32" s="26"/>
      <c r="I32" s="26"/>
      <c r="J32" s="26"/>
    </row>
    <row r="33" spans="1:10" ht="12" customHeight="1">
      <c r="A33" s="21"/>
      <c r="B33" s="39" t="s">
        <v>219</v>
      </c>
      <c r="C33" s="40"/>
      <c r="D33" s="50"/>
      <c r="E33" s="349">
        <f>+E34+E35+E36+E37+E40+E43+E44</f>
        <v>64630789</v>
      </c>
      <c r="F33" s="349">
        <f t="shared" ref="F33:J33" si="2">+F34+F35+F36+F37+F40+F43+F44</f>
        <v>-3024855</v>
      </c>
      <c r="G33" s="349">
        <f t="shared" si="2"/>
        <v>61605934</v>
      </c>
      <c r="H33" s="349">
        <f t="shared" si="2"/>
        <v>61605934</v>
      </c>
      <c r="I33" s="349">
        <f t="shared" si="2"/>
        <v>61605934</v>
      </c>
      <c r="J33" s="349">
        <f t="shared" si="2"/>
        <v>-3024855</v>
      </c>
    </row>
    <row r="34" spans="1:10" ht="12" customHeight="1">
      <c r="A34" s="21"/>
      <c r="B34" s="28"/>
      <c r="C34" s="484" t="s">
        <v>85</v>
      </c>
      <c r="D34" s="485"/>
      <c r="E34" s="41">
        <v>0</v>
      </c>
      <c r="F34" s="41">
        <v>0</v>
      </c>
      <c r="G34" s="41">
        <f>+E34+F34</f>
        <v>0</v>
      </c>
      <c r="H34" s="41">
        <v>0</v>
      </c>
      <c r="I34" s="41">
        <v>0</v>
      </c>
      <c r="J34" s="41">
        <f>+I34-E34</f>
        <v>0</v>
      </c>
    </row>
    <row r="35" spans="1:10" ht="12" customHeight="1">
      <c r="A35" s="21"/>
      <c r="B35" s="28"/>
      <c r="C35" s="484" t="s">
        <v>89</v>
      </c>
      <c r="D35" s="485"/>
      <c r="E35" s="41">
        <v>0</v>
      </c>
      <c r="F35" s="41">
        <v>0</v>
      </c>
      <c r="G35" s="41">
        <f t="shared" ref="G35:G49" si="3">+E35+F35</f>
        <v>0</v>
      </c>
      <c r="H35" s="41">
        <v>0</v>
      </c>
      <c r="I35" s="41">
        <v>0</v>
      </c>
      <c r="J35" s="41">
        <f t="shared" ref="J35:J52" si="4">+I35-E35</f>
        <v>0</v>
      </c>
    </row>
    <row r="36" spans="1:10" ht="12" customHeight="1">
      <c r="A36" s="21"/>
      <c r="B36" s="28"/>
      <c r="C36" s="484" t="s">
        <v>91</v>
      </c>
      <c r="D36" s="485"/>
      <c r="E36" s="41">
        <v>0</v>
      </c>
      <c r="F36" s="41">
        <v>0</v>
      </c>
      <c r="G36" s="41">
        <f t="shared" si="3"/>
        <v>0</v>
      </c>
      <c r="H36" s="41">
        <v>0</v>
      </c>
      <c r="I36" s="41">
        <v>0</v>
      </c>
      <c r="J36" s="41">
        <f t="shared" si="4"/>
        <v>0</v>
      </c>
    </row>
    <row r="37" spans="1:10" ht="12" customHeight="1">
      <c r="A37" s="21"/>
      <c r="B37" s="28"/>
      <c r="C37" s="484" t="s">
        <v>210</v>
      </c>
      <c r="D37" s="485"/>
      <c r="E37" s="41">
        <f>+E38+E39</f>
        <v>0</v>
      </c>
      <c r="F37" s="41">
        <f>+F38+F39</f>
        <v>0</v>
      </c>
      <c r="G37" s="41">
        <f t="shared" si="3"/>
        <v>0</v>
      </c>
      <c r="H37" s="41">
        <f>+H38+H39</f>
        <v>0</v>
      </c>
      <c r="I37" s="41">
        <f>+I38+I39</f>
        <v>0</v>
      </c>
      <c r="J37" s="41">
        <f t="shared" si="4"/>
        <v>0</v>
      </c>
    </row>
    <row r="38" spans="1:10" ht="12" customHeight="1">
      <c r="A38" s="21"/>
      <c r="B38" s="28"/>
      <c r="C38" s="51"/>
      <c r="D38" s="42" t="s">
        <v>211</v>
      </c>
      <c r="E38" s="41">
        <v>0</v>
      </c>
      <c r="F38" s="41">
        <v>0</v>
      </c>
      <c r="G38" s="41">
        <f t="shared" si="3"/>
        <v>0</v>
      </c>
      <c r="H38" s="41">
        <v>0</v>
      </c>
      <c r="I38" s="41">
        <v>0</v>
      </c>
      <c r="J38" s="41">
        <f t="shared" si="4"/>
        <v>0</v>
      </c>
    </row>
    <row r="39" spans="1:10" ht="12" customHeight="1">
      <c r="A39" s="21"/>
      <c r="B39" s="28"/>
      <c r="C39" s="51"/>
      <c r="D39" s="42" t="s">
        <v>212</v>
      </c>
      <c r="E39" s="41">
        <v>0</v>
      </c>
      <c r="F39" s="41">
        <v>0</v>
      </c>
      <c r="G39" s="41">
        <f t="shared" si="3"/>
        <v>0</v>
      </c>
      <c r="H39" s="41">
        <v>0</v>
      </c>
      <c r="I39" s="41">
        <v>0</v>
      </c>
      <c r="J39" s="41">
        <f t="shared" si="4"/>
        <v>0</v>
      </c>
    </row>
    <row r="40" spans="1:10" ht="12" customHeight="1">
      <c r="A40" s="21"/>
      <c r="B40" s="28"/>
      <c r="C40" s="484" t="s">
        <v>213</v>
      </c>
      <c r="D40" s="485"/>
      <c r="E40" s="41">
        <f>+E41+E42</f>
        <v>0</v>
      </c>
      <c r="F40" s="41">
        <f>+F41+F42</f>
        <v>0</v>
      </c>
      <c r="G40" s="41">
        <f>+G41+G42</f>
        <v>0</v>
      </c>
      <c r="H40" s="41">
        <f>+H41+H42</f>
        <v>0</v>
      </c>
      <c r="I40" s="41">
        <f>+I41+I42</f>
        <v>0</v>
      </c>
      <c r="J40" s="41">
        <f t="shared" si="4"/>
        <v>0</v>
      </c>
    </row>
    <row r="41" spans="1:10" ht="12" customHeight="1">
      <c r="A41" s="21"/>
      <c r="B41" s="28"/>
      <c r="C41" s="51"/>
      <c r="D41" s="42" t="s">
        <v>211</v>
      </c>
      <c r="E41" s="41">
        <v>0</v>
      </c>
      <c r="F41" s="41">
        <v>0</v>
      </c>
      <c r="G41" s="41">
        <f t="shared" si="3"/>
        <v>0</v>
      </c>
      <c r="H41" s="41">
        <v>0</v>
      </c>
      <c r="I41" s="41">
        <v>0</v>
      </c>
      <c r="J41" s="41">
        <f t="shared" si="4"/>
        <v>0</v>
      </c>
    </row>
    <row r="42" spans="1:10" ht="12" customHeight="1">
      <c r="A42" s="21"/>
      <c r="B42" s="28"/>
      <c r="C42" s="51"/>
      <c r="D42" s="42" t="s">
        <v>212</v>
      </c>
      <c r="E42" s="41">
        <v>0</v>
      </c>
      <c r="F42" s="41">
        <v>0</v>
      </c>
      <c r="G42" s="41">
        <f t="shared" si="3"/>
        <v>0</v>
      </c>
      <c r="H42" s="41">
        <v>0</v>
      </c>
      <c r="I42" s="41">
        <v>0</v>
      </c>
      <c r="J42" s="41">
        <f t="shared" si="4"/>
        <v>0</v>
      </c>
    </row>
    <row r="43" spans="1:10" ht="12" customHeight="1">
      <c r="A43" s="21"/>
      <c r="B43" s="28"/>
      <c r="C43" s="484" t="s">
        <v>102</v>
      </c>
      <c r="D43" s="485"/>
      <c r="E43" s="348">
        <v>64630789</v>
      </c>
      <c r="F43" s="348">
        <v>-3024855</v>
      </c>
      <c r="G43" s="348">
        <v>61605934</v>
      </c>
      <c r="H43" s="348">
        <v>61605934</v>
      </c>
      <c r="I43" s="348">
        <v>61605934</v>
      </c>
      <c r="J43" s="348">
        <f t="shared" si="4"/>
        <v>-3024855</v>
      </c>
    </row>
    <row r="44" spans="1:10" ht="12" customHeight="1">
      <c r="A44" s="21"/>
      <c r="B44" s="28"/>
      <c r="C44" s="484" t="s">
        <v>215</v>
      </c>
      <c r="D44" s="485"/>
      <c r="E44" s="41">
        <v>0</v>
      </c>
      <c r="F44" s="41">
        <v>0</v>
      </c>
      <c r="G44" s="41">
        <f t="shared" si="3"/>
        <v>0</v>
      </c>
      <c r="H44" s="41">
        <v>0</v>
      </c>
      <c r="I44" s="41">
        <v>0</v>
      </c>
      <c r="J44" s="41">
        <f t="shared" si="4"/>
        <v>0</v>
      </c>
    </row>
    <row r="45" spans="1:10" ht="12" customHeight="1">
      <c r="A45" s="21"/>
      <c r="B45" s="28"/>
      <c r="C45" s="51"/>
      <c r="D45" s="42"/>
      <c r="E45" s="41"/>
      <c r="F45" s="41"/>
      <c r="G45" s="27"/>
      <c r="H45" s="41"/>
      <c r="I45" s="41"/>
      <c r="J45" s="27"/>
    </row>
    <row r="46" spans="1:10" ht="12" customHeight="1">
      <c r="A46" s="21"/>
      <c r="B46" s="39" t="s">
        <v>220</v>
      </c>
      <c r="C46" s="40"/>
      <c r="D46" s="42"/>
      <c r="E46" s="54">
        <f>+E47+E48+E49</f>
        <v>0</v>
      </c>
      <c r="F46" s="54">
        <f>+F47+F48+F49</f>
        <v>0</v>
      </c>
      <c r="G46" s="54">
        <f>+G47+G48+G49</f>
        <v>0</v>
      </c>
      <c r="H46" s="54">
        <f>+H47+H48+H49</f>
        <v>0</v>
      </c>
      <c r="I46" s="54">
        <f>+I47+I48+I49</f>
        <v>0</v>
      </c>
      <c r="J46" s="54">
        <f t="shared" si="4"/>
        <v>0</v>
      </c>
    </row>
    <row r="47" spans="1:10" ht="12" customHeight="1">
      <c r="A47" s="21"/>
      <c r="B47" s="39"/>
      <c r="C47" s="484" t="s">
        <v>191</v>
      </c>
      <c r="D47" s="485"/>
      <c r="E47" s="41">
        <v>0</v>
      </c>
      <c r="F47" s="41">
        <v>0</v>
      </c>
      <c r="G47" s="41">
        <f t="shared" si="3"/>
        <v>0</v>
      </c>
      <c r="H47" s="41">
        <v>0</v>
      </c>
      <c r="I47" s="41">
        <v>0</v>
      </c>
      <c r="J47" s="41">
        <f t="shared" si="4"/>
        <v>0</v>
      </c>
    </row>
    <row r="48" spans="1:10" ht="12" customHeight="1">
      <c r="A48" s="21"/>
      <c r="B48" s="28"/>
      <c r="C48" s="484" t="s">
        <v>214</v>
      </c>
      <c r="D48" s="485"/>
      <c r="E48" s="41">
        <v>0</v>
      </c>
      <c r="F48" s="41">
        <v>0</v>
      </c>
      <c r="G48" s="41">
        <f t="shared" si="3"/>
        <v>0</v>
      </c>
      <c r="H48" s="41">
        <v>0</v>
      </c>
      <c r="I48" s="41">
        <v>0</v>
      </c>
      <c r="J48" s="41">
        <f t="shared" si="4"/>
        <v>0</v>
      </c>
    </row>
    <row r="49" spans="1:11" ht="12" customHeight="1">
      <c r="A49" s="21"/>
      <c r="B49" s="28"/>
      <c r="C49" s="484" t="s">
        <v>215</v>
      </c>
      <c r="D49" s="485"/>
      <c r="E49" s="41">
        <v>0</v>
      </c>
      <c r="F49" s="41">
        <v>0</v>
      </c>
      <c r="G49" s="41">
        <f t="shared" si="3"/>
        <v>0</v>
      </c>
      <c r="H49" s="41">
        <v>0</v>
      </c>
      <c r="I49" s="41">
        <v>0</v>
      </c>
      <c r="J49" s="41">
        <f t="shared" si="4"/>
        <v>0</v>
      </c>
    </row>
    <row r="50" spans="1:11" s="46" customFormat="1" ht="12" customHeight="1">
      <c r="A50" s="18"/>
      <c r="B50" s="43"/>
      <c r="C50" s="52"/>
      <c r="D50" s="53"/>
      <c r="E50" s="44"/>
      <c r="F50" s="44"/>
      <c r="G50" s="44"/>
      <c r="H50" s="44"/>
      <c r="I50" s="44"/>
      <c r="J50" s="44"/>
      <c r="K50" s="45"/>
    </row>
    <row r="51" spans="1:11" ht="12" customHeight="1">
      <c r="A51" s="21"/>
      <c r="B51" s="39" t="s">
        <v>221</v>
      </c>
      <c r="C51" s="47"/>
      <c r="D51" s="42"/>
      <c r="E51" s="54">
        <f>+E52</f>
        <v>0</v>
      </c>
      <c r="F51" s="54">
        <f>+F52</f>
        <v>0</v>
      </c>
      <c r="G51" s="54">
        <f>+G52</f>
        <v>0</v>
      </c>
      <c r="H51" s="54">
        <f>+H52</f>
        <v>0</v>
      </c>
      <c r="I51" s="54">
        <f>+I52</f>
        <v>0</v>
      </c>
      <c r="J51" s="54">
        <f t="shared" si="4"/>
        <v>0</v>
      </c>
    </row>
    <row r="52" spans="1:11" ht="12" customHeight="1">
      <c r="A52" s="21"/>
      <c r="B52" s="28"/>
      <c r="C52" s="484" t="s">
        <v>216</v>
      </c>
      <c r="D52" s="485"/>
      <c r="E52" s="41">
        <v>0</v>
      </c>
      <c r="F52" s="41">
        <v>0</v>
      </c>
      <c r="G52" s="41">
        <f t="shared" ref="G52" si="5">+E52+F52</f>
        <v>0</v>
      </c>
      <c r="H52" s="41">
        <v>0</v>
      </c>
      <c r="I52" s="41">
        <v>0</v>
      </c>
      <c r="J52" s="41">
        <f t="shared" si="4"/>
        <v>0</v>
      </c>
    </row>
    <row r="53" spans="1:11" ht="12" customHeight="1">
      <c r="A53" s="21"/>
      <c r="B53" s="30"/>
      <c r="C53" s="31"/>
      <c r="D53" s="32"/>
      <c r="E53" s="34"/>
      <c r="F53" s="34"/>
      <c r="G53" s="34"/>
      <c r="H53" s="34"/>
      <c r="I53" s="34"/>
      <c r="J53" s="34"/>
    </row>
    <row r="54" spans="1:11" ht="12" customHeight="1">
      <c r="A54" s="18"/>
      <c r="B54" s="35"/>
      <c r="C54" s="36"/>
      <c r="D54" s="48" t="s">
        <v>217</v>
      </c>
      <c r="E54" s="348">
        <f>+E34+E35+E36+E37+E40+E43+E44+E46+E51</f>
        <v>64630789</v>
      </c>
      <c r="F54" s="348">
        <f t="shared" ref="F54:I54" si="6">+F34+F35+F36+F37+F40+F43+F44+F46+F51</f>
        <v>-3024855</v>
      </c>
      <c r="G54" s="348">
        <f t="shared" si="6"/>
        <v>61605934</v>
      </c>
      <c r="H54" s="348">
        <f t="shared" si="6"/>
        <v>61605934</v>
      </c>
      <c r="I54" s="348">
        <f t="shared" si="6"/>
        <v>61605934</v>
      </c>
      <c r="J54" s="491">
        <f>+J33+J46+J51</f>
        <v>-3024855</v>
      </c>
    </row>
    <row r="55" spans="1:11">
      <c r="A55" s="21"/>
      <c r="B55" s="38"/>
      <c r="C55" s="38"/>
      <c r="D55" s="38"/>
      <c r="E55" s="38"/>
      <c r="F55" s="38"/>
      <c r="G55" s="38"/>
      <c r="H55" s="488" t="s">
        <v>385</v>
      </c>
      <c r="I55" s="489"/>
      <c r="J55" s="492"/>
    </row>
    <row r="56" spans="1:11">
      <c r="A56" s="21"/>
      <c r="B56" s="490"/>
      <c r="C56" s="490"/>
      <c r="D56" s="490"/>
      <c r="E56" s="490"/>
      <c r="F56" s="490"/>
      <c r="G56" s="490"/>
      <c r="H56" s="490"/>
      <c r="I56" s="490"/>
      <c r="J56" s="490"/>
    </row>
    <row r="57" spans="1:11">
      <c r="B57" s="16" t="s">
        <v>222</v>
      </c>
      <c r="C57" s="16"/>
      <c r="D57" s="16"/>
      <c r="E57" s="16"/>
      <c r="F57" s="16"/>
      <c r="G57" s="16"/>
      <c r="H57" s="16"/>
      <c r="I57" s="16"/>
      <c r="J57" s="16"/>
    </row>
    <row r="58" spans="1:11">
      <c r="B58" s="16"/>
      <c r="C58" s="16"/>
      <c r="D58" s="16"/>
      <c r="E58" s="16"/>
      <c r="F58" s="16"/>
      <c r="G58" s="16"/>
      <c r="H58" s="16"/>
      <c r="I58" s="16"/>
      <c r="J58" s="16"/>
    </row>
    <row r="59" spans="1:11"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EA</vt:lpstr>
      <vt:lpstr>ESF</vt:lpstr>
      <vt:lpstr>PT_ESF_ECSF</vt:lpstr>
      <vt:lpstr>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OfnaRecFinancieros</cp:lastModifiedBy>
  <cp:lastPrinted>2015-12-30T06:42:24Z</cp:lastPrinted>
  <dcterms:created xsi:type="dcterms:W3CDTF">2014-01-27T16:27:43Z</dcterms:created>
  <dcterms:modified xsi:type="dcterms:W3CDTF">2015-12-30T07:20:17Z</dcterms:modified>
</cp:coreProperties>
</file>