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ocuments\RESPALDO ROMAN 26 DIC 13\CUENTAS PUBLICAS 2015 IMCO\PRIMER TRIMESTRE 2015\PODER EJECUTIVO\4 Información Programatica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1" i="1" l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W89" i="1"/>
  <c r="T89" i="1"/>
  <c r="Q89" i="1"/>
  <c r="N89" i="1"/>
  <c r="K89" i="1"/>
  <c r="W88" i="1"/>
  <c r="T88" i="1"/>
  <c r="Q88" i="1"/>
  <c r="N88" i="1"/>
  <c r="K88" i="1"/>
  <c r="W87" i="1"/>
  <c r="T87" i="1"/>
  <c r="Q87" i="1"/>
  <c r="N87" i="1"/>
  <c r="K87" i="1"/>
  <c r="W86" i="1"/>
  <c r="T86" i="1"/>
  <c r="Q86" i="1"/>
  <c r="N86" i="1"/>
  <c r="K86" i="1"/>
  <c r="W85" i="1"/>
  <c r="T85" i="1"/>
  <c r="Q85" i="1"/>
  <c r="N85" i="1"/>
  <c r="K85" i="1"/>
  <c r="W84" i="1"/>
  <c r="T84" i="1"/>
  <c r="Q84" i="1"/>
  <c r="N84" i="1"/>
  <c r="K84" i="1"/>
  <c r="W83" i="1"/>
  <c r="T83" i="1"/>
  <c r="Q83" i="1"/>
  <c r="N83" i="1"/>
  <c r="K83" i="1"/>
  <c r="W82" i="1"/>
  <c r="T82" i="1"/>
  <c r="Q82" i="1"/>
  <c r="N82" i="1"/>
  <c r="K82" i="1"/>
  <c r="H82" i="1"/>
  <c r="W81" i="1"/>
  <c r="T81" i="1"/>
  <c r="Q81" i="1"/>
  <c r="N81" i="1"/>
  <c r="K81" i="1"/>
  <c r="H81" i="1"/>
  <c r="W80" i="1"/>
  <c r="T80" i="1"/>
  <c r="Q80" i="1"/>
  <c r="N80" i="1"/>
  <c r="K80" i="1"/>
  <c r="H80" i="1"/>
  <c r="W79" i="1"/>
  <c r="T79" i="1"/>
  <c r="Q79" i="1"/>
  <c r="N79" i="1"/>
  <c r="K79" i="1"/>
  <c r="H79" i="1"/>
  <c r="W78" i="1"/>
  <c r="T78" i="1"/>
  <c r="Q78" i="1"/>
  <c r="N78" i="1"/>
  <c r="K78" i="1"/>
  <c r="H78" i="1"/>
  <c r="W77" i="1"/>
  <c r="T77" i="1"/>
  <c r="Q77" i="1"/>
  <c r="N77" i="1"/>
  <c r="K77" i="1"/>
  <c r="H77" i="1"/>
  <c r="W76" i="1"/>
  <c r="T76" i="1"/>
  <c r="Q76" i="1"/>
  <c r="N76" i="1"/>
  <c r="K76" i="1"/>
  <c r="H76" i="1"/>
  <c r="W75" i="1"/>
  <c r="T75" i="1"/>
  <c r="Q75" i="1"/>
  <c r="N75" i="1"/>
  <c r="K75" i="1"/>
  <c r="H75" i="1"/>
  <c r="W74" i="1"/>
  <c r="T74" i="1"/>
  <c r="Q74" i="1"/>
  <c r="N74" i="1"/>
  <c r="K74" i="1"/>
  <c r="H74" i="1"/>
  <c r="W73" i="1"/>
  <c r="T73" i="1"/>
  <c r="Q73" i="1"/>
  <c r="N73" i="1"/>
  <c r="K73" i="1"/>
  <c r="H73" i="1"/>
  <c r="W72" i="1"/>
  <c r="T72" i="1"/>
  <c r="Q72" i="1"/>
  <c r="N72" i="1"/>
  <c r="K72" i="1"/>
  <c r="H72" i="1"/>
  <c r="W71" i="1"/>
  <c r="T71" i="1"/>
  <c r="Q71" i="1"/>
  <c r="N71" i="1"/>
  <c r="K71" i="1"/>
  <c r="H71" i="1"/>
  <c r="W70" i="1"/>
  <c r="T70" i="1"/>
  <c r="Q70" i="1"/>
  <c r="N70" i="1"/>
  <c r="K70" i="1"/>
  <c r="H70" i="1"/>
  <c r="W69" i="1"/>
  <c r="T69" i="1"/>
  <c r="Q69" i="1"/>
  <c r="N69" i="1"/>
  <c r="K69" i="1"/>
  <c r="H69" i="1"/>
  <c r="W68" i="1"/>
  <c r="T68" i="1"/>
  <c r="Q68" i="1"/>
  <c r="N68" i="1"/>
  <c r="K68" i="1"/>
  <c r="H68" i="1"/>
  <c r="W67" i="1"/>
  <c r="T67" i="1"/>
  <c r="Q67" i="1"/>
  <c r="N67" i="1"/>
  <c r="K67" i="1"/>
  <c r="H67" i="1"/>
  <c r="W66" i="1"/>
  <c r="T66" i="1"/>
  <c r="Q66" i="1"/>
  <c r="N66" i="1"/>
  <c r="K66" i="1"/>
  <c r="H66" i="1"/>
  <c r="W65" i="1"/>
  <c r="T65" i="1"/>
  <c r="Q65" i="1"/>
  <c r="N65" i="1"/>
  <c r="K65" i="1"/>
  <c r="H65" i="1"/>
  <c r="W64" i="1"/>
  <c r="T64" i="1"/>
  <c r="Q64" i="1"/>
  <c r="N64" i="1"/>
  <c r="K64" i="1"/>
  <c r="H64" i="1"/>
  <c r="W63" i="1"/>
  <c r="T63" i="1"/>
  <c r="Q63" i="1"/>
  <c r="N63" i="1"/>
  <c r="K63" i="1"/>
  <c r="H63" i="1"/>
  <c r="W62" i="1"/>
  <c r="T62" i="1"/>
  <c r="Q62" i="1"/>
  <c r="N62" i="1"/>
  <c r="K62" i="1"/>
  <c r="H62" i="1"/>
  <c r="W61" i="1"/>
  <c r="T61" i="1"/>
  <c r="Q61" i="1"/>
  <c r="N61" i="1"/>
  <c r="K61" i="1"/>
  <c r="H61" i="1"/>
  <c r="W60" i="1"/>
  <c r="T60" i="1"/>
  <c r="Q60" i="1"/>
  <c r="N60" i="1"/>
  <c r="K60" i="1"/>
  <c r="H60" i="1"/>
  <c r="W59" i="1"/>
  <c r="T59" i="1"/>
  <c r="Q59" i="1"/>
  <c r="N59" i="1"/>
  <c r="K59" i="1"/>
  <c r="H59" i="1"/>
  <c r="W58" i="1"/>
  <c r="T58" i="1"/>
  <c r="Q58" i="1"/>
  <c r="N58" i="1"/>
  <c r="K58" i="1"/>
  <c r="H58" i="1"/>
  <c r="W57" i="1"/>
  <c r="T57" i="1"/>
  <c r="Q57" i="1"/>
  <c r="N57" i="1"/>
  <c r="K57" i="1"/>
  <c r="H57" i="1"/>
  <c r="W56" i="1"/>
  <c r="T56" i="1"/>
  <c r="Q56" i="1"/>
  <c r="N56" i="1"/>
  <c r="K56" i="1"/>
  <c r="H56" i="1"/>
  <c r="W55" i="1"/>
  <c r="T55" i="1"/>
  <c r="Q55" i="1"/>
  <c r="N55" i="1"/>
  <c r="K55" i="1"/>
  <c r="H55" i="1"/>
  <c r="W54" i="1"/>
  <c r="T54" i="1"/>
  <c r="Q54" i="1"/>
  <c r="N54" i="1"/>
  <c r="K54" i="1"/>
  <c r="H54" i="1"/>
  <c r="W53" i="1"/>
  <c r="T53" i="1"/>
  <c r="Q53" i="1"/>
  <c r="N53" i="1"/>
  <c r="K53" i="1"/>
  <c r="H53" i="1"/>
  <c r="X53" i="1" s="1"/>
  <c r="Y53" i="1" s="1"/>
  <c r="W52" i="1"/>
  <c r="T52" i="1"/>
  <c r="Q52" i="1"/>
  <c r="N52" i="1"/>
  <c r="X52" i="1" s="1"/>
  <c r="K52" i="1"/>
  <c r="H52" i="1"/>
  <c r="W51" i="1"/>
  <c r="T51" i="1"/>
  <c r="Q51" i="1"/>
  <c r="N51" i="1"/>
  <c r="K51" i="1"/>
  <c r="H51" i="1"/>
  <c r="W50" i="1"/>
  <c r="T50" i="1"/>
  <c r="Q50" i="1"/>
  <c r="N50" i="1"/>
  <c r="K50" i="1"/>
  <c r="H50" i="1"/>
  <c r="W49" i="1"/>
  <c r="T49" i="1"/>
  <c r="Q49" i="1"/>
  <c r="N49" i="1"/>
  <c r="K49" i="1"/>
  <c r="H49" i="1"/>
  <c r="W48" i="1"/>
  <c r="T48" i="1"/>
  <c r="Q48" i="1"/>
  <c r="N48" i="1"/>
  <c r="K48" i="1"/>
  <c r="H48" i="1"/>
  <c r="W47" i="1"/>
  <c r="T47" i="1"/>
  <c r="Q47" i="1"/>
  <c r="N47" i="1"/>
  <c r="K47" i="1"/>
  <c r="H47" i="1"/>
  <c r="W46" i="1"/>
  <c r="T46" i="1"/>
  <c r="Q46" i="1"/>
  <c r="N46" i="1"/>
  <c r="K46" i="1"/>
  <c r="H46" i="1"/>
  <c r="W45" i="1"/>
  <c r="T45" i="1"/>
  <c r="Q45" i="1"/>
  <c r="N45" i="1"/>
  <c r="K45" i="1"/>
  <c r="H45" i="1"/>
  <c r="W44" i="1"/>
  <c r="T44" i="1"/>
  <c r="Q44" i="1"/>
  <c r="N44" i="1"/>
  <c r="K44" i="1"/>
  <c r="H44" i="1"/>
  <c r="W43" i="1"/>
  <c r="T43" i="1"/>
  <c r="Q43" i="1"/>
  <c r="N43" i="1"/>
  <c r="K43" i="1"/>
  <c r="H43" i="1"/>
  <c r="W42" i="1"/>
  <c r="T42" i="1"/>
  <c r="Q42" i="1"/>
  <c r="N42" i="1"/>
  <c r="K42" i="1"/>
  <c r="H42" i="1"/>
  <c r="W41" i="1"/>
  <c r="T41" i="1"/>
  <c r="Q41" i="1"/>
  <c r="N41" i="1"/>
  <c r="K41" i="1"/>
  <c r="H41" i="1"/>
  <c r="W40" i="1"/>
  <c r="T40" i="1"/>
  <c r="Q40" i="1"/>
  <c r="N40" i="1"/>
  <c r="K40" i="1"/>
  <c r="H40" i="1"/>
  <c r="W39" i="1"/>
  <c r="T39" i="1"/>
  <c r="Q39" i="1"/>
  <c r="N39" i="1"/>
  <c r="K39" i="1"/>
  <c r="H39" i="1"/>
  <c r="W38" i="1"/>
  <c r="T38" i="1"/>
  <c r="Q38" i="1"/>
  <c r="N38" i="1"/>
  <c r="K38" i="1"/>
  <c r="H38" i="1"/>
  <c r="W37" i="1"/>
  <c r="T37" i="1"/>
  <c r="Q37" i="1"/>
  <c r="N37" i="1"/>
  <c r="K37" i="1"/>
  <c r="H37" i="1"/>
  <c r="W36" i="1"/>
  <c r="T36" i="1"/>
  <c r="Q36" i="1"/>
  <c r="N36" i="1"/>
  <c r="K36" i="1"/>
  <c r="H36" i="1"/>
  <c r="W35" i="1"/>
  <c r="T35" i="1"/>
  <c r="Q35" i="1"/>
  <c r="N35" i="1"/>
  <c r="K35" i="1"/>
  <c r="H35" i="1"/>
  <c r="W34" i="1"/>
  <c r="T34" i="1"/>
  <c r="Q34" i="1"/>
  <c r="N34" i="1"/>
  <c r="K34" i="1"/>
  <c r="H34" i="1"/>
  <c r="W33" i="1"/>
  <c r="T33" i="1"/>
  <c r="Q33" i="1"/>
  <c r="N33" i="1"/>
  <c r="K33" i="1"/>
  <c r="H33" i="1"/>
  <c r="W32" i="1"/>
  <c r="T32" i="1"/>
  <c r="Q32" i="1"/>
  <c r="N32" i="1"/>
  <c r="K32" i="1"/>
  <c r="H32" i="1"/>
  <c r="W31" i="1"/>
  <c r="T31" i="1"/>
  <c r="Q31" i="1"/>
  <c r="N31" i="1"/>
  <c r="K31" i="1"/>
  <c r="H31" i="1"/>
  <c r="W30" i="1"/>
  <c r="T30" i="1"/>
  <c r="Q30" i="1"/>
  <c r="N30" i="1"/>
  <c r="K30" i="1"/>
  <c r="H30" i="1"/>
  <c r="W29" i="1"/>
  <c r="T29" i="1"/>
  <c r="Q29" i="1"/>
  <c r="N29" i="1"/>
  <c r="K29" i="1"/>
  <c r="H29" i="1"/>
  <c r="W28" i="1"/>
  <c r="T28" i="1"/>
  <c r="Q28" i="1"/>
  <c r="N28" i="1"/>
  <c r="K28" i="1"/>
  <c r="H28" i="1"/>
  <c r="W27" i="1"/>
  <c r="T27" i="1"/>
  <c r="Q27" i="1"/>
  <c r="N27" i="1"/>
  <c r="K27" i="1"/>
  <c r="H27" i="1"/>
  <c r="W26" i="1"/>
  <c r="T26" i="1"/>
  <c r="Q26" i="1"/>
  <c r="N26" i="1"/>
  <c r="K26" i="1"/>
  <c r="H26" i="1"/>
  <c r="W25" i="1"/>
  <c r="T25" i="1"/>
  <c r="Q25" i="1"/>
  <c r="N25" i="1"/>
  <c r="K25" i="1"/>
  <c r="H25" i="1"/>
  <c r="W24" i="1"/>
  <c r="T24" i="1"/>
  <c r="Q24" i="1"/>
  <c r="N24" i="1"/>
  <c r="K24" i="1"/>
  <c r="H24" i="1"/>
  <c r="W23" i="1"/>
  <c r="T23" i="1"/>
  <c r="Q23" i="1"/>
  <c r="N23" i="1"/>
  <c r="K23" i="1"/>
  <c r="H23" i="1"/>
  <c r="W22" i="1"/>
  <c r="T22" i="1"/>
  <c r="Q22" i="1"/>
  <c r="N22" i="1"/>
  <c r="K22" i="1"/>
  <c r="H22" i="1"/>
  <c r="W21" i="1"/>
  <c r="T21" i="1"/>
  <c r="Q21" i="1"/>
  <c r="N21" i="1"/>
  <c r="K21" i="1"/>
  <c r="H21" i="1"/>
  <c r="W20" i="1"/>
  <c r="T20" i="1"/>
  <c r="Q20" i="1"/>
  <c r="N20" i="1"/>
  <c r="K20" i="1"/>
  <c r="H20" i="1"/>
  <c r="W19" i="1"/>
  <c r="T19" i="1"/>
  <c r="Q19" i="1"/>
  <c r="N19" i="1"/>
  <c r="K19" i="1"/>
  <c r="H19" i="1"/>
  <c r="W18" i="1"/>
  <c r="T18" i="1"/>
  <c r="Q18" i="1"/>
  <c r="N18" i="1"/>
  <c r="N17" i="1" s="1"/>
  <c r="K18" i="1"/>
  <c r="H18" i="1"/>
  <c r="V17" i="1"/>
  <c r="U17" i="1"/>
  <c r="S17" i="1"/>
  <c r="R17" i="1"/>
  <c r="P17" i="1"/>
  <c r="O17" i="1"/>
  <c r="M17" i="1"/>
  <c r="L17" i="1"/>
  <c r="J17" i="1"/>
  <c r="I17" i="1"/>
  <c r="G17" i="1"/>
  <c r="F17" i="1"/>
  <c r="E17" i="1"/>
  <c r="D17" i="1"/>
  <c r="X35" i="1" l="1"/>
  <c r="W17" i="1"/>
  <c r="X24" i="1"/>
  <c r="Y24" i="1" s="1"/>
  <c r="X56" i="1"/>
  <c r="X31" i="1"/>
  <c r="X38" i="1"/>
  <c r="Z38" i="1" s="1"/>
  <c r="X63" i="1"/>
  <c r="Z63" i="1" s="1"/>
  <c r="X67" i="1"/>
  <c r="X70" i="1"/>
  <c r="Z70" i="1" s="1"/>
  <c r="X19" i="1"/>
  <c r="Y19" i="1" s="1"/>
  <c r="X22" i="1"/>
  <c r="Z22" i="1" s="1"/>
  <c r="X23" i="1"/>
  <c r="Y23" i="1" s="1"/>
  <c r="X27" i="1"/>
  <c r="Z27" i="1" s="1"/>
  <c r="X30" i="1"/>
  <c r="X44" i="1"/>
  <c r="Z44" i="1" s="1"/>
  <c r="X45" i="1"/>
  <c r="Y45" i="1" s="1"/>
  <c r="X48" i="1"/>
  <c r="Z48" i="1" s="1"/>
  <c r="X55" i="1"/>
  <c r="Y55" i="1" s="1"/>
  <c r="X59" i="1"/>
  <c r="Z59" i="1" s="1"/>
  <c r="X62" i="1"/>
  <c r="X76" i="1"/>
  <c r="Y76" i="1" s="1"/>
  <c r="X77" i="1"/>
  <c r="Y77" i="1" s="1"/>
  <c r="X80" i="1"/>
  <c r="Z80" i="1" s="1"/>
  <c r="X86" i="1"/>
  <c r="Z86" i="1" s="1"/>
  <c r="X20" i="1"/>
  <c r="X21" i="1"/>
  <c r="Y21" i="1" s="1"/>
  <c r="X28" i="1"/>
  <c r="Y28" i="1" s="1"/>
  <c r="X29" i="1"/>
  <c r="Y29" i="1" s="1"/>
  <c r="X32" i="1"/>
  <c r="X39" i="1"/>
  <c r="Y39" i="1" s="1"/>
  <c r="X43" i="1"/>
  <c r="Z43" i="1" s="1"/>
  <c r="X46" i="1"/>
  <c r="X60" i="1"/>
  <c r="Y60" i="1" s="1"/>
  <c r="X61" i="1"/>
  <c r="Y61" i="1" s="1"/>
  <c r="X64" i="1"/>
  <c r="Y64" i="1" s="1"/>
  <c r="X71" i="1"/>
  <c r="Z71" i="1" s="1"/>
  <c r="X75" i="1"/>
  <c r="Y75" i="1" s="1"/>
  <c r="X78" i="1"/>
  <c r="X84" i="1"/>
  <c r="Z84" i="1" s="1"/>
  <c r="X88" i="1"/>
  <c r="Z88" i="1" s="1"/>
  <c r="Q17" i="1"/>
  <c r="X36" i="1"/>
  <c r="Y36" i="1" s="1"/>
  <c r="X37" i="1"/>
  <c r="Y37" i="1" s="1"/>
  <c r="X40" i="1"/>
  <c r="X47" i="1"/>
  <c r="Y47" i="1" s="1"/>
  <c r="X51" i="1"/>
  <c r="Z51" i="1" s="1"/>
  <c r="X54" i="1"/>
  <c r="X68" i="1"/>
  <c r="X69" i="1"/>
  <c r="Y69" i="1" s="1"/>
  <c r="Y70" i="1"/>
  <c r="X72" i="1"/>
  <c r="Y72" i="1" s="1"/>
  <c r="X79" i="1"/>
  <c r="Z79" i="1" s="1"/>
  <c r="Z47" i="1"/>
  <c r="Z72" i="1"/>
  <c r="Y27" i="1"/>
  <c r="Y44" i="1"/>
  <c r="Z76" i="1"/>
  <c r="Z31" i="1"/>
  <c r="Y31" i="1"/>
  <c r="Z35" i="1"/>
  <c r="Y35" i="1"/>
  <c r="Z52" i="1"/>
  <c r="Y52" i="1"/>
  <c r="Z56" i="1"/>
  <c r="Y56" i="1"/>
  <c r="Z67" i="1"/>
  <c r="Y67" i="1"/>
  <c r="Z40" i="1"/>
  <c r="Y40" i="1"/>
  <c r="Z68" i="1"/>
  <c r="Y68" i="1"/>
  <c r="Y79" i="1"/>
  <c r="Z19" i="1"/>
  <c r="Z23" i="1"/>
  <c r="Y48" i="1"/>
  <c r="Y80" i="1"/>
  <c r="Z20" i="1"/>
  <c r="Y20" i="1"/>
  <c r="Z32" i="1"/>
  <c r="Y32" i="1"/>
  <c r="Z60" i="1"/>
  <c r="Z75" i="1"/>
  <c r="K17" i="1"/>
  <c r="X18" i="1"/>
  <c r="H17" i="1"/>
  <c r="T17" i="1"/>
  <c r="X26" i="1"/>
  <c r="X34" i="1"/>
  <c r="X42" i="1"/>
  <c r="X50" i="1"/>
  <c r="X58" i="1"/>
  <c r="X66" i="1"/>
  <c r="X74" i="1"/>
  <c r="X82" i="1"/>
  <c r="X83" i="1"/>
  <c r="Z21" i="1"/>
  <c r="X25" i="1"/>
  <c r="Z29" i="1"/>
  <c r="X33" i="1"/>
  <c r="Z37" i="1"/>
  <c r="X41" i="1"/>
  <c r="Z45" i="1"/>
  <c r="X49" i="1"/>
  <c r="Z53" i="1"/>
  <c r="X57" i="1"/>
  <c r="Z61" i="1"/>
  <c r="X65" i="1"/>
  <c r="Z69" i="1"/>
  <c r="X73" i="1"/>
  <c r="Z77" i="1"/>
  <c r="X81" i="1"/>
  <c r="Y86" i="1"/>
  <c r="X85" i="1"/>
  <c r="X87" i="1"/>
  <c r="X89" i="1"/>
  <c r="Y43" i="1" l="1"/>
  <c r="Z64" i="1"/>
  <c r="Y51" i="1"/>
  <c r="Y84" i="1"/>
  <c r="Z39" i="1"/>
  <c r="Z28" i="1"/>
  <c r="Z24" i="1"/>
  <c r="Z55" i="1"/>
  <c r="Y38" i="1"/>
  <c r="Y22" i="1"/>
  <c r="Y63" i="1"/>
  <c r="Y59" i="1"/>
  <c r="Z36" i="1"/>
  <c r="Y88" i="1"/>
  <c r="Z54" i="1"/>
  <c r="Y54" i="1"/>
  <c r="Z46" i="1"/>
  <c r="Y46" i="1"/>
  <c r="Z62" i="1"/>
  <c r="Y62" i="1"/>
  <c r="Y71" i="1"/>
  <c r="Z78" i="1"/>
  <c r="Y78" i="1"/>
  <c r="Z30" i="1"/>
  <c r="Y30" i="1"/>
  <c r="Y81" i="1"/>
  <c r="Z81" i="1"/>
  <c r="Y65" i="1"/>
  <c r="Z65" i="1"/>
  <c r="Y33" i="1"/>
  <c r="Z33" i="1"/>
  <c r="Y66" i="1"/>
  <c r="Z66" i="1"/>
  <c r="Z85" i="1"/>
  <c r="Y85" i="1"/>
  <c r="Z83" i="1"/>
  <c r="Y83" i="1"/>
  <c r="Y58" i="1"/>
  <c r="Z58" i="1"/>
  <c r="Y26" i="1"/>
  <c r="Z26" i="1"/>
  <c r="X17" i="1"/>
  <c r="Y17" i="1" s="1"/>
  <c r="Y18" i="1"/>
  <c r="Z18" i="1"/>
  <c r="Y73" i="1"/>
  <c r="Z73" i="1"/>
  <c r="Y57" i="1"/>
  <c r="Z57" i="1"/>
  <c r="Y41" i="1"/>
  <c r="Z41" i="1"/>
  <c r="Y25" i="1"/>
  <c r="Z25" i="1"/>
  <c r="Y82" i="1"/>
  <c r="Z82" i="1"/>
  <c r="Y50" i="1"/>
  <c r="Z50" i="1"/>
  <c r="Z87" i="1"/>
  <c r="Y87" i="1"/>
  <c r="Y49" i="1"/>
  <c r="Z49" i="1"/>
  <c r="Y34" i="1"/>
  <c r="Z34" i="1"/>
  <c r="Z89" i="1"/>
  <c r="Y89" i="1"/>
  <c r="Y74" i="1"/>
  <c r="Z74" i="1"/>
  <c r="Y42" i="1"/>
  <c r="Z42" i="1"/>
  <c r="Z17" i="1" l="1"/>
</calcChain>
</file>

<file path=xl/sharedStrings.xml><?xml version="1.0" encoding="utf-8"?>
<sst xmlns="http://schemas.openxmlformats.org/spreadsheetml/2006/main" count="105" uniqueCount="98">
  <si>
    <t xml:space="preserve">PRESUPUESTO DE EGRESOS </t>
  </si>
  <si>
    <t>EN CLASIFICACION POR PROYECTO</t>
  </si>
  <si>
    <t>DEL 01 DE ENERO AL 31 DE MARZO DE 2015</t>
  </si>
  <si>
    <t>( PESOS )</t>
  </si>
  <si>
    <t>PRESUPUESTO EJERCIDO</t>
  </si>
  <si>
    <t>POR EJERCER</t>
  </si>
  <si>
    <t>CONCEPTO</t>
  </si>
  <si>
    <t>ORIGINAL AUTORIZADO</t>
  </si>
  <si>
    <t>MODIFICADO</t>
  </si>
  <si>
    <t>DEL MES</t>
  </si>
  <si>
    <t>FEBRERO</t>
  </si>
  <si>
    <t>DEL BIMESTRE</t>
  </si>
  <si>
    <t>ABRIL</t>
  </si>
  <si>
    <t>DEL              BIMESTRE</t>
  </si>
  <si>
    <t>JUNIO</t>
  </si>
  <si>
    <t>DEL     BIMESTRE</t>
  </si>
  <si>
    <t>AGOSTO</t>
  </si>
  <si>
    <t>OCTUBRE</t>
  </si>
  <si>
    <t xml:space="preserve">DEL BIMESTRE </t>
  </si>
  <si>
    <t>DICIEMBRE</t>
  </si>
  <si>
    <t>ACUMULADO</t>
  </si>
  <si>
    <t>$</t>
  </si>
  <si>
    <t>%</t>
  </si>
  <si>
    <t xml:space="preserve">                    PODER EJECUTIVO</t>
  </si>
  <si>
    <t>EDUCACIÓN BÁSICA Y NORMAL PARA EL ESTADO DE TLAXCALA</t>
  </si>
  <si>
    <t>FINANCIAMIENTO DE PROYECTOS PRODUCTIVOS</t>
  </si>
  <si>
    <t>EL SERVICIO SOCIAL APROVECHADO POR LOS ENTES PÚBLICOS Y COMUNIDADES DEL ESTADO.</t>
  </si>
  <si>
    <t>FOMENTAR LA PREVENCIÓN Y ATENCIÓN DE LA VIOLENCIA DE GÉNERO EN EL ESTADO DE TLAXCALA</t>
  </si>
  <si>
    <t>CONTROL DE LOS PROCESOS ADMINISTRATIVOS, NORMATIVOS E INFORMÁTICOS DE LA ASISTENCIA SOCIAL.</t>
  </si>
  <si>
    <t>FORTALECIMIENTO DEL DESARROLLO PROFESIONAL DE LOS DOCENTES.</t>
  </si>
  <si>
    <t>TRATAMIENTO DE AGUA RESIDUAL EN EL ESTADO DE TLAXCALA.</t>
  </si>
  <si>
    <t>USO EFICIENTE DE LOS SISTEMAS DE AGUA POTABLE POR PARTE DE LOS ORGANISMOS OPERADORES, MUNICIPIOS Y POBLACIÓN DEL ESTADO DE TLAXCALA</t>
  </si>
  <si>
    <t>DESARROLLO SUSTENTABLE PARA LA JUVENTUD TLAXCALTECA.</t>
  </si>
  <si>
    <t>FONDO DE APORTACIÓN PARA LA SEGURIDAD PÚBLICA</t>
  </si>
  <si>
    <t>EDUCACION, CULTURA Y DEPORTE.</t>
  </si>
  <si>
    <t>CON UNA NUEVA VISIÓN EN CULTURA DEMOGRÁFICA.</t>
  </si>
  <si>
    <t>DIVULGAR EL CONOCIMIENTO DE LA HISTORIA Y LA CULTURA DE TLAXCALA ENTRE SUS POBLADORES</t>
  </si>
  <si>
    <t>INFRAESTRUCTURA PARA EL DESARROLLO URBANO Y RURAL</t>
  </si>
  <si>
    <t>MODERNIZACIÓN DEL SISTEMA DE ENLACES DE TRANSPORTE</t>
  </si>
  <si>
    <t>AMPLIACIÓN Y MODERNIZACIÓN DE LOS SISTEMAS DE AGUA POTABLE, ALCANTARILLADO Y SANEAMIENTO</t>
  </si>
  <si>
    <t>PROGRAMA DE ORDENAMIENTO TERRITORIAL Y VIVIENDA.</t>
  </si>
  <si>
    <t>FORTALECIMIENTO DE LAS TRES CIUDADES INDUSTRIALES PARA UNA MAYOR COMPETITIVIDAD EMPRESARIAL</t>
  </si>
  <si>
    <t>CAPACITACIÓN PARA Y EN EL TRABAJO.</t>
  </si>
  <si>
    <t>ESTABILIDAD POLÍTICO-SOCIAL</t>
  </si>
  <si>
    <t>FORTALECIMIENTO DE RELACIONES PÚBLICAS E IMAGEN GUBERNAMENTAL</t>
  </si>
  <si>
    <t>CONTROL EJECUTIVO DE LA CORACYT</t>
  </si>
  <si>
    <t>ADMINISTRACIÓN DE LOS RECURSOS Y SERVICIOS DEL PODER EJECUTIVO</t>
  </si>
  <si>
    <t>ATENCIÓN INTEGRAL A VÍCTIMAS Y OFENDIDOS DEL DELITO.</t>
  </si>
  <si>
    <t>LA TAUROMAQUIA UN PATRIMONIO CULTURAL COMPARTIDO DEL ESTADO DE TLAXCALA</t>
  </si>
  <si>
    <t>ATENCIÓN A LOS JÓVENES QUE DEMANDAN EDUCACIÓN MEDIA SUPERIOR PROPEDÉUTICA EN EL ESTADO DE TLAXCALA.</t>
  </si>
  <si>
    <t>DESARROLLO COMUNITARIO</t>
  </si>
  <si>
    <t>SERVICIOS Y TRÁMITES DE COMUNICACIONES, TELECOMUNICACIONES Y TRANSPORTES</t>
  </si>
  <si>
    <t>EFICAZ PROCURACIÓN DE JUSTICIA</t>
  </si>
  <si>
    <t>PROMOCIÓN, PREVENCIÓN Y ATENCIÓN INTEGRAL PARA EL EJERCICIO Y DEFENSA DE LOS DERECHOS DE LA POBLACIÓN VULNERABLE.</t>
  </si>
  <si>
    <t>EDUCACIÓN CONTINUA PARA LOS SECTORES PÚBLICO, PRIVADO Y SOCIAL, EN LAS MODALIDADES PRESENCIAL, VIRTUAL Y MIXTA.</t>
  </si>
  <si>
    <t>GESTIÓN EJECUTIVA DEL GOBIERNO DEL ESTADO.</t>
  </si>
  <si>
    <t>PROTECCIÓN INTEGRAL EL MEDIO AMBIENTE Y LA BIODIVERSIDAD.</t>
  </si>
  <si>
    <t>SEGURIDAD PÚBLICA, INTRAMUROS Y REINSERCIÓN SOCIAL</t>
  </si>
  <si>
    <t>ASISTENCIA ALIMENTARIA - MEJORAMIENTO NUTRICIONAL Y DESARROLLO COMUNITARIO DE LAS FAMILIAS CON INSEGURIDAD ALIMENTARIA.</t>
  </si>
  <si>
    <t>OFERTAR EDUCACIÓN DE CALIDAD EN LA UNIVERSIDAD TECNOLÓGICA DE TLAXCALA QUE PERMITA LA FORMACIÓN DE COMPETENCIAS DE LOS ALUMNOS, PARA CONTRIBUIR AL DESARROLLO SOCIAL Y ECONÓMICO DEL ESTADO.</t>
  </si>
  <si>
    <t>ATENCION MÉDICA INTEGRAL</t>
  </si>
  <si>
    <t>TLAXCALA CON EDUCACIÓN DE CALIDAD "SI ES POSIBLE"</t>
  </si>
  <si>
    <t>FORTALECIMIENTO DEL ESTADO DE DERECHO.</t>
  </si>
  <si>
    <t>EFICIENCIA TERMINAL DE LA EDUCACCIÓN SUPERIOR DE LA UNIVERSIDAD POLITÉCNICA DE TLAXCALA.</t>
  </si>
  <si>
    <t>IMPULSO DEL EMPLEO</t>
  </si>
  <si>
    <t>FORTALECIMIENTO DE LA INFRAESTRUCTURA EDUCATIVA EN EL ESTADO DE TLAXCALA.</t>
  </si>
  <si>
    <t>DESARROLLO TURÍSTICO Y ECONÓMICO</t>
  </si>
  <si>
    <t>ASISTENCIA ESPECIALIZADA A LA SALUD.</t>
  </si>
  <si>
    <t>AGUA LIMPIA</t>
  </si>
  <si>
    <t>ALTA CALIDAD EDUCATIVA DE LOS ALUMNOS DE LA UNIVERSIDAD POLITÉCNICA DE TLAXCALA REGIÓN PONIENTE.</t>
  </si>
  <si>
    <t>ASISTENCIA SOCIAL Y SERVICIOS DE SALUD PREVENTIVOS A POBLACIÓN VULNERABLE DEL ESTADO DE TLAXCALA.</t>
  </si>
  <si>
    <t>PRODUCCIÓN AGROPECUARIA RENTABLE EN EL ESTADO DE TLAXCALA.</t>
  </si>
  <si>
    <t>CONSOLIDACIÓN DEL ARBITRAJE MÉDICO Y MEJORA DE LA CALIDAD DE LA ATENCIÓN MÉDICA.</t>
  </si>
  <si>
    <t>EFICIENTE Y TRANSPARENTE ACTUACIÓN EJECUTIVA, JURÍDICA Y ADMINISTRATIVA DE LA SECRETARÍA DE PLANEACIÓN Y FINANZAS.</t>
  </si>
  <si>
    <t>INCLUSIÓN SOCIAL, ECONÓMICO Y CULTURAL DE LAS PERSONAS CON DISCAPACIDAD.</t>
  </si>
  <si>
    <t>SISTEMA EFICAZ DE PROTECCIÓN CIVIL</t>
  </si>
  <si>
    <t>PRESERVACIÓN Y PROMOCIÓN DEL ARTE Y LA CULTURA EN EL ESTADO.</t>
  </si>
  <si>
    <t>FORTALECIMIENTO DE LOS SERVICIOS EDUCATIVOS DEL COLEGIO.</t>
  </si>
  <si>
    <t>VIVIENDA 2015</t>
  </si>
  <si>
    <t>CONTRARESTAR ALTOS ÍNDICES DE ABANDONO ESCOLAR EN LOS TRES PLANTELES DE CONALEP TLAXCALA.</t>
  </si>
  <si>
    <t>DESARROLLO CIENTÍFICO, TECNOLÓGICO E INNOVACIÓN PARA EL PROGESO ECONÓMICO Y SOCIAL SOSTENIBLE DEL ESTADO</t>
  </si>
  <si>
    <t>DEPORTE PARA TODOS.</t>
  </si>
  <si>
    <t>ADMINISTRACIÓN PÚBLICA EFICIENTE Y MODERNIZADA; CONTROL, FISCALIZACIÓN Y RENDICIÓN DE CUENTAS.</t>
  </si>
  <si>
    <t>REGULARIZACIÓN SISTEMÁTICA CATASTRAL</t>
  </si>
  <si>
    <t>RECUPERACIÓN DE LAS ARTESANÍAS Y SU IDENTIDAD CULTURAL</t>
  </si>
  <si>
    <t>EFICIENTE ADMINISTRACIÓN DE LOS INGRESOS Y EGRESOS DEL PODER EJECUTIVO</t>
  </si>
  <si>
    <t>PLANEACION Y DESARROLLO SOCIAL</t>
  </si>
  <si>
    <t>HABITAT 2014</t>
  </si>
  <si>
    <t>ADECUACION DE LA IMAGEN INSTITUCIONAL DEL CDC PORFIRIO BONILLA (FRANCISCO SARABIA), EN CALLE PORFIRIO BONILLA, COLONIA FRANCISCO SARABIA</t>
  </si>
  <si>
    <t>SUMINISTRO E INSTALACION DE SEMAFOROS PARA EL BOULEVARD 16 DE SEPTIEMBRE</t>
  </si>
  <si>
    <t>CONSERVACION DE LA RED ESTATAL CARRETERA</t>
  </si>
  <si>
    <t>MANTENIMIENTO Y OPERACIÓN DE MAQUINARIA</t>
  </si>
  <si>
    <t>MURO DE CONTENCION EN UNIDAD HABITACIONAL XICOHTENCATL</t>
  </si>
  <si>
    <t>GASTOS INDIRECTOS (DESARROLLO Y CRECIMIENTO SUSTENTABLE)</t>
  </si>
  <si>
    <t>PROGRAMA PARA LA CONSTRUCCIÓN Y REHABILITACIÓN DE SISTEMAS DE AGUA POTABLE Y SANEAMIENTO EN ZONAS RURALES (PROSSAPYS)</t>
  </si>
  <si>
    <t>PROGRAMA DE TRATAMIENTO DE AGUAS RESIDUALES (PROTAR)</t>
  </si>
  <si>
    <t xml:space="preserve">TOTAL   :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</si>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</sst>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C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43" fontId="6" fillId="0" borderId="0" xfId="1" applyFont="1" applyFill="1" applyBorder="1" applyAlignment="1"/>
    <xf numFmtId="0" fontId="2" fillId="0" borderId="0" xfId="0" applyFont="1" applyFill="1"/>
    <xf numFmtId="43" fontId="2" fillId="0" borderId="0" xfId="1" applyFont="1" applyFill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Continuous"/>
    </xf>
    <xf numFmtId="43" fontId="6" fillId="2" borderId="0" xfId="1" applyFont="1" applyFill="1" applyBorder="1" applyAlignment="1">
      <alignment horizontal="centerContinuous"/>
    </xf>
    <xf numFmtId="43" fontId="2" fillId="2" borderId="0" xfId="1" applyFont="1" applyFill="1" applyBorder="1" applyAlignment="1">
      <alignment horizontal="centerContinuous"/>
    </xf>
    <xf numFmtId="43" fontId="2" fillId="2" borderId="0" xfId="1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43" fontId="6" fillId="0" borderId="0" xfId="1" applyFont="1" applyFill="1" applyBorder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43" fontId="2" fillId="0" borderId="0" xfId="1" applyFont="1" applyFill="1" applyBorder="1"/>
    <xf numFmtId="0" fontId="2" fillId="0" borderId="0" xfId="0" applyFont="1" applyBorder="1"/>
    <xf numFmtId="0" fontId="6" fillId="3" borderId="0" xfId="0" applyFont="1" applyFill="1" applyBorder="1" applyAlignment="1"/>
    <xf numFmtId="43" fontId="7" fillId="3" borderId="0" xfId="1" applyFont="1" applyFill="1" applyBorder="1" applyAlignment="1"/>
    <xf numFmtId="43" fontId="7" fillId="3" borderId="0" xfId="1" applyFont="1" applyFill="1" applyBorder="1" applyAlignment="1">
      <alignment horizontal="center"/>
    </xf>
    <xf numFmtId="43" fontId="7" fillId="3" borderId="0" xfId="1" applyFont="1" applyFill="1" applyBorder="1" applyAlignment="1">
      <alignment horizontal="center" vertical="center"/>
    </xf>
    <xf numFmtId="43" fontId="2" fillId="0" borderId="0" xfId="1" applyFont="1"/>
    <xf numFmtId="0" fontId="7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justify" wrapText="1"/>
    </xf>
    <xf numFmtId="43" fontId="7" fillId="3" borderId="0" xfId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vertical="center" wrapText="1"/>
    </xf>
    <xf numFmtId="43" fontId="7" fillId="3" borderId="0" xfId="1" applyFont="1" applyFill="1" applyBorder="1" applyAlignment="1">
      <alignment horizontal="center"/>
    </xf>
    <xf numFmtId="0" fontId="6" fillId="0" borderId="0" xfId="0" applyFont="1" applyFill="1" applyBorder="1" applyAlignment="1"/>
    <xf numFmtId="43" fontId="7" fillId="0" borderId="0" xfId="1" applyFont="1" applyFill="1" applyBorder="1" applyAlignment="1">
      <alignment vertical="top"/>
    </xf>
    <xf numFmtId="43" fontId="7" fillId="0" borderId="0" xfId="1" applyFont="1" applyFill="1" applyBorder="1" applyAlignment="1">
      <alignment horizontal="center" vertical="top"/>
    </xf>
    <xf numFmtId="0" fontId="3" fillId="0" borderId="0" xfId="0" applyFont="1" applyBorder="1"/>
    <xf numFmtId="0" fontId="8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43" fontId="10" fillId="0" borderId="0" xfId="1" applyFont="1" applyBorder="1"/>
    <xf numFmtId="0" fontId="3" fillId="0" borderId="0" xfId="0" applyFont="1"/>
    <xf numFmtId="0" fontId="10" fillId="0" borderId="0" xfId="0" applyFont="1" applyFill="1" applyBorder="1" applyAlignment="1"/>
    <xf numFmtId="43" fontId="11" fillId="0" borderId="0" xfId="1" applyFont="1" applyFill="1" applyBorder="1" applyAlignment="1">
      <alignment vertical="top"/>
    </xf>
    <xf numFmtId="3" fontId="12" fillId="0" borderId="0" xfId="0" applyNumberFormat="1" applyFont="1" applyAlignment="1">
      <alignment horizontal="right" vertical="center" wrapText="1"/>
    </xf>
    <xf numFmtId="43" fontId="11" fillId="0" borderId="0" xfId="1" applyFont="1" applyBorder="1" applyAlignment="1">
      <alignment vertical="center"/>
    </xf>
    <xf numFmtId="43" fontId="10" fillId="0" borderId="0" xfId="1" applyFont="1" applyFill="1" applyBorder="1" applyAlignment="1">
      <alignment vertical="top"/>
    </xf>
    <xf numFmtId="43" fontId="10" fillId="0" borderId="0" xfId="1" applyFont="1" applyFill="1" applyBorder="1" applyAlignment="1">
      <alignment horizontal="right" vertical="top"/>
    </xf>
    <xf numFmtId="43" fontId="10" fillId="0" borderId="0" xfId="1" applyFont="1" applyBorder="1" applyAlignment="1">
      <alignment horizontal="right" vertical="top"/>
    </xf>
    <xf numFmtId="43" fontId="10" fillId="0" borderId="0" xfId="1" applyFont="1" applyBorder="1" applyAlignment="1">
      <alignment vertical="top"/>
    </xf>
    <xf numFmtId="164" fontId="9" fillId="0" borderId="0" xfId="1" applyNumberFormat="1" applyFont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43" fontId="11" fillId="0" borderId="0" xfId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43" fontId="11" fillId="0" borderId="0" xfId="1" applyFont="1" applyBorder="1" applyAlignment="1">
      <alignment horizontal="right" vertical="center"/>
    </xf>
    <xf numFmtId="43" fontId="9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9" fillId="0" borderId="0" xfId="1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4" fontId="14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right" wrapText="1"/>
    </xf>
    <xf numFmtId="164" fontId="11" fillId="0" borderId="0" xfId="1" applyNumberFormat="1" applyFont="1" applyFill="1" applyBorder="1" applyAlignment="1">
      <alignment vertical="top"/>
    </xf>
    <xf numFmtId="43" fontId="10" fillId="0" borderId="0" xfId="1" applyFont="1" applyFill="1" applyAlignment="1">
      <alignment horizontal="right" vertical="top" wrapText="1"/>
    </xf>
    <xf numFmtId="0" fontId="15" fillId="3" borderId="0" xfId="0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 applyBorder="1" applyAlignment="1"/>
    <xf numFmtId="43" fontId="1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714375</xdr:colOff>
      <xdr:row>1</xdr:row>
      <xdr:rowOff>66675</xdr:rowOff>
    </xdr:from>
    <xdr:to>
      <xdr:col>24</xdr:col>
      <xdr:colOff>714375</xdr:colOff>
      <xdr:row>2</xdr:row>
      <xdr:rowOff>285750</xdr:rowOff>
    </xdr:to>
    <xdr:pic>
      <xdr:nvPicPr>
        <xdr:cNvPr id="2" name="Picture 9" descr="arrib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8947"/>
        <a:stretch>
          <a:fillRect/>
        </a:stretch>
      </xdr:blipFill>
      <xdr:spPr bwMode="auto">
        <a:xfrm>
          <a:off x="10239375" y="257175"/>
          <a:ext cx="0" cy="314325"/>
        </a:xfrm>
        <a:prstGeom prst="rect">
          <a:avLst/>
        </a:prstGeom>
        <a:solidFill>
          <a:srgbClr val="C0C0C0"/>
        </a:solidFill>
        <a:ln w="12700">
          <a:noFill/>
          <a:miter lim="800000"/>
          <a:headEnd/>
          <a:tailEnd/>
        </a:ln>
        <a:effectLst>
          <a:outerShdw dist="53882" dir="8100000" algn="ctr" rotWithShape="0">
            <a:srgbClr val="969696"/>
          </a:outerShdw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26</xdr:col>
      <xdr:colOff>57150</xdr:colOff>
      <xdr:row>10</xdr:row>
      <xdr:rowOff>47624</xdr:rowOff>
    </xdr:to>
    <xdr:grpSp>
      <xdr:nvGrpSpPr>
        <xdr:cNvPr id="3" name="2 Grupo"/>
        <xdr:cNvGrpSpPr/>
      </xdr:nvGrpSpPr>
      <xdr:grpSpPr>
        <a:xfrm>
          <a:off x="0" y="0"/>
          <a:ext cx="11601450" cy="2009774"/>
          <a:chOff x="61091" y="356742"/>
          <a:chExt cx="13944600" cy="1276442"/>
        </a:xfrm>
      </xdr:grpSpPr>
      <xdr:sp macro="" textlink="">
        <xdr:nvSpPr>
          <xdr:cNvPr id="4" name="Line 2"/>
          <xdr:cNvSpPr>
            <a:spLocks noChangeShapeType="1"/>
          </xdr:cNvSpPr>
        </xdr:nvSpPr>
        <xdr:spPr bwMode="auto">
          <a:xfrm>
            <a:off x="61091" y="817782"/>
            <a:ext cx="13944600" cy="0"/>
          </a:xfrm>
          <a:prstGeom prst="line">
            <a:avLst/>
          </a:prstGeom>
          <a:noFill/>
          <a:ln w="57150" cmpd="thickThin">
            <a:solidFill>
              <a:srgbClr val="006C31"/>
            </a:solidFill>
            <a:round/>
            <a:headEnd/>
            <a:tailEnd/>
          </a:ln>
        </xdr:spPr>
      </xdr:sp>
      <xdr:sp macro="" textlink="">
        <xdr:nvSpPr>
          <xdr:cNvPr id="5" name="Line 3"/>
          <xdr:cNvSpPr>
            <a:spLocks noChangeShapeType="1"/>
          </xdr:cNvSpPr>
        </xdr:nvSpPr>
        <xdr:spPr bwMode="auto">
          <a:xfrm>
            <a:off x="61091" y="1627135"/>
            <a:ext cx="13801039" cy="6049"/>
          </a:xfrm>
          <a:prstGeom prst="line">
            <a:avLst/>
          </a:prstGeom>
          <a:noFill/>
          <a:ln w="19050">
            <a:solidFill>
              <a:srgbClr val="3E766D"/>
            </a:solidFill>
            <a:round/>
            <a:headEnd/>
            <a:tailEnd/>
          </a:ln>
        </xdr:spPr>
      </xdr:sp>
      <xdr:pic>
        <xdr:nvPicPr>
          <xdr:cNvPr id="6" name="5 Imagen" descr="logo completo sgobedo.bmp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2297009" y="402908"/>
            <a:ext cx="1499976" cy="30984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6 CuadroTexto"/>
          <xdr:cNvSpPr txBox="1"/>
        </xdr:nvSpPr>
        <xdr:spPr>
          <a:xfrm>
            <a:off x="1958383" y="356742"/>
            <a:ext cx="10025026" cy="3471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2800" b="1">
                <a:latin typeface="+mn-lt"/>
              </a:rPr>
              <a:t>GOBIERNO DEL</a:t>
            </a:r>
            <a:r>
              <a:rPr lang="es-ES" sz="2800" b="1" baseline="0">
                <a:latin typeface="+mn-lt"/>
              </a:rPr>
              <a:t> ESTADO DE TLAXCALA</a:t>
            </a:r>
            <a:endParaRPr lang="es-ES" sz="2800" b="1"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abSelected="1" topLeftCell="B1" workbookViewId="0">
      <selection activeCell="Y91" sqref="Y91"/>
    </sheetView>
  </sheetViews>
  <sheetFormatPr baseColWidth="10" defaultRowHeight="15" x14ac:dyDescent="0.2"/>
  <cols>
    <col min="1" max="1" width="3.7109375" style="3" hidden="1" customWidth="1"/>
    <col min="2" max="2" width="7.140625" style="3" customWidth="1"/>
    <col min="3" max="3" width="73.42578125" style="25" customWidth="1"/>
    <col min="4" max="4" width="16" style="25" customWidth="1"/>
    <col min="5" max="5" width="15.85546875" style="25" customWidth="1"/>
    <col min="6" max="7" width="17.5703125" style="25" hidden="1" customWidth="1"/>
    <col min="8" max="8" width="14.140625" style="25" hidden="1" customWidth="1"/>
    <col min="9" max="9" width="14.140625" style="25" customWidth="1"/>
    <col min="10" max="10" width="14.140625" style="25" hidden="1" customWidth="1"/>
    <col min="11" max="11" width="15.5703125" style="25" hidden="1" customWidth="1"/>
    <col min="12" max="15" width="17.7109375" style="25" hidden="1" customWidth="1"/>
    <col min="16" max="16" width="16.28515625" style="25" hidden="1" customWidth="1"/>
    <col min="17" max="22" width="17.5703125" style="25" hidden="1" customWidth="1"/>
    <col min="23" max="23" width="14.140625" style="25" hidden="1" customWidth="1"/>
    <col min="24" max="24" width="16.28515625" style="25" customWidth="1"/>
    <col min="25" max="25" width="10.7109375" style="25" customWidth="1"/>
    <col min="26" max="26" width="19.5703125" style="25" customWidth="1"/>
    <col min="27" max="27" width="2.5703125" style="25" customWidth="1"/>
    <col min="28" max="28" width="21" style="3" customWidth="1"/>
    <col min="29" max="29" width="13" style="3" bestFit="1" customWidth="1"/>
    <col min="30" max="30" width="13.85546875" style="3" bestFit="1" customWidth="1"/>
    <col min="31" max="32" width="11.42578125" style="3"/>
    <col min="33" max="33" width="5.140625" style="3" bestFit="1" customWidth="1"/>
    <col min="34" max="34" width="5.7109375" style="3" bestFit="1" customWidth="1"/>
    <col min="35" max="35" width="17.7109375" style="3" bestFit="1" customWidth="1"/>
    <col min="36" max="16384" width="11.42578125" style="3"/>
  </cols>
  <sheetData>
    <row r="1" spans="1:27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5.75" x14ac:dyDescent="0.25">
      <c r="A6" s="10"/>
      <c r="B6" s="11" t="s">
        <v>0</v>
      </c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</row>
    <row r="7" spans="1:27" ht="15.75" x14ac:dyDescent="0.25">
      <c r="A7" s="10"/>
      <c r="B7" s="11" t="s">
        <v>1</v>
      </c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</row>
    <row r="8" spans="1:27" ht="15.75" x14ac:dyDescent="0.25">
      <c r="A8" s="10"/>
      <c r="B8" s="11"/>
      <c r="C8" s="12" t="s">
        <v>2</v>
      </c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</row>
    <row r="9" spans="1:27" ht="15.75" x14ac:dyDescent="0.25">
      <c r="A9" s="15"/>
      <c r="B9" s="16" t="s">
        <v>3</v>
      </c>
      <c r="C9" s="17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9"/>
    </row>
    <row r="10" spans="1:27" ht="15.75" x14ac:dyDescent="0.25">
      <c r="A10" s="15"/>
      <c r="B10" s="16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9"/>
    </row>
    <row r="11" spans="1:27" ht="15.75" x14ac:dyDescent="0.25">
      <c r="A11" s="15"/>
      <c r="B11" s="16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9"/>
    </row>
    <row r="12" spans="1:27" ht="15.75" x14ac:dyDescent="0.25">
      <c r="A12" s="20"/>
      <c r="B12" s="21"/>
      <c r="C12" s="22"/>
      <c r="D12" s="22"/>
      <c r="E12" s="22"/>
      <c r="F12" s="23" t="s">
        <v>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 t="s">
        <v>5</v>
      </c>
    </row>
    <row r="13" spans="1:27" ht="47.25" x14ac:dyDescent="0.2">
      <c r="A13" s="20"/>
      <c r="B13" s="26" t="s">
        <v>6</v>
      </c>
      <c r="C13" s="26"/>
      <c r="D13" s="27" t="s">
        <v>7</v>
      </c>
      <c r="E13" s="28" t="s">
        <v>8</v>
      </c>
      <c r="F13" s="28" t="s">
        <v>9</v>
      </c>
      <c r="G13" s="28" t="s">
        <v>10</v>
      </c>
      <c r="H13" s="27" t="s">
        <v>11</v>
      </c>
      <c r="I13" s="28" t="s">
        <v>9</v>
      </c>
      <c r="J13" s="28" t="s">
        <v>12</v>
      </c>
      <c r="K13" s="27" t="s">
        <v>13</v>
      </c>
      <c r="L13" s="28" t="s">
        <v>9</v>
      </c>
      <c r="M13" s="28" t="s">
        <v>14</v>
      </c>
      <c r="N13" s="27" t="s">
        <v>15</v>
      </c>
      <c r="O13" s="28" t="s">
        <v>9</v>
      </c>
      <c r="P13" s="28" t="s">
        <v>16</v>
      </c>
      <c r="Q13" s="27" t="s">
        <v>15</v>
      </c>
      <c r="R13" s="28" t="s">
        <v>9</v>
      </c>
      <c r="S13" s="28" t="s">
        <v>17</v>
      </c>
      <c r="T13" s="29" t="s">
        <v>18</v>
      </c>
      <c r="U13" s="28" t="s">
        <v>9</v>
      </c>
      <c r="V13" s="28" t="s">
        <v>19</v>
      </c>
      <c r="W13" s="29" t="s">
        <v>18</v>
      </c>
      <c r="X13" s="24" t="s">
        <v>20</v>
      </c>
      <c r="Y13" s="24"/>
      <c r="Z13" s="24"/>
    </row>
    <row r="14" spans="1:27" ht="15.75" x14ac:dyDescent="0.25">
      <c r="A14" s="20"/>
      <c r="B14" s="21"/>
      <c r="C14" s="22"/>
      <c r="D14" s="22"/>
      <c r="E14" s="22"/>
      <c r="F14" s="28"/>
      <c r="G14" s="22"/>
      <c r="H14" s="2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30"/>
      <c r="U14" s="28"/>
      <c r="V14" s="28"/>
      <c r="W14" s="28"/>
      <c r="X14" s="31" t="s">
        <v>21</v>
      </c>
      <c r="Y14" s="31" t="s">
        <v>22</v>
      </c>
      <c r="Z14" s="24"/>
    </row>
    <row r="15" spans="1:27" ht="15.75" x14ac:dyDescent="0.25">
      <c r="A15" s="20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  <c r="Y15" s="34"/>
      <c r="Z15" s="34"/>
    </row>
    <row r="16" spans="1:27" s="39" customFormat="1" ht="12.75" x14ac:dyDescent="0.2">
      <c r="A16" s="35"/>
      <c r="B16" s="40"/>
      <c r="C16" s="49"/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1"/>
      <c r="V16" s="50"/>
      <c r="W16" s="50"/>
      <c r="X16" s="52"/>
      <c r="Y16" s="43"/>
      <c r="Z16" s="43"/>
      <c r="AA16" s="38"/>
    </row>
    <row r="17" spans="1:35" s="39" customFormat="1" ht="12.75" customHeight="1" x14ac:dyDescent="0.2">
      <c r="A17" s="35"/>
      <c r="B17" s="36" t="s">
        <v>23</v>
      </c>
      <c r="C17" s="53"/>
      <c r="D17" s="48">
        <f>SUM(D18:D89)-1</f>
        <v>9620231847</v>
      </c>
      <c r="E17" s="48">
        <f>SUM(E18:E89)</f>
        <v>10177690889</v>
      </c>
      <c r="F17" s="54">
        <f>SUM(F18:F89)</f>
        <v>435726760</v>
      </c>
      <c r="G17" s="54">
        <f>SUM(G18:G89)</f>
        <v>1366966558</v>
      </c>
      <c r="H17" s="54">
        <f>SUM(H18:H89)</f>
        <v>1802693318</v>
      </c>
      <c r="I17" s="54">
        <f>SUM(I18:I89)-3</f>
        <v>622167156</v>
      </c>
      <c r="J17" s="55">
        <f>SUM(J18:J89)</f>
        <v>0</v>
      </c>
      <c r="K17" s="55">
        <f>SUM(K18:K89)</f>
        <v>622167159</v>
      </c>
      <c r="L17" s="55">
        <f>SUM(L18:L89)</f>
        <v>0</v>
      </c>
      <c r="M17" s="55">
        <f>SUM(M18:M89)</f>
        <v>0</v>
      </c>
      <c r="N17" s="55">
        <f>SUM(N18:N89)</f>
        <v>0</v>
      </c>
      <c r="O17" s="55">
        <f>SUM(O18:O89)</f>
        <v>0</v>
      </c>
      <c r="P17" s="55">
        <f>SUM(P18:P89)</f>
        <v>0</v>
      </c>
      <c r="Q17" s="55">
        <f>SUM(Q18:Q89)</f>
        <v>0</v>
      </c>
      <c r="R17" s="37">
        <f>SUM(R18:R81)</f>
        <v>0</v>
      </c>
      <c r="S17" s="55">
        <f>SUM(S18:S89)</f>
        <v>0</v>
      </c>
      <c r="T17" s="54">
        <f>SUM(T18:T89)</f>
        <v>0</v>
      </c>
      <c r="U17" s="54">
        <f>SUM(U18:U89)</f>
        <v>0</v>
      </c>
      <c r="V17" s="55">
        <f>SUM(V18:V89)</f>
        <v>0</v>
      </c>
      <c r="W17" s="54">
        <f>SUM(W18:W89)</f>
        <v>0</v>
      </c>
      <c r="X17" s="37">
        <f>SUM(X18:X89)-3</f>
        <v>2424860474</v>
      </c>
      <c r="Y17" s="56">
        <f t="shared" ref="Y17:Y80" si="0">X17*100/E17</f>
        <v>23.825251724050467</v>
      </c>
      <c r="Z17" s="37">
        <f>SUM(Z18:Z89)+2</f>
        <v>7752830414</v>
      </c>
      <c r="AA17" s="38"/>
    </row>
    <row r="18" spans="1:35" s="64" customFormat="1" ht="12.75" customHeight="1" x14ac:dyDescent="0.2">
      <c r="A18" s="57">
        <v>1</v>
      </c>
      <c r="B18" s="58"/>
      <c r="C18" s="59" t="s">
        <v>24</v>
      </c>
      <c r="D18" s="42">
        <v>3873707172</v>
      </c>
      <c r="E18" s="42">
        <v>3520095407</v>
      </c>
      <c r="F18" s="42">
        <v>28365163</v>
      </c>
      <c r="G18" s="42">
        <v>559542537</v>
      </c>
      <c r="H18" s="42">
        <f>SUM(F18:G18)</f>
        <v>587907700</v>
      </c>
      <c r="I18" s="42">
        <v>53297653</v>
      </c>
      <c r="J18" s="42"/>
      <c r="K18" s="42">
        <f t="shared" ref="K18:K68" si="1">SUM(I18:J18)</f>
        <v>53297653</v>
      </c>
      <c r="L18" s="42"/>
      <c r="M18" s="42"/>
      <c r="N18" s="42">
        <f t="shared" ref="N18:N68" si="2">SUM(L18:M18)</f>
        <v>0</v>
      </c>
      <c r="O18" s="42"/>
      <c r="P18" s="42"/>
      <c r="Q18" s="42">
        <f t="shared" ref="Q18:Q68" si="3">SUM(O18:P18)</f>
        <v>0</v>
      </c>
      <c r="R18" s="42"/>
      <c r="S18" s="42"/>
      <c r="T18" s="42">
        <f>SUM(R18:S18)</f>
        <v>0</v>
      </c>
      <c r="U18" s="42"/>
      <c r="V18" s="42"/>
      <c r="W18" s="42">
        <f>SUM(U18:V18)</f>
        <v>0</v>
      </c>
      <c r="X18" s="42">
        <f t="shared" ref="X18:X81" si="4">+H18+K18+N18+Q18+T18+W18</f>
        <v>641205353</v>
      </c>
      <c r="Y18" s="43">
        <f t="shared" si="0"/>
        <v>18.215567445271805</v>
      </c>
      <c r="Z18" s="42">
        <f t="shared" ref="Z18:Z81" si="5">+E18-X18</f>
        <v>2878890054</v>
      </c>
      <c r="AA18" s="42"/>
      <c r="AB18" s="60"/>
      <c r="AC18" s="61"/>
      <c r="AD18" s="61"/>
      <c r="AE18" s="61"/>
      <c r="AF18" s="61"/>
      <c r="AG18" s="62"/>
      <c r="AH18" s="63"/>
      <c r="AI18" s="63"/>
    </row>
    <row r="19" spans="1:35" s="64" customFormat="1" ht="12.75" x14ac:dyDescent="0.2">
      <c r="A19" s="57">
        <v>2</v>
      </c>
      <c r="B19" s="58"/>
      <c r="C19" s="59" t="s">
        <v>25</v>
      </c>
      <c r="D19" s="42">
        <v>11013995</v>
      </c>
      <c r="E19" s="42">
        <v>11136256</v>
      </c>
      <c r="F19" s="42">
        <v>997395</v>
      </c>
      <c r="G19" s="42">
        <v>672039</v>
      </c>
      <c r="H19" s="42">
        <f t="shared" ref="H19:H82" si="6">SUM(F19:G19)</f>
        <v>1669434</v>
      </c>
      <c r="I19" s="42">
        <v>963281</v>
      </c>
      <c r="J19" s="42"/>
      <c r="K19" s="42">
        <f t="shared" si="1"/>
        <v>963281</v>
      </c>
      <c r="L19" s="42"/>
      <c r="M19" s="42"/>
      <c r="N19" s="42">
        <f t="shared" si="2"/>
        <v>0</v>
      </c>
      <c r="O19" s="42"/>
      <c r="P19" s="42"/>
      <c r="Q19" s="42">
        <f t="shared" si="3"/>
        <v>0</v>
      </c>
      <c r="R19" s="42"/>
      <c r="S19" s="42"/>
      <c r="T19" s="42">
        <f t="shared" ref="T19:T81" si="7">SUM(R19:S19)</f>
        <v>0</v>
      </c>
      <c r="U19" s="42"/>
      <c r="V19" s="42"/>
      <c r="W19" s="42">
        <f t="shared" ref="W19:W81" si="8">SUM(U19:V19)</f>
        <v>0</v>
      </c>
      <c r="X19" s="42">
        <f t="shared" si="4"/>
        <v>2632715</v>
      </c>
      <c r="Y19" s="43">
        <f t="shared" si="0"/>
        <v>23.640934619319097</v>
      </c>
      <c r="Z19" s="42">
        <f t="shared" si="5"/>
        <v>8503541</v>
      </c>
      <c r="AA19" s="42"/>
      <c r="AB19" s="60"/>
      <c r="AC19" s="61"/>
      <c r="AD19" s="61"/>
      <c r="AE19" s="61"/>
      <c r="AF19" s="61"/>
      <c r="AG19" s="62"/>
      <c r="AH19" s="63"/>
      <c r="AI19" s="63"/>
    </row>
    <row r="20" spans="1:35" s="64" customFormat="1" ht="12.75" x14ac:dyDescent="0.2">
      <c r="A20" s="57">
        <v>3</v>
      </c>
      <c r="B20" s="58"/>
      <c r="C20" s="59" t="s">
        <v>26</v>
      </c>
      <c r="D20" s="42">
        <v>1290691</v>
      </c>
      <c r="E20" s="42">
        <v>1290691</v>
      </c>
      <c r="F20" s="42">
        <v>111288</v>
      </c>
      <c r="G20" s="42">
        <v>132787</v>
      </c>
      <c r="H20" s="42">
        <f t="shared" si="6"/>
        <v>244075</v>
      </c>
      <c r="I20" s="42">
        <v>90788</v>
      </c>
      <c r="J20" s="42"/>
      <c r="K20" s="42">
        <f t="shared" si="1"/>
        <v>90788</v>
      </c>
      <c r="L20" s="42"/>
      <c r="M20" s="42"/>
      <c r="N20" s="42">
        <f t="shared" si="2"/>
        <v>0</v>
      </c>
      <c r="O20" s="42"/>
      <c r="P20" s="42"/>
      <c r="Q20" s="42">
        <f t="shared" si="3"/>
        <v>0</v>
      </c>
      <c r="R20" s="42"/>
      <c r="S20" s="42"/>
      <c r="T20" s="42">
        <f t="shared" si="7"/>
        <v>0</v>
      </c>
      <c r="U20" s="42"/>
      <c r="V20" s="42"/>
      <c r="W20" s="42">
        <f t="shared" si="8"/>
        <v>0</v>
      </c>
      <c r="X20" s="42">
        <f t="shared" si="4"/>
        <v>334863</v>
      </c>
      <c r="Y20" s="43">
        <f t="shared" si="0"/>
        <v>25.94447470386018</v>
      </c>
      <c r="Z20" s="42">
        <f t="shared" si="5"/>
        <v>955828</v>
      </c>
      <c r="AA20" s="42"/>
      <c r="AB20" s="60"/>
      <c r="AC20" s="61"/>
      <c r="AD20" s="61"/>
      <c r="AE20" s="61"/>
      <c r="AF20" s="61"/>
      <c r="AG20" s="62"/>
      <c r="AH20" s="63"/>
      <c r="AI20" s="63"/>
    </row>
    <row r="21" spans="1:35" s="64" customFormat="1" ht="22.5" x14ac:dyDescent="0.2">
      <c r="A21" s="57">
        <v>4</v>
      </c>
      <c r="B21" s="58"/>
      <c r="C21" s="59" t="s">
        <v>27</v>
      </c>
      <c r="D21" s="42">
        <v>5749615</v>
      </c>
      <c r="E21" s="42">
        <v>12683109</v>
      </c>
      <c r="F21" s="42">
        <v>376669</v>
      </c>
      <c r="G21" s="42">
        <v>425703</v>
      </c>
      <c r="H21" s="42">
        <f t="shared" si="6"/>
        <v>802372</v>
      </c>
      <c r="I21" s="42">
        <v>7322119</v>
      </c>
      <c r="J21" s="42"/>
      <c r="K21" s="42">
        <f t="shared" si="1"/>
        <v>7322119</v>
      </c>
      <c r="L21" s="42"/>
      <c r="M21" s="42"/>
      <c r="N21" s="42">
        <f t="shared" si="2"/>
        <v>0</v>
      </c>
      <c r="O21" s="42"/>
      <c r="P21" s="42"/>
      <c r="Q21" s="42">
        <f t="shared" si="3"/>
        <v>0</v>
      </c>
      <c r="R21" s="42"/>
      <c r="S21" s="42"/>
      <c r="T21" s="42">
        <f t="shared" si="7"/>
        <v>0</v>
      </c>
      <c r="U21" s="42"/>
      <c r="V21" s="42"/>
      <c r="W21" s="42">
        <f t="shared" si="8"/>
        <v>0</v>
      </c>
      <c r="X21" s="42">
        <f t="shared" si="4"/>
        <v>8124491</v>
      </c>
      <c r="Y21" s="43">
        <f t="shared" si="0"/>
        <v>64.05756664237451</v>
      </c>
      <c r="Z21" s="42">
        <f t="shared" si="5"/>
        <v>4558618</v>
      </c>
      <c r="AA21" s="42"/>
      <c r="AB21" s="60"/>
      <c r="AC21" s="61"/>
      <c r="AD21" s="61"/>
      <c r="AE21" s="61"/>
      <c r="AF21" s="61"/>
      <c r="AG21" s="62"/>
      <c r="AH21" s="63"/>
      <c r="AI21" s="63"/>
    </row>
    <row r="22" spans="1:35" s="64" customFormat="1" ht="22.5" x14ac:dyDescent="0.2">
      <c r="A22" s="57">
        <v>5</v>
      </c>
      <c r="B22" s="58"/>
      <c r="C22" s="59" t="s">
        <v>28</v>
      </c>
      <c r="D22" s="42">
        <v>19090328</v>
      </c>
      <c r="E22" s="42">
        <v>19090328</v>
      </c>
      <c r="F22" s="42">
        <v>0</v>
      </c>
      <c r="G22" s="42">
        <v>2182015</v>
      </c>
      <c r="H22" s="42">
        <f t="shared" si="6"/>
        <v>2182015</v>
      </c>
      <c r="I22" s="42">
        <v>1090707</v>
      </c>
      <c r="J22" s="42"/>
      <c r="K22" s="42">
        <f t="shared" si="1"/>
        <v>1090707</v>
      </c>
      <c r="L22" s="42"/>
      <c r="M22" s="42"/>
      <c r="N22" s="42">
        <f t="shared" si="2"/>
        <v>0</v>
      </c>
      <c r="O22" s="42"/>
      <c r="P22" s="42"/>
      <c r="Q22" s="42">
        <f t="shared" si="3"/>
        <v>0</v>
      </c>
      <c r="R22" s="42"/>
      <c r="S22" s="42"/>
      <c r="T22" s="42">
        <f t="shared" si="7"/>
        <v>0</v>
      </c>
      <c r="U22" s="42"/>
      <c r="V22" s="42"/>
      <c r="W22" s="42">
        <f t="shared" si="8"/>
        <v>0</v>
      </c>
      <c r="X22" s="42">
        <f t="shared" si="4"/>
        <v>3272722</v>
      </c>
      <c r="Y22" s="43">
        <f t="shared" si="0"/>
        <v>17.143351334770152</v>
      </c>
      <c r="Z22" s="42">
        <f t="shared" si="5"/>
        <v>15817606</v>
      </c>
      <c r="AA22" s="42"/>
      <c r="AB22" s="60"/>
      <c r="AC22" s="61"/>
      <c r="AD22" s="61"/>
      <c r="AE22" s="61"/>
      <c r="AF22" s="61"/>
      <c r="AG22" s="62"/>
      <c r="AH22" s="63"/>
      <c r="AI22" s="63"/>
    </row>
    <row r="23" spans="1:35" s="64" customFormat="1" ht="12.75" x14ac:dyDescent="0.2">
      <c r="A23" s="57">
        <v>6</v>
      </c>
      <c r="B23" s="58"/>
      <c r="C23" s="59" t="s">
        <v>29</v>
      </c>
      <c r="D23" s="42">
        <v>11463821</v>
      </c>
      <c r="E23" s="42">
        <v>11463821</v>
      </c>
      <c r="F23" s="42">
        <v>854862</v>
      </c>
      <c r="G23" s="42">
        <v>854862</v>
      </c>
      <c r="H23" s="42">
        <f t="shared" si="6"/>
        <v>1709724</v>
      </c>
      <c r="I23" s="42">
        <v>854862</v>
      </c>
      <c r="J23" s="42"/>
      <c r="K23" s="42">
        <f t="shared" si="1"/>
        <v>854862</v>
      </c>
      <c r="L23" s="42"/>
      <c r="M23" s="42"/>
      <c r="N23" s="42">
        <f t="shared" si="2"/>
        <v>0</v>
      </c>
      <c r="O23" s="42"/>
      <c r="P23" s="42"/>
      <c r="Q23" s="42">
        <f t="shared" si="3"/>
        <v>0</v>
      </c>
      <c r="R23" s="42"/>
      <c r="S23" s="42"/>
      <c r="T23" s="42">
        <f t="shared" si="7"/>
        <v>0</v>
      </c>
      <c r="U23" s="42"/>
      <c r="V23" s="42"/>
      <c r="W23" s="42">
        <f t="shared" si="8"/>
        <v>0</v>
      </c>
      <c r="X23" s="42">
        <f t="shared" si="4"/>
        <v>2564586</v>
      </c>
      <c r="Y23" s="43">
        <f t="shared" si="0"/>
        <v>22.37112739286491</v>
      </c>
      <c r="Z23" s="42">
        <f t="shared" si="5"/>
        <v>8899235</v>
      </c>
      <c r="AA23" s="42"/>
      <c r="AB23" s="60"/>
      <c r="AC23" s="61"/>
      <c r="AD23" s="61"/>
      <c r="AE23" s="61"/>
      <c r="AF23" s="61"/>
      <c r="AG23" s="62"/>
      <c r="AH23" s="63"/>
      <c r="AI23" s="63"/>
    </row>
    <row r="24" spans="1:35" s="64" customFormat="1" ht="12.75" x14ac:dyDescent="0.2">
      <c r="A24" s="57">
        <v>7</v>
      </c>
      <c r="B24" s="58"/>
      <c r="C24" s="59" t="s">
        <v>30</v>
      </c>
      <c r="D24" s="42">
        <v>3500000</v>
      </c>
      <c r="E24" s="42">
        <v>3500000</v>
      </c>
      <c r="F24" s="42">
        <v>560405</v>
      </c>
      <c r="G24" s="42">
        <v>688205</v>
      </c>
      <c r="H24" s="42">
        <f t="shared" si="6"/>
        <v>1248610</v>
      </c>
      <c r="I24" s="42">
        <v>216200</v>
      </c>
      <c r="J24" s="42"/>
      <c r="K24" s="42">
        <f t="shared" si="1"/>
        <v>216200</v>
      </c>
      <c r="L24" s="42"/>
      <c r="M24" s="42"/>
      <c r="N24" s="42">
        <f t="shared" si="2"/>
        <v>0</v>
      </c>
      <c r="O24" s="42"/>
      <c r="P24" s="42"/>
      <c r="Q24" s="42">
        <f t="shared" si="3"/>
        <v>0</v>
      </c>
      <c r="R24" s="42"/>
      <c r="S24" s="42"/>
      <c r="T24" s="42">
        <f t="shared" si="7"/>
        <v>0</v>
      </c>
      <c r="U24" s="42"/>
      <c r="V24" s="42"/>
      <c r="W24" s="42">
        <f t="shared" si="8"/>
        <v>0</v>
      </c>
      <c r="X24" s="42">
        <f t="shared" si="4"/>
        <v>1464810</v>
      </c>
      <c r="Y24" s="43">
        <f t="shared" si="0"/>
        <v>41.851714285714287</v>
      </c>
      <c r="Z24" s="42">
        <f t="shared" si="5"/>
        <v>2035190</v>
      </c>
      <c r="AA24" s="42"/>
      <c r="AB24" s="60"/>
      <c r="AC24" s="61"/>
      <c r="AD24" s="61"/>
      <c r="AE24" s="61"/>
      <c r="AF24" s="61"/>
      <c r="AG24" s="62"/>
      <c r="AH24" s="63"/>
      <c r="AI24" s="63"/>
    </row>
    <row r="25" spans="1:35" s="64" customFormat="1" ht="22.5" x14ac:dyDescent="0.2">
      <c r="A25" s="57">
        <v>8</v>
      </c>
      <c r="B25" s="58"/>
      <c r="C25" s="59" t="s">
        <v>31</v>
      </c>
      <c r="D25" s="42">
        <v>15894818</v>
      </c>
      <c r="E25" s="42">
        <v>15894818</v>
      </c>
      <c r="F25" s="42">
        <v>284698</v>
      </c>
      <c r="G25" s="42">
        <v>359248</v>
      </c>
      <c r="H25" s="42">
        <f t="shared" si="6"/>
        <v>643946</v>
      </c>
      <c r="I25" s="42">
        <v>1143038</v>
      </c>
      <c r="J25" s="42"/>
      <c r="K25" s="42">
        <f t="shared" si="1"/>
        <v>1143038</v>
      </c>
      <c r="L25" s="42"/>
      <c r="M25" s="42"/>
      <c r="N25" s="42">
        <f t="shared" si="2"/>
        <v>0</v>
      </c>
      <c r="O25" s="42"/>
      <c r="P25" s="42"/>
      <c r="Q25" s="42">
        <f t="shared" si="3"/>
        <v>0</v>
      </c>
      <c r="R25" s="42"/>
      <c r="S25" s="42"/>
      <c r="T25" s="42">
        <f t="shared" si="7"/>
        <v>0</v>
      </c>
      <c r="U25" s="42"/>
      <c r="V25" s="42"/>
      <c r="W25" s="42">
        <f t="shared" si="8"/>
        <v>0</v>
      </c>
      <c r="X25" s="42">
        <f t="shared" si="4"/>
        <v>1786984</v>
      </c>
      <c r="Y25" s="43">
        <f t="shared" si="0"/>
        <v>11.242557165486261</v>
      </c>
      <c r="Z25" s="42">
        <f t="shared" si="5"/>
        <v>14107834</v>
      </c>
      <c r="AA25" s="42"/>
      <c r="AB25" s="60"/>
      <c r="AC25" s="61"/>
      <c r="AD25" s="61"/>
      <c r="AE25" s="61"/>
      <c r="AF25" s="61"/>
      <c r="AG25" s="62"/>
      <c r="AH25" s="63"/>
      <c r="AI25" s="63"/>
    </row>
    <row r="26" spans="1:35" s="64" customFormat="1" ht="12.75" x14ac:dyDescent="0.2">
      <c r="A26" s="57">
        <v>9</v>
      </c>
      <c r="B26" s="58"/>
      <c r="C26" s="59" t="s">
        <v>32</v>
      </c>
      <c r="D26" s="42">
        <v>7668268</v>
      </c>
      <c r="E26" s="42">
        <v>7680054</v>
      </c>
      <c r="F26" s="42">
        <v>401277</v>
      </c>
      <c r="G26" s="42">
        <v>897830</v>
      </c>
      <c r="H26" s="42">
        <f t="shared" si="6"/>
        <v>1299107</v>
      </c>
      <c r="I26" s="42">
        <v>559186</v>
      </c>
      <c r="J26" s="42"/>
      <c r="K26" s="42">
        <f t="shared" si="1"/>
        <v>559186</v>
      </c>
      <c r="L26" s="42"/>
      <c r="M26" s="42"/>
      <c r="N26" s="42">
        <f t="shared" si="2"/>
        <v>0</v>
      </c>
      <c r="O26" s="42"/>
      <c r="P26" s="42"/>
      <c r="Q26" s="42">
        <f t="shared" si="3"/>
        <v>0</v>
      </c>
      <c r="R26" s="42"/>
      <c r="S26" s="42"/>
      <c r="T26" s="42">
        <f t="shared" si="7"/>
        <v>0</v>
      </c>
      <c r="U26" s="42"/>
      <c r="V26" s="42"/>
      <c r="W26" s="42">
        <f t="shared" si="8"/>
        <v>0</v>
      </c>
      <c r="X26" s="42">
        <f t="shared" si="4"/>
        <v>1858293</v>
      </c>
      <c r="Y26" s="43">
        <f t="shared" si="0"/>
        <v>24.19635330689081</v>
      </c>
      <c r="Z26" s="42">
        <f t="shared" si="5"/>
        <v>5821761</v>
      </c>
      <c r="AA26" s="42"/>
      <c r="AB26" s="60"/>
      <c r="AC26" s="61"/>
      <c r="AD26" s="61"/>
      <c r="AE26" s="61"/>
      <c r="AF26" s="61"/>
      <c r="AG26" s="62"/>
      <c r="AH26" s="63"/>
      <c r="AI26" s="63"/>
    </row>
    <row r="27" spans="1:35" s="64" customFormat="1" ht="12.75" x14ac:dyDescent="0.2">
      <c r="A27" s="57">
        <v>10</v>
      </c>
      <c r="B27" s="58"/>
      <c r="C27" s="59" t="s">
        <v>33</v>
      </c>
      <c r="D27" s="42">
        <v>193337100</v>
      </c>
      <c r="E27" s="42">
        <v>201207496</v>
      </c>
      <c r="F27" s="42">
        <v>713511</v>
      </c>
      <c r="G27" s="42">
        <v>1140351</v>
      </c>
      <c r="H27" s="42">
        <f t="shared" si="6"/>
        <v>1853862</v>
      </c>
      <c r="I27" s="42">
        <v>952881</v>
      </c>
      <c r="J27" s="42"/>
      <c r="K27" s="42">
        <f t="shared" si="1"/>
        <v>952881</v>
      </c>
      <c r="L27" s="42"/>
      <c r="M27" s="42"/>
      <c r="N27" s="42">
        <f t="shared" si="2"/>
        <v>0</v>
      </c>
      <c r="O27" s="42"/>
      <c r="P27" s="42"/>
      <c r="Q27" s="42">
        <f t="shared" si="3"/>
        <v>0</v>
      </c>
      <c r="R27" s="42"/>
      <c r="S27" s="42"/>
      <c r="T27" s="42">
        <f t="shared" si="7"/>
        <v>0</v>
      </c>
      <c r="U27" s="42"/>
      <c r="V27" s="42"/>
      <c r="W27" s="42">
        <f t="shared" si="8"/>
        <v>0</v>
      </c>
      <c r="X27" s="42">
        <f t="shared" si="4"/>
        <v>2806743</v>
      </c>
      <c r="Y27" s="43">
        <f t="shared" si="0"/>
        <v>1.3949495201709583</v>
      </c>
      <c r="Z27" s="42">
        <f t="shared" si="5"/>
        <v>198400753</v>
      </c>
      <c r="AA27" s="42"/>
      <c r="AB27" s="60"/>
      <c r="AC27" s="61"/>
      <c r="AD27" s="61"/>
      <c r="AE27" s="61"/>
      <c r="AF27" s="61"/>
      <c r="AG27" s="62"/>
      <c r="AH27" s="63"/>
      <c r="AI27" s="63"/>
    </row>
    <row r="28" spans="1:35" s="64" customFormat="1" ht="12.75" x14ac:dyDescent="0.2">
      <c r="A28" s="57">
        <v>11</v>
      </c>
      <c r="B28" s="58"/>
      <c r="C28" s="59" t="s">
        <v>34</v>
      </c>
      <c r="D28" s="42">
        <v>1042775399</v>
      </c>
      <c r="E28" s="42">
        <v>1070646970</v>
      </c>
      <c r="F28" s="42">
        <v>50151554</v>
      </c>
      <c r="G28" s="42">
        <v>135197011</v>
      </c>
      <c r="H28" s="42">
        <f t="shared" si="6"/>
        <v>185348565</v>
      </c>
      <c r="I28" s="42">
        <v>59184763</v>
      </c>
      <c r="J28" s="42"/>
      <c r="K28" s="42">
        <f t="shared" si="1"/>
        <v>59184763</v>
      </c>
      <c r="L28" s="42"/>
      <c r="M28" s="42"/>
      <c r="N28" s="42">
        <f t="shared" si="2"/>
        <v>0</v>
      </c>
      <c r="O28" s="42"/>
      <c r="P28" s="42"/>
      <c r="Q28" s="42">
        <f t="shared" si="3"/>
        <v>0</v>
      </c>
      <c r="R28" s="42"/>
      <c r="S28" s="42"/>
      <c r="T28" s="42">
        <f t="shared" si="7"/>
        <v>0</v>
      </c>
      <c r="U28" s="42"/>
      <c r="V28" s="42"/>
      <c r="W28" s="42">
        <f t="shared" si="8"/>
        <v>0</v>
      </c>
      <c r="X28" s="42">
        <f t="shared" si="4"/>
        <v>244533328</v>
      </c>
      <c r="Y28" s="43">
        <f t="shared" si="0"/>
        <v>22.839772105272012</v>
      </c>
      <c r="Z28" s="42">
        <f t="shared" si="5"/>
        <v>826113642</v>
      </c>
      <c r="AA28" s="42"/>
      <c r="AB28" s="60"/>
      <c r="AC28" s="61"/>
      <c r="AD28" s="61"/>
      <c r="AE28" s="61"/>
      <c r="AF28" s="61"/>
      <c r="AG28" s="62"/>
      <c r="AH28" s="63"/>
      <c r="AI28" s="63"/>
    </row>
    <row r="29" spans="1:35" s="64" customFormat="1" ht="12.75" x14ac:dyDescent="0.2">
      <c r="A29" s="57">
        <v>12</v>
      </c>
      <c r="B29" s="58"/>
      <c r="C29" s="59" t="s">
        <v>35</v>
      </c>
      <c r="D29" s="42">
        <v>2100000</v>
      </c>
      <c r="E29" s="42">
        <v>2100000</v>
      </c>
      <c r="F29" s="42">
        <v>132717</v>
      </c>
      <c r="G29" s="42">
        <v>140118</v>
      </c>
      <c r="H29" s="42">
        <f t="shared" si="6"/>
        <v>272835</v>
      </c>
      <c r="I29" s="42">
        <v>210219</v>
      </c>
      <c r="J29" s="42"/>
      <c r="K29" s="42">
        <f t="shared" si="1"/>
        <v>210219</v>
      </c>
      <c r="L29" s="42"/>
      <c r="M29" s="42"/>
      <c r="N29" s="42">
        <f t="shared" si="2"/>
        <v>0</v>
      </c>
      <c r="O29" s="42"/>
      <c r="P29" s="42"/>
      <c r="Q29" s="42">
        <f t="shared" si="3"/>
        <v>0</v>
      </c>
      <c r="R29" s="42"/>
      <c r="S29" s="42"/>
      <c r="T29" s="42">
        <f t="shared" si="7"/>
        <v>0</v>
      </c>
      <c r="U29" s="42"/>
      <c r="V29" s="42"/>
      <c r="W29" s="42">
        <f t="shared" si="8"/>
        <v>0</v>
      </c>
      <c r="X29" s="42">
        <f t="shared" si="4"/>
        <v>483054</v>
      </c>
      <c r="Y29" s="43">
        <f t="shared" si="0"/>
        <v>23.002571428571429</v>
      </c>
      <c r="Z29" s="42">
        <f t="shared" si="5"/>
        <v>1616946</v>
      </c>
      <c r="AA29" s="42"/>
      <c r="AB29" s="60"/>
      <c r="AC29" s="61"/>
      <c r="AD29" s="61"/>
      <c r="AE29" s="61"/>
      <c r="AF29" s="61"/>
      <c r="AG29" s="62"/>
      <c r="AH29" s="63"/>
      <c r="AI29" s="63"/>
    </row>
    <row r="30" spans="1:35" s="64" customFormat="1" ht="22.5" x14ac:dyDescent="0.2">
      <c r="A30" s="57">
        <v>13</v>
      </c>
      <c r="B30" s="58"/>
      <c r="C30" s="59" t="s">
        <v>36</v>
      </c>
      <c r="D30" s="42">
        <v>4029340</v>
      </c>
      <c r="E30" s="42">
        <v>4079137</v>
      </c>
      <c r="F30" s="42">
        <v>311193</v>
      </c>
      <c r="G30" s="42">
        <v>228879</v>
      </c>
      <c r="H30" s="42">
        <f t="shared" si="6"/>
        <v>540072</v>
      </c>
      <c r="I30" s="42">
        <v>355169</v>
      </c>
      <c r="J30" s="42"/>
      <c r="K30" s="42">
        <f t="shared" si="1"/>
        <v>355169</v>
      </c>
      <c r="L30" s="42"/>
      <c r="M30" s="42"/>
      <c r="N30" s="42">
        <f t="shared" si="2"/>
        <v>0</v>
      </c>
      <c r="O30" s="42"/>
      <c r="P30" s="42"/>
      <c r="Q30" s="42">
        <f t="shared" si="3"/>
        <v>0</v>
      </c>
      <c r="R30" s="42"/>
      <c r="S30" s="42"/>
      <c r="T30" s="42">
        <f t="shared" si="7"/>
        <v>0</v>
      </c>
      <c r="U30" s="42"/>
      <c r="V30" s="42"/>
      <c r="W30" s="42">
        <f t="shared" si="8"/>
        <v>0</v>
      </c>
      <c r="X30" s="42">
        <f t="shared" si="4"/>
        <v>895241</v>
      </c>
      <c r="Y30" s="43">
        <f t="shared" si="0"/>
        <v>21.946823556061002</v>
      </c>
      <c r="Z30" s="42">
        <f t="shared" si="5"/>
        <v>3183896</v>
      </c>
      <c r="AA30" s="42"/>
      <c r="AB30" s="60"/>
      <c r="AC30" s="61"/>
      <c r="AD30" s="61"/>
      <c r="AE30" s="61"/>
      <c r="AF30" s="61"/>
      <c r="AG30" s="62"/>
      <c r="AH30" s="63"/>
      <c r="AI30" s="63"/>
    </row>
    <row r="31" spans="1:35" s="64" customFormat="1" ht="12.75" x14ac:dyDescent="0.2">
      <c r="A31" s="57">
        <v>14</v>
      </c>
      <c r="B31" s="58"/>
      <c r="C31" s="59" t="s">
        <v>37</v>
      </c>
      <c r="D31" s="42">
        <v>404666002</v>
      </c>
      <c r="E31" s="42">
        <v>396589902</v>
      </c>
      <c r="F31" s="42">
        <v>2508674</v>
      </c>
      <c r="G31" s="42">
        <v>2262784</v>
      </c>
      <c r="H31" s="42">
        <f t="shared" si="6"/>
        <v>4771458</v>
      </c>
      <c r="I31" s="42">
        <v>2363932</v>
      </c>
      <c r="J31" s="42"/>
      <c r="K31" s="42">
        <f t="shared" si="1"/>
        <v>2363932</v>
      </c>
      <c r="L31" s="42"/>
      <c r="M31" s="42"/>
      <c r="N31" s="42">
        <f t="shared" si="2"/>
        <v>0</v>
      </c>
      <c r="O31" s="42"/>
      <c r="P31" s="42"/>
      <c r="Q31" s="42">
        <f t="shared" si="3"/>
        <v>0</v>
      </c>
      <c r="R31" s="42"/>
      <c r="S31" s="42"/>
      <c r="T31" s="42">
        <f t="shared" si="7"/>
        <v>0</v>
      </c>
      <c r="U31" s="42"/>
      <c r="V31" s="42"/>
      <c r="W31" s="42">
        <f t="shared" si="8"/>
        <v>0</v>
      </c>
      <c r="X31" s="42">
        <f t="shared" si="4"/>
        <v>7135390</v>
      </c>
      <c r="Y31" s="43">
        <f t="shared" si="0"/>
        <v>1.7991860014630428</v>
      </c>
      <c r="Z31" s="42">
        <f t="shared" si="5"/>
        <v>389454512</v>
      </c>
      <c r="AA31" s="42"/>
      <c r="AB31" s="60"/>
      <c r="AC31" s="61"/>
      <c r="AD31" s="61"/>
      <c r="AE31" s="61"/>
      <c r="AF31" s="61"/>
      <c r="AG31" s="62"/>
      <c r="AH31" s="63"/>
      <c r="AI31" s="63"/>
    </row>
    <row r="32" spans="1:35" s="64" customFormat="1" ht="12.75" x14ac:dyDescent="0.2">
      <c r="A32" s="57">
        <v>15</v>
      </c>
      <c r="B32" s="58"/>
      <c r="C32" s="59" t="s">
        <v>38</v>
      </c>
      <c r="D32" s="42">
        <v>56907133</v>
      </c>
      <c r="E32" s="42">
        <v>49919217</v>
      </c>
      <c r="F32" s="42">
        <v>169270</v>
      </c>
      <c r="G32" s="42">
        <v>153006</v>
      </c>
      <c r="H32" s="42">
        <f t="shared" si="6"/>
        <v>322276</v>
      </c>
      <c r="I32" s="42">
        <v>171780</v>
      </c>
      <c r="J32" s="42"/>
      <c r="K32" s="42">
        <f t="shared" si="1"/>
        <v>171780</v>
      </c>
      <c r="L32" s="42"/>
      <c r="M32" s="42"/>
      <c r="N32" s="42">
        <f t="shared" si="2"/>
        <v>0</v>
      </c>
      <c r="O32" s="42"/>
      <c r="P32" s="42"/>
      <c r="Q32" s="42">
        <f t="shared" si="3"/>
        <v>0</v>
      </c>
      <c r="R32" s="42"/>
      <c r="S32" s="42"/>
      <c r="T32" s="42">
        <f t="shared" si="7"/>
        <v>0</v>
      </c>
      <c r="U32" s="42"/>
      <c r="V32" s="42"/>
      <c r="W32" s="42">
        <f t="shared" si="8"/>
        <v>0</v>
      </c>
      <c r="X32" s="42">
        <f t="shared" si="4"/>
        <v>494056</v>
      </c>
      <c r="Y32" s="43">
        <f t="shared" si="0"/>
        <v>0.9897110365332854</v>
      </c>
      <c r="Z32" s="42">
        <f t="shared" si="5"/>
        <v>49425161</v>
      </c>
      <c r="AA32" s="42"/>
      <c r="AB32" s="60"/>
      <c r="AC32" s="61"/>
      <c r="AD32" s="61"/>
      <c r="AE32" s="61"/>
      <c r="AF32" s="61"/>
      <c r="AG32" s="62"/>
      <c r="AH32" s="63"/>
      <c r="AI32" s="63"/>
    </row>
    <row r="33" spans="1:35" s="64" customFormat="1" ht="22.5" x14ac:dyDescent="0.2">
      <c r="A33" s="57">
        <v>16</v>
      </c>
      <c r="B33" s="58"/>
      <c r="C33" s="59" t="s">
        <v>39</v>
      </c>
      <c r="D33" s="42">
        <v>10703237</v>
      </c>
      <c r="E33" s="42">
        <v>10685058</v>
      </c>
      <c r="F33" s="42">
        <v>200384</v>
      </c>
      <c r="G33" s="42">
        <v>174845</v>
      </c>
      <c r="H33" s="42">
        <f t="shared" si="6"/>
        <v>375229</v>
      </c>
      <c r="I33" s="42">
        <v>201698</v>
      </c>
      <c r="J33" s="42"/>
      <c r="K33" s="42">
        <f t="shared" si="1"/>
        <v>201698</v>
      </c>
      <c r="L33" s="42"/>
      <c r="M33" s="42"/>
      <c r="N33" s="42">
        <f t="shared" si="2"/>
        <v>0</v>
      </c>
      <c r="O33" s="42"/>
      <c r="P33" s="42"/>
      <c r="Q33" s="42">
        <f t="shared" si="3"/>
        <v>0</v>
      </c>
      <c r="R33" s="42"/>
      <c r="S33" s="42"/>
      <c r="T33" s="42">
        <f t="shared" si="7"/>
        <v>0</v>
      </c>
      <c r="U33" s="42"/>
      <c r="V33" s="42"/>
      <c r="W33" s="42">
        <f t="shared" si="8"/>
        <v>0</v>
      </c>
      <c r="X33" s="42">
        <f t="shared" si="4"/>
        <v>576927</v>
      </c>
      <c r="Y33" s="43">
        <f t="shared" si="0"/>
        <v>5.3993810796347574</v>
      </c>
      <c r="Z33" s="42">
        <f t="shared" si="5"/>
        <v>10108131</v>
      </c>
      <c r="AA33" s="42"/>
      <c r="AB33" s="60"/>
      <c r="AC33" s="61"/>
      <c r="AD33" s="61"/>
      <c r="AE33" s="61"/>
      <c r="AF33" s="61"/>
      <c r="AG33" s="62"/>
      <c r="AH33" s="63"/>
      <c r="AI33" s="63"/>
    </row>
    <row r="34" spans="1:35" s="64" customFormat="1" ht="12.75" x14ac:dyDescent="0.2">
      <c r="A34" s="57">
        <v>17</v>
      </c>
      <c r="B34" s="58"/>
      <c r="C34" s="59" t="s">
        <v>40</v>
      </c>
      <c r="D34" s="42">
        <v>9511118</v>
      </c>
      <c r="E34" s="42">
        <v>9467222</v>
      </c>
      <c r="F34" s="42">
        <v>514847</v>
      </c>
      <c r="G34" s="42">
        <v>486965</v>
      </c>
      <c r="H34" s="42">
        <f t="shared" si="6"/>
        <v>1001812</v>
      </c>
      <c r="I34" s="42">
        <v>529820</v>
      </c>
      <c r="J34" s="42"/>
      <c r="K34" s="42">
        <f t="shared" si="1"/>
        <v>529820</v>
      </c>
      <c r="L34" s="42"/>
      <c r="M34" s="42"/>
      <c r="N34" s="42">
        <f t="shared" si="2"/>
        <v>0</v>
      </c>
      <c r="O34" s="42"/>
      <c r="P34" s="42"/>
      <c r="Q34" s="42">
        <f t="shared" si="3"/>
        <v>0</v>
      </c>
      <c r="R34" s="42"/>
      <c r="S34" s="42"/>
      <c r="T34" s="42">
        <f t="shared" si="7"/>
        <v>0</v>
      </c>
      <c r="U34" s="42"/>
      <c r="V34" s="42"/>
      <c r="W34" s="42">
        <f t="shared" si="8"/>
        <v>0</v>
      </c>
      <c r="X34" s="42">
        <f t="shared" si="4"/>
        <v>1531632</v>
      </c>
      <c r="Y34" s="43">
        <f t="shared" si="0"/>
        <v>16.178262218843077</v>
      </c>
      <c r="Z34" s="42">
        <f t="shared" si="5"/>
        <v>7935590</v>
      </c>
      <c r="AA34" s="42"/>
      <c r="AB34" s="60"/>
      <c r="AC34" s="61"/>
      <c r="AD34" s="61"/>
      <c r="AE34" s="61"/>
      <c r="AF34" s="61"/>
      <c r="AG34" s="62"/>
      <c r="AH34" s="63"/>
      <c r="AI34" s="63"/>
    </row>
    <row r="35" spans="1:35" s="64" customFormat="1" ht="22.5" x14ac:dyDescent="0.2">
      <c r="A35" s="57">
        <v>18</v>
      </c>
      <c r="B35" s="58"/>
      <c r="C35" s="59" t="s">
        <v>41</v>
      </c>
      <c r="D35" s="42">
        <v>4355447</v>
      </c>
      <c r="E35" s="42">
        <v>4355447</v>
      </c>
      <c r="F35" s="42">
        <v>296200</v>
      </c>
      <c r="G35" s="42">
        <v>310400</v>
      </c>
      <c r="H35" s="42">
        <f t="shared" si="6"/>
        <v>606600</v>
      </c>
      <c r="I35" s="42">
        <v>295400</v>
      </c>
      <c r="J35" s="42"/>
      <c r="K35" s="42">
        <f t="shared" si="1"/>
        <v>295400</v>
      </c>
      <c r="L35" s="42"/>
      <c r="M35" s="42"/>
      <c r="N35" s="42">
        <f t="shared" si="2"/>
        <v>0</v>
      </c>
      <c r="O35" s="42"/>
      <c r="P35" s="42"/>
      <c r="Q35" s="42">
        <f t="shared" si="3"/>
        <v>0</v>
      </c>
      <c r="R35" s="42"/>
      <c r="S35" s="42"/>
      <c r="T35" s="42">
        <f t="shared" si="7"/>
        <v>0</v>
      </c>
      <c r="U35" s="42"/>
      <c r="V35" s="42"/>
      <c r="W35" s="42">
        <f t="shared" si="8"/>
        <v>0</v>
      </c>
      <c r="X35" s="42">
        <f t="shared" si="4"/>
        <v>902000</v>
      </c>
      <c r="Y35" s="43">
        <f t="shared" si="0"/>
        <v>20.709699831039156</v>
      </c>
      <c r="Z35" s="42">
        <f t="shared" si="5"/>
        <v>3453447</v>
      </c>
      <c r="AA35" s="42"/>
      <c r="AB35" s="60"/>
      <c r="AC35" s="61"/>
      <c r="AD35" s="61"/>
      <c r="AE35" s="61"/>
      <c r="AF35" s="61"/>
      <c r="AG35" s="62"/>
      <c r="AH35" s="63"/>
      <c r="AI35" s="63"/>
    </row>
    <row r="36" spans="1:35" s="64" customFormat="1" ht="12.75" x14ac:dyDescent="0.2">
      <c r="A36" s="57">
        <v>19</v>
      </c>
      <c r="B36" s="58"/>
      <c r="C36" s="59" t="s">
        <v>42</v>
      </c>
      <c r="D36" s="42">
        <v>30956725</v>
      </c>
      <c r="E36" s="42">
        <v>41386275</v>
      </c>
      <c r="F36" s="42">
        <v>5434773</v>
      </c>
      <c r="G36" s="42">
        <v>4443457</v>
      </c>
      <c r="H36" s="42">
        <f t="shared" si="6"/>
        <v>9878230</v>
      </c>
      <c r="I36" s="42">
        <v>4762696</v>
      </c>
      <c r="J36" s="42"/>
      <c r="K36" s="42">
        <f t="shared" si="1"/>
        <v>4762696</v>
      </c>
      <c r="L36" s="42"/>
      <c r="M36" s="42"/>
      <c r="N36" s="42">
        <f t="shared" si="2"/>
        <v>0</v>
      </c>
      <c r="O36" s="42"/>
      <c r="P36" s="42"/>
      <c r="Q36" s="42">
        <f t="shared" si="3"/>
        <v>0</v>
      </c>
      <c r="R36" s="42"/>
      <c r="S36" s="42"/>
      <c r="T36" s="42">
        <f t="shared" si="7"/>
        <v>0</v>
      </c>
      <c r="U36" s="42"/>
      <c r="V36" s="42"/>
      <c r="W36" s="42">
        <f t="shared" si="8"/>
        <v>0</v>
      </c>
      <c r="X36" s="42">
        <f t="shared" si="4"/>
        <v>14640926</v>
      </c>
      <c r="Y36" s="43">
        <f t="shared" si="0"/>
        <v>35.376283562606204</v>
      </c>
      <c r="Z36" s="42">
        <f t="shared" si="5"/>
        <v>26745349</v>
      </c>
      <c r="AA36" s="42"/>
      <c r="AB36" s="60"/>
      <c r="AC36" s="61"/>
      <c r="AD36" s="61"/>
      <c r="AE36" s="61"/>
      <c r="AF36" s="61"/>
      <c r="AG36" s="62"/>
      <c r="AH36" s="63"/>
      <c r="AI36" s="63"/>
    </row>
    <row r="37" spans="1:35" s="64" customFormat="1" ht="12.75" x14ac:dyDescent="0.2">
      <c r="A37" s="57">
        <v>20</v>
      </c>
      <c r="B37" s="58"/>
      <c r="C37" s="59" t="s">
        <v>43</v>
      </c>
      <c r="D37" s="42">
        <v>78686461</v>
      </c>
      <c r="E37" s="42">
        <v>96614633</v>
      </c>
      <c r="F37" s="42">
        <v>5823078</v>
      </c>
      <c r="G37" s="42">
        <v>6410318</v>
      </c>
      <c r="H37" s="42">
        <f t="shared" si="6"/>
        <v>12233396</v>
      </c>
      <c r="I37" s="42">
        <v>6022969</v>
      </c>
      <c r="J37" s="42"/>
      <c r="K37" s="42">
        <f t="shared" si="1"/>
        <v>6022969</v>
      </c>
      <c r="L37" s="42"/>
      <c r="M37" s="42"/>
      <c r="N37" s="42">
        <f t="shared" si="2"/>
        <v>0</v>
      </c>
      <c r="O37" s="42"/>
      <c r="P37" s="42"/>
      <c r="Q37" s="42">
        <f t="shared" si="3"/>
        <v>0</v>
      </c>
      <c r="R37" s="42"/>
      <c r="S37" s="42"/>
      <c r="T37" s="42">
        <f t="shared" si="7"/>
        <v>0</v>
      </c>
      <c r="U37" s="42"/>
      <c r="V37" s="42"/>
      <c r="W37" s="42">
        <f t="shared" si="8"/>
        <v>0</v>
      </c>
      <c r="X37" s="42">
        <f t="shared" si="4"/>
        <v>18256365</v>
      </c>
      <c r="Y37" s="43">
        <f t="shared" si="0"/>
        <v>18.896066189062687</v>
      </c>
      <c r="Z37" s="42">
        <f t="shared" si="5"/>
        <v>78358268</v>
      </c>
      <c r="AA37" s="42"/>
      <c r="AB37" s="60"/>
      <c r="AC37" s="61"/>
      <c r="AD37" s="61"/>
      <c r="AE37" s="61"/>
      <c r="AF37" s="61"/>
      <c r="AG37" s="62"/>
      <c r="AH37" s="63"/>
      <c r="AI37" s="63"/>
    </row>
    <row r="38" spans="1:35" s="64" customFormat="1" ht="12.75" x14ac:dyDescent="0.2">
      <c r="A38" s="57">
        <v>21</v>
      </c>
      <c r="B38" s="58"/>
      <c r="C38" s="59" t="s">
        <v>44</v>
      </c>
      <c r="D38" s="42">
        <v>28655684</v>
      </c>
      <c r="E38" s="42">
        <v>28395633</v>
      </c>
      <c r="F38" s="42">
        <v>1276749</v>
      </c>
      <c r="G38" s="42">
        <v>1693014</v>
      </c>
      <c r="H38" s="42">
        <f t="shared" si="6"/>
        <v>2969763</v>
      </c>
      <c r="I38" s="42">
        <v>4515324</v>
      </c>
      <c r="J38" s="42"/>
      <c r="K38" s="42">
        <f t="shared" si="1"/>
        <v>4515324</v>
      </c>
      <c r="L38" s="42"/>
      <c r="M38" s="42"/>
      <c r="N38" s="42">
        <f t="shared" si="2"/>
        <v>0</v>
      </c>
      <c r="O38" s="42"/>
      <c r="P38" s="42"/>
      <c r="Q38" s="42">
        <f t="shared" si="3"/>
        <v>0</v>
      </c>
      <c r="R38" s="42"/>
      <c r="S38" s="42"/>
      <c r="T38" s="42">
        <f t="shared" si="7"/>
        <v>0</v>
      </c>
      <c r="U38" s="42"/>
      <c r="V38" s="42"/>
      <c r="W38" s="42">
        <f t="shared" si="8"/>
        <v>0</v>
      </c>
      <c r="X38" s="42">
        <f t="shared" si="4"/>
        <v>7485087</v>
      </c>
      <c r="Y38" s="43">
        <f t="shared" si="0"/>
        <v>26.359993453923003</v>
      </c>
      <c r="Z38" s="42">
        <f t="shared" si="5"/>
        <v>20910546</v>
      </c>
      <c r="AA38" s="42"/>
      <c r="AB38" s="60"/>
      <c r="AC38" s="61"/>
      <c r="AD38" s="61"/>
      <c r="AE38" s="61"/>
      <c r="AF38" s="61"/>
      <c r="AG38" s="62"/>
      <c r="AH38" s="63"/>
      <c r="AI38" s="63"/>
    </row>
    <row r="39" spans="1:35" s="64" customFormat="1" ht="12.75" x14ac:dyDescent="0.2">
      <c r="A39" s="57">
        <v>22</v>
      </c>
      <c r="B39" s="58"/>
      <c r="C39" s="59" t="s">
        <v>45</v>
      </c>
      <c r="D39" s="42">
        <v>19882235</v>
      </c>
      <c r="E39" s="42">
        <v>20322939</v>
      </c>
      <c r="F39" s="42">
        <v>1719526</v>
      </c>
      <c r="G39" s="42">
        <v>1981547</v>
      </c>
      <c r="H39" s="42">
        <f t="shared" si="6"/>
        <v>3701073</v>
      </c>
      <c r="I39" s="42">
        <v>1977896</v>
      </c>
      <c r="J39" s="42"/>
      <c r="K39" s="42">
        <f t="shared" si="1"/>
        <v>1977896</v>
      </c>
      <c r="L39" s="42"/>
      <c r="M39" s="42"/>
      <c r="N39" s="42">
        <f t="shared" si="2"/>
        <v>0</v>
      </c>
      <c r="O39" s="42"/>
      <c r="P39" s="42"/>
      <c r="Q39" s="42">
        <f t="shared" si="3"/>
        <v>0</v>
      </c>
      <c r="R39" s="42"/>
      <c r="S39" s="42"/>
      <c r="T39" s="42">
        <f t="shared" si="7"/>
        <v>0</v>
      </c>
      <c r="U39" s="42"/>
      <c r="V39" s="42"/>
      <c r="W39" s="42">
        <f t="shared" si="8"/>
        <v>0</v>
      </c>
      <c r="X39" s="42">
        <f t="shared" si="4"/>
        <v>5678969</v>
      </c>
      <c r="Y39" s="43">
        <f t="shared" si="0"/>
        <v>27.943640435076837</v>
      </c>
      <c r="Z39" s="42">
        <f t="shared" si="5"/>
        <v>14643970</v>
      </c>
      <c r="AA39" s="42"/>
      <c r="AB39" s="60"/>
      <c r="AC39" s="61"/>
      <c r="AD39" s="61"/>
      <c r="AE39" s="61"/>
      <c r="AF39" s="61"/>
      <c r="AG39" s="62"/>
      <c r="AH39" s="63"/>
      <c r="AI39" s="63"/>
    </row>
    <row r="40" spans="1:35" s="64" customFormat="1" ht="12.75" x14ac:dyDescent="0.2">
      <c r="A40" s="57">
        <v>24</v>
      </c>
      <c r="B40" s="58"/>
      <c r="C40" s="59" t="s">
        <v>46</v>
      </c>
      <c r="D40" s="42">
        <v>148360174</v>
      </c>
      <c r="E40" s="42">
        <v>149875964</v>
      </c>
      <c r="F40" s="42">
        <v>15692710</v>
      </c>
      <c r="G40" s="42">
        <v>19181600</v>
      </c>
      <c r="H40" s="42">
        <f t="shared" si="6"/>
        <v>34874310</v>
      </c>
      <c r="I40" s="42">
        <v>8650088</v>
      </c>
      <c r="J40" s="42"/>
      <c r="K40" s="42">
        <f t="shared" si="1"/>
        <v>8650088</v>
      </c>
      <c r="L40" s="42"/>
      <c r="M40" s="42"/>
      <c r="N40" s="42">
        <f t="shared" si="2"/>
        <v>0</v>
      </c>
      <c r="O40" s="42"/>
      <c r="P40" s="42"/>
      <c r="Q40" s="42">
        <f t="shared" si="3"/>
        <v>0</v>
      </c>
      <c r="R40" s="42"/>
      <c r="S40" s="42"/>
      <c r="T40" s="42">
        <f t="shared" si="7"/>
        <v>0</v>
      </c>
      <c r="U40" s="42"/>
      <c r="V40" s="42"/>
      <c r="W40" s="42">
        <f t="shared" si="8"/>
        <v>0</v>
      </c>
      <c r="X40" s="42">
        <f t="shared" si="4"/>
        <v>43524398</v>
      </c>
      <c r="Y40" s="43">
        <f t="shared" si="0"/>
        <v>29.040278933585373</v>
      </c>
      <c r="Z40" s="42">
        <f t="shared" si="5"/>
        <v>106351566</v>
      </c>
      <c r="AA40" s="42"/>
      <c r="AB40" s="60"/>
      <c r="AC40" s="61"/>
      <c r="AD40" s="61"/>
      <c r="AE40" s="61"/>
      <c r="AF40" s="61"/>
      <c r="AG40" s="62"/>
      <c r="AH40" s="63"/>
      <c r="AI40" s="63"/>
    </row>
    <row r="41" spans="1:35" s="64" customFormat="1" ht="12.75" x14ac:dyDescent="0.2">
      <c r="A41" s="57">
        <v>25</v>
      </c>
      <c r="B41" s="58"/>
      <c r="C41" s="59" t="s">
        <v>47</v>
      </c>
      <c r="D41" s="42">
        <v>2648285</v>
      </c>
      <c r="E41" s="42">
        <v>2648285</v>
      </c>
      <c r="F41" s="42">
        <v>0</v>
      </c>
      <c r="G41" s="42">
        <v>0</v>
      </c>
      <c r="H41" s="42">
        <f t="shared" si="6"/>
        <v>0</v>
      </c>
      <c r="I41" s="42">
        <v>0</v>
      </c>
      <c r="J41" s="42"/>
      <c r="K41" s="42">
        <f t="shared" si="1"/>
        <v>0</v>
      </c>
      <c r="L41" s="42"/>
      <c r="M41" s="42"/>
      <c r="N41" s="42">
        <f t="shared" si="2"/>
        <v>0</v>
      </c>
      <c r="O41" s="42"/>
      <c r="P41" s="42"/>
      <c r="Q41" s="42">
        <f t="shared" si="3"/>
        <v>0</v>
      </c>
      <c r="R41" s="42"/>
      <c r="S41" s="42"/>
      <c r="T41" s="42">
        <f t="shared" si="7"/>
        <v>0</v>
      </c>
      <c r="U41" s="42"/>
      <c r="V41" s="42"/>
      <c r="W41" s="42">
        <f t="shared" si="8"/>
        <v>0</v>
      </c>
      <c r="X41" s="42">
        <f t="shared" si="4"/>
        <v>0</v>
      </c>
      <c r="Y41" s="43">
        <f t="shared" si="0"/>
        <v>0</v>
      </c>
      <c r="Z41" s="42">
        <f t="shared" si="5"/>
        <v>2648285</v>
      </c>
      <c r="AA41" s="42"/>
      <c r="AB41" s="60"/>
      <c r="AC41" s="61"/>
      <c r="AD41" s="61"/>
      <c r="AE41" s="65"/>
      <c r="AF41" s="65"/>
      <c r="AG41" s="62"/>
      <c r="AH41" s="63"/>
      <c r="AI41" s="63"/>
    </row>
    <row r="42" spans="1:35" s="64" customFormat="1" ht="12.75" x14ac:dyDescent="0.2">
      <c r="A42" s="57">
        <v>26</v>
      </c>
      <c r="B42" s="58"/>
      <c r="C42" s="59" t="s">
        <v>48</v>
      </c>
      <c r="D42" s="42">
        <v>2322617</v>
      </c>
      <c r="E42" s="42">
        <v>2359434</v>
      </c>
      <c r="F42" s="42">
        <v>155780</v>
      </c>
      <c r="G42" s="42">
        <v>181684</v>
      </c>
      <c r="H42" s="42">
        <f t="shared" si="6"/>
        <v>337464</v>
      </c>
      <c r="I42" s="42">
        <v>203808</v>
      </c>
      <c r="J42" s="42"/>
      <c r="K42" s="42">
        <f t="shared" si="1"/>
        <v>203808</v>
      </c>
      <c r="L42" s="42"/>
      <c r="M42" s="42"/>
      <c r="N42" s="42">
        <f t="shared" si="2"/>
        <v>0</v>
      </c>
      <c r="O42" s="42"/>
      <c r="P42" s="42"/>
      <c r="Q42" s="42">
        <f t="shared" si="3"/>
        <v>0</v>
      </c>
      <c r="R42" s="42"/>
      <c r="S42" s="42"/>
      <c r="T42" s="42">
        <f t="shared" si="7"/>
        <v>0</v>
      </c>
      <c r="U42" s="42"/>
      <c r="V42" s="42"/>
      <c r="W42" s="42">
        <f t="shared" si="8"/>
        <v>0</v>
      </c>
      <c r="X42" s="42">
        <f t="shared" si="4"/>
        <v>541272</v>
      </c>
      <c r="Y42" s="43">
        <f t="shared" si="0"/>
        <v>22.940756130495704</v>
      </c>
      <c r="Z42" s="42">
        <f t="shared" si="5"/>
        <v>1818162</v>
      </c>
      <c r="AA42" s="42"/>
      <c r="AB42" s="60"/>
      <c r="AC42" s="61"/>
      <c r="AD42" s="61"/>
      <c r="AE42" s="61"/>
      <c r="AF42" s="61"/>
      <c r="AG42" s="62"/>
      <c r="AH42" s="63"/>
      <c r="AI42" s="63"/>
    </row>
    <row r="43" spans="1:35" s="64" customFormat="1" ht="22.5" x14ac:dyDescent="0.2">
      <c r="A43" s="57">
        <v>27</v>
      </c>
      <c r="B43" s="58"/>
      <c r="C43" s="59" t="s">
        <v>49</v>
      </c>
      <c r="D43" s="42">
        <v>148503588</v>
      </c>
      <c r="E43" s="42">
        <v>214197131</v>
      </c>
      <c r="F43" s="42">
        <v>39440192</v>
      </c>
      <c r="G43" s="42">
        <v>26119277</v>
      </c>
      <c r="H43" s="42">
        <f t="shared" si="6"/>
        <v>65559469</v>
      </c>
      <c r="I43" s="42">
        <v>35450079</v>
      </c>
      <c r="J43" s="42"/>
      <c r="K43" s="42">
        <f t="shared" si="1"/>
        <v>35450079</v>
      </c>
      <c r="L43" s="42"/>
      <c r="M43" s="42"/>
      <c r="N43" s="42">
        <f t="shared" si="2"/>
        <v>0</v>
      </c>
      <c r="O43" s="42"/>
      <c r="P43" s="42"/>
      <c r="Q43" s="42">
        <f t="shared" si="3"/>
        <v>0</v>
      </c>
      <c r="R43" s="42"/>
      <c r="S43" s="42"/>
      <c r="T43" s="42">
        <f t="shared" si="7"/>
        <v>0</v>
      </c>
      <c r="U43" s="42"/>
      <c r="V43" s="42"/>
      <c r="W43" s="42">
        <f t="shared" si="8"/>
        <v>0</v>
      </c>
      <c r="X43" s="42">
        <f t="shared" si="4"/>
        <v>101009548</v>
      </c>
      <c r="Y43" s="43">
        <f t="shared" si="0"/>
        <v>47.157283353155648</v>
      </c>
      <c r="Z43" s="42">
        <f t="shared" si="5"/>
        <v>113187583</v>
      </c>
      <c r="AA43" s="42"/>
      <c r="AB43" s="60"/>
      <c r="AC43" s="61"/>
      <c r="AD43" s="61"/>
      <c r="AE43" s="61"/>
      <c r="AF43" s="61"/>
      <c r="AG43" s="62"/>
      <c r="AH43" s="63"/>
      <c r="AI43" s="63"/>
    </row>
    <row r="44" spans="1:35" s="64" customFormat="1" ht="12.75" x14ac:dyDescent="0.2">
      <c r="A44" s="57">
        <v>29</v>
      </c>
      <c r="B44" s="58"/>
      <c r="C44" s="59" t="s">
        <v>50</v>
      </c>
      <c r="D44" s="42">
        <v>21117560</v>
      </c>
      <c r="E44" s="42">
        <v>20812428</v>
      </c>
      <c r="F44" s="42">
        <v>1222826</v>
      </c>
      <c r="G44" s="42">
        <v>1032956</v>
      </c>
      <c r="H44" s="42">
        <f t="shared" si="6"/>
        <v>2255782</v>
      </c>
      <c r="I44" s="42">
        <v>1634580</v>
      </c>
      <c r="J44" s="42"/>
      <c r="K44" s="42">
        <f t="shared" si="1"/>
        <v>1634580</v>
      </c>
      <c r="L44" s="42"/>
      <c r="M44" s="42"/>
      <c r="N44" s="42">
        <f t="shared" si="2"/>
        <v>0</v>
      </c>
      <c r="O44" s="42"/>
      <c r="P44" s="42"/>
      <c r="Q44" s="42">
        <f t="shared" si="3"/>
        <v>0</v>
      </c>
      <c r="R44" s="42"/>
      <c r="S44" s="42"/>
      <c r="T44" s="42">
        <f t="shared" si="7"/>
        <v>0</v>
      </c>
      <c r="U44" s="42"/>
      <c r="V44" s="42"/>
      <c r="W44" s="42">
        <f t="shared" si="8"/>
        <v>0</v>
      </c>
      <c r="X44" s="42">
        <f t="shared" si="4"/>
        <v>3890362</v>
      </c>
      <c r="Y44" s="43">
        <f t="shared" si="0"/>
        <v>18.692494695957627</v>
      </c>
      <c r="Z44" s="42">
        <f t="shared" si="5"/>
        <v>16922066</v>
      </c>
      <c r="AA44" s="42"/>
      <c r="AB44" s="60"/>
      <c r="AC44" s="61"/>
      <c r="AD44" s="61"/>
      <c r="AE44" s="61"/>
      <c r="AF44" s="61"/>
      <c r="AG44" s="62"/>
      <c r="AH44" s="63"/>
      <c r="AI44" s="63"/>
    </row>
    <row r="45" spans="1:35" s="64" customFormat="1" ht="12.75" x14ac:dyDescent="0.2">
      <c r="A45" s="57">
        <v>32</v>
      </c>
      <c r="B45" s="58"/>
      <c r="C45" s="59" t="s">
        <v>51</v>
      </c>
      <c r="D45" s="42">
        <v>39585063</v>
      </c>
      <c r="E45" s="42">
        <v>39577520</v>
      </c>
      <c r="F45" s="42">
        <v>2449874</v>
      </c>
      <c r="G45" s="42">
        <v>2373056</v>
      </c>
      <c r="H45" s="42">
        <f t="shared" si="6"/>
        <v>4822930</v>
      </c>
      <c r="I45" s="42">
        <v>3488574</v>
      </c>
      <c r="J45" s="42"/>
      <c r="K45" s="42">
        <f t="shared" si="1"/>
        <v>3488574</v>
      </c>
      <c r="L45" s="42"/>
      <c r="M45" s="42"/>
      <c r="N45" s="42">
        <f t="shared" si="2"/>
        <v>0</v>
      </c>
      <c r="O45" s="42"/>
      <c r="P45" s="42"/>
      <c r="Q45" s="42">
        <f t="shared" si="3"/>
        <v>0</v>
      </c>
      <c r="R45" s="42"/>
      <c r="S45" s="42"/>
      <c r="T45" s="42">
        <f t="shared" si="7"/>
        <v>0</v>
      </c>
      <c r="U45" s="42"/>
      <c r="V45" s="42"/>
      <c r="W45" s="42">
        <f t="shared" si="8"/>
        <v>0</v>
      </c>
      <c r="X45" s="42">
        <f t="shared" si="4"/>
        <v>8311504</v>
      </c>
      <c r="Y45" s="43">
        <f t="shared" si="0"/>
        <v>21.000567999207632</v>
      </c>
      <c r="Z45" s="42">
        <f t="shared" si="5"/>
        <v>31266016</v>
      </c>
      <c r="AA45" s="42"/>
      <c r="AB45" s="60"/>
      <c r="AC45" s="61"/>
      <c r="AD45" s="61"/>
      <c r="AE45" s="61"/>
      <c r="AF45" s="61"/>
      <c r="AG45" s="62"/>
      <c r="AH45" s="63"/>
      <c r="AI45" s="63"/>
    </row>
    <row r="46" spans="1:35" s="64" customFormat="1" ht="12.75" x14ac:dyDescent="0.2">
      <c r="A46" s="57">
        <v>33</v>
      </c>
      <c r="B46" s="58"/>
      <c r="C46" s="59" t="s">
        <v>52</v>
      </c>
      <c r="D46" s="42">
        <v>110522146</v>
      </c>
      <c r="E46" s="42">
        <v>109938629</v>
      </c>
      <c r="F46" s="42">
        <v>8149845</v>
      </c>
      <c r="G46" s="42">
        <v>9863260</v>
      </c>
      <c r="H46" s="42">
        <f t="shared" si="6"/>
        <v>18013105</v>
      </c>
      <c r="I46" s="42">
        <v>8766534</v>
      </c>
      <c r="J46" s="42"/>
      <c r="K46" s="42">
        <f t="shared" si="1"/>
        <v>8766534</v>
      </c>
      <c r="L46" s="42"/>
      <c r="M46" s="42"/>
      <c r="N46" s="42">
        <f t="shared" si="2"/>
        <v>0</v>
      </c>
      <c r="O46" s="42"/>
      <c r="P46" s="42"/>
      <c r="Q46" s="42">
        <f t="shared" si="3"/>
        <v>0</v>
      </c>
      <c r="R46" s="42"/>
      <c r="S46" s="42"/>
      <c r="T46" s="42">
        <f t="shared" si="7"/>
        <v>0</v>
      </c>
      <c r="U46" s="42"/>
      <c r="V46" s="42"/>
      <c r="W46" s="42">
        <f t="shared" si="8"/>
        <v>0</v>
      </c>
      <c r="X46" s="42">
        <f t="shared" si="4"/>
        <v>26779639</v>
      </c>
      <c r="Y46" s="43">
        <f t="shared" si="0"/>
        <v>24.358716534476702</v>
      </c>
      <c r="Z46" s="42">
        <f t="shared" si="5"/>
        <v>83158990</v>
      </c>
      <c r="AA46" s="42"/>
      <c r="AB46" s="60"/>
      <c r="AC46" s="61"/>
      <c r="AD46" s="61"/>
      <c r="AE46" s="61"/>
      <c r="AF46" s="61"/>
      <c r="AG46" s="62"/>
      <c r="AH46" s="63"/>
      <c r="AI46" s="63"/>
    </row>
    <row r="47" spans="1:35" s="64" customFormat="1" ht="22.5" x14ac:dyDescent="0.2">
      <c r="A47" s="57">
        <v>34</v>
      </c>
      <c r="B47" s="58"/>
      <c r="C47" s="59" t="s">
        <v>53</v>
      </c>
      <c r="D47" s="42">
        <v>8749679</v>
      </c>
      <c r="E47" s="42">
        <v>8749679</v>
      </c>
      <c r="F47" s="42">
        <v>0</v>
      </c>
      <c r="G47" s="42">
        <v>1246010</v>
      </c>
      <c r="H47" s="42">
        <f t="shared" si="6"/>
        <v>1246010</v>
      </c>
      <c r="I47" s="42">
        <v>647671</v>
      </c>
      <c r="J47" s="42"/>
      <c r="K47" s="42">
        <f t="shared" si="1"/>
        <v>647671</v>
      </c>
      <c r="L47" s="42"/>
      <c r="M47" s="42"/>
      <c r="N47" s="42">
        <f t="shared" si="2"/>
        <v>0</v>
      </c>
      <c r="O47" s="42"/>
      <c r="P47" s="42"/>
      <c r="Q47" s="42">
        <f t="shared" si="3"/>
        <v>0</v>
      </c>
      <c r="R47" s="42"/>
      <c r="S47" s="42"/>
      <c r="T47" s="42">
        <f t="shared" si="7"/>
        <v>0</v>
      </c>
      <c r="U47" s="42"/>
      <c r="V47" s="42"/>
      <c r="W47" s="42">
        <f t="shared" si="8"/>
        <v>0</v>
      </c>
      <c r="X47" s="42">
        <f t="shared" si="4"/>
        <v>1893681</v>
      </c>
      <c r="Y47" s="43">
        <f t="shared" si="0"/>
        <v>21.642862555300599</v>
      </c>
      <c r="Z47" s="42">
        <f t="shared" si="5"/>
        <v>6855998</v>
      </c>
      <c r="AA47" s="42"/>
      <c r="AB47" s="60"/>
      <c r="AC47" s="61"/>
      <c r="AD47" s="61"/>
      <c r="AE47" s="61"/>
      <c r="AF47" s="61"/>
      <c r="AG47" s="62"/>
      <c r="AH47" s="63"/>
      <c r="AI47" s="63"/>
    </row>
    <row r="48" spans="1:35" s="64" customFormat="1" ht="22.5" x14ac:dyDescent="0.2">
      <c r="A48" s="57">
        <v>35</v>
      </c>
      <c r="B48" s="58"/>
      <c r="C48" s="59" t="s">
        <v>54</v>
      </c>
      <c r="D48" s="42">
        <v>9362980</v>
      </c>
      <c r="E48" s="42">
        <v>9362980</v>
      </c>
      <c r="F48" s="42">
        <v>415258</v>
      </c>
      <c r="G48" s="42">
        <v>625605</v>
      </c>
      <c r="H48" s="42">
        <f t="shared" si="6"/>
        <v>1040863</v>
      </c>
      <c r="I48" s="42">
        <v>506255</v>
      </c>
      <c r="J48" s="42"/>
      <c r="K48" s="42">
        <f t="shared" si="1"/>
        <v>506255</v>
      </c>
      <c r="L48" s="42"/>
      <c r="M48" s="42"/>
      <c r="N48" s="42">
        <f t="shared" si="2"/>
        <v>0</v>
      </c>
      <c r="O48" s="42"/>
      <c r="P48" s="42"/>
      <c r="Q48" s="42">
        <f t="shared" si="3"/>
        <v>0</v>
      </c>
      <c r="R48" s="42"/>
      <c r="S48" s="42"/>
      <c r="T48" s="42">
        <f t="shared" si="7"/>
        <v>0</v>
      </c>
      <c r="U48" s="42"/>
      <c r="V48" s="42"/>
      <c r="W48" s="42">
        <f t="shared" si="8"/>
        <v>0</v>
      </c>
      <c r="X48" s="42">
        <f t="shared" si="4"/>
        <v>1547118</v>
      </c>
      <c r="Y48" s="43">
        <f t="shared" si="0"/>
        <v>16.523777686164021</v>
      </c>
      <c r="Z48" s="42">
        <f t="shared" si="5"/>
        <v>7815862</v>
      </c>
      <c r="AA48" s="42"/>
      <c r="AB48" s="60"/>
      <c r="AC48" s="61"/>
      <c r="AD48" s="61"/>
      <c r="AE48" s="61"/>
      <c r="AF48" s="61"/>
      <c r="AG48" s="62"/>
      <c r="AH48" s="63"/>
      <c r="AI48" s="63"/>
    </row>
    <row r="49" spans="1:35" s="64" customFormat="1" ht="12.75" x14ac:dyDescent="0.2">
      <c r="A49" s="57">
        <v>36</v>
      </c>
      <c r="B49" s="58"/>
      <c r="C49" s="59" t="s">
        <v>55</v>
      </c>
      <c r="D49" s="42">
        <v>85128437</v>
      </c>
      <c r="E49" s="42">
        <v>83755361</v>
      </c>
      <c r="F49" s="42">
        <v>3062183</v>
      </c>
      <c r="G49" s="42">
        <v>5057251</v>
      </c>
      <c r="H49" s="42">
        <f t="shared" si="6"/>
        <v>8119434</v>
      </c>
      <c r="I49" s="42">
        <v>7990536</v>
      </c>
      <c r="J49" s="42"/>
      <c r="K49" s="42">
        <f t="shared" si="1"/>
        <v>7990536</v>
      </c>
      <c r="L49" s="42"/>
      <c r="M49" s="42"/>
      <c r="N49" s="42">
        <f t="shared" si="2"/>
        <v>0</v>
      </c>
      <c r="O49" s="42"/>
      <c r="P49" s="42"/>
      <c r="Q49" s="42">
        <f t="shared" si="3"/>
        <v>0</v>
      </c>
      <c r="R49" s="42"/>
      <c r="S49" s="42"/>
      <c r="T49" s="42">
        <f t="shared" si="7"/>
        <v>0</v>
      </c>
      <c r="U49" s="42"/>
      <c r="V49" s="42"/>
      <c r="W49" s="42">
        <f t="shared" si="8"/>
        <v>0</v>
      </c>
      <c r="X49" s="42">
        <f t="shared" si="4"/>
        <v>16109970</v>
      </c>
      <c r="Y49" s="43">
        <f t="shared" si="0"/>
        <v>19.234553833515207</v>
      </c>
      <c r="Z49" s="42">
        <f t="shared" si="5"/>
        <v>67645391</v>
      </c>
      <c r="AA49" s="42"/>
      <c r="AB49" s="60"/>
      <c r="AC49" s="61"/>
      <c r="AD49" s="61"/>
      <c r="AE49" s="61"/>
      <c r="AF49" s="61"/>
      <c r="AG49" s="62"/>
      <c r="AH49" s="63"/>
      <c r="AI49" s="63"/>
    </row>
    <row r="50" spans="1:35" s="64" customFormat="1" ht="12.75" x14ac:dyDescent="0.2">
      <c r="A50" s="57">
        <v>37</v>
      </c>
      <c r="B50" s="58"/>
      <c r="C50" s="59" t="s">
        <v>56</v>
      </c>
      <c r="D50" s="42">
        <v>68769883</v>
      </c>
      <c r="E50" s="42">
        <v>68688546</v>
      </c>
      <c r="F50" s="42">
        <v>3029627</v>
      </c>
      <c r="G50" s="42">
        <v>3138479</v>
      </c>
      <c r="H50" s="42">
        <f t="shared" si="6"/>
        <v>6168106</v>
      </c>
      <c r="I50" s="42">
        <v>7489280</v>
      </c>
      <c r="J50" s="42"/>
      <c r="K50" s="42">
        <f t="shared" si="1"/>
        <v>7489280</v>
      </c>
      <c r="L50" s="42"/>
      <c r="M50" s="42"/>
      <c r="N50" s="42">
        <f t="shared" si="2"/>
        <v>0</v>
      </c>
      <c r="O50" s="42"/>
      <c r="P50" s="42"/>
      <c r="Q50" s="42">
        <f t="shared" si="3"/>
        <v>0</v>
      </c>
      <c r="R50" s="42"/>
      <c r="S50" s="42"/>
      <c r="T50" s="42">
        <f t="shared" si="7"/>
        <v>0</v>
      </c>
      <c r="U50" s="42"/>
      <c r="V50" s="42"/>
      <c r="W50" s="42">
        <f t="shared" si="8"/>
        <v>0</v>
      </c>
      <c r="X50" s="42">
        <f t="shared" si="4"/>
        <v>13657386</v>
      </c>
      <c r="Y50" s="43">
        <f t="shared" si="0"/>
        <v>19.883061726186487</v>
      </c>
      <c r="Z50" s="42">
        <f t="shared" si="5"/>
        <v>55031160</v>
      </c>
      <c r="AA50" s="42"/>
      <c r="AB50" s="60"/>
      <c r="AC50" s="61"/>
      <c r="AD50" s="61"/>
      <c r="AE50" s="61"/>
      <c r="AF50" s="61"/>
      <c r="AG50" s="62"/>
      <c r="AH50" s="63"/>
      <c r="AI50" s="63"/>
    </row>
    <row r="51" spans="1:35" s="64" customFormat="1" ht="12.75" x14ac:dyDescent="0.2">
      <c r="A51" s="57">
        <v>38</v>
      </c>
      <c r="B51" s="58"/>
      <c r="C51" s="59" t="s">
        <v>57</v>
      </c>
      <c r="D51" s="42">
        <v>400005591</v>
      </c>
      <c r="E51" s="42">
        <v>383319701</v>
      </c>
      <c r="F51" s="42">
        <v>24844076</v>
      </c>
      <c r="G51" s="42">
        <v>25909947</v>
      </c>
      <c r="H51" s="42">
        <f t="shared" si="6"/>
        <v>50754023</v>
      </c>
      <c r="I51" s="42">
        <v>26653454</v>
      </c>
      <c r="J51" s="42"/>
      <c r="K51" s="42">
        <f t="shared" si="1"/>
        <v>26653454</v>
      </c>
      <c r="L51" s="42"/>
      <c r="M51" s="42"/>
      <c r="N51" s="42">
        <f t="shared" si="2"/>
        <v>0</v>
      </c>
      <c r="O51" s="42"/>
      <c r="P51" s="42"/>
      <c r="Q51" s="42">
        <f t="shared" si="3"/>
        <v>0</v>
      </c>
      <c r="R51" s="42"/>
      <c r="S51" s="42"/>
      <c r="T51" s="42">
        <f t="shared" si="7"/>
        <v>0</v>
      </c>
      <c r="U51" s="42"/>
      <c r="V51" s="42"/>
      <c r="W51" s="42">
        <f t="shared" si="8"/>
        <v>0</v>
      </c>
      <c r="X51" s="42">
        <f t="shared" si="4"/>
        <v>77407477</v>
      </c>
      <c r="Y51" s="43">
        <f t="shared" si="0"/>
        <v>20.193973019925735</v>
      </c>
      <c r="Z51" s="42">
        <f t="shared" si="5"/>
        <v>305912224</v>
      </c>
      <c r="AA51" s="42"/>
      <c r="AB51" s="60"/>
      <c r="AC51" s="61"/>
      <c r="AD51" s="61"/>
      <c r="AE51" s="61"/>
      <c r="AF51" s="61"/>
      <c r="AG51" s="62"/>
      <c r="AH51" s="63"/>
      <c r="AI51" s="63"/>
    </row>
    <row r="52" spans="1:35" s="64" customFormat="1" ht="22.5" x14ac:dyDescent="0.2">
      <c r="A52" s="57">
        <v>39</v>
      </c>
      <c r="B52" s="58"/>
      <c r="C52" s="59" t="s">
        <v>58</v>
      </c>
      <c r="D52" s="42">
        <v>103201846</v>
      </c>
      <c r="E52" s="42">
        <v>103231222</v>
      </c>
      <c r="F52" s="42">
        <v>7775560</v>
      </c>
      <c r="G52" s="42">
        <v>8825502</v>
      </c>
      <c r="H52" s="42">
        <f t="shared" si="6"/>
        <v>16601062</v>
      </c>
      <c r="I52" s="42">
        <v>8272234</v>
      </c>
      <c r="J52" s="42"/>
      <c r="K52" s="42">
        <f t="shared" si="1"/>
        <v>8272234</v>
      </c>
      <c r="L52" s="42"/>
      <c r="M52" s="42"/>
      <c r="N52" s="42">
        <f t="shared" si="2"/>
        <v>0</v>
      </c>
      <c r="O52" s="42"/>
      <c r="P52" s="42"/>
      <c r="Q52" s="42">
        <f t="shared" si="3"/>
        <v>0</v>
      </c>
      <c r="R52" s="42"/>
      <c r="S52" s="42"/>
      <c r="T52" s="42">
        <f t="shared" si="7"/>
        <v>0</v>
      </c>
      <c r="U52" s="42"/>
      <c r="V52" s="42"/>
      <c r="W52" s="42">
        <f t="shared" si="8"/>
        <v>0</v>
      </c>
      <c r="X52" s="42">
        <f t="shared" si="4"/>
        <v>24873296</v>
      </c>
      <c r="Y52" s="43">
        <f t="shared" si="0"/>
        <v>24.094741414569324</v>
      </c>
      <c r="Z52" s="42">
        <f t="shared" si="5"/>
        <v>78357926</v>
      </c>
      <c r="AA52" s="42"/>
      <c r="AB52" s="60"/>
      <c r="AC52" s="61"/>
      <c r="AD52" s="61"/>
      <c r="AE52" s="61"/>
      <c r="AF52" s="61"/>
      <c r="AG52" s="62"/>
      <c r="AH52" s="63"/>
      <c r="AI52" s="63"/>
    </row>
    <row r="53" spans="1:35" s="64" customFormat="1" ht="33.75" x14ac:dyDescent="0.2">
      <c r="A53" s="57">
        <v>40</v>
      </c>
      <c r="B53" s="58"/>
      <c r="C53" s="59" t="s">
        <v>59</v>
      </c>
      <c r="D53" s="42">
        <v>19000000</v>
      </c>
      <c r="E53" s="42">
        <v>19000000</v>
      </c>
      <c r="F53" s="42">
        <v>1568695</v>
      </c>
      <c r="G53" s="42">
        <v>1557321</v>
      </c>
      <c r="H53" s="42">
        <f t="shared" si="6"/>
        <v>3126016</v>
      </c>
      <c r="I53" s="42">
        <v>1560814</v>
      </c>
      <c r="J53" s="42"/>
      <c r="K53" s="42">
        <f t="shared" si="1"/>
        <v>1560814</v>
      </c>
      <c r="L53" s="42"/>
      <c r="M53" s="42"/>
      <c r="N53" s="42">
        <f t="shared" si="2"/>
        <v>0</v>
      </c>
      <c r="O53" s="42"/>
      <c r="P53" s="42"/>
      <c r="Q53" s="42">
        <f t="shared" si="3"/>
        <v>0</v>
      </c>
      <c r="R53" s="42"/>
      <c r="S53" s="42"/>
      <c r="T53" s="42">
        <f t="shared" si="7"/>
        <v>0</v>
      </c>
      <c r="U53" s="42"/>
      <c r="V53" s="42"/>
      <c r="W53" s="42">
        <f t="shared" si="8"/>
        <v>0</v>
      </c>
      <c r="X53" s="42">
        <f t="shared" si="4"/>
        <v>4686830</v>
      </c>
      <c r="Y53" s="43">
        <f t="shared" si="0"/>
        <v>24.667526315789473</v>
      </c>
      <c r="Z53" s="42">
        <f t="shared" si="5"/>
        <v>14313170</v>
      </c>
      <c r="AA53" s="42"/>
      <c r="AB53" s="60"/>
      <c r="AC53" s="61"/>
      <c r="AD53" s="61"/>
      <c r="AE53" s="61"/>
      <c r="AF53" s="61"/>
      <c r="AG53" s="62"/>
      <c r="AH53" s="63"/>
      <c r="AI53" s="63"/>
    </row>
    <row r="54" spans="1:35" s="64" customFormat="1" ht="12.75" x14ac:dyDescent="0.2">
      <c r="A54" s="57">
        <v>41</v>
      </c>
      <c r="B54" s="58"/>
      <c r="C54" s="59" t="s">
        <v>60</v>
      </c>
      <c r="D54" s="42">
        <v>1414707279</v>
      </c>
      <c r="E54" s="42">
        <v>1920255971</v>
      </c>
      <c r="F54" s="42">
        <v>156469462</v>
      </c>
      <c r="G54" s="42">
        <v>462166600</v>
      </c>
      <c r="H54" s="42">
        <f t="shared" si="6"/>
        <v>618636062</v>
      </c>
      <c r="I54" s="42">
        <v>248580378</v>
      </c>
      <c r="J54" s="42"/>
      <c r="K54" s="42">
        <f t="shared" si="1"/>
        <v>248580378</v>
      </c>
      <c r="L54" s="42"/>
      <c r="M54" s="42"/>
      <c r="N54" s="42">
        <f t="shared" si="2"/>
        <v>0</v>
      </c>
      <c r="O54" s="42"/>
      <c r="P54" s="42"/>
      <c r="Q54" s="42">
        <f t="shared" si="3"/>
        <v>0</v>
      </c>
      <c r="R54" s="42"/>
      <c r="S54" s="42"/>
      <c r="T54" s="42">
        <f t="shared" si="7"/>
        <v>0</v>
      </c>
      <c r="U54" s="42"/>
      <c r="V54" s="42"/>
      <c r="W54" s="42">
        <f t="shared" si="8"/>
        <v>0</v>
      </c>
      <c r="X54" s="42">
        <f t="shared" si="4"/>
        <v>867216440</v>
      </c>
      <c r="Y54" s="43">
        <f t="shared" si="0"/>
        <v>45.161502065184827</v>
      </c>
      <c r="Z54" s="42">
        <f t="shared" si="5"/>
        <v>1053039531</v>
      </c>
      <c r="AA54" s="42"/>
      <c r="AB54" s="60"/>
      <c r="AC54" s="61"/>
      <c r="AD54" s="61"/>
      <c r="AE54" s="61"/>
      <c r="AF54" s="61"/>
      <c r="AG54" s="62"/>
      <c r="AH54" s="63"/>
      <c r="AI54" s="63"/>
    </row>
    <row r="55" spans="1:35" s="64" customFormat="1" ht="12.75" x14ac:dyDescent="0.2">
      <c r="A55" s="57">
        <v>42</v>
      </c>
      <c r="B55" s="58"/>
      <c r="C55" s="59" t="s">
        <v>61</v>
      </c>
      <c r="D55" s="42">
        <v>49909803</v>
      </c>
      <c r="E55" s="42">
        <v>49773339</v>
      </c>
      <c r="F55" s="42">
        <v>4745640</v>
      </c>
      <c r="G55" s="42">
        <v>4207684</v>
      </c>
      <c r="H55" s="42">
        <f t="shared" si="6"/>
        <v>8953324</v>
      </c>
      <c r="I55" s="42">
        <v>4436236</v>
      </c>
      <c r="J55" s="42"/>
      <c r="K55" s="42">
        <f t="shared" si="1"/>
        <v>4436236</v>
      </c>
      <c r="L55" s="42"/>
      <c r="M55" s="42"/>
      <c r="N55" s="42">
        <f t="shared" si="2"/>
        <v>0</v>
      </c>
      <c r="O55" s="42"/>
      <c r="P55" s="42"/>
      <c r="Q55" s="42">
        <f t="shared" si="3"/>
        <v>0</v>
      </c>
      <c r="R55" s="42"/>
      <c r="S55" s="42"/>
      <c r="T55" s="42">
        <f t="shared" si="7"/>
        <v>0</v>
      </c>
      <c r="U55" s="42"/>
      <c r="V55" s="42"/>
      <c r="W55" s="42">
        <f t="shared" si="8"/>
        <v>0</v>
      </c>
      <c r="X55" s="42">
        <f t="shared" si="4"/>
        <v>13389560</v>
      </c>
      <c r="Y55" s="43">
        <f t="shared" si="0"/>
        <v>26.901068461571363</v>
      </c>
      <c r="Z55" s="42">
        <f t="shared" si="5"/>
        <v>36383779</v>
      </c>
      <c r="AA55" s="42"/>
      <c r="AB55" s="60"/>
      <c r="AC55" s="61"/>
      <c r="AD55" s="61"/>
      <c r="AE55" s="61"/>
      <c r="AF55" s="61"/>
      <c r="AG55" s="62"/>
      <c r="AH55" s="63"/>
      <c r="AI55" s="63"/>
    </row>
    <row r="56" spans="1:35" s="64" customFormat="1" ht="12.75" x14ac:dyDescent="0.2">
      <c r="A56" s="57">
        <v>43</v>
      </c>
      <c r="B56" s="58"/>
      <c r="C56" s="59" t="s">
        <v>62</v>
      </c>
      <c r="D56" s="42">
        <v>10257697</v>
      </c>
      <c r="E56" s="42">
        <v>9974519</v>
      </c>
      <c r="F56" s="42">
        <v>701502</v>
      </c>
      <c r="G56" s="42">
        <v>597299</v>
      </c>
      <c r="H56" s="42">
        <f t="shared" si="6"/>
        <v>1298801</v>
      </c>
      <c r="I56" s="42">
        <v>787576</v>
      </c>
      <c r="J56" s="42"/>
      <c r="K56" s="42">
        <f t="shared" si="1"/>
        <v>787576</v>
      </c>
      <c r="L56" s="42"/>
      <c r="M56" s="42"/>
      <c r="N56" s="42">
        <f t="shared" si="2"/>
        <v>0</v>
      </c>
      <c r="O56" s="42"/>
      <c r="P56" s="42"/>
      <c r="Q56" s="42">
        <f t="shared" si="3"/>
        <v>0</v>
      </c>
      <c r="R56" s="42"/>
      <c r="S56" s="42"/>
      <c r="T56" s="42">
        <f t="shared" si="7"/>
        <v>0</v>
      </c>
      <c r="U56" s="42"/>
      <c r="V56" s="42"/>
      <c r="W56" s="42">
        <f t="shared" si="8"/>
        <v>0</v>
      </c>
      <c r="X56" s="42">
        <f t="shared" si="4"/>
        <v>2086377</v>
      </c>
      <c r="Y56" s="43">
        <f t="shared" si="0"/>
        <v>20.917068782965874</v>
      </c>
      <c r="Z56" s="42">
        <f t="shared" si="5"/>
        <v>7888142</v>
      </c>
      <c r="AA56" s="42"/>
      <c r="AB56" s="60"/>
      <c r="AC56" s="61"/>
      <c r="AD56" s="61"/>
      <c r="AE56" s="61"/>
      <c r="AF56" s="61"/>
      <c r="AG56" s="62"/>
      <c r="AH56" s="63"/>
      <c r="AI56" s="63"/>
    </row>
    <row r="57" spans="1:35" s="64" customFormat="1" ht="22.5" x14ac:dyDescent="0.2">
      <c r="A57" s="57">
        <v>45</v>
      </c>
      <c r="B57" s="58"/>
      <c r="C57" s="59" t="s">
        <v>63</v>
      </c>
      <c r="D57" s="42">
        <v>32306400</v>
      </c>
      <c r="E57" s="42">
        <v>32306400</v>
      </c>
      <c r="F57" s="42">
        <v>3762361</v>
      </c>
      <c r="G57" s="42">
        <v>3762361</v>
      </c>
      <c r="H57" s="42">
        <f t="shared" si="6"/>
        <v>7524722</v>
      </c>
      <c r="I57" s="42">
        <v>3762361</v>
      </c>
      <c r="J57" s="42"/>
      <c r="K57" s="42">
        <f t="shared" si="1"/>
        <v>3762361</v>
      </c>
      <c r="L57" s="42"/>
      <c r="M57" s="42"/>
      <c r="N57" s="42">
        <f t="shared" si="2"/>
        <v>0</v>
      </c>
      <c r="O57" s="42"/>
      <c r="P57" s="42"/>
      <c r="Q57" s="42">
        <f t="shared" si="3"/>
        <v>0</v>
      </c>
      <c r="R57" s="42"/>
      <c r="S57" s="42"/>
      <c r="T57" s="42">
        <f t="shared" si="7"/>
        <v>0</v>
      </c>
      <c r="U57" s="42"/>
      <c r="V57" s="42"/>
      <c r="W57" s="42">
        <f t="shared" si="8"/>
        <v>0</v>
      </c>
      <c r="X57" s="42">
        <f t="shared" si="4"/>
        <v>11287083</v>
      </c>
      <c r="Y57" s="43">
        <f t="shared" si="0"/>
        <v>34.937606789985885</v>
      </c>
      <c r="Z57" s="42">
        <f t="shared" si="5"/>
        <v>21019317</v>
      </c>
      <c r="AA57" s="42"/>
      <c r="AB57" s="60"/>
      <c r="AC57" s="61"/>
      <c r="AD57" s="61"/>
      <c r="AE57" s="61"/>
      <c r="AF57" s="61"/>
      <c r="AG57" s="62"/>
      <c r="AH57" s="63"/>
      <c r="AI57" s="63"/>
    </row>
    <row r="58" spans="1:35" s="64" customFormat="1" ht="12.75" x14ac:dyDescent="0.2">
      <c r="A58" s="57">
        <v>46</v>
      </c>
      <c r="B58" s="58"/>
      <c r="C58" s="59" t="s">
        <v>64</v>
      </c>
      <c r="D58" s="42">
        <v>14868877</v>
      </c>
      <c r="E58" s="42">
        <v>14748060</v>
      </c>
      <c r="F58" s="42">
        <v>338533</v>
      </c>
      <c r="G58" s="42">
        <v>392574</v>
      </c>
      <c r="H58" s="42">
        <f t="shared" si="6"/>
        <v>731107</v>
      </c>
      <c r="I58" s="42">
        <v>940458</v>
      </c>
      <c r="J58" s="42"/>
      <c r="K58" s="42">
        <f t="shared" si="1"/>
        <v>940458</v>
      </c>
      <c r="L58" s="42"/>
      <c r="M58" s="42"/>
      <c r="N58" s="42">
        <f t="shared" si="2"/>
        <v>0</v>
      </c>
      <c r="O58" s="42"/>
      <c r="P58" s="42"/>
      <c r="Q58" s="42">
        <f t="shared" si="3"/>
        <v>0</v>
      </c>
      <c r="R58" s="42"/>
      <c r="S58" s="42"/>
      <c r="T58" s="42">
        <f t="shared" si="7"/>
        <v>0</v>
      </c>
      <c r="U58" s="42"/>
      <c r="V58" s="42"/>
      <c r="W58" s="42">
        <f t="shared" si="8"/>
        <v>0</v>
      </c>
      <c r="X58" s="42">
        <f t="shared" si="4"/>
        <v>1671565</v>
      </c>
      <c r="Y58" s="43">
        <f t="shared" si="0"/>
        <v>11.33413479467808</v>
      </c>
      <c r="Z58" s="42">
        <f t="shared" si="5"/>
        <v>13076495</v>
      </c>
      <c r="AA58" s="42"/>
      <c r="AB58" s="60"/>
      <c r="AC58" s="61"/>
      <c r="AD58" s="61"/>
      <c r="AE58" s="61"/>
      <c r="AF58" s="61"/>
      <c r="AG58" s="62"/>
      <c r="AH58" s="63"/>
      <c r="AI58" s="63"/>
    </row>
    <row r="59" spans="1:35" s="64" customFormat="1" ht="12.75" x14ac:dyDescent="0.2">
      <c r="A59" s="57">
        <v>47</v>
      </c>
      <c r="B59" s="58"/>
      <c r="C59" s="59" t="s">
        <v>65</v>
      </c>
      <c r="D59" s="42">
        <v>142726750</v>
      </c>
      <c r="E59" s="42">
        <v>142726750</v>
      </c>
      <c r="F59" s="42">
        <v>416240</v>
      </c>
      <c r="G59" s="42">
        <v>493711</v>
      </c>
      <c r="H59" s="42">
        <f t="shared" si="6"/>
        <v>909951</v>
      </c>
      <c r="I59" s="42">
        <v>612114</v>
      </c>
      <c r="J59" s="42"/>
      <c r="K59" s="42">
        <f t="shared" si="1"/>
        <v>612114</v>
      </c>
      <c r="L59" s="42"/>
      <c r="M59" s="42"/>
      <c r="N59" s="42">
        <f t="shared" si="2"/>
        <v>0</v>
      </c>
      <c r="O59" s="42"/>
      <c r="P59" s="42"/>
      <c r="Q59" s="42">
        <f t="shared" si="3"/>
        <v>0</v>
      </c>
      <c r="R59" s="42"/>
      <c r="S59" s="42"/>
      <c r="T59" s="42">
        <f t="shared" si="7"/>
        <v>0</v>
      </c>
      <c r="U59" s="42"/>
      <c r="V59" s="42"/>
      <c r="W59" s="42">
        <f t="shared" si="8"/>
        <v>0</v>
      </c>
      <c r="X59" s="42">
        <f t="shared" si="4"/>
        <v>1522065</v>
      </c>
      <c r="Y59" s="43">
        <f t="shared" si="0"/>
        <v>1.0664188738270857</v>
      </c>
      <c r="Z59" s="42">
        <f t="shared" si="5"/>
        <v>141204685</v>
      </c>
      <c r="AA59" s="42"/>
      <c r="AB59" s="60"/>
      <c r="AC59" s="61"/>
      <c r="AD59" s="61"/>
      <c r="AE59" s="61"/>
      <c r="AF59" s="61"/>
      <c r="AG59" s="62"/>
      <c r="AH59" s="63"/>
      <c r="AI59" s="63"/>
    </row>
    <row r="60" spans="1:35" s="64" customFormat="1" ht="12.75" x14ac:dyDescent="0.2">
      <c r="A60" s="57">
        <v>48</v>
      </c>
      <c r="B60" s="58"/>
      <c r="C60" s="59" t="s">
        <v>66</v>
      </c>
      <c r="D60" s="42">
        <v>116336570</v>
      </c>
      <c r="E60" s="42">
        <v>119304142</v>
      </c>
      <c r="F60" s="42">
        <v>2130956</v>
      </c>
      <c r="G60" s="42">
        <v>3075287</v>
      </c>
      <c r="H60" s="42">
        <f t="shared" si="6"/>
        <v>5206243</v>
      </c>
      <c r="I60" s="42">
        <v>8438276</v>
      </c>
      <c r="J60" s="42"/>
      <c r="K60" s="42">
        <f t="shared" si="1"/>
        <v>8438276</v>
      </c>
      <c r="L60" s="42"/>
      <c r="M60" s="42"/>
      <c r="N60" s="42">
        <f t="shared" si="2"/>
        <v>0</v>
      </c>
      <c r="O60" s="42"/>
      <c r="P60" s="42"/>
      <c r="Q60" s="42">
        <f t="shared" si="3"/>
        <v>0</v>
      </c>
      <c r="R60" s="42"/>
      <c r="S60" s="42"/>
      <c r="T60" s="42">
        <f t="shared" si="7"/>
        <v>0</v>
      </c>
      <c r="U60" s="42"/>
      <c r="V60" s="42"/>
      <c r="W60" s="42">
        <f t="shared" si="8"/>
        <v>0</v>
      </c>
      <c r="X60" s="42">
        <f t="shared" si="4"/>
        <v>13644519</v>
      </c>
      <c r="Y60" s="43">
        <f t="shared" si="0"/>
        <v>11.436752128857353</v>
      </c>
      <c r="Z60" s="42">
        <f t="shared" si="5"/>
        <v>105659623</v>
      </c>
      <c r="AA60" s="42"/>
      <c r="AB60" s="60"/>
      <c r="AC60" s="61"/>
      <c r="AD60" s="61"/>
      <c r="AE60" s="61"/>
      <c r="AF60" s="61"/>
      <c r="AG60" s="62"/>
      <c r="AH60" s="63"/>
      <c r="AI60" s="63"/>
    </row>
    <row r="61" spans="1:35" s="64" customFormat="1" ht="12.75" x14ac:dyDescent="0.2">
      <c r="A61" s="57">
        <v>49</v>
      </c>
      <c r="B61" s="58"/>
      <c r="C61" s="59" t="s">
        <v>67</v>
      </c>
      <c r="D61" s="42">
        <v>19152846</v>
      </c>
      <c r="E61" s="42">
        <v>19153645</v>
      </c>
      <c r="F61" s="42">
        <v>1156612</v>
      </c>
      <c r="G61" s="42">
        <v>1719028</v>
      </c>
      <c r="H61" s="42">
        <f t="shared" si="6"/>
        <v>2875640</v>
      </c>
      <c r="I61" s="42">
        <v>1423560</v>
      </c>
      <c r="J61" s="42"/>
      <c r="K61" s="42">
        <f t="shared" si="1"/>
        <v>1423560</v>
      </c>
      <c r="L61" s="42"/>
      <c r="M61" s="42"/>
      <c r="N61" s="42">
        <f t="shared" si="2"/>
        <v>0</v>
      </c>
      <c r="O61" s="42"/>
      <c r="P61" s="42"/>
      <c r="Q61" s="42">
        <f t="shared" si="3"/>
        <v>0</v>
      </c>
      <c r="R61" s="42"/>
      <c r="S61" s="42"/>
      <c r="T61" s="42">
        <f t="shared" si="7"/>
        <v>0</v>
      </c>
      <c r="U61" s="42"/>
      <c r="V61" s="42"/>
      <c r="W61" s="42">
        <f t="shared" si="8"/>
        <v>0</v>
      </c>
      <c r="X61" s="42">
        <f t="shared" si="4"/>
        <v>4299200</v>
      </c>
      <c r="Y61" s="43">
        <f t="shared" si="0"/>
        <v>22.445858216543119</v>
      </c>
      <c r="Z61" s="42">
        <f t="shared" si="5"/>
        <v>14854445</v>
      </c>
      <c r="AA61" s="42"/>
      <c r="AB61" s="60"/>
      <c r="AC61" s="61"/>
      <c r="AD61" s="61"/>
      <c r="AE61" s="61"/>
      <c r="AF61" s="61"/>
      <c r="AG61" s="62"/>
      <c r="AH61" s="63"/>
      <c r="AI61" s="63"/>
    </row>
    <row r="62" spans="1:35" s="64" customFormat="1" ht="12.75" x14ac:dyDescent="0.2">
      <c r="A62" s="57">
        <v>50</v>
      </c>
      <c r="B62" s="58"/>
      <c r="C62" s="59" t="s">
        <v>68</v>
      </c>
      <c r="D62" s="42">
        <v>5236946</v>
      </c>
      <c r="E62" s="42">
        <v>5236946</v>
      </c>
      <c r="F62" s="42">
        <v>0</v>
      </c>
      <c r="G62" s="42">
        <v>833420</v>
      </c>
      <c r="H62" s="42">
        <f t="shared" si="6"/>
        <v>833420</v>
      </c>
      <c r="I62" s="42">
        <v>444706</v>
      </c>
      <c r="J62" s="42"/>
      <c r="K62" s="42">
        <f t="shared" si="1"/>
        <v>444706</v>
      </c>
      <c r="L62" s="42"/>
      <c r="M62" s="42"/>
      <c r="N62" s="42">
        <f t="shared" si="2"/>
        <v>0</v>
      </c>
      <c r="O62" s="42"/>
      <c r="P62" s="42"/>
      <c r="Q62" s="42">
        <f t="shared" si="3"/>
        <v>0</v>
      </c>
      <c r="R62" s="42"/>
      <c r="S62" s="42"/>
      <c r="T62" s="42">
        <f t="shared" si="7"/>
        <v>0</v>
      </c>
      <c r="U62" s="42"/>
      <c r="V62" s="42"/>
      <c r="W62" s="42">
        <f t="shared" si="8"/>
        <v>0</v>
      </c>
      <c r="X62" s="42">
        <f t="shared" si="4"/>
        <v>1278126</v>
      </c>
      <c r="Y62" s="43">
        <f t="shared" si="0"/>
        <v>24.405941936388118</v>
      </c>
      <c r="Z62" s="42">
        <f t="shared" si="5"/>
        <v>3958820</v>
      </c>
      <c r="AA62" s="42"/>
      <c r="AB62" s="60"/>
      <c r="AC62" s="61"/>
      <c r="AD62" s="61"/>
      <c r="AE62" s="61"/>
      <c r="AF62" s="61"/>
      <c r="AG62" s="62"/>
      <c r="AH62" s="63"/>
      <c r="AI62" s="63"/>
    </row>
    <row r="63" spans="1:35" s="64" customFormat="1" ht="22.5" x14ac:dyDescent="0.2">
      <c r="A63" s="57">
        <v>51</v>
      </c>
      <c r="B63" s="58"/>
      <c r="C63" s="59" t="s">
        <v>69</v>
      </c>
      <c r="D63" s="42">
        <v>5000000</v>
      </c>
      <c r="E63" s="42">
        <v>5000000</v>
      </c>
      <c r="F63" s="42">
        <v>416667</v>
      </c>
      <c r="G63" s="42">
        <v>416667</v>
      </c>
      <c r="H63" s="42">
        <f t="shared" si="6"/>
        <v>833334</v>
      </c>
      <c r="I63" s="42">
        <v>416667</v>
      </c>
      <c r="J63" s="42"/>
      <c r="K63" s="42">
        <f t="shared" si="1"/>
        <v>416667</v>
      </c>
      <c r="L63" s="42"/>
      <c r="M63" s="42"/>
      <c r="N63" s="42">
        <f t="shared" si="2"/>
        <v>0</v>
      </c>
      <c r="O63" s="42"/>
      <c r="P63" s="42"/>
      <c r="Q63" s="42">
        <f t="shared" si="3"/>
        <v>0</v>
      </c>
      <c r="R63" s="42"/>
      <c r="S63" s="42"/>
      <c r="T63" s="42">
        <f t="shared" si="7"/>
        <v>0</v>
      </c>
      <c r="U63" s="42"/>
      <c r="V63" s="42"/>
      <c r="W63" s="42">
        <f t="shared" si="8"/>
        <v>0</v>
      </c>
      <c r="X63" s="42">
        <f t="shared" si="4"/>
        <v>1250001</v>
      </c>
      <c r="Y63" s="43">
        <f t="shared" si="0"/>
        <v>25.000019999999999</v>
      </c>
      <c r="Z63" s="42">
        <f t="shared" si="5"/>
        <v>3749999</v>
      </c>
      <c r="AA63" s="42"/>
      <c r="AB63" s="60"/>
      <c r="AC63" s="61"/>
      <c r="AD63" s="61"/>
      <c r="AE63" s="61"/>
      <c r="AF63" s="61"/>
      <c r="AG63" s="62"/>
      <c r="AH63" s="63"/>
      <c r="AI63" s="63"/>
    </row>
    <row r="64" spans="1:35" s="64" customFormat="1" ht="22.5" x14ac:dyDescent="0.2">
      <c r="A64" s="57">
        <v>52</v>
      </c>
      <c r="B64" s="58"/>
      <c r="C64" s="59" t="s">
        <v>70</v>
      </c>
      <c r="D64" s="42">
        <v>34882803</v>
      </c>
      <c r="E64" s="42">
        <v>34882803</v>
      </c>
      <c r="F64" s="42">
        <v>0</v>
      </c>
      <c r="G64" s="42">
        <v>4774946</v>
      </c>
      <c r="H64" s="42">
        <f t="shared" si="6"/>
        <v>4774946</v>
      </c>
      <c r="I64" s="42">
        <v>2304988</v>
      </c>
      <c r="J64" s="42"/>
      <c r="K64" s="42">
        <f t="shared" si="1"/>
        <v>2304988</v>
      </c>
      <c r="L64" s="42"/>
      <c r="M64" s="42"/>
      <c r="N64" s="42">
        <f t="shared" si="2"/>
        <v>0</v>
      </c>
      <c r="O64" s="42"/>
      <c r="P64" s="42"/>
      <c r="Q64" s="42">
        <f t="shared" si="3"/>
        <v>0</v>
      </c>
      <c r="R64" s="42"/>
      <c r="S64" s="42"/>
      <c r="T64" s="42">
        <f t="shared" si="7"/>
        <v>0</v>
      </c>
      <c r="U64" s="42"/>
      <c r="V64" s="42"/>
      <c r="W64" s="42">
        <f t="shared" si="8"/>
        <v>0</v>
      </c>
      <c r="X64" s="42">
        <f t="shared" si="4"/>
        <v>7079934</v>
      </c>
      <c r="Y64" s="43">
        <f t="shared" si="0"/>
        <v>20.29634487801912</v>
      </c>
      <c r="Z64" s="42">
        <f t="shared" si="5"/>
        <v>27802869</v>
      </c>
      <c r="AA64" s="42"/>
      <c r="AB64" s="60"/>
      <c r="AC64" s="61"/>
      <c r="AD64" s="61"/>
      <c r="AE64" s="61"/>
      <c r="AF64" s="61"/>
      <c r="AG64" s="62"/>
      <c r="AH64" s="63"/>
      <c r="AI64" s="63"/>
    </row>
    <row r="65" spans="1:35" s="64" customFormat="1" ht="12.75" x14ac:dyDescent="0.2">
      <c r="A65" s="57">
        <v>53</v>
      </c>
      <c r="B65" s="58"/>
      <c r="C65" s="59" t="s">
        <v>71</v>
      </c>
      <c r="D65" s="42">
        <v>161188497</v>
      </c>
      <c r="E65" s="42">
        <v>164093925</v>
      </c>
      <c r="F65" s="42">
        <v>1432592</v>
      </c>
      <c r="G65" s="42">
        <v>1260827</v>
      </c>
      <c r="H65" s="42">
        <f t="shared" si="6"/>
        <v>2693419</v>
      </c>
      <c r="I65" s="42">
        <v>26913149</v>
      </c>
      <c r="J65" s="42"/>
      <c r="K65" s="42">
        <f t="shared" si="1"/>
        <v>26913149</v>
      </c>
      <c r="L65" s="42"/>
      <c r="M65" s="42"/>
      <c r="N65" s="42">
        <f t="shared" si="2"/>
        <v>0</v>
      </c>
      <c r="O65" s="42"/>
      <c r="P65" s="42"/>
      <c r="Q65" s="42">
        <f t="shared" si="3"/>
        <v>0</v>
      </c>
      <c r="R65" s="42"/>
      <c r="S65" s="42"/>
      <c r="T65" s="42">
        <f t="shared" si="7"/>
        <v>0</v>
      </c>
      <c r="U65" s="42"/>
      <c r="V65" s="42"/>
      <c r="W65" s="42">
        <f t="shared" si="8"/>
        <v>0</v>
      </c>
      <c r="X65" s="42">
        <f t="shared" si="4"/>
        <v>29606568</v>
      </c>
      <c r="Y65" s="43">
        <f t="shared" si="0"/>
        <v>18.042452211439272</v>
      </c>
      <c r="Z65" s="42">
        <f t="shared" si="5"/>
        <v>134487357</v>
      </c>
      <c r="AA65" s="42"/>
      <c r="AB65" s="60"/>
      <c r="AC65" s="61"/>
      <c r="AD65" s="61"/>
      <c r="AE65" s="61"/>
      <c r="AF65" s="61"/>
      <c r="AG65" s="62"/>
      <c r="AH65" s="63"/>
      <c r="AI65" s="63"/>
    </row>
    <row r="66" spans="1:35" s="64" customFormat="1" ht="12.75" x14ac:dyDescent="0.2">
      <c r="A66" s="57">
        <v>54</v>
      </c>
      <c r="B66" s="58"/>
      <c r="C66" s="59" t="s">
        <v>72</v>
      </c>
      <c r="D66" s="42">
        <v>2289435</v>
      </c>
      <c r="E66" s="42">
        <v>2310009</v>
      </c>
      <c r="F66" s="42">
        <v>179379</v>
      </c>
      <c r="G66" s="42">
        <v>196794</v>
      </c>
      <c r="H66" s="42">
        <f t="shared" si="6"/>
        <v>376173</v>
      </c>
      <c r="I66" s="42">
        <v>187698</v>
      </c>
      <c r="J66" s="42"/>
      <c r="K66" s="42">
        <f t="shared" si="1"/>
        <v>187698</v>
      </c>
      <c r="L66" s="42"/>
      <c r="M66" s="42"/>
      <c r="N66" s="42">
        <f t="shared" si="2"/>
        <v>0</v>
      </c>
      <c r="O66" s="42"/>
      <c r="P66" s="42"/>
      <c r="Q66" s="42">
        <f t="shared" si="3"/>
        <v>0</v>
      </c>
      <c r="R66" s="42"/>
      <c r="S66" s="42"/>
      <c r="T66" s="42">
        <f t="shared" si="7"/>
        <v>0</v>
      </c>
      <c r="U66" s="42"/>
      <c r="V66" s="42"/>
      <c r="W66" s="42">
        <f t="shared" si="8"/>
        <v>0</v>
      </c>
      <c r="X66" s="42">
        <f t="shared" si="4"/>
        <v>563871</v>
      </c>
      <c r="Y66" s="43">
        <f t="shared" si="0"/>
        <v>24.40990489647443</v>
      </c>
      <c r="Z66" s="42">
        <f t="shared" si="5"/>
        <v>1746138</v>
      </c>
      <c r="AA66" s="42"/>
      <c r="AB66" s="60"/>
      <c r="AC66" s="61"/>
      <c r="AD66" s="61"/>
      <c r="AE66" s="61"/>
      <c r="AF66" s="61"/>
      <c r="AG66" s="62"/>
      <c r="AH66" s="63"/>
      <c r="AI66" s="63"/>
    </row>
    <row r="67" spans="1:35" s="64" customFormat="1" ht="22.5" x14ac:dyDescent="0.2">
      <c r="A67" s="57">
        <v>55</v>
      </c>
      <c r="B67" s="58"/>
      <c r="C67" s="59" t="s">
        <v>73</v>
      </c>
      <c r="D67" s="42">
        <v>59456096</v>
      </c>
      <c r="E67" s="42">
        <v>62354887</v>
      </c>
      <c r="F67" s="42">
        <v>1396699</v>
      </c>
      <c r="G67" s="42">
        <v>3329340</v>
      </c>
      <c r="H67" s="42">
        <f t="shared" si="6"/>
        <v>4726039</v>
      </c>
      <c r="I67" s="42">
        <v>4102187</v>
      </c>
      <c r="J67" s="42"/>
      <c r="K67" s="42">
        <f t="shared" si="1"/>
        <v>4102187</v>
      </c>
      <c r="L67" s="42"/>
      <c r="M67" s="42"/>
      <c r="N67" s="42">
        <f t="shared" si="2"/>
        <v>0</v>
      </c>
      <c r="O67" s="42"/>
      <c r="P67" s="42"/>
      <c r="Q67" s="42">
        <f t="shared" si="3"/>
        <v>0</v>
      </c>
      <c r="R67" s="42"/>
      <c r="S67" s="42"/>
      <c r="T67" s="42">
        <f t="shared" si="7"/>
        <v>0</v>
      </c>
      <c r="U67" s="42"/>
      <c r="V67" s="42"/>
      <c r="W67" s="42">
        <f t="shared" si="8"/>
        <v>0</v>
      </c>
      <c r="X67" s="42">
        <f t="shared" si="4"/>
        <v>8828226</v>
      </c>
      <c r="Y67" s="43">
        <f t="shared" si="0"/>
        <v>14.158033836225218</v>
      </c>
      <c r="Z67" s="42">
        <f t="shared" si="5"/>
        <v>53526661</v>
      </c>
      <c r="AA67" s="42"/>
      <c r="AB67" s="60"/>
      <c r="AC67" s="61"/>
      <c r="AD67" s="61"/>
      <c r="AE67" s="61"/>
      <c r="AF67" s="61"/>
      <c r="AG67" s="62"/>
      <c r="AH67" s="63"/>
      <c r="AI67" s="63"/>
    </row>
    <row r="68" spans="1:35" s="64" customFormat="1" ht="12.75" x14ac:dyDescent="0.2">
      <c r="A68" s="57">
        <v>56</v>
      </c>
      <c r="B68" s="58"/>
      <c r="C68" s="59" t="s">
        <v>74</v>
      </c>
      <c r="D68" s="42">
        <v>7002303</v>
      </c>
      <c r="E68" s="42">
        <v>7024512</v>
      </c>
      <c r="F68" s="42">
        <v>937870</v>
      </c>
      <c r="G68" s="42">
        <v>563054</v>
      </c>
      <c r="H68" s="42">
        <f t="shared" si="6"/>
        <v>1500924</v>
      </c>
      <c r="I68" s="42">
        <v>569841</v>
      </c>
      <c r="J68" s="42"/>
      <c r="K68" s="42">
        <f t="shared" si="1"/>
        <v>569841</v>
      </c>
      <c r="L68" s="42"/>
      <c r="M68" s="42"/>
      <c r="N68" s="42">
        <f t="shared" si="2"/>
        <v>0</v>
      </c>
      <c r="O68" s="42"/>
      <c r="P68" s="42"/>
      <c r="Q68" s="42">
        <f t="shared" si="3"/>
        <v>0</v>
      </c>
      <c r="R68" s="42"/>
      <c r="S68" s="42"/>
      <c r="T68" s="42">
        <f t="shared" si="7"/>
        <v>0</v>
      </c>
      <c r="U68" s="42"/>
      <c r="V68" s="42"/>
      <c r="W68" s="42">
        <f t="shared" si="8"/>
        <v>0</v>
      </c>
      <c r="X68" s="42">
        <f t="shared" si="4"/>
        <v>2070765</v>
      </c>
      <c r="Y68" s="43">
        <f t="shared" si="0"/>
        <v>29.479129653419342</v>
      </c>
      <c r="Z68" s="42">
        <f t="shared" si="5"/>
        <v>4953747</v>
      </c>
      <c r="AA68" s="42"/>
      <c r="AB68" s="60"/>
      <c r="AC68" s="61"/>
      <c r="AD68" s="61"/>
      <c r="AE68" s="61"/>
      <c r="AF68" s="61"/>
      <c r="AG68" s="62"/>
      <c r="AH68" s="63"/>
      <c r="AI68" s="63"/>
    </row>
    <row r="69" spans="1:35" s="64" customFormat="1" ht="12.75" x14ac:dyDescent="0.2">
      <c r="A69" s="57">
        <v>57</v>
      </c>
      <c r="B69" s="58"/>
      <c r="C69" s="59" t="s">
        <v>75</v>
      </c>
      <c r="D69" s="42">
        <v>9595588</v>
      </c>
      <c r="E69" s="42">
        <v>9601151</v>
      </c>
      <c r="F69" s="42">
        <v>430926</v>
      </c>
      <c r="G69" s="42">
        <v>414599</v>
      </c>
      <c r="H69" s="42">
        <f t="shared" si="6"/>
        <v>845525</v>
      </c>
      <c r="I69" s="42">
        <v>446629</v>
      </c>
      <c r="J69" s="42"/>
      <c r="K69" s="42">
        <f t="shared" ref="K69:K81" si="9">SUM(I69:J69)</f>
        <v>446629</v>
      </c>
      <c r="L69" s="42"/>
      <c r="M69" s="42"/>
      <c r="N69" s="42">
        <f t="shared" ref="N69:N81" si="10">SUM(L69:M69)</f>
        <v>0</v>
      </c>
      <c r="O69" s="42"/>
      <c r="P69" s="42"/>
      <c r="Q69" s="42">
        <f t="shared" ref="Q69:Q81" si="11">SUM(O69:P69)</f>
        <v>0</v>
      </c>
      <c r="R69" s="42"/>
      <c r="S69" s="42"/>
      <c r="T69" s="42">
        <f t="shared" si="7"/>
        <v>0</v>
      </c>
      <c r="U69" s="42"/>
      <c r="V69" s="42"/>
      <c r="W69" s="42">
        <f t="shared" si="8"/>
        <v>0</v>
      </c>
      <c r="X69" s="42">
        <f t="shared" si="4"/>
        <v>1292154</v>
      </c>
      <c r="Y69" s="43">
        <f t="shared" si="0"/>
        <v>13.458323903040375</v>
      </c>
      <c r="Z69" s="42">
        <f t="shared" si="5"/>
        <v>8308997</v>
      </c>
      <c r="AA69" s="42"/>
      <c r="AB69" s="60"/>
      <c r="AC69" s="61"/>
      <c r="AD69" s="61"/>
      <c r="AE69" s="61"/>
      <c r="AF69" s="61"/>
      <c r="AG69" s="62"/>
      <c r="AH69" s="63"/>
      <c r="AI69" s="63"/>
    </row>
    <row r="70" spans="1:35" s="64" customFormat="1" ht="12.75" x14ac:dyDescent="0.2">
      <c r="A70" s="57">
        <v>58</v>
      </c>
      <c r="B70" s="58"/>
      <c r="C70" s="59" t="s">
        <v>76</v>
      </c>
      <c r="D70" s="42">
        <v>29573599</v>
      </c>
      <c r="E70" s="42">
        <v>33607870</v>
      </c>
      <c r="F70" s="42">
        <v>2764982</v>
      </c>
      <c r="G70" s="42">
        <v>2353703</v>
      </c>
      <c r="H70" s="42">
        <f t="shared" si="6"/>
        <v>5118685</v>
      </c>
      <c r="I70" s="42">
        <v>5460677</v>
      </c>
      <c r="J70" s="42"/>
      <c r="K70" s="42">
        <f t="shared" si="9"/>
        <v>5460677</v>
      </c>
      <c r="L70" s="42"/>
      <c r="M70" s="42"/>
      <c r="N70" s="42">
        <f t="shared" si="10"/>
        <v>0</v>
      </c>
      <c r="O70" s="42"/>
      <c r="P70" s="42"/>
      <c r="Q70" s="42">
        <f t="shared" si="11"/>
        <v>0</v>
      </c>
      <c r="R70" s="42"/>
      <c r="S70" s="42"/>
      <c r="T70" s="42">
        <f t="shared" si="7"/>
        <v>0</v>
      </c>
      <c r="U70" s="42"/>
      <c r="V70" s="42"/>
      <c r="W70" s="42">
        <f t="shared" si="8"/>
        <v>0</v>
      </c>
      <c r="X70" s="42">
        <f t="shared" si="4"/>
        <v>10579362</v>
      </c>
      <c r="Y70" s="43">
        <f t="shared" si="0"/>
        <v>31.478823263717693</v>
      </c>
      <c r="Z70" s="42">
        <f t="shared" si="5"/>
        <v>23028508</v>
      </c>
      <c r="AA70" s="42"/>
      <c r="AB70" s="60"/>
      <c r="AC70" s="61"/>
      <c r="AD70" s="61"/>
      <c r="AE70" s="61"/>
      <c r="AF70" s="61"/>
      <c r="AG70" s="62"/>
      <c r="AH70" s="63"/>
      <c r="AI70" s="63"/>
    </row>
    <row r="71" spans="1:35" s="64" customFormat="1" ht="12.75" x14ac:dyDescent="0.2">
      <c r="A71" s="57">
        <v>59</v>
      </c>
      <c r="B71" s="58"/>
      <c r="C71" s="59" t="s">
        <v>77</v>
      </c>
      <c r="D71" s="42">
        <v>122741731</v>
      </c>
      <c r="E71" s="42">
        <v>186029417</v>
      </c>
      <c r="F71" s="42">
        <v>31199345</v>
      </c>
      <c r="G71" s="42">
        <v>23576566</v>
      </c>
      <c r="H71" s="42">
        <f t="shared" si="6"/>
        <v>54775911</v>
      </c>
      <c r="I71" s="42">
        <v>27512920</v>
      </c>
      <c r="J71" s="42"/>
      <c r="K71" s="42">
        <f t="shared" si="9"/>
        <v>27512920</v>
      </c>
      <c r="L71" s="42"/>
      <c r="M71" s="42"/>
      <c r="N71" s="42">
        <f t="shared" si="10"/>
        <v>0</v>
      </c>
      <c r="O71" s="42"/>
      <c r="P71" s="42"/>
      <c r="Q71" s="42">
        <f t="shared" si="11"/>
        <v>0</v>
      </c>
      <c r="R71" s="42"/>
      <c r="S71" s="42"/>
      <c r="T71" s="42">
        <f t="shared" si="7"/>
        <v>0</v>
      </c>
      <c r="U71" s="42"/>
      <c r="V71" s="42"/>
      <c r="W71" s="42">
        <f t="shared" si="8"/>
        <v>0</v>
      </c>
      <c r="X71" s="42">
        <f t="shared" si="4"/>
        <v>82288831</v>
      </c>
      <c r="Y71" s="43">
        <f t="shared" si="0"/>
        <v>44.234311071350611</v>
      </c>
      <c r="Z71" s="42">
        <f t="shared" si="5"/>
        <v>103740586</v>
      </c>
      <c r="AA71" s="42"/>
      <c r="AB71" s="60"/>
      <c r="AC71" s="61"/>
      <c r="AD71" s="61"/>
      <c r="AE71" s="61"/>
      <c r="AF71" s="61"/>
      <c r="AG71" s="62"/>
      <c r="AH71" s="63"/>
      <c r="AI71" s="63"/>
    </row>
    <row r="72" spans="1:35" s="64" customFormat="1" ht="12.75" x14ac:dyDescent="0.2">
      <c r="A72" s="57">
        <v>60</v>
      </c>
      <c r="B72" s="58"/>
      <c r="C72" s="59" t="s">
        <v>78</v>
      </c>
      <c r="D72" s="42">
        <v>20616000</v>
      </c>
      <c r="E72" s="42">
        <v>20616000</v>
      </c>
      <c r="F72" s="42">
        <v>398240</v>
      </c>
      <c r="G72" s="42">
        <v>4687373</v>
      </c>
      <c r="H72" s="42">
        <f t="shared" si="6"/>
        <v>5085613</v>
      </c>
      <c r="I72" s="42">
        <v>4613213</v>
      </c>
      <c r="J72" s="42"/>
      <c r="K72" s="42">
        <f t="shared" si="9"/>
        <v>4613213</v>
      </c>
      <c r="L72" s="42"/>
      <c r="M72" s="42"/>
      <c r="N72" s="42">
        <f t="shared" si="10"/>
        <v>0</v>
      </c>
      <c r="O72" s="42"/>
      <c r="P72" s="42"/>
      <c r="Q72" s="42">
        <f t="shared" si="11"/>
        <v>0</v>
      </c>
      <c r="R72" s="42"/>
      <c r="S72" s="42"/>
      <c r="T72" s="42">
        <f t="shared" si="7"/>
        <v>0</v>
      </c>
      <c r="U72" s="42"/>
      <c r="V72" s="42"/>
      <c r="W72" s="42">
        <f t="shared" si="8"/>
        <v>0</v>
      </c>
      <c r="X72" s="42">
        <f t="shared" si="4"/>
        <v>9698826</v>
      </c>
      <c r="Y72" s="43">
        <f t="shared" si="0"/>
        <v>47.045139697322469</v>
      </c>
      <c r="Z72" s="42">
        <f t="shared" si="5"/>
        <v>10917174</v>
      </c>
      <c r="AA72" s="42"/>
      <c r="AB72" s="60"/>
      <c r="AC72" s="61"/>
      <c r="AD72" s="61"/>
      <c r="AE72" s="61"/>
      <c r="AF72" s="61"/>
      <c r="AG72" s="62"/>
      <c r="AH72" s="63"/>
      <c r="AI72" s="63"/>
    </row>
    <row r="73" spans="1:35" s="64" customFormat="1" ht="22.5" x14ac:dyDescent="0.2">
      <c r="A73" s="57">
        <v>61</v>
      </c>
      <c r="B73" s="58"/>
      <c r="C73" s="59" t="s">
        <v>79</v>
      </c>
      <c r="D73" s="42">
        <v>41683346</v>
      </c>
      <c r="E73" s="42">
        <v>42270259</v>
      </c>
      <c r="F73" s="42">
        <v>4712900</v>
      </c>
      <c r="G73" s="42">
        <v>3426155</v>
      </c>
      <c r="H73" s="42">
        <f t="shared" si="6"/>
        <v>8139055</v>
      </c>
      <c r="I73" s="42">
        <v>3426155</v>
      </c>
      <c r="J73" s="42"/>
      <c r="K73" s="42">
        <f t="shared" si="9"/>
        <v>3426155</v>
      </c>
      <c r="L73" s="42"/>
      <c r="M73" s="42"/>
      <c r="N73" s="42">
        <f t="shared" si="10"/>
        <v>0</v>
      </c>
      <c r="O73" s="42"/>
      <c r="P73" s="42"/>
      <c r="Q73" s="42">
        <f t="shared" si="11"/>
        <v>0</v>
      </c>
      <c r="R73" s="42"/>
      <c r="S73" s="42"/>
      <c r="T73" s="42">
        <f t="shared" si="7"/>
        <v>0</v>
      </c>
      <c r="U73" s="42"/>
      <c r="V73" s="42"/>
      <c r="W73" s="42">
        <f t="shared" si="8"/>
        <v>0</v>
      </c>
      <c r="X73" s="42">
        <f t="shared" si="4"/>
        <v>11565210</v>
      </c>
      <c r="Y73" s="43">
        <f t="shared" si="0"/>
        <v>27.360158829402963</v>
      </c>
      <c r="Z73" s="42">
        <f t="shared" si="5"/>
        <v>30705049</v>
      </c>
      <c r="AA73" s="42"/>
      <c r="AB73" s="60"/>
      <c r="AC73" s="61"/>
      <c r="AD73" s="61"/>
      <c r="AE73" s="61"/>
      <c r="AF73" s="61"/>
      <c r="AG73" s="62"/>
      <c r="AH73" s="63"/>
      <c r="AI73" s="63"/>
    </row>
    <row r="74" spans="1:35" s="64" customFormat="1" ht="22.5" x14ac:dyDescent="0.2">
      <c r="A74" s="57">
        <v>62</v>
      </c>
      <c r="B74" s="58"/>
      <c r="C74" s="59" t="s">
        <v>80</v>
      </c>
      <c r="D74" s="42">
        <v>8174699</v>
      </c>
      <c r="E74" s="42">
        <v>8174699</v>
      </c>
      <c r="F74" s="42">
        <v>573890</v>
      </c>
      <c r="G74" s="42">
        <v>576716</v>
      </c>
      <c r="H74" s="42">
        <f t="shared" si="6"/>
        <v>1150606</v>
      </c>
      <c r="I74" s="42">
        <v>633203</v>
      </c>
      <c r="J74" s="42"/>
      <c r="K74" s="42">
        <f t="shared" si="9"/>
        <v>633203</v>
      </c>
      <c r="L74" s="42"/>
      <c r="M74" s="42"/>
      <c r="N74" s="42">
        <f t="shared" si="10"/>
        <v>0</v>
      </c>
      <c r="O74" s="42"/>
      <c r="P74" s="42"/>
      <c r="Q74" s="42">
        <f t="shared" si="11"/>
        <v>0</v>
      </c>
      <c r="R74" s="42"/>
      <c r="S74" s="42"/>
      <c r="T74" s="42">
        <f t="shared" si="7"/>
        <v>0</v>
      </c>
      <c r="U74" s="42"/>
      <c r="V74" s="42"/>
      <c r="W74" s="42">
        <f t="shared" si="8"/>
        <v>0</v>
      </c>
      <c r="X74" s="42">
        <f t="shared" si="4"/>
        <v>1783809</v>
      </c>
      <c r="Y74" s="43">
        <f t="shared" si="0"/>
        <v>21.821097021431616</v>
      </c>
      <c r="Z74" s="42">
        <f t="shared" si="5"/>
        <v>6390890</v>
      </c>
      <c r="AA74" s="42"/>
      <c r="AB74" s="60"/>
      <c r="AC74" s="61"/>
      <c r="AD74" s="61"/>
      <c r="AE74" s="61"/>
      <c r="AF74" s="61"/>
      <c r="AG74" s="62"/>
      <c r="AH74" s="63"/>
      <c r="AI74" s="63"/>
    </row>
    <row r="75" spans="1:35" s="64" customFormat="1" ht="12.75" x14ac:dyDescent="0.2">
      <c r="A75" s="57">
        <v>63</v>
      </c>
      <c r="B75" s="58"/>
      <c r="C75" s="59" t="s">
        <v>81</v>
      </c>
      <c r="D75" s="42">
        <v>17702023</v>
      </c>
      <c r="E75" s="42">
        <v>17702023</v>
      </c>
      <c r="F75" s="42">
        <v>1347881</v>
      </c>
      <c r="G75" s="42">
        <v>2495292</v>
      </c>
      <c r="H75" s="42">
        <f t="shared" si="6"/>
        <v>3843173</v>
      </c>
      <c r="I75" s="42">
        <v>1892383</v>
      </c>
      <c r="J75" s="42"/>
      <c r="K75" s="42">
        <f t="shared" si="9"/>
        <v>1892383</v>
      </c>
      <c r="L75" s="42"/>
      <c r="M75" s="42"/>
      <c r="N75" s="42">
        <f t="shared" si="10"/>
        <v>0</v>
      </c>
      <c r="O75" s="42"/>
      <c r="P75" s="42"/>
      <c r="Q75" s="42">
        <f t="shared" si="11"/>
        <v>0</v>
      </c>
      <c r="R75" s="42"/>
      <c r="S75" s="42"/>
      <c r="T75" s="42">
        <f t="shared" si="7"/>
        <v>0</v>
      </c>
      <c r="U75" s="42"/>
      <c r="V75" s="42"/>
      <c r="W75" s="42">
        <f t="shared" si="8"/>
        <v>0</v>
      </c>
      <c r="X75" s="42">
        <f t="shared" si="4"/>
        <v>5735556</v>
      </c>
      <c r="Y75" s="43">
        <f t="shared" si="0"/>
        <v>32.400568002877414</v>
      </c>
      <c r="Z75" s="42">
        <f t="shared" si="5"/>
        <v>11966467</v>
      </c>
      <c r="AA75" s="42"/>
      <c r="AB75" s="60"/>
      <c r="AC75" s="61"/>
      <c r="AD75" s="61"/>
      <c r="AE75" s="61"/>
      <c r="AF75" s="61"/>
      <c r="AG75" s="62"/>
      <c r="AH75" s="63"/>
      <c r="AI75" s="63"/>
    </row>
    <row r="76" spans="1:35" s="64" customFormat="1" ht="22.5" x14ac:dyDescent="0.2">
      <c r="A76" s="57">
        <v>64</v>
      </c>
      <c r="B76" s="58"/>
      <c r="C76" s="59" t="s">
        <v>82</v>
      </c>
      <c r="D76" s="42">
        <v>30059001</v>
      </c>
      <c r="E76" s="42">
        <v>29304737</v>
      </c>
      <c r="F76" s="42">
        <v>1950438</v>
      </c>
      <c r="G76" s="42">
        <v>2148276</v>
      </c>
      <c r="H76" s="42">
        <f t="shared" si="6"/>
        <v>4098714</v>
      </c>
      <c r="I76" s="42">
        <v>2183697</v>
      </c>
      <c r="J76" s="42"/>
      <c r="K76" s="42">
        <f t="shared" si="9"/>
        <v>2183697</v>
      </c>
      <c r="L76" s="42"/>
      <c r="M76" s="42"/>
      <c r="N76" s="42">
        <f t="shared" si="10"/>
        <v>0</v>
      </c>
      <c r="O76" s="42"/>
      <c r="P76" s="42"/>
      <c r="Q76" s="42">
        <f t="shared" si="11"/>
        <v>0</v>
      </c>
      <c r="R76" s="42"/>
      <c r="S76" s="42"/>
      <c r="T76" s="42">
        <f t="shared" si="7"/>
        <v>0</v>
      </c>
      <c r="U76" s="42"/>
      <c r="V76" s="42"/>
      <c r="W76" s="42">
        <f t="shared" si="8"/>
        <v>0</v>
      </c>
      <c r="X76" s="42">
        <f t="shared" si="4"/>
        <v>6282411</v>
      </c>
      <c r="Y76" s="43">
        <f t="shared" si="0"/>
        <v>21.438209802053503</v>
      </c>
      <c r="Z76" s="42">
        <f t="shared" si="5"/>
        <v>23022326</v>
      </c>
      <c r="AA76" s="42"/>
      <c r="AB76" s="60"/>
      <c r="AC76" s="61"/>
      <c r="AD76" s="61"/>
      <c r="AE76" s="61"/>
      <c r="AF76" s="61"/>
      <c r="AG76" s="62"/>
      <c r="AH76" s="63"/>
      <c r="AI76" s="63"/>
    </row>
    <row r="77" spans="1:35" s="64" customFormat="1" ht="12.75" x14ac:dyDescent="0.2">
      <c r="A77" s="57">
        <v>65</v>
      </c>
      <c r="B77" s="58"/>
      <c r="C77" s="59" t="s">
        <v>83</v>
      </c>
      <c r="D77" s="42">
        <v>5070421</v>
      </c>
      <c r="E77" s="42">
        <v>5070544</v>
      </c>
      <c r="F77" s="42">
        <v>389988</v>
      </c>
      <c r="G77" s="42">
        <v>358091</v>
      </c>
      <c r="H77" s="42">
        <f t="shared" si="6"/>
        <v>748079</v>
      </c>
      <c r="I77" s="42">
        <v>388402</v>
      </c>
      <c r="J77" s="42"/>
      <c r="K77" s="42">
        <f t="shared" si="9"/>
        <v>388402</v>
      </c>
      <c r="L77" s="42"/>
      <c r="M77" s="42"/>
      <c r="N77" s="42">
        <f t="shared" si="10"/>
        <v>0</v>
      </c>
      <c r="O77" s="42"/>
      <c r="P77" s="42"/>
      <c r="Q77" s="42">
        <f t="shared" si="11"/>
        <v>0</v>
      </c>
      <c r="R77" s="42"/>
      <c r="S77" s="42"/>
      <c r="T77" s="42">
        <f t="shared" si="7"/>
        <v>0</v>
      </c>
      <c r="U77" s="42"/>
      <c r="V77" s="42"/>
      <c r="W77" s="42">
        <f t="shared" si="8"/>
        <v>0</v>
      </c>
      <c r="X77" s="42">
        <f t="shared" si="4"/>
        <v>1136481</v>
      </c>
      <c r="Y77" s="43">
        <f t="shared" si="0"/>
        <v>22.413393908030383</v>
      </c>
      <c r="Z77" s="42">
        <f t="shared" si="5"/>
        <v>3934063</v>
      </c>
      <c r="AA77" s="42"/>
      <c r="AB77" s="60"/>
      <c r="AC77" s="61"/>
      <c r="AD77" s="61"/>
      <c r="AE77" s="61"/>
      <c r="AF77" s="61"/>
      <c r="AG77" s="62"/>
      <c r="AH77" s="63"/>
      <c r="AI77" s="63"/>
    </row>
    <row r="78" spans="1:35" s="64" customFormat="1" ht="12.75" x14ac:dyDescent="0.2">
      <c r="A78" s="57">
        <v>66</v>
      </c>
      <c r="B78" s="58"/>
      <c r="C78" s="59" t="s">
        <v>84</v>
      </c>
      <c r="D78" s="42">
        <v>11500000</v>
      </c>
      <c r="E78" s="42">
        <v>11500000</v>
      </c>
      <c r="F78" s="42">
        <v>631100</v>
      </c>
      <c r="G78" s="42">
        <v>801164</v>
      </c>
      <c r="H78" s="42">
        <f t="shared" si="6"/>
        <v>1432264</v>
      </c>
      <c r="I78" s="42">
        <v>1561083</v>
      </c>
      <c r="J78" s="42"/>
      <c r="K78" s="42">
        <f t="shared" si="9"/>
        <v>1561083</v>
      </c>
      <c r="L78" s="42"/>
      <c r="M78" s="42"/>
      <c r="N78" s="42">
        <f t="shared" si="10"/>
        <v>0</v>
      </c>
      <c r="O78" s="42"/>
      <c r="P78" s="42"/>
      <c r="Q78" s="42">
        <f t="shared" si="11"/>
        <v>0</v>
      </c>
      <c r="R78" s="42"/>
      <c r="S78" s="42"/>
      <c r="T78" s="42">
        <f t="shared" si="7"/>
        <v>0</v>
      </c>
      <c r="U78" s="42"/>
      <c r="V78" s="42"/>
      <c r="W78" s="42">
        <f t="shared" si="8"/>
        <v>0</v>
      </c>
      <c r="X78" s="42">
        <f t="shared" si="4"/>
        <v>2993347</v>
      </c>
      <c r="Y78" s="43">
        <f t="shared" si="0"/>
        <v>26.029104347826088</v>
      </c>
      <c r="Z78" s="42">
        <f t="shared" si="5"/>
        <v>8506653</v>
      </c>
      <c r="AA78" s="42"/>
      <c r="AB78" s="60"/>
      <c r="AC78" s="61"/>
      <c r="AD78" s="61"/>
      <c r="AE78" s="61"/>
      <c r="AF78" s="61"/>
      <c r="AG78" s="62"/>
      <c r="AH78" s="63"/>
      <c r="AI78" s="63"/>
    </row>
    <row r="79" spans="1:35" s="64" customFormat="1" ht="12.75" x14ac:dyDescent="0.2">
      <c r="A79" s="57">
        <v>73</v>
      </c>
      <c r="B79" s="58"/>
      <c r="C79" s="59" t="s">
        <v>85</v>
      </c>
      <c r="D79" s="42">
        <v>161740618</v>
      </c>
      <c r="E79" s="42">
        <v>338618674</v>
      </c>
      <c r="F79" s="42">
        <v>6891962</v>
      </c>
      <c r="G79" s="42">
        <v>11566638</v>
      </c>
      <c r="H79" s="42">
        <f t="shared" si="6"/>
        <v>18458600</v>
      </c>
      <c r="I79" s="42">
        <v>8909933</v>
      </c>
      <c r="J79" s="42"/>
      <c r="K79" s="42">
        <f t="shared" si="9"/>
        <v>8909933</v>
      </c>
      <c r="L79" s="42"/>
      <c r="M79" s="42"/>
      <c r="N79" s="42">
        <f t="shared" si="10"/>
        <v>0</v>
      </c>
      <c r="O79" s="42"/>
      <c r="P79" s="42"/>
      <c r="Q79" s="42">
        <f t="shared" si="11"/>
        <v>0</v>
      </c>
      <c r="R79" s="42"/>
      <c r="S79" s="42"/>
      <c r="T79" s="42">
        <f t="shared" si="7"/>
        <v>0</v>
      </c>
      <c r="U79" s="42"/>
      <c r="V79" s="42"/>
      <c r="W79" s="42">
        <f t="shared" si="8"/>
        <v>0</v>
      </c>
      <c r="X79" s="42">
        <f t="shared" si="4"/>
        <v>27368533</v>
      </c>
      <c r="Y79" s="43">
        <f t="shared" si="0"/>
        <v>8.0824051068134537</v>
      </c>
      <c r="Z79" s="42">
        <f t="shared" si="5"/>
        <v>311250141</v>
      </c>
      <c r="AA79" s="42"/>
      <c r="AB79" s="60"/>
      <c r="AC79" s="61"/>
      <c r="AD79" s="61"/>
      <c r="AE79" s="61"/>
      <c r="AF79" s="61"/>
      <c r="AG79" s="62"/>
      <c r="AH79" s="63"/>
      <c r="AI79" s="63"/>
    </row>
    <row r="80" spans="1:35" s="64" customFormat="1" ht="12.75" x14ac:dyDescent="0.2">
      <c r="A80" s="57">
        <v>74</v>
      </c>
      <c r="B80" s="58"/>
      <c r="C80" s="59" t="s">
        <v>86</v>
      </c>
      <c r="D80" s="42">
        <v>83230082</v>
      </c>
      <c r="E80" s="42">
        <v>84093986</v>
      </c>
      <c r="F80" s="42">
        <v>1339736</v>
      </c>
      <c r="G80" s="42">
        <v>1263570</v>
      </c>
      <c r="H80" s="42">
        <f t="shared" si="6"/>
        <v>2603306</v>
      </c>
      <c r="I80" s="42">
        <v>1672229</v>
      </c>
      <c r="J80" s="42"/>
      <c r="K80" s="42">
        <f t="shared" si="9"/>
        <v>1672229</v>
      </c>
      <c r="L80" s="42"/>
      <c r="M80" s="42"/>
      <c r="N80" s="42">
        <f t="shared" si="10"/>
        <v>0</v>
      </c>
      <c r="O80" s="42"/>
      <c r="P80" s="42"/>
      <c r="Q80" s="42">
        <f t="shared" si="11"/>
        <v>0</v>
      </c>
      <c r="R80" s="42"/>
      <c r="S80" s="42"/>
      <c r="T80" s="42">
        <f t="shared" si="7"/>
        <v>0</v>
      </c>
      <c r="U80" s="42"/>
      <c r="V80" s="42"/>
      <c r="W80" s="42">
        <f t="shared" si="8"/>
        <v>0</v>
      </c>
      <c r="X80" s="42">
        <f t="shared" si="4"/>
        <v>4275535</v>
      </c>
      <c r="Y80" s="43">
        <f t="shared" si="0"/>
        <v>5.0842339665050487</v>
      </c>
      <c r="Z80" s="42">
        <f t="shared" si="5"/>
        <v>79818451</v>
      </c>
      <c r="AA80" s="42"/>
      <c r="AB80" s="60"/>
      <c r="AC80" s="61"/>
      <c r="AD80" s="61"/>
      <c r="AE80" s="61"/>
      <c r="AF80" s="61"/>
      <c r="AG80" s="62"/>
      <c r="AH80" s="63"/>
      <c r="AI80" s="63"/>
    </row>
    <row r="81" spans="1:35" s="64" customFormat="1" ht="12.75" hidden="1" customHeight="1" x14ac:dyDescent="0.2">
      <c r="A81" s="57">
        <v>75</v>
      </c>
      <c r="B81" s="58"/>
      <c r="C81" s="59" t="s">
        <v>87</v>
      </c>
      <c r="D81" s="42">
        <v>0</v>
      </c>
      <c r="E81" s="42">
        <v>0</v>
      </c>
      <c r="F81" s="42">
        <v>0</v>
      </c>
      <c r="G81" s="42">
        <v>0</v>
      </c>
      <c r="H81" s="42">
        <f t="shared" si="6"/>
        <v>0</v>
      </c>
      <c r="I81" s="42">
        <v>0</v>
      </c>
      <c r="J81" s="42"/>
      <c r="K81" s="42">
        <f t="shared" si="9"/>
        <v>0</v>
      </c>
      <c r="L81" s="42"/>
      <c r="M81" s="42"/>
      <c r="N81" s="42">
        <f t="shared" si="10"/>
        <v>0</v>
      </c>
      <c r="O81" s="42"/>
      <c r="P81" s="42"/>
      <c r="Q81" s="42">
        <f t="shared" si="11"/>
        <v>0</v>
      </c>
      <c r="R81" s="42"/>
      <c r="S81" s="42"/>
      <c r="T81" s="42">
        <f t="shared" si="7"/>
        <v>0</v>
      </c>
      <c r="U81" s="42"/>
      <c r="V81" s="42"/>
      <c r="W81" s="42">
        <f t="shared" si="8"/>
        <v>0</v>
      </c>
      <c r="X81" s="42">
        <f t="shared" si="4"/>
        <v>0</v>
      </c>
      <c r="Y81" s="43" t="e">
        <f t="shared" ref="Y81:Y89" si="12">X81*100/E81</f>
        <v>#DIV/0!</v>
      </c>
      <c r="Z81" s="42">
        <f t="shared" si="5"/>
        <v>0</v>
      </c>
      <c r="AA81" s="42"/>
      <c r="AB81" s="60"/>
      <c r="AC81" s="65"/>
      <c r="AD81" s="65"/>
      <c r="AE81" s="65"/>
      <c r="AF81" s="65"/>
      <c r="AG81" s="62"/>
      <c r="AH81" s="63"/>
      <c r="AI81" s="63"/>
    </row>
    <row r="82" spans="1:35" s="64" customFormat="1" ht="22.5" x14ac:dyDescent="0.2">
      <c r="A82" s="57"/>
      <c r="B82" s="58"/>
      <c r="C82" s="59" t="s">
        <v>88</v>
      </c>
      <c r="D82" s="42">
        <v>0</v>
      </c>
      <c r="E82" s="42">
        <v>63179</v>
      </c>
      <c r="F82" s="42">
        <v>0</v>
      </c>
      <c r="G82" s="42">
        <v>18954</v>
      </c>
      <c r="H82" s="42">
        <f t="shared" si="6"/>
        <v>18954</v>
      </c>
      <c r="I82" s="42">
        <v>44225</v>
      </c>
      <c r="J82" s="42"/>
      <c r="K82" s="42">
        <f t="shared" ref="K82:K89" si="13">SUM(I82:J82)</f>
        <v>44225</v>
      </c>
      <c r="L82" s="42"/>
      <c r="M82" s="42"/>
      <c r="N82" s="42">
        <f t="shared" ref="N82:N89" si="14">SUM(L82:M82)</f>
        <v>0</v>
      </c>
      <c r="O82" s="42"/>
      <c r="P82" s="42"/>
      <c r="Q82" s="42">
        <f t="shared" ref="Q82:Q89" si="15">SUM(O82:P82)</f>
        <v>0</v>
      </c>
      <c r="R82" s="42"/>
      <c r="S82" s="42"/>
      <c r="T82" s="42">
        <f t="shared" ref="T82:T89" si="16">SUM(R82:S82)</f>
        <v>0</v>
      </c>
      <c r="U82" s="42"/>
      <c r="V82" s="42"/>
      <c r="W82" s="42">
        <f t="shared" ref="W82:W89" si="17">SUM(U82:V82)</f>
        <v>0</v>
      </c>
      <c r="X82" s="42">
        <f t="shared" ref="X82:X89" si="18">+H82+K82+N82+Q82+T82+W82</f>
        <v>63179</v>
      </c>
      <c r="Y82" s="43">
        <f t="shared" si="12"/>
        <v>100</v>
      </c>
      <c r="Z82" s="42">
        <f t="shared" ref="Z82:Z89" si="19">+E82-X82</f>
        <v>0</v>
      </c>
      <c r="AA82" s="42"/>
      <c r="AB82" s="60"/>
      <c r="AC82" s="65"/>
      <c r="AD82" s="61"/>
      <c r="AE82" s="61"/>
      <c r="AF82" s="61"/>
      <c r="AG82" s="62"/>
      <c r="AH82" s="63"/>
      <c r="AI82" s="63"/>
    </row>
    <row r="83" spans="1:35" x14ac:dyDescent="0.2">
      <c r="B83" s="58"/>
      <c r="C83" s="59" t="s">
        <v>89</v>
      </c>
      <c r="D83" s="42">
        <v>0</v>
      </c>
      <c r="E83" s="42">
        <v>1771173</v>
      </c>
      <c r="F83" s="42"/>
      <c r="G83" s="42"/>
      <c r="H83" s="42"/>
      <c r="I83" s="42">
        <v>0</v>
      </c>
      <c r="J83" s="42"/>
      <c r="K83" s="42">
        <f t="shared" si="13"/>
        <v>0</v>
      </c>
      <c r="L83" s="42"/>
      <c r="M83" s="42"/>
      <c r="N83" s="42">
        <f t="shared" si="14"/>
        <v>0</v>
      </c>
      <c r="O83" s="42"/>
      <c r="P83" s="42"/>
      <c r="Q83" s="42">
        <f t="shared" si="15"/>
        <v>0</v>
      </c>
      <c r="R83" s="42"/>
      <c r="S83" s="42"/>
      <c r="T83" s="42">
        <f t="shared" si="16"/>
        <v>0</v>
      </c>
      <c r="U83" s="42"/>
      <c r="V83" s="42"/>
      <c r="W83" s="42">
        <f t="shared" si="17"/>
        <v>0</v>
      </c>
      <c r="X83" s="42">
        <f t="shared" si="18"/>
        <v>0</v>
      </c>
      <c r="Y83" s="43">
        <f t="shared" si="12"/>
        <v>0</v>
      </c>
      <c r="Z83" s="42">
        <f t="shared" si="19"/>
        <v>1771173</v>
      </c>
      <c r="AB83" s="60"/>
      <c r="AC83" s="65"/>
      <c r="AD83" s="61"/>
      <c r="AE83" s="65"/>
      <c r="AF83" s="65"/>
      <c r="AG83" s="62"/>
      <c r="AH83" s="63"/>
      <c r="AI83" s="63"/>
    </row>
    <row r="84" spans="1:35" x14ac:dyDescent="0.2">
      <c r="B84" s="58"/>
      <c r="C84" s="59" t="s">
        <v>90</v>
      </c>
      <c r="D84" s="42">
        <v>0</v>
      </c>
      <c r="E84" s="42">
        <v>7000029</v>
      </c>
      <c r="F84" s="42"/>
      <c r="G84" s="42"/>
      <c r="H84" s="42"/>
      <c r="I84" s="42">
        <v>71218</v>
      </c>
      <c r="J84" s="42"/>
      <c r="K84" s="42">
        <f t="shared" si="13"/>
        <v>71218</v>
      </c>
      <c r="L84" s="42"/>
      <c r="M84" s="42"/>
      <c r="N84" s="42">
        <f t="shared" si="14"/>
        <v>0</v>
      </c>
      <c r="O84" s="42"/>
      <c r="P84" s="42"/>
      <c r="Q84" s="42">
        <f t="shared" si="15"/>
        <v>0</v>
      </c>
      <c r="R84" s="42"/>
      <c r="S84" s="42"/>
      <c r="T84" s="42">
        <f t="shared" si="16"/>
        <v>0</v>
      </c>
      <c r="U84" s="42"/>
      <c r="V84" s="42"/>
      <c r="W84" s="42">
        <f t="shared" si="17"/>
        <v>0</v>
      </c>
      <c r="X84" s="42">
        <f t="shared" si="18"/>
        <v>71218</v>
      </c>
      <c r="Y84" s="43">
        <f t="shared" si="12"/>
        <v>1.0173957850746047</v>
      </c>
      <c r="Z84" s="42">
        <f t="shared" si="19"/>
        <v>6928811</v>
      </c>
      <c r="AB84" s="60"/>
      <c r="AC84" s="65"/>
      <c r="AD84" s="61"/>
      <c r="AE84" s="61"/>
      <c r="AF84" s="61"/>
      <c r="AG84" s="62"/>
      <c r="AH84" s="63"/>
      <c r="AI84" s="63"/>
    </row>
    <row r="85" spans="1:35" x14ac:dyDescent="0.2">
      <c r="B85" s="58"/>
      <c r="C85" s="59" t="s">
        <v>91</v>
      </c>
      <c r="D85" s="42">
        <v>0</v>
      </c>
      <c r="E85" s="42">
        <v>10000000</v>
      </c>
      <c r="F85" s="42"/>
      <c r="G85" s="42"/>
      <c r="H85" s="42"/>
      <c r="I85" s="42">
        <v>661833</v>
      </c>
      <c r="J85" s="42"/>
      <c r="K85" s="42">
        <f t="shared" si="13"/>
        <v>661833</v>
      </c>
      <c r="L85" s="42"/>
      <c r="M85" s="42"/>
      <c r="N85" s="42">
        <f t="shared" si="14"/>
        <v>0</v>
      </c>
      <c r="O85" s="42"/>
      <c r="P85" s="42"/>
      <c r="Q85" s="42">
        <f t="shared" si="15"/>
        <v>0</v>
      </c>
      <c r="R85" s="42"/>
      <c r="S85" s="42"/>
      <c r="T85" s="42">
        <f t="shared" si="16"/>
        <v>0</v>
      </c>
      <c r="U85" s="42"/>
      <c r="V85" s="42"/>
      <c r="W85" s="42">
        <f t="shared" si="17"/>
        <v>0</v>
      </c>
      <c r="X85" s="42">
        <f t="shared" si="18"/>
        <v>661833</v>
      </c>
      <c r="Y85" s="43">
        <f t="shared" si="12"/>
        <v>6.6183300000000003</v>
      </c>
      <c r="Z85" s="42">
        <f t="shared" si="19"/>
        <v>9338167</v>
      </c>
      <c r="AB85" s="60"/>
      <c r="AC85" s="65"/>
      <c r="AD85" s="61"/>
      <c r="AE85" s="61"/>
      <c r="AF85" s="61"/>
      <c r="AG85" s="62"/>
      <c r="AH85" s="63"/>
      <c r="AI85" s="63"/>
    </row>
    <row r="86" spans="1:35" x14ac:dyDescent="0.2">
      <c r="B86" s="58"/>
      <c r="C86" s="59" t="s">
        <v>92</v>
      </c>
      <c r="D86" s="42">
        <v>0</v>
      </c>
      <c r="E86" s="42">
        <v>119367</v>
      </c>
      <c r="F86" s="42"/>
      <c r="G86" s="42"/>
      <c r="H86" s="42"/>
      <c r="I86" s="42">
        <v>0</v>
      </c>
      <c r="J86" s="42"/>
      <c r="K86" s="42">
        <f t="shared" si="13"/>
        <v>0</v>
      </c>
      <c r="L86" s="42"/>
      <c r="M86" s="42"/>
      <c r="N86" s="42">
        <f t="shared" si="14"/>
        <v>0</v>
      </c>
      <c r="O86" s="42"/>
      <c r="P86" s="42"/>
      <c r="Q86" s="42">
        <f t="shared" si="15"/>
        <v>0</v>
      </c>
      <c r="R86" s="42"/>
      <c r="S86" s="42"/>
      <c r="T86" s="42">
        <f t="shared" si="16"/>
        <v>0</v>
      </c>
      <c r="U86" s="42"/>
      <c r="V86" s="42"/>
      <c r="W86" s="42">
        <f t="shared" si="17"/>
        <v>0</v>
      </c>
      <c r="X86" s="42">
        <f t="shared" si="18"/>
        <v>0</v>
      </c>
      <c r="Y86" s="43">
        <f t="shared" si="12"/>
        <v>0</v>
      </c>
      <c r="Z86" s="42">
        <f t="shared" si="19"/>
        <v>119367</v>
      </c>
      <c r="AB86" s="60"/>
      <c r="AC86" s="65"/>
      <c r="AD86" s="61"/>
      <c r="AE86" s="65"/>
      <c r="AF86" s="65"/>
      <c r="AG86" s="62"/>
      <c r="AH86" s="63"/>
      <c r="AI86" s="63"/>
    </row>
    <row r="87" spans="1:35" x14ac:dyDescent="0.2">
      <c r="B87" s="58"/>
      <c r="C87" s="59" t="s">
        <v>93</v>
      </c>
      <c r="D87" s="42">
        <v>0</v>
      </c>
      <c r="E87" s="42">
        <v>384559</v>
      </c>
      <c r="F87" s="42"/>
      <c r="G87" s="42"/>
      <c r="H87" s="42"/>
      <c r="I87" s="42">
        <v>372876</v>
      </c>
      <c r="J87" s="42"/>
      <c r="K87" s="42">
        <f t="shared" si="13"/>
        <v>372876</v>
      </c>
      <c r="L87" s="42"/>
      <c r="M87" s="42"/>
      <c r="N87" s="42">
        <f t="shared" si="14"/>
        <v>0</v>
      </c>
      <c r="O87" s="42"/>
      <c r="P87" s="42"/>
      <c r="Q87" s="42">
        <f t="shared" si="15"/>
        <v>0</v>
      </c>
      <c r="R87" s="42"/>
      <c r="S87" s="42"/>
      <c r="T87" s="42">
        <f t="shared" si="16"/>
        <v>0</v>
      </c>
      <c r="U87" s="42"/>
      <c r="V87" s="42"/>
      <c r="W87" s="42">
        <f t="shared" si="17"/>
        <v>0</v>
      </c>
      <c r="X87" s="42">
        <f t="shared" si="18"/>
        <v>372876</v>
      </c>
      <c r="Y87" s="43">
        <f t="shared" si="12"/>
        <v>96.961974625480096</v>
      </c>
      <c r="Z87" s="42">
        <f t="shared" si="19"/>
        <v>11683</v>
      </c>
      <c r="AB87" s="60"/>
      <c r="AC87" s="65"/>
      <c r="AD87" s="61"/>
      <c r="AE87" s="61"/>
      <c r="AF87" s="61"/>
      <c r="AG87" s="62"/>
      <c r="AH87" s="63"/>
      <c r="AI87" s="63"/>
    </row>
    <row r="88" spans="1:35" ht="22.5" x14ac:dyDescent="0.2">
      <c r="B88" s="58"/>
      <c r="C88" s="59" t="s">
        <v>94</v>
      </c>
      <c r="D88" s="42">
        <v>0</v>
      </c>
      <c r="E88" s="42">
        <v>8491354</v>
      </c>
      <c r="F88" s="42"/>
      <c r="G88" s="42"/>
      <c r="H88" s="42"/>
      <c r="I88" s="42">
        <v>0</v>
      </c>
      <c r="J88" s="42"/>
      <c r="K88" s="42">
        <f t="shared" si="13"/>
        <v>0</v>
      </c>
      <c r="L88" s="42"/>
      <c r="M88" s="42"/>
      <c r="N88" s="42">
        <f t="shared" si="14"/>
        <v>0</v>
      </c>
      <c r="O88" s="42"/>
      <c r="P88" s="42"/>
      <c r="Q88" s="42">
        <f t="shared" si="15"/>
        <v>0</v>
      </c>
      <c r="R88" s="42"/>
      <c r="S88" s="42"/>
      <c r="T88" s="42">
        <f t="shared" si="16"/>
        <v>0</v>
      </c>
      <c r="U88" s="42"/>
      <c r="V88" s="42"/>
      <c r="W88" s="42">
        <f t="shared" si="17"/>
        <v>0</v>
      </c>
      <c r="X88" s="42">
        <f t="shared" si="18"/>
        <v>0</v>
      </c>
      <c r="Y88" s="43">
        <f t="shared" si="12"/>
        <v>0</v>
      </c>
      <c r="Z88" s="42">
        <f t="shared" si="19"/>
        <v>8491354</v>
      </c>
      <c r="AB88" s="60"/>
      <c r="AC88" s="65"/>
      <c r="AD88" s="61"/>
      <c r="AE88" s="65"/>
      <c r="AF88" s="65"/>
      <c r="AG88" s="62"/>
      <c r="AH88" s="63"/>
      <c r="AI88" s="63"/>
    </row>
    <row r="89" spans="1:35" x14ac:dyDescent="0.2">
      <c r="B89" s="58"/>
      <c r="C89" s="59" t="s">
        <v>95</v>
      </c>
      <c r="D89" s="42">
        <v>0</v>
      </c>
      <c r="E89" s="42">
        <v>20004667</v>
      </c>
      <c r="F89" s="42"/>
      <c r="G89" s="42"/>
      <c r="H89" s="42"/>
      <c r="I89" s="42">
        <v>0</v>
      </c>
      <c r="J89" s="42"/>
      <c r="K89" s="42">
        <f t="shared" si="13"/>
        <v>0</v>
      </c>
      <c r="L89" s="42"/>
      <c r="M89" s="42"/>
      <c r="N89" s="42">
        <f t="shared" si="14"/>
        <v>0</v>
      </c>
      <c r="O89" s="42"/>
      <c r="P89" s="42"/>
      <c r="Q89" s="42">
        <f t="shared" si="15"/>
        <v>0</v>
      </c>
      <c r="R89" s="42"/>
      <c r="S89" s="42"/>
      <c r="T89" s="42">
        <f t="shared" si="16"/>
        <v>0</v>
      </c>
      <c r="U89" s="42"/>
      <c r="V89" s="42"/>
      <c r="W89" s="42">
        <f t="shared" si="17"/>
        <v>0</v>
      </c>
      <c r="X89" s="42">
        <f t="shared" si="18"/>
        <v>0</v>
      </c>
      <c r="Y89" s="43">
        <f t="shared" si="12"/>
        <v>0</v>
      </c>
      <c r="Z89" s="42">
        <f t="shared" si="19"/>
        <v>20004667</v>
      </c>
      <c r="AB89" s="60"/>
      <c r="AC89" s="65"/>
      <c r="AD89" s="61"/>
      <c r="AE89" s="65"/>
      <c r="AF89" s="65"/>
      <c r="AG89" s="62"/>
      <c r="AH89" s="63"/>
      <c r="AI89" s="63"/>
    </row>
    <row r="90" spans="1:35" x14ac:dyDescent="0.2">
      <c r="B90" s="40"/>
      <c r="C90" s="41"/>
      <c r="D90" s="44"/>
      <c r="E90" s="45"/>
      <c r="F90" s="67"/>
      <c r="G90" s="67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6"/>
      <c r="Y90" s="47"/>
      <c r="Z90" s="66"/>
      <c r="AB90" s="39"/>
      <c r="AC90" s="39"/>
    </row>
    <row r="91" spans="1:35" ht="15.75" x14ac:dyDescent="0.25">
      <c r="B91" s="68" t="s">
        <v>96</v>
      </c>
      <c r="C91" s="68"/>
      <c r="D91" s="69">
        <f>D17</f>
        <v>9620231847</v>
      </c>
      <c r="E91" s="69">
        <f t="shared" ref="E91:Z91" si="20">E17</f>
        <v>10177690889</v>
      </c>
      <c r="F91" s="69">
        <f t="shared" si="20"/>
        <v>435726760</v>
      </c>
      <c r="G91" s="69">
        <f t="shared" si="20"/>
        <v>1366966558</v>
      </c>
      <c r="H91" s="69">
        <f t="shared" si="20"/>
        <v>1802693318</v>
      </c>
      <c r="I91" s="69">
        <f t="shared" si="20"/>
        <v>622167156</v>
      </c>
      <c r="J91" s="69">
        <f t="shared" si="20"/>
        <v>0</v>
      </c>
      <c r="K91" s="69">
        <f t="shared" si="20"/>
        <v>622167159</v>
      </c>
      <c r="L91" s="69">
        <f t="shared" si="20"/>
        <v>0</v>
      </c>
      <c r="M91" s="69">
        <f t="shared" si="20"/>
        <v>0</v>
      </c>
      <c r="N91" s="69">
        <f t="shared" si="20"/>
        <v>0</v>
      </c>
      <c r="O91" s="69">
        <f t="shared" si="20"/>
        <v>0</v>
      </c>
      <c r="P91" s="69">
        <f t="shared" si="20"/>
        <v>0</v>
      </c>
      <c r="Q91" s="69">
        <f t="shared" si="20"/>
        <v>0</v>
      </c>
      <c r="R91" s="69">
        <f t="shared" si="20"/>
        <v>0</v>
      </c>
      <c r="S91" s="69">
        <f t="shared" si="20"/>
        <v>0</v>
      </c>
      <c r="T91" s="69">
        <f t="shared" si="20"/>
        <v>0</v>
      </c>
      <c r="U91" s="69">
        <f t="shared" si="20"/>
        <v>0</v>
      </c>
      <c r="V91" s="69">
        <f t="shared" si="20"/>
        <v>0</v>
      </c>
      <c r="W91" s="69">
        <f t="shared" si="20"/>
        <v>0</v>
      </c>
      <c r="X91" s="69">
        <f t="shared" si="20"/>
        <v>2424860474</v>
      </c>
      <c r="Y91" s="69"/>
      <c r="Z91" s="69">
        <f t="shared" si="20"/>
        <v>7752830414</v>
      </c>
      <c r="AB91" s="39"/>
      <c r="AC91" s="39"/>
    </row>
    <row r="92" spans="1:35" x14ac:dyDescent="0.2">
      <c r="B92" s="70"/>
      <c r="C92" s="71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 t="s">
        <v>97</v>
      </c>
      <c r="AB92" s="39"/>
      <c r="AC92" s="39"/>
    </row>
    <row r="93" spans="1:35" x14ac:dyDescent="0.2">
      <c r="G93" s="73"/>
      <c r="AB93" s="39"/>
      <c r="AC93" s="39"/>
    </row>
    <row r="94" spans="1:35" x14ac:dyDescent="0.2">
      <c r="G94" s="73"/>
      <c r="AB94" s="39"/>
      <c r="AC94" s="39"/>
    </row>
    <row r="95" spans="1:35" x14ac:dyDescent="0.2">
      <c r="G95" s="73"/>
      <c r="AB95" s="39"/>
      <c r="AC95" s="39"/>
    </row>
    <row r="96" spans="1:35" x14ac:dyDescent="0.2">
      <c r="G96" s="73"/>
      <c r="AB96" s="39"/>
      <c r="AC96" s="39"/>
    </row>
    <row r="97" spans="28:29" x14ac:dyDescent="0.2">
      <c r="AB97" s="39"/>
      <c r="AC97" s="39"/>
    </row>
    <row r="98" spans="28:29" x14ac:dyDescent="0.2">
      <c r="AB98" s="39"/>
      <c r="AC98" s="39"/>
    </row>
    <row r="99" spans="28:29" x14ac:dyDescent="0.2">
      <c r="AB99" s="39"/>
      <c r="AC99" s="39"/>
    </row>
    <row r="100" spans="28:29" x14ac:dyDescent="0.2">
      <c r="AB100" s="39"/>
      <c r="AC100" s="39"/>
    </row>
  </sheetData>
  <mergeCells count="7">
    <mergeCell ref="B91:C91"/>
    <mergeCell ref="A2:AA3"/>
    <mergeCell ref="A4:Z4"/>
    <mergeCell ref="F12:Y12"/>
    <mergeCell ref="Z12:Z14"/>
    <mergeCell ref="B13:C13"/>
    <mergeCell ref="X13:Y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2015-07-29T19:46:20Z</dcterms:created>
  <dcterms:modified xsi:type="dcterms:W3CDTF">2015-07-29T19:48:41Z</dcterms:modified>
</cp:coreProperties>
</file>