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600" yWindow="750" windowWidth="19875" windowHeight="10920" tabRatio="750" activeTab="4"/>
  </bookViews>
  <sheets>
    <sheet name="EA" sheetId="5" r:id="rId1"/>
    <sheet name="ESF" sheetId="1" r:id="rId2"/>
    <sheet name="PT_ESF_ECSF" sheetId="3" state="hidden" r:id="rId3"/>
    <sheet name="ECSF" sheetId="2" r:id="rId4"/>
    <sheet name="EAA" sheetId="8" r:id="rId5"/>
    <sheet name="EADP" sheetId="9" r:id="rId6"/>
    <sheet name="EVHP" sheetId="7" r:id="rId7"/>
    <sheet name="EFE" sheetId="10" r:id="rId8"/>
    <sheet name="Hoja1" sheetId="24" r:id="rId9"/>
  </sheets>
  <externalReferences>
    <externalReference r:id="rId10"/>
    <externalReference r:id="rId11"/>
  </externalReferences>
  <definedNames>
    <definedName name="_xlnm.Print_Area" localSheetId="0">EA!$A$1:$K$62</definedName>
    <definedName name="_xlnm.Print_Area" localSheetId="4">EAA!$A$1:$I$45</definedName>
    <definedName name="_xlnm.Print_Area" localSheetId="5">EADP!$A$1:$J$54</definedName>
    <definedName name="_xlnm.Print_Area" localSheetId="3">ECSF!$A$1:$K$64</definedName>
    <definedName name="_xlnm.Print_Area" localSheetId="7">EFE!$A$1:$Q$57</definedName>
    <definedName name="_xlnm.Print_Area" localSheetId="1">ESF!$A$1:$L$75</definedName>
    <definedName name="_xlnm.Print_Area" localSheetId="6">EVHP!$A$1:$I$48</definedName>
  </definedNames>
  <calcPr calcId="125725"/>
</workbook>
</file>

<file path=xl/calcChain.xml><?xml version="1.0" encoding="utf-8"?>
<calcChain xmlns="http://schemas.openxmlformats.org/spreadsheetml/2006/main">
  <c r="G28" i="10"/>
  <c r="G46"/>
  <c r="F36" i="7"/>
  <c r="E36"/>
  <c r="F35"/>
  <c r="K27"/>
  <c r="E14" l="1"/>
  <c r="J65" i="1"/>
  <c r="F19" i="8" l="1"/>
  <c r="E19"/>
  <c r="F18" l="1"/>
  <c r="E18"/>
  <c r="D26" i="5" l="1"/>
  <c r="D19" i="1" l="1"/>
  <c r="E19" i="7" l="1"/>
  <c r="E23" l="1"/>
  <c r="I29" i="2"/>
  <c r="E148" i="3" s="1"/>
  <c r="D36" i="8"/>
  <c r="G36" s="1"/>
  <c r="H36" s="1"/>
  <c r="D35"/>
  <c r="G35" s="1"/>
  <c r="H35" s="1"/>
  <c r="D34"/>
  <c r="G34" s="1"/>
  <c r="H34" s="1"/>
  <c r="D33"/>
  <c r="G33" s="1"/>
  <c r="D32"/>
  <c r="G32" s="1"/>
  <c r="H32" s="1"/>
  <c r="D31"/>
  <c r="G31" s="1"/>
  <c r="H31" s="1"/>
  <c r="D30"/>
  <c r="G30" s="1"/>
  <c r="H30" s="1"/>
  <c r="D29"/>
  <c r="G29" s="1"/>
  <c r="D28"/>
  <c r="G28" s="1"/>
  <c r="H28" s="1"/>
  <c r="D24"/>
  <c r="G24" s="1"/>
  <c r="H24" s="1"/>
  <c r="D19"/>
  <c r="G19" s="1"/>
  <c r="D20"/>
  <c r="G20" s="1"/>
  <c r="H20" s="1"/>
  <c r="D21"/>
  <c r="G21" s="1"/>
  <c r="H21" s="1"/>
  <c r="D22"/>
  <c r="G22" s="1"/>
  <c r="H22" s="1"/>
  <c r="D23"/>
  <c r="G23" s="1"/>
  <c r="D18"/>
  <c r="G18" s="1"/>
  <c r="P35" i="10"/>
  <c r="P34" s="1"/>
  <c r="O35"/>
  <c r="O34" s="1"/>
  <c r="P29"/>
  <c r="P28" s="1"/>
  <c r="O29"/>
  <c r="O28" s="1"/>
  <c r="H27"/>
  <c r="G27"/>
  <c r="P19"/>
  <c r="O19"/>
  <c r="P14"/>
  <c r="O14"/>
  <c r="H14"/>
  <c r="I36" i="9"/>
  <c r="H36"/>
  <c r="I31"/>
  <c r="H31"/>
  <c r="H42" s="1"/>
  <c r="I22"/>
  <c r="H22"/>
  <c r="I17"/>
  <c r="H17"/>
  <c r="H28" s="1"/>
  <c r="F26" i="8"/>
  <c r="E26"/>
  <c r="F16"/>
  <c r="F14" s="1"/>
  <c r="E16"/>
  <c r="H38" i="7"/>
  <c r="H37"/>
  <c r="G34"/>
  <c r="D34"/>
  <c r="H32"/>
  <c r="H31"/>
  <c r="H30"/>
  <c r="G29"/>
  <c r="G40" s="1"/>
  <c r="F29"/>
  <c r="E29"/>
  <c r="D29"/>
  <c r="H25"/>
  <c r="H24"/>
  <c r="G21"/>
  <c r="D21"/>
  <c r="H19"/>
  <c r="H18"/>
  <c r="H17"/>
  <c r="G16"/>
  <c r="G27" s="1"/>
  <c r="F16"/>
  <c r="E16"/>
  <c r="D16"/>
  <c r="H14"/>
  <c r="J48" i="5"/>
  <c r="I48"/>
  <c r="J40"/>
  <c r="I40"/>
  <c r="J33"/>
  <c r="I33"/>
  <c r="J28"/>
  <c r="I28"/>
  <c r="E26"/>
  <c r="E22"/>
  <c r="D22"/>
  <c r="J17"/>
  <c r="I17"/>
  <c r="J12"/>
  <c r="I12"/>
  <c r="E12"/>
  <c r="D12"/>
  <c r="D18" i="2"/>
  <c r="E120" i="3" s="1"/>
  <c r="I18" i="2"/>
  <c r="J18" s="1"/>
  <c r="E115" i="3"/>
  <c r="E114"/>
  <c r="E113"/>
  <c r="E112"/>
  <c r="E111"/>
  <c r="E110"/>
  <c r="E221"/>
  <c r="E220"/>
  <c r="E219"/>
  <c r="E218"/>
  <c r="E3"/>
  <c r="E2"/>
  <c r="E106"/>
  <c r="E107"/>
  <c r="E55"/>
  <c r="E54"/>
  <c r="E101"/>
  <c r="E102"/>
  <c r="E103"/>
  <c r="E104"/>
  <c r="E49"/>
  <c r="E50"/>
  <c r="E51"/>
  <c r="E52"/>
  <c r="E96"/>
  <c r="E97"/>
  <c r="E98"/>
  <c r="E45"/>
  <c r="E46"/>
  <c r="E44"/>
  <c r="E87"/>
  <c r="E88"/>
  <c r="E89"/>
  <c r="E90"/>
  <c r="E91"/>
  <c r="E92"/>
  <c r="E36"/>
  <c r="E37"/>
  <c r="E38"/>
  <c r="E39"/>
  <c r="E40"/>
  <c r="E35"/>
  <c r="E78"/>
  <c r="E79"/>
  <c r="E80"/>
  <c r="E81"/>
  <c r="E82"/>
  <c r="E83"/>
  <c r="E84"/>
  <c r="E85"/>
  <c r="E27"/>
  <c r="E28"/>
  <c r="E29"/>
  <c r="E30"/>
  <c r="E31"/>
  <c r="E32"/>
  <c r="E33"/>
  <c r="E26"/>
  <c r="E67"/>
  <c r="E68"/>
  <c r="E69"/>
  <c r="E70"/>
  <c r="E71"/>
  <c r="E72"/>
  <c r="E73"/>
  <c r="E74"/>
  <c r="E75"/>
  <c r="E16"/>
  <c r="E17"/>
  <c r="E18"/>
  <c r="E19"/>
  <c r="E20"/>
  <c r="E21"/>
  <c r="E22"/>
  <c r="E23"/>
  <c r="E15"/>
  <c r="E8"/>
  <c r="E60"/>
  <c r="E9"/>
  <c r="E61"/>
  <c r="E10"/>
  <c r="E62"/>
  <c r="E11"/>
  <c r="E63"/>
  <c r="E12"/>
  <c r="E64"/>
  <c r="E13"/>
  <c r="E65"/>
  <c r="E59"/>
  <c r="E7"/>
  <c r="I55" i="2"/>
  <c r="J55" s="1"/>
  <c r="E217" i="3" s="1"/>
  <c r="I54" i="2"/>
  <c r="E166" i="3" s="1"/>
  <c r="I47" i="2"/>
  <c r="E161" i="3" s="1"/>
  <c r="I48" i="2"/>
  <c r="E162" i="3" s="1"/>
  <c r="I49" i="2"/>
  <c r="J49" s="1"/>
  <c r="E213" i="3" s="1"/>
  <c r="I50" i="2"/>
  <c r="J50" s="1"/>
  <c r="E214" i="3" s="1"/>
  <c r="I41" i="2"/>
  <c r="J41" s="1"/>
  <c r="E207" i="3" s="1"/>
  <c r="I42" i="2"/>
  <c r="J42" s="1"/>
  <c r="E208" i="3" s="1"/>
  <c r="I40" i="2"/>
  <c r="E156" i="3" s="1"/>
  <c r="I30" i="2"/>
  <c r="J30" s="1"/>
  <c r="E199" i="3" s="1"/>
  <c r="I31" i="2"/>
  <c r="E150" i="3" s="1"/>
  <c r="I32" i="2"/>
  <c r="E151" i="3" s="1"/>
  <c r="I33" i="2"/>
  <c r="J33" s="1"/>
  <c r="E202" i="3" s="1"/>
  <c r="I34" i="2"/>
  <c r="E153" i="3" s="1"/>
  <c r="I19" i="2"/>
  <c r="J19" s="1"/>
  <c r="E190" i="3" s="1"/>
  <c r="I20" i="2"/>
  <c r="J20" s="1"/>
  <c r="E191" i="3" s="1"/>
  <c r="I21" i="2"/>
  <c r="E142" i="3" s="1"/>
  <c r="I22" i="2"/>
  <c r="J22" s="1"/>
  <c r="E193" i="3" s="1"/>
  <c r="I23" i="2"/>
  <c r="J23" s="1"/>
  <c r="E194" i="3" s="1"/>
  <c r="I24" i="2"/>
  <c r="J24" s="1"/>
  <c r="E195" i="3" s="1"/>
  <c r="I25" i="2"/>
  <c r="E146" i="3" s="1"/>
  <c r="E143"/>
  <c r="E139"/>
  <c r="E157"/>
  <c r="D29" i="2"/>
  <c r="E29" s="1"/>
  <c r="E179" i="3" s="1"/>
  <c r="D30" i="2"/>
  <c r="E130" i="3" s="1"/>
  <c r="D31" i="2"/>
  <c r="E131" i="3" s="1"/>
  <c r="D32" i="2"/>
  <c r="E32" s="1"/>
  <c r="E182" i="3" s="1"/>
  <c r="D33" i="2"/>
  <c r="E133" i="3" s="1"/>
  <c r="D34" i="2"/>
  <c r="E134" i="3" s="1"/>
  <c r="D35" i="2"/>
  <c r="E135" i="3" s="1"/>
  <c r="D36" i="2"/>
  <c r="E36" s="1"/>
  <c r="E186" i="3" s="1"/>
  <c r="D28" i="2"/>
  <c r="E28" s="1"/>
  <c r="E178" i="3" s="1"/>
  <c r="D19" i="2"/>
  <c r="E121" i="3" s="1"/>
  <c r="D20" i="2"/>
  <c r="E122" i="3" s="1"/>
  <c r="D21" i="2"/>
  <c r="E123" i="3" s="1"/>
  <c r="D22" i="2"/>
  <c r="E124" i="3" s="1"/>
  <c r="D23" i="2"/>
  <c r="E125" i="3" s="1"/>
  <c r="D24" i="2"/>
  <c r="E24" s="1"/>
  <c r="E176" i="3" s="1"/>
  <c r="E21" i="2"/>
  <c r="E173" i="3" s="1"/>
  <c r="E35" i="2"/>
  <c r="E185" i="3" s="1"/>
  <c r="J58" i="1"/>
  <c r="E105" i="3"/>
  <c r="I58" i="1"/>
  <c r="E53" i="3" s="1"/>
  <c r="J44" i="1"/>
  <c r="E95" i="3" s="1"/>
  <c r="I44" i="1"/>
  <c r="E43" i="3" s="1"/>
  <c r="E41" i="1"/>
  <c r="D41"/>
  <c r="E24" i="3" s="1"/>
  <c r="J38" i="1"/>
  <c r="E93" i="3" s="1"/>
  <c r="I38" i="1"/>
  <c r="J27"/>
  <c r="E86" i="3" s="1"/>
  <c r="I27" i="1"/>
  <c r="E34" i="3" s="1"/>
  <c r="E26" i="1"/>
  <c r="E66" i="3" s="1"/>
  <c r="D26" i="1"/>
  <c r="E14" i="3" s="1"/>
  <c r="E14" i="8" l="1"/>
  <c r="H48" i="10"/>
  <c r="J34" i="2"/>
  <c r="E203" i="3" s="1"/>
  <c r="H29" i="7"/>
  <c r="E140" i="3"/>
  <c r="E144"/>
  <c r="E164"/>
  <c r="I51" i="5"/>
  <c r="J25" i="2"/>
  <c r="E196" i="3" s="1"/>
  <c r="J40" i="2"/>
  <c r="E206" i="3" s="1"/>
  <c r="E163"/>
  <c r="E30" i="2"/>
  <c r="E180" i="3" s="1"/>
  <c r="E19" i="2"/>
  <c r="E171" i="3" s="1"/>
  <c r="E21" i="7"/>
  <c r="E27" s="1"/>
  <c r="E132" i="3"/>
  <c r="E23" i="2"/>
  <c r="E175" i="3" s="1"/>
  <c r="E34" i="2"/>
  <c r="E184" i="3" s="1"/>
  <c r="J32" i="2"/>
  <c r="E201" i="3" s="1"/>
  <c r="E145"/>
  <c r="E20" i="2"/>
  <c r="E172" i="3" s="1"/>
  <c r="E167"/>
  <c r="J48" i="2"/>
  <c r="E212" i="3" s="1"/>
  <c r="H23" i="7"/>
  <c r="K20" i="8"/>
  <c r="E126" i="3"/>
  <c r="J21" i="2"/>
  <c r="E192" i="3" s="1"/>
  <c r="E33" i="5"/>
  <c r="H29" i="8"/>
  <c r="K29"/>
  <c r="E34" i="7"/>
  <c r="E40" s="1"/>
  <c r="H36"/>
  <c r="E136" i="3"/>
  <c r="J29" i="2"/>
  <c r="J51" i="5"/>
  <c r="H16" i="7"/>
  <c r="I42" i="9"/>
  <c r="E129" i="3"/>
  <c r="E149"/>
  <c r="K35" i="8"/>
  <c r="I38" i="2"/>
  <c r="E155" i="3" s="1"/>
  <c r="I52" i="2"/>
  <c r="E165" i="3" s="1"/>
  <c r="E128"/>
  <c r="E141"/>
  <c r="E152"/>
  <c r="I16" i="2"/>
  <c r="E138" i="3" s="1"/>
  <c r="E158"/>
  <c r="I28" i="9"/>
  <c r="I46" s="1"/>
  <c r="J54" i="2"/>
  <c r="D33" i="5"/>
  <c r="D27" i="7"/>
  <c r="D40" s="1"/>
  <c r="P23" i="10"/>
  <c r="O23"/>
  <c r="H19" i="8"/>
  <c r="K19"/>
  <c r="K23"/>
  <c r="H23"/>
  <c r="K31"/>
  <c r="K24"/>
  <c r="K34"/>
  <c r="K21"/>
  <c r="K30"/>
  <c r="K36"/>
  <c r="O40" i="10"/>
  <c r="I40" i="1"/>
  <c r="I50" i="9" s="1"/>
  <c r="E43" i="1"/>
  <c r="E77" i="3" s="1"/>
  <c r="J40" i="1"/>
  <c r="E94" i="3" s="1"/>
  <c r="E189"/>
  <c r="H18" i="8"/>
  <c r="K18"/>
  <c r="E18" i="2"/>
  <c r="E170" i="3" s="1"/>
  <c r="D16" i="8"/>
  <c r="P40" i="10"/>
  <c r="D43" i="1"/>
  <c r="E25" i="3" s="1"/>
  <c r="H33" i="8"/>
  <c r="K33"/>
  <c r="E33" i="2"/>
  <c r="E183" i="3" s="1"/>
  <c r="D26" i="2"/>
  <c r="E127" i="3" s="1"/>
  <c r="E76"/>
  <c r="J47" i="2"/>
  <c r="E211" i="3" s="1"/>
  <c r="H50" i="9"/>
  <c r="E41" i="3"/>
  <c r="K32" i="8"/>
  <c r="E31" i="2"/>
  <c r="I27"/>
  <c r="E147" i="3" s="1"/>
  <c r="J31" i="2"/>
  <c r="E200" i="3" s="1"/>
  <c r="E198"/>
  <c r="K22" i="8"/>
  <c r="K28"/>
  <c r="D26"/>
  <c r="G26" s="1"/>
  <c r="H26" s="1"/>
  <c r="E22" i="2"/>
  <c r="D16"/>
  <c r="E119" i="3" s="1"/>
  <c r="H46" i="9"/>
  <c r="I53" i="5" l="1"/>
  <c r="I52" i="1" s="1"/>
  <c r="J16" i="2"/>
  <c r="E188" i="3" s="1"/>
  <c r="J38" i="2"/>
  <c r="E205" i="3" s="1"/>
  <c r="J53" i="5"/>
  <c r="E100" i="3" s="1"/>
  <c r="J52" i="2"/>
  <c r="E215" i="3" s="1"/>
  <c r="E216"/>
  <c r="G16" i="8"/>
  <c r="G14" s="1"/>
  <c r="D14"/>
  <c r="P43" i="10"/>
  <c r="P48" s="1"/>
  <c r="O47" s="1"/>
  <c r="O53" s="1"/>
  <c r="E42" i="3"/>
  <c r="D14" i="2"/>
  <c r="E118" i="3" s="1"/>
  <c r="E26" i="2"/>
  <c r="E177" i="3" s="1"/>
  <c r="E181"/>
  <c r="J27" i="2"/>
  <c r="I14"/>
  <c r="E137" i="3" s="1"/>
  <c r="E16" i="2"/>
  <c r="E174" i="3"/>
  <c r="H35" i="7" l="1"/>
  <c r="E48" i="3"/>
  <c r="F34" i="7"/>
  <c r="I50" i="1"/>
  <c r="I63" s="1"/>
  <c r="J14" i="2"/>
  <c r="E187" i="3" s="1"/>
  <c r="J50" i="1"/>
  <c r="E99" i="3" s="1"/>
  <c r="F22" i="7"/>
  <c r="H22" s="1"/>
  <c r="I46" i="2"/>
  <c r="I44" s="1"/>
  <c r="H16" i="8"/>
  <c r="H14" s="1"/>
  <c r="E197" i="3"/>
  <c r="E169"/>
  <c r="E14" i="2"/>
  <c r="E168" i="3" s="1"/>
  <c r="E47" l="1"/>
  <c r="H34" i="7"/>
  <c r="J63" i="1"/>
  <c r="E109" i="3" s="1"/>
  <c r="J46" i="2"/>
  <c r="E210" i="3" s="1"/>
  <c r="E160"/>
  <c r="F21" i="7"/>
  <c r="H21" s="1"/>
  <c r="E159" i="3"/>
  <c r="I36" i="2"/>
  <c r="E154" i="3" s="1"/>
  <c r="E56"/>
  <c r="I65" i="1"/>
  <c r="F27" i="7" l="1"/>
  <c r="E108" i="3"/>
  <c r="J44" i="2"/>
  <c r="J36" s="1"/>
  <c r="E204" i="3" s="1"/>
  <c r="E57"/>
  <c r="H27" i="7" l="1"/>
  <c r="F40"/>
  <c r="E209" i="3"/>
  <c r="H40" i="7" l="1"/>
  <c r="G14" i="10"/>
  <c r="G48" s="1"/>
  <c r="L29" i="7" l="1"/>
  <c r="K40"/>
  <c r="O43" i="10"/>
  <c r="O48" s="1"/>
  <c r="O54" l="1"/>
</calcChain>
</file>

<file path=xl/sharedStrings.xml><?xml version="1.0" encoding="utf-8"?>
<sst xmlns="http://schemas.openxmlformats.org/spreadsheetml/2006/main" count="655" uniqueCount="226">
  <si>
    <t>Estado de Situación Financiera</t>
  </si>
  <si>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</si>
  <si>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</si>
  <si>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</si>
  <si>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</si>
  <si>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</si>
  <si>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</si>
  <si>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</si>
  <si>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</si>
  <si>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</si>
  <si>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</si>
  <si>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</si>
  <si>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</si>
  <si>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</si>
  <si>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</si>
  <si>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</si>
  <si>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</si>
  <si>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</si>
  <si>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</si>
  <si>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</si>
  <si>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</si>
  <si>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</si>
  <si>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</si>
  <si>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</si>
  <si>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</si>
  <si>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</si>
  <si>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</si>
  <si>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</si>
  <si>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</si>
  <si>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</si>
  <si>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</si>
  <si>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</si>
  <si>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</si>
  <si>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</si>
  <si>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</si>
  <si>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</si>
  <si>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</si>
  <si>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</si>
  <si>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</si>
  <si>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</si>
  <si>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</si>
  <si>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</si>
  <si>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</si>
  <si>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</si>
  <si>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</si>
  <si>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</si>
  <si>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</si>
  <si>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</si>
  <si>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</si>
  <si>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</si>
  <si>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</si>
  <si>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</si>
  <si>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</si>
  <si>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</si>
  <si>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</si>
  <si>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</si>
  <si>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</si>
  <si>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</si>
  <si>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</si>
  <si>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</si>
  <si>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</si>
  <si>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</si>
  <si>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</si>
  <si>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</si>
  <si>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</si>
  <si>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</si>
  <si>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Estado de Cambios en la Situación Financiera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</si>
  <si>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</si>
  <si>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</si>
  <si>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</si>
  <si>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</si>
  <si>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</si>
  <si>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</si>
  <si>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</si>
  <si>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</si>
  <si>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</si>
  <si>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</si>
  <si>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CONCEPTO</t>
  </si>
  <si>
    <t>Bajo protesta de decir verdad declaramos que los Estados Financieros y sus Notas son razonablemente correctos y responsabilidad del emisor</t>
  </si>
  <si>
    <t>¡ERROR!</t>
  </si>
  <si>
    <t>Exceso o Insuficiencia en la Actualización de la Hacienda Pública/Patrimonio</t>
  </si>
  <si>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</si>
  <si>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</si>
  <si>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</si>
  <si>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</si>
  <si>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</si>
  <si>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</si>
  <si>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</si>
  <si>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</si>
  <si>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</si>
  <si>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</si>
  <si>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</si>
  <si>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</si>
  <si>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</si>
  <si>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</si>
  <si>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</si>
  <si>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</si>
  <si>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</si>
  <si>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</si>
  <si>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</si>
  <si>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</si>
  <si>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</si>
  <si>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</si>
  <si>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</si>
  <si>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</si>
  <si>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</si>
  <si>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</si>
  <si>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</si>
  <si>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</si>
  <si>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</si>
  <si>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</si>
  <si>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</si>
  <si>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</si>
  <si>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</si>
  <si>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</si>
  <si>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</si>
  <si>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</si>
  <si>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</si>
  <si>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</si>
  <si>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</si>
  <si>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</si>
  <si>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</si>
  <si>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</si>
  <si>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</si>
  <si>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</si>
  <si>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</si>
  <si>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</si>
  <si>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</si>
  <si>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</si>
  <si>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</si>
  <si>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</si>
  <si>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</si>
  <si>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</si>
  <si>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Estado de Variación en la Hacienda Pública</t>
  </si>
  <si>
    <t>(pesos)</t>
  </si>
  <si>
    <t xml:space="preserve"> 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</si>
  <si>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</si>
  <si>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</si>
  <si>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</si>
  <si>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</si>
  <si>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</si>
  <si>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</si>
  <si>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</si>
  <si>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</si>
  <si>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</si>
  <si>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</si>
  <si>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</si>
  <si>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</si>
  <si>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</si>
  <si>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</si>
  <si>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</si>
  <si>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</si>
  <si>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</si>
  <si>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</si>
  <si>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</si>
  <si>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</si>
  <si>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</si>
  <si>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</si>
  <si>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</si>
  <si>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</si>
  <si>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</si>
  <si>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</si>
  <si>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</si>
  <si>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</si>
  <si>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</si>
  <si>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</si>
  <si>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</si>
  <si>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</si>
  <si>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</si>
  <si>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</si>
  <si>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</si>
  <si>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</si>
  <si>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</si>
  <si>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</si>
  <si>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</si>
  <si>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Flujos de Efectivo</t>
  </si>
  <si>
    <t>Flujos de Efectivo de las Actividades de Gestión</t>
  </si>
  <si>
    <t xml:space="preserve">Flujos de Efectivo de las Actividades de Inversión </t>
  </si>
  <si>
    <t>Contribuciones de mejoras</t>
  </si>
  <si>
    <t>Flujos Netos de Efectivo por Actividades de Inversión</t>
  </si>
  <si>
    <t>Flujo de Efectivo de las Actividades de Financiamiento</t>
  </si>
  <si>
    <t>Servicios Personales</t>
  </si>
  <si>
    <t>Endeudamiento Neto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</si>
  <si>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</si>
  <si>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</si>
  <si>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</si>
  <si>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</si>
  <si>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Servicios de la Deuda</t>
  </si>
  <si>
    <t xml:space="preserve">Participaciones 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</si>
  <si>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</si>
  <si>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</si>
  <si>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</si>
  <si>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Cuenta Pública 2014</t>
  </si>
  <si>
    <t>Total del  Pasivo</t>
  </si>
  <si>
    <t>Total del Activo</t>
  </si>
  <si>
    <t>Total del  Pasivo y Hacienda Pública / Patrimonio</t>
  </si>
  <si>
    <t>Efectivo y Equivalente al Efectivo al Inicio del Ejericio</t>
  </si>
  <si>
    <t>Efectivo y Equivalente al Efectivo al Final del Ejericio</t>
  </si>
  <si>
    <t>Transferencia, Asignaciones, Subsidios y Otras ayudas</t>
  </si>
  <si>
    <t>Transferencia, Asignaciones, Subsidios y Otras Ayudas</t>
  </si>
  <si>
    <t>Aumento por Insuficiencia de Estimaciones por Pérdida o Deterioro y Obsolescencia</t>
  </si>
  <si>
    <t>Cuotas y Aportaciones de Seguridad Social</t>
  </si>
  <si>
    <t>Transferencias, Asignaciones y Subsidios y Otras Ayudas</t>
  </si>
  <si>
    <t>Otros Orígenes de Operación</t>
  </si>
  <si>
    <t>Otras Aplicaciones de Operación</t>
  </si>
  <si>
    <t xml:space="preserve">Otros Orígenes de Inversión </t>
  </si>
  <si>
    <t>Otras Aplicaciones de Inversión</t>
  </si>
  <si>
    <t>Otros Orígenes de Financiamiento</t>
  </si>
  <si>
    <t>Otras Aplicaciones de Financiamiento</t>
  </si>
  <si>
    <t>Instituto de Catastro</t>
  </si>
  <si>
    <t>Lic. Fernando Zamora Castillo</t>
  </si>
  <si>
    <t>Director General del IDC</t>
  </si>
  <si>
    <t>Jefe de Departamento Administrativo del IDC</t>
  </si>
  <si>
    <t>Jefe de departamento Administrativo del IDC</t>
  </si>
  <si>
    <t>Al 30 de Junio de 2015 y 2014</t>
  </si>
  <si>
    <t>Del 1 de enero al 30 de Junio de 2015</t>
  </si>
  <si>
    <t>Cuenta  Pública 2015</t>
  </si>
  <si>
    <t>Cuenta Pública 2015</t>
  </si>
  <si>
    <t>Del 01 de Enero al 30 de junio 2015</t>
  </si>
  <si>
    <t>Del 1 de enero al 31 de Junio de 2015</t>
  </si>
  <si>
    <t>Hacienda Pública/Patrimonio Neto Final del Ejercicio 2014</t>
  </si>
  <si>
    <t>Saldo Neto en la Hacienda Pública / Patrimonio 2015</t>
  </si>
  <si>
    <t>Cambios en la Hacienda Pública/Patrimonio Neto del Ejercicio 2014</t>
  </si>
  <si>
    <t>Lic. Joseline Corona Jaramillo</t>
  </si>
  <si>
    <t>Lic.Joseline Corona Jaramillo</t>
  </si>
  <si>
    <t>Del 1 de enero al 30 de Junio de 2015 y 2014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</si>
</sst>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40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sz val="9"/>
      <name val="Soberana Sans"/>
      <family val="3"/>
    </font>
    <font>
      <sz val="9"/>
      <name val="Soberana Sans"/>
      <family val="3"/>
    </font>
    <font>
      <b/>
      <i/>
      <sz val="9"/>
      <name val="Soberana Sans"/>
      <family val="3"/>
    </font>
    <font>
      <i/>
      <sz val="9"/>
      <name val="Soberana Sans"/>
      <family val="3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Soberana Sans"/>
      <family val="3"/>
    </font>
    <font>
      <b/>
      <sz val="9"/>
      <color theme="1"/>
      <name val="Soberana Sans"/>
      <family val="3"/>
    </font>
    <font>
      <sz val="9"/>
      <color theme="0"/>
      <name val="Soberana Sans"/>
      <family val="3"/>
    </font>
    <font>
      <b/>
      <sz val="9"/>
      <color theme="0"/>
      <name val="Soberana Sans"/>
      <family val="3"/>
    </font>
    <font>
      <i/>
      <sz val="9"/>
      <color theme="1"/>
      <name val="Soberana Sans"/>
      <family val="3"/>
    </font>
    <font>
      <sz val="11"/>
      <color indexed="8"/>
      <name val="Calibri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7"/>
      <color theme="1"/>
      <name val="Arial"/>
      <family val="2"/>
    </font>
    <font>
      <b/>
      <sz val="7"/>
      <name val="Arial"/>
      <family val="2"/>
    </font>
    <font>
      <b/>
      <sz val="7"/>
      <color theme="0"/>
      <name val="Arial"/>
      <family val="2"/>
    </font>
    <font>
      <b/>
      <i/>
      <sz val="9"/>
      <name val="Arial"/>
      <family val="2"/>
    </font>
    <font>
      <b/>
      <sz val="7"/>
      <color theme="1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sz val="16"/>
      <color rgb="FFFF0000"/>
      <name val="Arial"/>
      <family val="2"/>
    </font>
    <font>
      <sz val="22"/>
      <color rgb="FFFF0000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993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</borders>
  <cellStyleXfs count="6">
    <xf numFmtId="0" fontId="0" fillId="0" borderId="0"/>
    <xf numFmtId="164" fontId="3" fillId="0" borderId="0"/>
    <xf numFmtId="43" fontId="11" fillId="0" borderId="0" applyFont="0" applyFill="0" applyBorder="0" applyAlignment="0" applyProtection="0"/>
    <xf numFmtId="0" fontId="3" fillId="0" borderId="0"/>
    <xf numFmtId="0" fontId="11" fillId="0" borderId="0"/>
    <xf numFmtId="43" fontId="20" fillId="0" borderId="0" applyFont="0" applyFill="0" applyBorder="0" applyAlignment="0" applyProtection="0"/>
  </cellStyleXfs>
  <cellXfs count="413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12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13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12" fillId="0" borderId="0" xfId="0" applyFont="1" applyAlignment="1">
      <alignment wrapText="1"/>
    </xf>
    <xf numFmtId="14" fontId="12" fillId="0" borderId="0" xfId="0" applyNumberFormat="1" applyFont="1" applyAlignment="1">
      <alignment wrapText="1"/>
    </xf>
    <xf numFmtId="0" fontId="14" fillId="0" borderId="0" xfId="0" applyFont="1" applyFill="1"/>
    <xf numFmtId="0" fontId="15" fillId="4" borderId="0" xfId="0" applyFont="1" applyFill="1" applyBorder="1"/>
    <xf numFmtId="0" fontId="15" fillId="4" borderId="0" xfId="0" applyFont="1" applyFill="1"/>
    <xf numFmtId="0" fontId="15" fillId="4" borderId="0" xfId="0" applyFont="1" applyFill="1" applyBorder="1" applyAlignment="1"/>
    <xf numFmtId="0" fontId="16" fillId="4" borderId="0" xfId="0" applyFont="1" applyFill="1" applyBorder="1" applyAlignment="1"/>
    <xf numFmtId="0" fontId="7" fillId="4" borderId="0" xfId="0" applyFont="1" applyFill="1" applyBorder="1" applyAlignment="1">
      <alignment horizontal="right"/>
    </xf>
    <xf numFmtId="0" fontId="7" fillId="4" borderId="0" xfId="3" applyFont="1" applyFill="1" applyBorder="1" applyAlignment="1"/>
    <xf numFmtId="0" fontId="7" fillId="4" borderId="0" xfId="3" applyFont="1" applyFill="1" applyBorder="1" applyAlignment="1">
      <alignment horizontal="centerContinuous"/>
    </xf>
    <xf numFmtId="0" fontId="16" fillId="4" borderId="0" xfId="0" applyFont="1" applyFill="1" applyBorder="1" applyAlignment="1">
      <alignment horizontal="center"/>
    </xf>
    <xf numFmtId="0" fontId="8" fillId="4" borderId="0" xfId="3" applyFont="1" applyFill="1" applyBorder="1" applyAlignment="1">
      <alignment horizontal="center" vertical="center"/>
    </xf>
    <xf numFmtId="0" fontId="8" fillId="4" borderId="0" xfId="3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/>
    </xf>
    <xf numFmtId="0" fontId="15" fillId="4" borderId="1" xfId="0" applyFont="1" applyFill="1" applyBorder="1" applyAlignment="1"/>
    <xf numFmtId="0" fontId="7" fillId="4" borderId="0" xfId="3" applyFont="1" applyFill="1" applyBorder="1" applyAlignment="1">
      <alignment vertical="center"/>
    </xf>
    <xf numFmtId="0" fontId="8" fillId="4" borderId="0" xfId="3" applyFont="1" applyFill="1" applyBorder="1" applyAlignment="1"/>
    <xf numFmtId="0" fontId="15" fillId="4" borderId="2" xfId="0" applyFont="1" applyFill="1" applyBorder="1"/>
    <xf numFmtId="0" fontId="15" fillId="4" borderId="0" xfId="0" applyFont="1" applyFill="1" applyBorder="1" applyAlignment="1">
      <alignment vertical="top"/>
    </xf>
    <xf numFmtId="0" fontId="8" fillId="4" borderId="1" xfId="0" applyFont="1" applyFill="1" applyBorder="1" applyAlignment="1">
      <alignment horizontal="left" vertical="top"/>
    </xf>
    <xf numFmtId="0" fontId="7" fillId="4" borderId="1" xfId="0" applyFont="1" applyFill="1" applyBorder="1" applyAlignment="1">
      <alignment horizontal="left" vertical="top"/>
    </xf>
    <xf numFmtId="0" fontId="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vertical="top"/>
    </xf>
    <xf numFmtId="0" fontId="15" fillId="4" borderId="4" xfId="0" applyFont="1" applyFill="1" applyBorder="1"/>
    <xf numFmtId="0" fontId="15" fillId="4" borderId="5" xfId="0" applyFont="1" applyFill="1" applyBorder="1"/>
    <xf numFmtId="0" fontId="8" fillId="4" borderId="4" xfId="0" applyFont="1" applyFill="1" applyBorder="1" applyAlignment="1">
      <alignment vertical="top"/>
    </xf>
    <xf numFmtId="0" fontId="8" fillId="4" borderId="4" xfId="0" applyFont="1" applyFill="1" applyBorder="1"/>
    <xf numFmtId="43" fontId="8" fillId="4" borderId="4" xfId="2" applyFont="1" applyFill="1" applyBorder="1"/>
    <xf numFmtId="0" fontId="8" fillId="4" borderId="4" xfId="0" applyFont="1" applyFill="1" applyBorder="1" applyAlignment="1">
      <alignment vertical="center"/>
    </xf>
    <xf numFmtId="0" fontId="8" fillId="4" borderId="0" xfId="0" applyFont="1" applyFill="1" applyBorder="1" applyAlignment="1">
      <alignment vertical="top"/>
    </xf>
    <xf numFmtId="0" fontId="8" fillId="4" borderId="0" xfId="0" applyFont="1" applyFill="1" applyBorder="1"/>
    <xf numFmtId="43" fontId="8" fillId="4" borderId="0" xfId="2" applyFont="1" applyFill="1" applyBorder="1"/>
    <xf numFmtId="0" fontId="8" fillId="4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horizontal="right" vertical="top"/>
    </xf>
    <xf numFmtId="0" fontId="8" fillId="4" borderId="0" xfId="0" applyFont="1" applyFill="1" applyBorder="1" applyAlignment="1">
      <alignment horizontal="right"/>
    </xf>
    <xf numFmtId="43" fontId="8" fillId="4" borderId="0" xfId="2" applyFont="1" applyFill="1" applyBorder="1" applyAlignment="1">
      <alignment vertical="top"/>
    </xf>
    <xf numFmtId="3" fontId="8" fillId="4" borderId="0" xfId="0" applyNumberFormat="1" applyFont="1" applyFill="1" applyBorder="1" applyAlignment="1">
      <alignment vertical="top"/>
    </xf>
    <xf numFmtId="3" fontId="7" fillId="4" borderId="0" xfId="0" applyNumberFormat="1" applyFont="1" applyFill="1" applyBorder="1" applyAlignment="1">
      <alignment vertical="top"/>
    </xf>
    <xf numFmtId="0" fontId="9" fillId="4" borderId="0" xfId="0" applyFont="1" applyFill="1" applyBorder="1" applyAlignment="1">
      <alignment vertical="top" wrapText="1"/>
    </xf>
    <xf numFmtId="0" fontId="9" fillId="4" borderId="0" xfId="0" applyFont="1" applyFill="1" applyBorder="1" applyAlignment="1">
      <alignment vertical="top"/>
    </xf>
    <xf numFmtId="3" fontId="8" fillId="4" borderId="0" xfId="0" applyNumberFormat="1" applyFont="1" applyFill="1" applyBorder="1" applyAlignment="1" applyProtection="1">
      <alignment vertical="top"/>
      <protection locked="0"/>
    </xf>
    <xf numFmtId="3" fontId="7" fillId="4" borderId="0" xfId="2" applyNumberFormat="1" applyFont="1" applyFill="1" applyBorder="1" applyAlignment="1">
      <alignment vertical="top"/>
    </xf>
    <xf numFmtId="165" fontId="18" fillId="7" borderId="6" xfId="2" applyNumberFormat="1" applyFont="1" applyFill="1" applyBorder="1" applyAlignment="1">
      <alignment horizontal="center" vertical="center"/>
    </xf>
    <xf numFmtId="0" fontId="18" fillId="7" borderId="10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18" fillId="7" borderId="6" xfId="3" applyFont="1" applyFill="1" applyBorder="1" applyAlignment="1">
      <alignment horizontal="center" vertical="center"/>
    </xf>
    <xf numFmtId="0" fontId="17" fillId="7" borderId="9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/>
    </xf>
    <xf numFmtId="0" fontId="7" fillId="4" borderId="1" xfId="0" applyFont="1" applyFill="1" applyBorder="1" applyAlignment="1"/>
    <xf numFmtId="0" fontId="15" fillId="4" borderId="2" xfId="0" applyFont="1" applyFill="1" applyBorder="1" applyAlignment="1"/>
    <xf numFmtId="0" fontId="15" fillId="4" borderId="0" xfId="0" applyFont="1" applyFill="1" applyAlignment="1"/>
    <xf numFmtId="0" fontId="15" fillId="4" borderId="2" xfId="0" applyFont="1" applyFill="1" applyBorder="1" applyAlignment="1">
      <alignment vertical="top"/>
    </xf>
    <xf numFmtId="3" fontId="8" fillId="4" borderId="0" xfId="2" applyNumberFormat="1" applyFont="1" applyFill="1" applyBorder="1" applyAlignment="1" applyProtection="1">
      <alignment vertical="top"/>
      <protection locked="0"/>
    </xf>
    <xf numFmtId="3" fontId="10" fillId="4" borderId="0" xfId="0" applyNumberFormat="1" applyFont="1" applyFill="1" applyBorder="1" applyAlignment="1">
      <alignment vertical="top"/>
    </xf>
    <xf numFmtId="0" fontId="9" fillId="4" borderId="1" xfId="0" applyFont="1" applyFill="1" applyBorder="1" applyAlignment="1">
      <alignment horizontal="left" vertical="top"/>
    </xf>
    <xf numFmtId="3" fontId="9" fillId="4" borderId="0" xfId="0" applyNumberFormat="1" applyFont="1" applyFill="1" applyBorder="1" applyAlignment="1">
      <alignment vertical="top"/>
    </xf>
    <xf numFmtId="0" fontId="19" fillId="4" borderId="0" xfId="0" applyFont="1" applyFill="1" applyBorder="1" applyAlignment="1">
      <alignment vertical="top"/>
    </xf>
    <xf numFmtId="0" fontId="15" fillId="4" borderId="1" xfId="0" applyFont="1" applyFill="1" applyBorder="1"/>
    <xf numFmtId="3" fontId="9" fillId="4" borderId="0" xfId="2" applyNumberFormat="1" applyFont="1" applyFill="1" applyBorder="1" applyAlignment="1">
      <alignment vertical="top"/>
    </xf>
    <xf numFmtId="0" fontId="19" fillId="4" borderId="2" xfId="0" applyFont="1" applyFill="1" applyBorder="1" applyAlignment="1">
      <alignment vertical="top"/>
    </xf>
    <xf numFmtId="0" fontId="15" fillId="4" borderId="3" xfId="0" applyFont="1" applyFill="1" applyBorder="1"/>
    <xf numFmtId="0" fontId="15" fillId="4" borderId="4" xfId="0" applyFont="1" applyFill="1" applyBorder="1" applyAlignment="1"/>
    <xf numFmtId="0" fontId="8" fillId="4" borderId="4" xfId="0" applyFont="1" applyFill="1" applyBorder="1" applyAlignment="1"/>
    <xf numFmtId="0" fontId="8" fillId="4" borderId="0" xfId="0" applyFont="1" applyFill="1" applyBorder="1" applyAlignment="1"/>
    <xf numFmtId="0" fontId="8" fillId="4" borderId="0" xfId="0" applyFont="1" applyFill="1" applyBorder="1" applyAlignment="1" applyProtection="1">
      <alignment vertical="top" wrapText="1"/>
      <protection locked="0"/>
    </xf>
    <xf numFmtId="0" fontId="22" fillId="4" borderId="0" xfId="0" applyFont="1" applyFill="1"/>
    <xf numFmtId="0" fontId="22" fillId="4" borderId="0" xfId="0" applyFont="1" applyFill="1" applyProtection="1"/>
    <xf numFmtId="0" fontId="5" fillId="4" borderId="4" xfId="0" applyNumberFormat="1" applyFont="1" applyFill="1" applyBorder="1" applyAlignment="1" applyProtection="1">
      <protection locked="0"/>
    </xf>
    <xf numFmtId="0" fontId="22" fillId="4" borderId="0" xfId="0" applyFont="1" applyFill="1" applyProtection="1">
      <protection locked="0"/>
    </xf>
    <xf numFmtId="0" fontId="22" fillId="4" borderId="0" xfId="0" applyFont="1" applyFill="1" applyBorder="1" applyProtection="1">
      <protection locked="0"/>
    </xf>
    <xf numFmtId="0" fontId="22" fillId="4" borderId="0" xfId="0" applyFont="1" applyFill="1" applyBorder="1" applyProtection="1"/>
    <xf numFmtId="0" fontId="22" fillId="4" borderId="0" xfId="0" applyFont="1" applyFill="1" applyBorder="1" applyAlignment="1" applyProtection="1">
      <protection locked="0"/>
    </xf>
    <xf numFmtId="0" fontId="2" fillId="4" borderId="4" xfId="0" applyNumberFormat="1" applyFont="1" applyFill="1" applyBorder="1" applyAlignment="1" applyProtection="1">
      <protection locked="0"/>
    </xf>
    <xf numFmtId="0" fontId="22" fillId="4" borderId="0" xfId="0" applyFont="1" applyFill="1" applyAlignment="1" applyProtection="1">
      <alignment vertical="top"/>
      <protection locked="0"/>
    </xf>
    <xf numFmtId="0" fontId="22" fillId="4" borderId="0" xfId="0" applyFont="1" applyFill="1" applyAlignment="1" applyProtection="1">
      <protection locked="0"/>
    </xf>
    <xf numFmtId="0" fontId="25" fillId="4" borderId="0" xfId="0" applyFont="1" applyFill="1" applyAlignment="1" applyProtection="1">
      <alignment horizontal="right" vertical="top"/>
      <protection locked="0"/>
    </xf>
    <xf numFmtId="0" fontId="22" fillId="4" borderId="0" xfId="0" applyFont="1" applyFill="1" applyAlignment="1">
      <alignment vertical="top"/>
    </xf>
    <xf numFmtId="0" fontId="22" fillId="4" borderId="0" xfId="0" applyFont="1" applyFill="1" applyBorder="1"/>
    <xf numFmtId="0" fontId="22" fillId="4" borderId="0" xfId="0" applyFont="1" applyFill="1" applyBorder="1" applyAlignment="1">
      <alignment vertical="top"/>
    </xf>
    <xf numFmtId="0" fontId="25" fillId="4" borderId="0" xfId="0" applyFont="1" applyFill="1" applyBorder="1" applyAlignment="1">
      <alignment horizontal="right" vertical="top"/>
    </xf>
    <xf numFmtId="0" fontId="2" fillId="4" borderId="0" xfId="0" applyFont="1" applyFill="1" applyBorder="1" applyAlignment="1"/>
    <xf numFmtId="0" fontId="2" fillId="4" borderId="0" xfId="1" applyNumberFormat="1" applyFont="1" applyFill="1" applyBorder="1" applyAlignment="1">
      <alignment vertical="center"/>
    </xf>
    <xf numFmtId="0" fontId="2" fillId="4" borderId="0" xfId="1" applyNumberFormat="1" applyFont="1" applyFill="1" applyBorder="1" applyAlignment="1">
      <alignment horizontal="centerContinuous" vertical="center"/>
    </xf>
    <xf numFmtId="0" fontId="2" fillId="4" borderId="0" xfId="0" applyFont="1" applyFill="1" applyBorder="1" applyAlignment="1">
      <alignment horizontal="right"/>
    </xf>
    <xf numFmtId="0" fontId="26" fillId="4" borderId="0" xfId="1" applyNumberFormat="1" applyFont="1" applyFill="1" applyBorder="1" applyAlignment="1">
      <alignment horizontal="right" vertical="top"/>
    </xf>
    <xf numFmtId="0" fontId="21" fillId="7" borderId="7" xfId="0" applyFont="1" applyFill="1" applyBorder="1" applyAlignment="1">
      <alignment horizontal="centerContinuous"/>
    </xf>
    <xf numFmtId="0" fontId="24" fillId="7" borderId="8" xfId="0" applyFont="1" applyFill="1" applyBorder="1"/>
    <xf numFmtId="0" fontId="24" fillId="4" borderId="0" xfId="0" applyFont="1" applyFill="1" applyAlignment="1">
      <alignment vertical="top"/>
    </xf>
    <xf numFmtId="0" fontId="24" fillId="4" borderId="0" xfId="0" applyFont="1" applyFill="1" applyBorder="1"/>
    <xf numFmtId="165" fontId="21" fillId="7" borderId="0" xfId="2" applyNumberFormat="1" applyFont="1" applyFill="1" applyBorder="1" applyAlignment="1">
      <alignment horizontal="center"/>
    </xf>
    <xf numFmtId="0" fontId="24" fillId="7" borderId="2" xfId="0" applyFont="1" applyFill="1" applyBorder="1"/>
    <xf numFmtId="0" fontId="2" fillId="4" borderId="1" xfId="1" applyNumberFormat="1" applyFont="1" applyFill="1" applyBorder="1" applyAlignment="1">
      <alignment vertical="center"/>
    </xf>
    <xf numFmtId="0" fontId="22" fillId="4" borderId="2" xfId="0" applyFont="1" applyFill="1" applyBorder="1"/>
    <xf numFmtId="0" fontId="22" fillId="4" borderId="1" xfId="0" applyFont="1" applyFill="1" applyBorder="1" applyAlignment="1">
      <alignment vertical="top"/>
    </xf>
    <xf numFmtId="166" fontId="5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 wrapText="1"/>
    </xf>
    <xf numFmtId="3" fontId="5" fillId="4" borderId="0" xfId="0" applyNumberFormat="1" applyFont="1" applyFill="1" applyBorder="1" applyAlignment="1">
      <alignment vertical="top"/>
    </xf>
    <xf numFmtId="3" fontId="2" fillId="4" borderId="0" xfId="0" applyNumberFormat="1" applyFont="1" applyFill="1" applyBorder="1" applyAlignment="1">
      <alignment vertical="top"/>
    </xf>
    <xf numFmtId="0" fontId="28" fillId="4" borderId="0" xfId="0" applyFont="1" applyFill="1" applyBorder="1" applyAlignment="1">
      <alignment vertical="top" wrapText="1"/>
    </xf>
    <xf numFmtId="0" fontId="28" fillId="4" borderId="0" xfId="0" applyFont="1" applyFill="1" applyBorder="1" applyAlignment="1">
      <alignment vertical="top"/>
    </xf>
    <xf numFmtId="3" fontId="5" fillId="4" borderId="0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>
      <alignment vertical="top" wrapText="1"/>
    </xf>
    <xf numFmtId="0" fontId="5" fillId="4" borderId="0" xfId="0" applyFont="1" applyFill="1" applyBorder="1" applyAlignment="1">
      <alignment horizontal="left" vertical="top" wrapText="1"/>
    </xf>
    <xf numFmtId="3" fontId="5" fillId="4" borderId="0" xfId="2" applyNumberFormat="1" applyFont="1" applyFill="1" applyBorder="1" applyAlignment="1">
      <alignment vertical="top"/>
    </xf>
    <xf numFmtId="0" fontId="23" fillId="4" borderId="1" xfId="0" applyFont="1" applyFill="1" applyBorder="1" applyAlignment="1">
      <alignment vertical="top"/>
    </xf>
    <xf numFmtId="3" fontId="2" fillId="4" borderId="0" xfId="0" applyNumberFormat="1" applyFont="1" applyFill="1" applyBorder="1" applyAlignment="1" applyProtection="1">
      <alignment vertical="top"/>
    </xf>
    <xf numFmtId="0" fontId="29" fillId="4" borderId="0" xfId="0" applyFont="1" applyFill="1" applyBorder="1" applyAlignment="1">
      <alignment horizontal="right" vertical="top"/>
    </xf>
    <xf numFmtId="3" fontId="2" fillId="4" borderId="0" xfId="2" applyNumberFormat="1" applyFont="1" applyFill="1" applyBorder="1" applyAlignment="1">
      <alignment vertical="top"/>
    </xf>
    <xf numFmtId="0" fontId="2" fillId="4" borderId="0" xfId="0" applyFont="1" applyFill="1" applyBorder="1" applyAlignment="1">
      <alignment horizontal="left" vertical="top" wrapText="1"/>
    </xf>
    <xf numFmtId="0" fontId="22" fillId="4" borderId="0" xfId="0" applyFont="1" applyFill="1" applyBorder="1" applyAlignment="1">
      <alignment vertical="top" wrapText="1"/>
    </xf>
    <xf numFmtId="0" fontId="2" fillId="4" borderId="0" xfId="0" applyFont="1" applyFill="1" applyBorder="1" applyAlignment="1">
      <alignment horizontal="left" vertical="top"/>
    </xf>
    <xf numFmtId="3" fontId="31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horizontal="left" vertical="top"/>
    </xf>
    <xf numFmtId="0" fontId="22" fillId="4" borderId="3" xfId="0" applyFont="1" applyFill="1" applyBorder="1" applyAlignment="1">
      <alignment vertical="top"/>
    </xf>
    <xf numFmtId="0" fontId="22" fillId="4" borderId="4" xfId="0" applyFont="1" applyFill="1" applyBorder="1" applyAlignment="1">
      <alignment vertical="top"/>
    </xf>
    <xf numFmtId="0" fontId="25" fillId="4" borderId="4" xfId="0" applyFont="1" applyFill="1" applyBorder="1" applyAlignment="1">
      <alignment horizontal="right" vertical="top"/>
    </xf>
    <xf numFmtId="0" fontId="22" fillId="4" borderId="5" xfId="0" applyFont="1" applyFill="1" applyBorder="1"/>
    <xf numFmtId="0" fontId="5" fillId="4" borderId="0" xfId="0" applyFont="1" applyFill="1" applyBorder="1"/>
    <xf numFmtId="43" fontId="5" fillId="4" borderId="0" xfId="2" applyFont="1" applyFill="1" applyBorder="1"/>
    <xf numFmtId="0" fontId="5" fillId="4" borderId="0" xfId="0" applyFont="1" applyFill="1" applyBorder="1" applyAlignment="1">
      <alignment vertical="center"/>
    </xf>
    <xf numFmtId="0" fontId="22" fillId="4" borderId="4" xfId="0" applyFont="1" applyFill="1" applyBorder="1"/>
    <xf numFmtId="0" fontId="5" fillId="4" borderId="4" xfId="0" applyFont="1" applyFill="1" applyBorder="1" applyAlignment="1">
      <alignment vertical="top"/>
    </xf>
    <xf numFmtId="0" fontId="5" fillId="4" borderId="4" xfId="0" applyFont="1" applyFill="1" applyBorder="1"/>
    <xf numFmtId="43" fontId="5" fillId="4" borderId="4" xfId="2" applyFont="1" applyFill="1" applyBorder="1"/>
    <xf numFmtId="0" fontId="5" fillId="4" borderId="4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right" vertical="top"/>
    </xf>
    <xf numFmtId="43" fontId="32" fillId="4" borderId="0" xfId="2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right"/>
    </xf>
    <xf numFmtId="43" fontId="5" fillId="4" borderId="0" xfId="2" applyFont="1" applyFill="1" applyBorder="1" applyAlignment="1">
      <alignment vertical="top"/>
    </xf>
    <xf numFmtId="0" fontId="22" fillId="4" borderId="0" xfId="0" applyFont="1" applyFill="1" applyAlignment="1" applyProtection="1">
      <alignment horizontal="right"/>
      <protection locked="0"/>
    </xf>
    <xf numFmtId="0" fontId="22" fillId="4" borderId="0" xfId="0" applyFont="1" applyFill="1" applyAlignment="1" applyProtection="1">
      <alignment wrapText="1"/>
      <protection locked="0"/>
    </xf>
    <xf numFmtId="0" fontId="22" fillId="4" borderId="0" xfId="0" applyFont="1" applyFill="1" applyBorder="1" applyAlignment="1">
      <alignment wrapText="1"/>
    </xf>
    <xf numFmtId="0" fontId="22" fillId="4" borderId="0" xfId="0" applyFont="1" applyFill="1" applyBorder="1" applyAlignment="1"/>
    <xf numFmtId="0" fontId="2" fillId="4" borderId="0" xfId="3" applyFont="1" applyFill="1" applyBorder="1" applyAlignment="1"/>
    <xf numFmtId="0" fontId="23" fillId="4" borderId="0" xfId="0" applyFont="1" applyFill="1" applyBorder="1" applyAlignment="1"/>
    <xf numFmtId="0" fontId="2" fillId="4" borderId="0" xfId="3" applyFont="1" applyFill="1" applyBorder="1" applyAlignment="1">
      <alignment horizontal="center"/>
    </xf>
    <xf numFmtId="0" fontId="22" fillId="4" borderId="0" xfId="0" applyFont="1" applyFill="1" applyAlignment="1">
      <alignment wrapText="1"/>
    </xf>
    <xf numFmtId="0" fontId="2" fillId="4" borderId="0" xfId="3" applyFont="1" applyFill="1" applyBorder="1" applyAlignment="1">
      <alignment horizontal="centerContinuous"/>
    </xf>
    <xf numFmtId="0" fontId="23" fillId="4" borderId="0" xfId="0" applyFont="1" applyFill="1" applyBorder="1" applyAlignment="1">
      <alignment horizontal="center"/>
    </xf>
    <xf numFmtId="0" fontId="5" fillId="4" borderId="0" xfId="3" applyFont="1" applyFill="1" applyBorder="1" applyAlignment="1">
      <alignment horizontal="center" vertical="center"/>
    </xf>
    <xf numFmtId="0" fontId="5" fillId="4" borderId="0" xfId="3" applyFont="1" applyFill="1" applyBorder="1" applyAlignment="1">
      <alignment horizontal="center"/>
    </xf>
    <xf numFmtId="0" fontId="22" fillId="4" borderId="0" xfId="0" applyFont="1" applyFill="1" applyBorder="1" applyAlignment="1">
      <alignment horizontal="center"/>
    </xf>
    <xf numFmtId="0" fontId="33" fillId="7" borderId="9" xfId="0" applyFont="1" applyFill="1" applyBorder="1" applyAlignment="1">
      <alignment horizontal="center" vertical="center"/>
    </xf>
    <xf numFmtId="165" fontId="21" fillId="7" borderId="6" xfId="2" applyNumberFormat="1" applyFont="1" applyFill="1" applyBorder="1" applyAlignment="1">
      <alignment horizontal="center" vertical="center"/>
    </xf>
    <xf numFmtId="0" fontId="21" fillId="7" borderId="6" xfId="3" applyFont="1" applyFill="1" applyBorder="1" applyAlignment="1">
      <alignment horizontal="center" vertical="center"/>
    </xf>
    <xf numFmtId="0" fontId="21" fillId="7" borderId="10" xfId="3" applyFont="1" applyFill="1" applyBorder="1" applyAlignment="1">
      <alignment horizontal="center" vertical="center"/>
    </xf>
    <xf numFmtId="0" fontId="22" fillId="4" borderId="1" xfId="0" applyFont="1" applyFill="1" applyBorder="1" applyAlignment="1"/>
    <xf numFmtId="0" fontId="2" fillId="4" borderId="0" xfId="3" applyFont="1" applyFill="1" applyBorder="1" applyAlignment="1">
      <alignment vertical="center"/>
    </xf>
    <xf numFmtId="0" fontId="5" fillId="4" borderId="0" xfId="3" applyFont="1" applyFill="1" applyBorder="1" applyAlignment="1"/>
    <xf numFmtId="0" fontId="2" fillId="4" borderId="0" xfId="3" applyFont="1" applyFill="1" applyBorder="1" applyAlignment="1">
      <alignment vertical="top"/>
    </xf>
    <xf numFmtId="0" fontId="34" fillId="4" borderId="0" xfId="3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top"/>
    </xf>
    <xf numFmtId="3" fontId="2" fillId="4" borderId="0" xfId="0" applyNumberFormat="1" applyFont="1" applyFill="1" applyBorder="1" applyAlignment="1" applyProtection="1">
      <alignment horizontal="right" vertical="top"/>
    </xf>
    <xf numFmtId="0" fontId="2" fillId="4" borderId="1" xfId="0" applyFont="1" applyFill="1" applyBorder="1" applyAlignment="1">
      <alignment horizontal="left" vertical="top"/>
    </xf>
    <xf numFmtId="3" fontId="5" fillId="4" borderId="0" xfId="0" applyNumberFormat="1" applyFont="1" applyFill="1" applyBorder="1" applyAlignment="1" applyProtection="1">
      <alignment horizontal="right" vertical="top"/>
    </xf>
    <xf numFmtId="3" fontId="5" fillId="4" borderId="0" xfId="2" applyNumberFormat="1" applyFont="1" applyFill="1" applyBorder="1" applyAlignment="1" applyProtection="1">
      <alignment horizontal="right" vertical="top" wrapText="1"/>
    </xf>
    <xf numFmtId="0" fontId="34" fillId="4" borderId="0" xfId="3" applyFont="1" applyFill="1" applyBorder="1" applyAlignment="1" applyProtection="1">
      <alignment horizontal="center"/>
    </xf>
    <xf numFmtId="0" fontId="5" fillId="4" borderId="3" xfId="0" applyFont="1" applyFill="1" applyBorder="1" applyAlignment="1">
      <alignment horizontal="left" vertical="top"/>
    </xf>
    <xf numFmtId="3" fontId="5" fillId="4" borderId="4" xfId="2" applyNumberFormat="1" applyFont="1" applyFill="1" applyBorder="1" applyAlignment="1" applyProtection="1">
      <alignment horizontal="right" vertical="top" wrapText="1"/>
    </xf>
    <xf numFmtId="0" fontId="22" fillId="4" borderId="6" xfId="0" applyFont="1" applyFill="1" applyBorder="1"/>
    <xf numFmtId="0" fontId="5" fillId="4" borderId="4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wrapText="1"/>
    </xf>
    <xf numFmtId="0" fontId="5" fillId="4" borderId="0" xfId="0" applyFont="1" applyFill="1" applyBorder="1" applyProtection="1">
      <protection locked="0"/>
    </xf>
    <xf numFmtId="43" fontId="5" fillId="4" borderId="0" xfId="2" applyFont="1" applyFill="1" applyBorder="1" applyProtection="1">
      <protection locked="0"/>
    </xf>
    <xf numFmtId="0" fontId="5" fillId="4" borderId="0" xfId="0" applyFont="1" applyFill="1" applyBorder="1" applyAlignment="1" applyProtection="1">
      <alignment vertical="center"/>
      <protection locked="0"/>
    </xf>
    <xf numFmtId="0" fontId="5" fillId="4" borderId="0" xfId="0" applyFont="1" applyFill="1" applyBorder="1" applyAlignment="1" applyProtection="1">
      <alignment wrapText="1"/>
      <protection locked="0"/>
    </xf>
    <xf numFmtId="0" fontId="22" fillId="4" borderId="0" xfId="0" applyFont="1" applyFill="1" applyBorder="1" applyAlignment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21" fillId="7" borderId="11" xfId="3" applyFont="1" applyFill="1" applyBorder="1" applyAlignment="1">
      <alignment horizontal="center" vertical="center" wrapText="1"/>
    </xf>
    <xf numFmtId="0" fontId="21" fillId="7" borderId="7" xfId="0" applyFont="1" applyFill="1" applyBorder="1" applyAlignment="1">
      <alignment horizontal="center" vertical="center" wrapText="1"/>
    </xf>
    <xf numFmtId="0" fontId="21" fillId="7" borderId="7" xfId="3" applyFont="1" applyFill="1" applyBorder="1" applyAlignment="1">
      <alignment horizontal="center" vertical="center" wrapText="1"/>
    </xf>
    <xf numFmtId="0" fontId="21" fillId="7" borderId="8" xfId="3" applyFont="1" applyFill="1" applyBorder="1" applyAlignment="1">
      <alignment horizontal="center" vertical="center" wrapText="1"/>
    </xf>
    <xf numFmtId="0" fontId="21" fillId="4" borderId="0" xfId="0" applyFont="1" applyFill="1" applyBorder="1"/>
    <xf numFmtId="0" fontId="21" fillId="7" borderId="3" xfId="3" applyFont="1" applyFill="1" applyBorder="1" applyAlignment="1">
      <alignment horizontal="center" vertical="center" wrapText="1"/>
    </xf>
    <xf numFmtId="0" fontId="21" fillId="7" borderId="4" xfId="0" applyFont="1" applyFill="1" applyBorder="1" applyAlignment="1">
      <alignment horizontal="center" vertical="center" wrapText="1"/>
    </xf>
    <xf numFmtId="0" fontId="21" fillId="7" borderId="4" xfId="3" applyFont="1" applyFill="1" applyBorder="1" applyAlignment="1">
      <alignment horizontal="center" vertical="center" wrapText="1"/>
    </xf>
    <xf numFmtId="0" fontId="21" fillId="7" borderId="5" xfId="3" applyFont="1" applyFill="1" applyBorder="1" applyAlignment="1">
      <alignment horizontal="center" vertical="center" wrapText="1"/>
    </xf>
    <xf numFmtId="3" fontId="23" fillId="4" borderId="0" xfId="0" applyNumberFormat="1" applyFont="1" applyFill="1" applyBorder="1" applyAlignment="1">
      <alignment vertical="top"/>
    </xf>
    <xf numFmtId="0" fontId="23" fillId="4" borderId="2" xfId="0" applyFont="1" applyFill="1" applyBorder="1" applyAlignment="1">
      <alignment vertical="top"/>
    </xf>
    <xf numFmtId="0" fontId="23" fillId="4" borderId="0" xfId="0" applyFont="1" applyFill="1" applyBorder="1" applyAlignment="1">
      <alignment vertical="top"/>
    </xf>
    <xf numFmtId="0" fontId="35" fillId="4" borderId="1" xfId="0" applyFont="1" applyFill="1" applyBorder="1" applyAlignment="1">
      <alignment vertical="top"/>
    </xf>
    <xf numFmtId="3" fontId="23" fillId="4" borderId="0" xfId="2" applyNumberFormat="1" applyFont="1" applyFill="1" applyBorder="1" applyAlignment="1">
      <alignment vertical="top"/>
    </xf>
    <xf numFmtId="0" fontId="35" fillId="4" borderId="2" xfId="0" applyFont="1" applyFill="1" applyBorder="1" applyAlignment="1">
      <alignment vertical="top"/>
    </xf>
    <xf numFmtId="0" fontId="36" fillId="4" borderId="0" xfId="0" applyFont="1" applyFill="1"/>
    <xf numFmtId="3" fontId="22" fillId="4" borderId="0" xfId="0" applyNumberFormat="1" applyFont="1" applyFill="1" applyBorder="1" applyAlignment="1">
      <alignment vertical="top"/>
    </xf>
    <xf numFmtId="0" fontId="22" fillId="4" borderId="2" xfId="0" applyFont="1" applyFill="1" applyBorder="1" applyAlignment="1">
      <alignment vertical="top"/>
    </xf>
    <xf numFmtId="3" fontId="5" fillId="4" borderId="0" xfId="2" applyNumberFormat="1" applyFont="1" applyFill="1" applyBorder="1" applyAlignment="1" applyProtection="1">
      <alignment vertical="top"/>
      <protection locked="0"/>
    </xf>
    <xf numFmtId="0" fontId="22" fillId="4" borderId="0" xfId="0" applyFont="1" applyFill="1" applyBorder="1" applyAlignment="1">
      <alignment horizontal="left" vertical="top"/>
    </xf>
    <xf numFmtId="3" fontId="22" fillId="4" borderId="0" xfId="2" applyNumberFormat="1" applyFont="1" applyFill="1" applyBorder="1" applyAlignment="1">
      <alignment vertical="top"/>
    </xf>
    <xf numFmtId="0" fontId="22" fillId="4" borderId="0" xfId="0" applyFont="1" applyFill="1" applyAlignment="1"/>
    <xf numFmtId="0" fontId="22" fillId="4" borderId="0" xfId="0" applyFont="1" applyFill="1" applyAlignment="1">
      <alignment horizontal="left"/>
    </xf>
    <xf numFmtId="0" fontId="22" fillId="4" borderId="0" xfId="0" applyFont="1" applyFill="1" applyAlignment="1">
      <alignment vertical="center"/>
    </xf>
    <xf numFmtId="0" fontId="22" fillId="4" borderId="0" xfId="0" applyFont="1" applyFill="1" applyAlignment="1">
      <alignment horizontal="center"/>
    </xf>
    <xf numFmtId="0" fontId="22" fillId="4" borderId="0" xfId="0" applyFont="1" applyFill="1" applyBorder="1" applyAlignment="1" applyProtection="1">
      <alignment vertical="top"/>
      <protection locked="0"/>
    </xf>
    <xf numFmtId="0" fontId="22" fillId="4" borderId="0" xfId="0" applyFont="1" applyFill="1" applyBorder="1" applyAlignment="1" applyProtection="1"/>
    <xf numFmtId="0" fontId="22" fillId="4" borderId="0" xfId="0" applyFont="1" applyFill="1" applyBorder="1" applyAlignment="1" applyProtection="1">
      <alignment vertical="top"/>
    </xf>
    <xf numFmtId="0" fontId="2" fillId="4" borderId="0" xfId="3" applyFont="1" applyFill="1" applyBorder="1" applyAlignment="1" applyProtection="1"/>
    <xf numFmtId="0" fontId="2" fillId="4" borderId="0" xfId="1" applyNumberFormat="1" applyFont="1" applyFill="1" applyBorder="1" applyAlignment="1" applyProtection="1">
      <alignment horizontal="centerContinuous" vertical="center"/>
    </xf>
    <xf numFmtId="0" fontId="2" fillId="4" borderId="0" xfId="0" applyFont="1" applyFill="1" applyBorder="1" applyAlignment="1" applyProtection="1">
      <alignment horizontal="centerContinuous"/>
    </xf>
    <xf numFmtId="0" fontId="2" fillId="4" borderId="0" xfId="0" applyFont="1" applyFill="1" applyBorder="1" applyAlignment="1" applyProtection="1"/>
    <xf numFmtId="164" fontId="5" fillId="4" borderId="0" xfId="1" applyFont="1" applyFill="1" applyBorder="1" applyProtection="1"/>
    <xf numFmtId="0" fontId="21" fillId="7" borderId="9" xfId="3" applyFont="1" applyFill="1" applyBorder="1" applyAlignment="1" applyProtection="1">
      <alignment horizontal="center" vertical="center" wrapText="1"/>
    </xf>
    <xf numFmtId="0" fontId="21" fillId="7" borderId="6" xfId="3" applyFont="1" applyFill="1" applyBorder="1" applyAlignment="1" applyProtection="1">
      <alignment horizontal="center" vertical="center" wrapText="1"/>
    </xf>
    <xf numFmtId="0" fontId="21" fillId="7" borderId="6" xfId="0" applyFont="1" applyFill="1" applyBorder="1" applyAlignment="1" applyProtection="1">
      <alignment horizontal="center" vertical="center" wrapText="1"/>
    </xf>
    <xf numFmtId="0" fontId="21" fillId="7" borderId="10" xfId="3" applyFont="1" applyFill="1" applyBorder="1" applyAlignment="1" applyProtection="1">
      <alignment horizontal="center" vertical="center" wrapText="1"/>
    </xf>
    <xf numFmtId="0" fontId="2" fillId="4" borderId="1" xfId="1" applyNumberFormat="1" applyFont="1" applyFill="1" applyBorder="1" applyAlignment="1" applyProtection="1">
      <alignment horizontal="centerContinuous" vertical="center"/>
    </xf>
    <xf numFmtId="0" fontId="2" fillId="4" borderId="1" xfId="1" applyNumberFormat="1" applyFont="1" applyFill="1" applyBorder="1" applyAlignment="1" applyProtection="1">
      <alignment vertical="center"/>
    </xf>
    <xf numFmtId="0" fontId="2" fillId="4" borderId="0" xfId="1" applyNumberFormat="1" applyFont="1" applyFill="1" applyBorder="1" applyAlignment="1" applyProtection="1">
      <alignment vertical="top"/>
    </xf>
    <xf numFmtId="0" fontId="2" fillId="4" borderId="2" xfId="1" applyNumberFormat="1" applyFont="1" applyFill="1" applyBorder="1" applyAlignment="1" applyProtection="1">
      <alignment vertical="top"/>
    </xf>
    <xf numFmtId="0" fontId="23" fillId="4" borderId="1" xfId="0" applyFont="1" applyFill="1" applyBorder="1" applyAlignment="1" applyProtection="1"/>
    <xf numFmtId="0" fontId="2" fillId="4" borderId="0" xfId="0" applyFont="1" applyFill="1" applyBorder="1" applyAlignment="1" applyProtection="1">
      <alignment vertical="top"/>
    </xf>
    <xf numFmtId="0" fontId="2" fillId="4" borderId="2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top"/>
      <protection locked="0"/>
    </xf>
    <xf numFmtId="0" fontId="23" fillId="4" borderId="2" xfId="0" applyFont="1" applyFill="1" applyBorder="1" applyAlignment="1" applyProtection="1">
      <alignment vertical="top"/>
    </xf>
    <xf numFmtId="0" fontId="22" fillId="4" borderId="1" xfId="0" applyFont="1" applyFill="1" applyBorder="1" applyAlignment="1" applyProtection="1"/>
    <xf numFmtId="0" fontId="34" fillId="4" borderId="0" xfId="0" applyFont="1" applyFill="1" applyBorder="1" applyAlignment="1" applyProtection="1">
      <alignment vertical="top"/>
    </xf>
    <xf numFmtId="3" fontId="5" fillId="4" borderId="0" xfId="0" applyNumberFormat="1" applyFont="1" applyFill="1" applyBorder="1" applyAlignment="1" applyProtection="1">
      <alignment horizontal="center" vertical="top"/>
      <protection locked="0"/>
    </xf>
    <xf numFmtId="3" fontId="5" fillId="4" borderId="0" xfId="0" applyNumberFormat="1" applyFont="1" applyFill="1" applyBorder="1" applyAlignment="1" applyProtection="1">
      <alignment horizontal="right" vertical="top"/>
      <protection locked="0"/>
    </xf>
    <xf numFmtId="0" fontId="22" fillId="4" borderId="2" xfId="0" applyFont="1" applyFill="1" applyBorder="1" applyAlignment="1" applyProtection="1">
      <alignment vertical="top"/>
    </xf>
    <xf numFmtId="0" fontId="5" fillId="4" borderId="0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center" vertical="top"/>
      <protection locked="0"/>
    </xf>
    <xf numFmtId="0" fontId="2" fillId="4" borderId="0" xfId="0" applyFont="1" applyFill="1" applyBorder="1" applyAlignment="1" applyProtection="1">
      <alignment horizontal="right" vertical="top"/>
      <protection locked="0"/>
    </xf>
    <xf numFmtId="0" fontId="5" fillId="4" borderId="0" xfId="0" applyNumberFormat="1" applyFont="1" applyFill="1" applyBorder="1" applyAlignment="1" applyProtection="1">
      <alignment horizontal="right" vertical="top"/>
      <protection locked="0"/>
    </xf>
    <xf numFmtId="0" fontId="2" fillId="4" borderId="0" xfId="0" applyFont="1" applyFill="1" applyBorder="1" applyAlignment="1" applyProtection="1">
      <alignment horizontal="center" vertical="top"/>
    </xf>
    <xf numFmtId="0" fontId="2" fillId="4" borderId="0" xfId="0" applyFont="1" applyFill="1" applyBorder="1" applyAlignment="1" applyProtection="1">
      <alignment horizontal="right" vertical="top"/>
    </xf>
    <xf numFmtId="0" fontId="35" fillId="4" borderId="1" xfId="0" applyFont="1" applyFill="1" applyBorder="1" applyAlignment="1" applyProtection="1"/>
    <xf numFmtId="0" fontId="28" fillId="4" borderId="0" xfId="0" applyFont="1" applyFill="1" applyBorder="1" applyAlignment="1" applyProtection="1">
      <alignment vertical="top"/>
    </xf>
    <xf numFmtId="3" fontId="28" fillId="4" borderId="0" xfId="0" applyNumberFormat="1" applyFont="1" applyFill="1" applyBorder="1" applyAlignment="1" applyProtection="1">
      <alignment horizontal="center" vertical="top"/>
      <protection locked="0"/>
    </xf>
    <xf numFmtId="3" fontId="28" fillId="4" borderId="0" xfId="0" applyNumberFormat="1" applyFont="1" applyFill="1" applyBorder="1" applyAlignment="1" applyProtection="1">
      <alignment horizontal="right" vertical="top"/>
    </xf>
    <xf numFmtId="0" fontId="35" fillId="4" borderId="2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left" vertical="top"/>
    </xf>
    <xf numFmtId="0" fontId="22" fillId="4" borderId="0" xfId="0" applyFont="1" applyFill="1" applyBorder="1" applyAlignment="1" applyProtection="1">
      <alignment horizontal="center" vertical="top"/>
      <protection locked="0"/>
    </xf>
    <xf numFmtId="3" fontId="28" fillId="4" borderId="0" xfId="0" applyNumberFormat="1" applyFont="1" applyFill="1" applyBorder="1" applyAlignment="1" applyProtection="1">
      <alignment horizontal="center" vertical="top"/>
    </xf>
    <xf numFmtId="3" fontId="2" fillId="4" borderId="0" xfId="0" applyNumberFormat="1" applyFont="1" applyFill="1" applyBorder="1" applyAlignment="1" applyProtection="1">
      <alignment horizontal="right" vertical="top"/>
      <protection locked="0"/>
    </xf>
    <xf numFmtId="0" fontId="35" fillId="4" borderId="3" xfId="0" applyFont="1" applyFill="1" applyBorder="1" applyAlignment="1" applyProtection="1"/>
    <xf numFmtId="0" fontId="28" fillId="4" borderId="4" xfId="0" applyFont="1" applyFill="1" applyBorder="1" applyAlignment="1" applyProtection="1">
      <alignment vertical="top"/>
    </xf>
    <xf numFmtId="3" fontId="28" fillId="4" borderId="4" xfId="0" applyNumberFormat="1" applyFont="1" applyFill="1" applyBorder="1" applyAlignment="1" applyProtection="1">
      <alignment horizontal="center" vertical="top"/>
    </xf>
    <xf numFmtId="3" fontId="28" fillId="4" borderId="4" xfId="0" applyNumberFormat="1" applyFont="1" applyFill="1" applyBorder="1" applyAlignment="1" applyProtection="1">
      <alignment horizontal="right" vertical="top"/>
    </xf>
    <xf numFmtId="0" fontId="35" fillId="4" borderId="5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center"/>
    </xf>
    <xf numFmtId="3" fontId="2" fillId="4" borderId="0" xfId="0" applyNumberFormat="1" applyFont="1" applyFill="1" applyBorder="1" applyAlignment="1" applyProtection="1">
      <alignment vertical="center"/>
    </xf>
    <xf numFmtId="0" fontId="5" fillId="4" borderId="0" xfId="0" applyFont="1" applyFill="1" applyBorder="1" applyAlignment="1" applyProtection="1"/>
    <xf numFmtId="0" fontId="5" fillId="4" borderId="0" xfId="0" applyFont="1" applyFill="1" applyBorder="1" applyProtection="1"/>
    <xf numFmtId="43" fontId="5" fillId="4" borderId="0" xfId="2" applyFont="1" applyFill="1" applyBorder="1" applyProtection="1"/>
    <xf numFmtId="0" fontId="5" fillId="4" borderId="0" xfId="0" applyFont="1" applyFill="1" applyBorder="1" applyAlignment="1" applyProtection="1">
      <alignment vertical="center"/>
    </xf>
    <xf numFmtId="0" fontId="37" fillId="4" borderId="0" xfId="0" applyFont="1" applyFill="1" applyBorder="1" applyAlignment="1" applyProtection="1">
      <alignment horizontal="right"/>
    </xf>
    <xf numFmtId="0" fontId="5" fillId="4" borderId="0" xfId="0" applyFont="1" applyFill="1" applyBorder="1" applyAlignment="1" applyProtection="1">
      <alignment horizontal="right"/>
    </xf>
    <xf numFmtId="43" fontId="5" fillId="4" borderId="0" xfId="2" applyFont="1" applyFill="1" applyBorder="1" applyAlignment="1" applyProtection="1">
      <alignment vertical="top"/>
    </xf>
    <xf numFmtId="0" fontId="5" fillId="4" borderId="0" xfId="0" applyFont="1" applyFill="1"/>
    <xf numFmtId="165" fontId="21" fillId="7" borderId="9" xfId="2" applyNumberFormat="1" applyFont="1" applyFill="1" applyBorder="1" applyAlignment="1">
      <alignment horizontal="center" vertical="center" wrapText="1"/>
    </xf>
    <xf numFmtId="165" fontId="21" fillId="7" borderId="6" xfId="2" applyNumberFormat="1" applyFont="1" applyFill="1" applyBorder="1" applyAlignment="1">
      <alignment horizontal="center" vertical="center" wrapText="1"/>
    </xf>
    <xf numFmtId="165" fontId="21" fillId="7" borderId="10" xfId="2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Continuous" vertical="center"/>
    </xf>
    <xf numFmtId="0" fontId="2" fillId="4" borderId="2" xfId="1" applyNumberFormat="1" applyFont="1" applyFill="1" applyBorder="1" applyAlignment="1">
      <alignment horizontal="centerContinuous" vertical="center"/>
    </xf>
    <xf numFmtId="0" fontId="38" fillId="4" borderId="0" xfId="0" applyFont="1" applyFill="1" applyBorder="1" applyAlignment="1">
      <alignment horizontal="left" vertical="top"/>
    </xf>
    <xf numFmtId="0" fontId="2" fillId="4" borderId="2" xfId="0" applyFont="1" applyFill="1" applyBorder="1" applyAlignment="1">
      <alignment vertical="top" wrapText="1"/>
    </xf>
    <xf numFmtId="3" fontId="23" fillId="4" borderId="0" xfId="0" applyNumberFormat="1" applyFont="1" applyFill="1" applyBorder="1" applyAlignment="1" applyProtection="1">
      <alignment horizontal="right" vertical="top"/>
      <protection locked="0"/>
    </xf>
    <xf numFmtId="3" fontId="23" fillId="4" borderId="0" xfId="0" applyNumberFormat="1" applyFont="1" applyFill="1" applyBorder="1" applyAlignment="1" applyProtection="1">
      <alignment horizontal="right" vertical="top"/>
    </xf>
    <xf numFmtId="0" fontId="23" fillId="4" borderId="0" xfId="0" applyFont="1" applyFill="1" applyBorder="1" applyAlignment="1">
      <alignment horizontal="left" vertical="top" wrapText="1"/>
    </xf>
    <xf numFmtId="3" fontId="22" fillId="4" borderId="0" xfId="0" applyNumberFormat="1" applyFont="1" applyFill="1" applyBorder="1" applyAlignment="1">
      <alignment horizontal="right" vertical="top"/>
    </xf>
    <xf numFmtId="3" fontId="23" fillId="4" borderId="0" xfId="0" applyNumberFormat="1" applyFont="1" applyFill="1" applyBorder="1" applyAlignment="1">
      <alignment horizontal="right" vertical="top"/>
    </xf>
    <xf numFmtId="3" fontId="22" fillId="4" borderId="0" xfId="0" applyNumberFormat="1" applyFont="1" applyFill="1" applyBorder="1" applyAlignment="1" applyProtection="1">
      <alignment horizontal="right" vertical="top"/>
      <protection locked="0"/>
    </xf>
    <xf numFmtId="3" fontId="23" fillId="4" borderId="14" xfId="0" applyNumberFormat="1" applyFont="1" applyFill="1" applyBorder="1" applyAlignment="1">
      <alignment horizontal="right" vertical="top"/>
    </xf>
    <xf numFmtId="0" fontId="39" fillId="4" borderId="0" xfId="0" applyFont="1" applyFill="1" applyAlignment="1">
      <alignment horizontal="center"/>
    </xf>
    <xf numFmtId="0" fontId="23" fillId="4" borderId="3" xfId="0" applyFont="1" applyFill="1" applyBorder="1" applyAlignment="1">
      <alignment vertical="top"/>
    </xf>
    <xf numFmtId="3" fontId="23" fillId="4" borderId="4" xfId="0" applyNumberFormat="1" applyFont="1" applyFill="1" applyBorder="1" applyAlignment="1">
      <alignment horizontal="right" vertical="top"/>
    </xf>
    <xf numFmtId="0" fontId="2" fillId="4" borderId="5" xfId="0" applyFont="1" applyFill="1" applyBorder="1" applyAlignment="1">
      <alignment vertical="top" wrapText="1"/>
    </xf>
    <xf numFmtId="0" fontId="22" fillId="4" borderId="6" xfId="0" applyFont="1" applyFill="1" applyBorder="1" applyAlignment="1">
      <alignment vertical="top"/>
    </xf>
    <xf numFmtId="0" fontId="2" fillId="4" borderId="6" xfId="0" applyFont="1" applyFill="1" applyBorder="1" applyAlignment="1">
      <alignment vertical="top" wrapText="1"/>
    </xf>
    <xf numFmtId="0" fontId="5" fillId="4" borderId="0" xfId="0" applyFont="1" applyFill="1" applyAlignment="1">
      <alignment wrapText="1"/>
    </xf>
    <xf numFmtId="43" fontId="5" fillId="4" borderId="0" xfId="2" applyNumberFormat="1" applyFont="1" applyFill="1" applyAlignment="1">
      <alignment horizontal="center"/>
    </xf>
    <xf numFmtId="0" fontId="22" fillId="4" borderId="0" xfId="0" applyFont="1" applyFill="1" applyBorder="1" applyAlignment="1">
      <alignment horizontal="centerContinuous"/>
    </xf>
    <xf numFmtId="0" fontId="2" fillId="4" borderId="0" xfId="3" applyFont="1" applyFill="1" applyBorder="1" applyAlignment="1">
      <alignment horizontal="center" vertical="top"/>
    </xf>
    <xf numFmtId="0" fontId="5" fillId="4" borderId="0" xfId="3" applyFont="1" applyFill="1" applyBorder="1" applyAlignment="1">
      <alignment horizontal="centerContinuous" vertical="center"/>
    </xf>
    <xf numFmtId="0" fontId="5" fillId="4" borderId="0" xfId="3" applyFont="1" applyFill="1" applyBorder="1" applyAlignment="1">
      <alignment horizontal="center" vertical="top"/>
    </xf>
    <xf numFmtId="0" fontId="24" fillId="7" borderId="9" xfId="0" applyFont="1" applyFill="1" applyBorder="1" applyAlignment="1">
      <alignment vertical="center"/>
    </xf>
    <xf numFmtId="0" fontId="24" fillId="7" borderId="6" xfId="0" applyFont="1" applyFill="1" applyBorder="1" applyAlignment="1">
      <alignment vertical="center"/>
    </xf>
    <xf numFmtId="0" fontId="24" fillId="7" borderId="10" xfId="0" applyFont="1" applyFill="1" applyBorder="1"/>
    <xf numFmtId="0" fontId="5" fillId="4" borderId="0" xfId="3" applyFont="1" applyFill="1" applyBorder="1" applyAlignment="1">
      <alignment vertical="top"/>
    </xf>
    <xf numFmtId="3" fontId="5" fillId="4" borderId="0" xfId="3" applyNumberFormat="1" applyFont="1" applyFill="1" applyBorder="1" applyAlignment="1">
      <alignment vertical="top"/>
    </xf>
    <xf numFmtId="3" fontId="2" fillId="4" borderId="0" xfId="3" applyNumberFormat="1" applyFont="1" applyFill="1" applyBorder="1" applyAlignment="1">
      <alignment vertical="top"/>
    </xf>
    <xf numFmtId="3" fontId="5" fillId="4" borderId="0" xfId="3" applyNumberFormat="1" applyFont="1" applyFill="1" applyBorder="1" applyAlignment="1" applyProtection="1">
      <alignment vertical="top"/>
      <protection locked="0"/>
    </xf>
    <xf numFmtId="0" fontId="5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/>
    </xf>
    <xf numFmtId="3" fontId="2" fillId="4" borderId="0" xfId="3" applyNumberFormat="1" applyFont="1" applyFill="1" applyBorder="1" applyAlignment="1">
      <alignment horizontal="right" vertical="top" wrapText="1"/>
    </xf>
    <xf numFmtId="0" fontId="22" fillId="4" borderId="1" xfId="0" applyFont="1" applyFill="1" applyBorder="1" applyAlignment="1">
      <alignment horizontal="left" vertical="top" wrapText="1"/>
    </xf>
    <xf numFmtId="0" fontId="22" fillId="4" borderId="0" xfId="0" applyFont="1" applyFill="1" applyBorder="1" applyAlignment="1">
      <alignment horizontal="left" vertical="top" wrapText="1"/>
    </xf>
    <xf numFmtId="0" fontId="22" fillId="4" borderId="2" xfId="0" applyFont="1" applyFill="1" applyBorder="1" applyAlignment="1">
      <alignment horizontal="left" wrapText="1"/>
    </xf>
    <xf numFmtId="0" fontId="22" fillId="4" borderId="0" xfId="0" applyFont="1" applyFill="1" applyAlignment="1">
      <alignment horizontal="left" wrapText="1"/>
    </xf>
    <xf numFmtId="0" fontId="2" fillId="4" borderId="4" xfId="3" applyFont="1" applyFill="1" applyBorder="1" applyAlignment="1">
      <alignment vertical="top"/>
    </xf>
    <xf numFmtId="3" fontId="5" fillId="4" borderId="4" xfId="3" applyNumberFormat="1" applyFont="1" applyFill="1" applyBorder="1" applyAlignment="1">
      <alignment vertical="top"/>
    </xf>
    <xf numFmtId="3" fontId="22" fillId="4" borderId="0" xfId="0" applyNumberFormat="1" applyFont="1" applyFill="1"/>
    <xf numFmtId="3" fontId="23" fillId="4" borderId="4" xfId="0" applyNumberFormat="1" applyFont="1" applyFill="1" applyBorder="1"/>
    <xf numFmtId="3" fontId="22" fillId="4" borderId="0" xfId="0" applyNumberFormat="1" applyFont="1" applyFill="1" applyAlignment="1">
      <alignment horizontal="left" wrapText="1"/>
    </xf>
    <xf numFmtId="3" fontId="2" fillId="0" borderId="0" xfId="3" applyNumberFormat="1" applyFont="1" applyFill="1" applyBorder="1" applyAlignment="1">
      <alignment horizontal="right" vertical="top" wrapText="1"/>
    </xf>
    <xf numFmtId="0" fontId="23" fillId="0" borderId="0" xfId="0" applyFont="1" applyFill="1" applyAlignment="1">
      <alignment horizontal="right"/>
    </xf>
    <xf numFmtId="4" fontId="2" fillId="0" borderId="0" xfId="3" applyNumberFormat="1" applyFont="1" applyFill="1" applyBorder="1" applyAlignment="1">
      <alignment horizontal="right" vertical="top" wrapText="1"/>
    </xf>
    <xf numFmtId="0" fontId="23" fillId="0" borderId="0" xfId="0" applyFont="1" applyFill="1" applyAlignment="1">
      <alignment horizontal="right" wrapText="1"/>
    </xf>
    <xf numFmtId="0" fontId="22" fillId="0" borderId="0" xfId="0" applyFont="1" applyFill="1"/>
    <xf numFmtId="0" fontId="8" fillId="4" borderId="0" xfId="0" applyFont="1" applyFill="1" applyBorder="1" applyAlignment="1" applyProtection="1">
      <alignment horizontal="center" vertical="top" wrapText="1"/>
      <protection locked="0"/>
    </xf>
    <xf numFmtId="0" fontId="15" fillId="4" borderId="7" xfId="0" applyFont="1" applyFill="1" applyBorder="1" applyAlignment="1" applyProtection="1">
      <alignment horizontal="center"/>
      <protection locked="0"/>
    </xf>
    <xf numFmtId="0" fontId="15" fillId="4" borderId="0" xfId="0" applyFont="1" applyFill="1" applyAlignment="1">
      <alignment horizontal="center"/>
    </xf>
    <xf numFmtId="0" fontId="15" fillId="4" borderId="0" xfId="0" applyFont="1" applyFill="1" applyBorder="1" applyAlignment="1" applyProtection="1">
      <protection locked="0"/>
    </xf>
    <xf numFmtId="4" fontId="22" fillId="4" borderId="0" xfId="0" applyNumberFormat="1" applyFont="1" applyFill="1"/>
    <xf numFmtId="0" fontId="18" fillId="7" borderId="6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7" fillId="4" borderId="4" xfId="0" applyNumberFormat="1" applyFont="1" applyFill="1" applyBorder="1" applyAlignment="1" applyProtection="1">
      <alignment horizontal="center"/>
      <protection locked="0"/>
    </xf>
    <xf numFmtId="0" fontId="8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justify" vertical="top" wrapText="1"/>
    </xf>
    <xf numFmtId="0" fontId="9" fillId="4" borderId="0" xfId="0" applyFont="1" applyFill="1" applyBorder="1" applyAlignment="1">
      <alignment horizontal="left" vertical="top" wrapText="1"/>
    </xf>
    <xf numFmtId="0" fontId="15" fillId="4" borderId="0" xfId="0" applyFont="1" applyFill="1" applyAlignment="1">
      <alignment horizontal="center"/>
    </xf>
    <xf numFmtId="0" fontId="8" fillId="4" borderId="0" xfId="0" applyFont="1" applyFill="1" applyBorder="1" applyAlignment="1" applyProtection="1">
      <alignment horizontal="center" vertical="top" wrapText="1"/>
      <protection locked="0"/>
    </xf>
    <xf numFmtId="0" fontId="9" fillId="4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left" vertical="top"/>
    </xf>
    <xf numFmtId="0" fontId="8" fillId="4" borderId="4" xfId="0" applyFont="1" applyFill="1" applyBorder="1" applyAlignment="1" applyProtection="1">
      <alignment horizontal="center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15" fillId="4" borderId="7" xfId="0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center"/>
    </xf>
    <xf numFmtId="0" fontId="2" fillId="4" borderId="0" xfId="1" applyNumberFormat="1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justify" vertical="top" wrapText="1"/>
    </xf>
    <xf numFmtId="0" fontId="28" fillId="4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>
      <alignment horizontal="left" vertical="top"/>
    </xf>
    <xf numFmtId="0" fontId="30" fillId="4" borderId="0" xfId="0" applyFont="1" applyFill="1" applyBorder="1" applyAlignment="1">
      <alignment horizontal="center" vertical="center" wrapText="1"/>
    </xf>
    <xf numFmtId="0" fontId="2" fillId="4" borderId="4" xfId="0" applyNumberFormat="1" applyFont="1" applyFill="1" applyBorder="1" applyAlignment="1" applyProtection="1">
      <alignment horizontal="center"/>
      <protection locked="0"/>
    </xf>
    <xf numFmtId="0" fontId="24" fillId="7" borderId="11" xfId="3" applyFont="1" applyFill="1" applyBorder="1" applyAlignment="1">
      <alignment horizontal="center" vertical="center"/>
    </xf>
    <xf numFmtId="0" fontId="24" fillId="7" borderId="1" xfId="3" applyFont="1" applyFill="1" applyBorder="1" applyAlignment="1">
      <alignment horizontal="center" vertical="center"/>
    </xf>
    <xf numFmtId="0" fontId="21" fillId="7" borderId="7" xfId="3" applyFont="1" applyFill="1" applyBorder="1" applyAlignment="1">
      <alignment horizontal="center" vertical="center"/>
    </xf>
    <xf numFmtId="0" fontId="21" fillId="7" borderId="0" xfId="3" applyFont="1" applyFill="1" applyBorder="1" applyAlignment="1">
      <alignment horizontal="center" vertical="center"/>
    </xf>
    <xf numFmtId="0" fontId="27" fillId="7" borderId="7" xfId="3" applyFont="1" applyFill="1" applyBorder="1" applyAlignment="1">
      <alignment horizontal="right" vertical="top"/>
    </xf>
    <xf numFmtId="0" fontId="27" fillId="7" borderId="0" xfId="3" applyFont="1" applyFill="1" applyBorder="1" applyAlignment="1">
      <alignment horizontal="right" vertical="top"/>
    </xf>
    <xf numFmtId="0" fontId="1" fillId="3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right" vertical="distributed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2" fillId="4" borderId="0" xfId="3" applyFont="1" applyFill="1" applyBorder="1" applyAlignment="1">
      <alignment horizontal="center"/>
    </xf>
    <xf numFmtId="0" fontId="21" fillId="7" borderId="6" xfId="3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left" vertical="top" wrapText="1"/>
    </xf>
    <xf numFmtId="0" fontId="22" fillId="4" borderId="0" xfId="0" applyFont="1" applyFill="1" applyBorder="1" applyAlignment="1">
      <alignment horizontal="right"/>
    </xf>
    <xf numFmtId="0" fontId="22" fillId="4" borderId="0" xfId="0" applyFont="1" applyFill="1" applyBorder="1" applyAlignment="1">
      <alignment horizontal="left"/>
    </xf>
    <xf numFmtId="0" fontId="22" fillId="4" borderId="0" xfId="0" applyFont="1" applyFill="1" applyBorder="1" applyAlignment="1">
      <alignment horizontal="left" vertical="top"/>
    </xf>
    <xf numFmtId="0" fontId="21" fillId="7" borderId="7" xfId="3" applyFont="1" applyFill="1" applyBorder="1" applyAlignment="1">
      <alignment horizontal="center" vertical="center" wrapText="1"/>
    </xf>
    <xf numFmtId="0" fontId="21" fillId="7" borderId="4" xfId="3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/>
    </xf>
    <xf numFmtId="0" fontId="2" fillId="4" borderId="2" xfId="1" applyNumberFormat="1" applyFont="1" applyFill="1" applyBorder="1" applyAlignment="1">
      <alignment horizontal="center" vertical="center"/>
    </xf>
    <xf numFmtId="0" fontId="2" fillId="4" borderId="1" xfId="1" applyNumberFormat="1" applyFont="1" applyFill="1" applyBorder="1" applyAlignment="1">
      <alignment horizontal="center" vertical="top"/>
    </xf>
    <xf numFmtId="0" fontId="2" fillId="4" borderId="0" xfId="1" applyNumberFormat="1" applyFont="1" applyFill="1" applyBorder="1" applyAlignment="1">
      <alignment horizontal="center" vertical="top"/>
    </xf>
    <xf numFmtId="0" fontId="2" fillId="4" borderId="2" xfId="1" applyNumberFormat="1" applyFont="1" applyFill="1" applyBorder="1" applyAlignment="1">
      <alignment horizontal="center" vertical="top"/>
    </xf>
    <xf numFmtId="0" fontId="23" fillId="4" borderId="0" xfId="0" applyFont="1" applyFill="1" applyBorder="1" applyAlignment="1">
      <alignment horizontal="left" vertical="top"/>
    </xf>
    <xf numFmtId="0" fontId="22" fillId="4" borderId="3" xfId="0" applyFont="1" applyFill="1" applyBorder="1" applyAlignment="1">
      <alignment horizontal="center" vertical="top"/>
    </xf>
    <xf numFmtId="0" fontId="22" fillId="4" borderId="4" xfId="0" applyFont="1" applyFill="1" applyBorder="1" applyAlignment="1">
      <alignment horizontal="center" vertical="top"/>
    </xf>
    <xf numFmtId="0" fontId="22" fillId="4" borderId="5" xfId="0" applyFont="1" applyFill="1" applyBorder="1" applyAlignment="1">
      <alignment horizontal="center" vertical="top"/>
    </xf>
    <xf numFmtId="0" fontId="5" fillId="4" borderId="4" xfId="0" applyFont="1" applyFill="1" applyBorder="1" applyAlignment="1" applyProtection="1">
      <alignment horizontal="center" vertical="top"/>
      <protection locked="0"/>
    </xf>
    <xf numFmtId="0" fontId="22" fillId="4" borderId="4" xfId="0" applyFont="1" applyFill="1" applyBorder="1" applyAlignment="1" applyProtection="1">
      <alignment horizontal="center"/>
      <protection locked="0"/>
    </xf>
    <xf numFmtId="0" fontId="22" fillId="4" borderId="0" xfId="0" applyFont="1" applyFill="1" applyBorder="1" applyAlignment="1">
      <alignment horizontal="center"/>
    </xf>
    <xf numFmtId="0" fontId="22" fillId="4" borderId="7" xfId="0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 applyProtection="1">
      <alignment horizontal="center" vertical="top" wrapText="1"/>
      <protection locked="0"/>
    </xf>
    <xf numFmtId="0" fontId="2" fillId="4" borderId="0" xfId="1" applyNumberFormat="1" applyFont="1" applyFill="1" applyBorder="1" applyAlignment="1" applyProtection="1">
      <alignment horizontal="center" vertical="top"/>
    </xf>
    <xf numFmtId="0" fontId="2" fillId="4" borderId="2" xfId="1" applyNumberFormat="1" applyFont="1" applyFill="1" applyBorder="1" applyAlignment="1" applyProtection="1">
      <alignment horizontal="center" vertical="top"/>
    </xf>
    <xf numFmtId="0" fontId="2" fillId="4" borderId="0" xfId="3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2" fillId="4" borderId="0" xfId="1" applyNumberFormat="1" applyFont="1" applyFill="1" applyBorder="1" applyAlignment="1" applyProtection="1">
      <alignment horizontal="center" vertical="center"/>
    </xf>
    <xf numFmtId="0" fontId="21" fillId="7" borderId="6" xfId="3" applyFont="1" applyFill="1" applyBorder="1" applyAlignment="1" applyProtection="1">
      <alignment horizontal="center" vertical="center"/>
    </xf>
    <xf numFmtId="0" fontId="2" fillId="4" borderId="2" xfId="1" applyNumberFormat="1" applyFont="1" applyFill="1" applyBorder="1" applyAlignment="1" applyProtection="1">
      <alignment horizontal="center" vertical="center"/>
    </xf>
    <xf numFmtId="0" fontId="28" fillId="4" borderId="0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center" vertical="top"/>
    </xf>
    <xf numFmtId="0" fontId="5" fillId="4" borderId="0" xfId="0" applyFont="1" applyFill="1" applyBorder="1" applyAlignment="1" applyProtection="1">
      <alignment horizontal="left" vertical="top"/>
    </xf>
    <xf numFmtId="0" fontId="28" fillId="4" borderId="4" xfId="0" applyFont="1" applyFill="1" applyBorder="1" applyAlignment="1" applyProtection="1">
      <alignment horizontal="left" vertical="top"/>
    </xf>
    <xf numFmtId="0" fontId="22" fillId="4" borderId="0" xfId="0" applyFont="1" applyFill="1" applyAlignment="1" applyProtection="1">
      <alignment horizontal="right"/>
      <protection locked="0"/>
    </xf>
    <xf numFmtId="0" fontId="22" fillId="4" borderId="0" xfId="0" applyFont="1" applyFill="1" applyAlignment="1" applyProtection="1">
      <alignment horizontal="left"/>
      <protection locked="0"/>
    </xf>
    <xf numFmtId="0" fontId="5" fillId="4" borderId="0" xfId="0" applyNumberFormat="1" applyFont="1" applyFill="1" applyBorder="1" applyAlignment="1" applyProtection="1">
      <alignment horizontal="left"/>
      <protection locked="0"/>
    </xf>
    <xf numFmtId="0" fontId="23" fillId="4" borderId="0" xfId="0" applyFont="1" applyFill="1" applyBorder="1" applyAlignment="1">
      <alignment horizontal="left" vertical="top" wrapText="1"/>
    </xf>
    <xf numFmtId="0" fontId="2" fillId="4" borderId="14" xfId="0" applyFont="1" applyFill="1" applyBorder="1" applyAlignment="1">
      <alignment horizontal="left" vertical="top"/>
    </xf>
    <xf numFmtId="0" fontId="2" fillId="4" borderId="4" xfId="0" applyFont="1" applyFill="1" applyBorder="1" applyAlignment="1">
      <alignment horizontal="left" vertical="top"/>
    </xf>
    <xf numFmtId="0" fontId="5" fillId="4" borderId="0" xfId="0" applyFont="1" applyFill="1" applyBorder="1" applyAlignment="1" applyProtection="1">
      <alignment horizontal="center"/>
      <protection locked="0"/>
    </xf>
    <xf numFmtId="0" fontId="21" fillId="7" borderId="6" xfId="0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left" vertical="top"/>
    </xf>
    <xf numFmtId="0" fontId="5" fillId="4" borderId="0" xfId="3" applyFont="1" applyFill="1" applyBorder="1" applyAlignment="1">
      <alignment horizontal="left" vertical="top" wrapText="1"/>
    </xf>
    <xf numFmtId="0" fontId="5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 wrapText="1"/>
    </xf>
    <xf numFmtId="43" fontId="5" fillId="4" borderId="4" xfId="2" applyFont="1" applyFill="1" applyBorder="1" applyAlignment="1" applyProtection="1">
      <alignment horizontal="center"/>
      <protection locked="0"/>
    </xf>
    <xf numFmtId="0" fontId="22" fillId="4" borderId="0" xfId="0" applyFont="1" applyFill="1" applyAlignment="1">
      <alignment horizontal="center"/>
    </xf>
  </cellXfs>
  <cellStyles count="6">
    <cellStyle name="=C:\WINNT\SYSTEM32\COMMAND.COM" xfId="1"/>
    <cellStyle name="Millares" xfId="2" builtinId="3"/>
    <cellStyle name="Millares 2" xfId="5"/>
    <cellStyle name="Normal" xfId="0" builtinId="0"/>
    <cellStyle name="Normal 2" xfId="3"/>
    <cellStyle name="Normal 9" xfId="4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heleer/Documents/oficina/IDC%202014/CUENTA%20PUBLICA/CUENTA%20IDC/IDC%20ANEXOS%20novi-diciem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heleer/Documents/oficina/IDC%202015/CUENTA%20PUBLICA/auxiliar%20armonizada/cuenta%20rmonizad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DICE"/>
      <sheetName val="EDO ING Y EGR BIMESTRAL"/>
      <sheetName val="EDO ORG Y APL BIMESTRAL"/>
      <sheetName val="BALANZA"/>
      <sheetName val="NOTAS"/>
      <sheetName val="BANCOS"/>
      <sheetName val="CONCIL-1"/>
      <sheetName val="DD"/>
      <sheetName val="CTAS POR COBRAR"/>
      <sheetName val="B INMUEBLES"/>
      <sheetName val="B MUEBLES"/>
      <sheetName val="OBRAS EN PROC"/>
      <sheetName val="ANTICIPOS"/>
      <sheetName val="PROVEEDORES"/>
      <sheetName val="ACREED DIV"/>
      <sheetName val="FDO EN ADMON A CTA 3ROS"/>
      <sheetName val="GRAF-SIT FRA"/>
      <sheetName val="ING-BIMESTRAL"/>
      <sheetName val="ING-ACUMULADO"/>
      <sheetName val="EG-BIMESTRAL"/>
      <sheetName val="EG-ACUMULADO"/>
      <sheetName val="GRAF-ING Y EGR"/>
      <sheetName val="PATRIMONIO"/>
      <sheetName val="MOD PATRIMONIAL"/>
      <sheetName val="MOD EJ ANT"/>
      <sheetName val="TRIMESTRAL"/>
      <sheetName val="ING PROPIOS"/>
      <sheetName val="PPERSONAL "/>
      <sheetName val="EDO PPTO ING"/>
      <sheetName val="EDO PPTO EG"/>
    </sheetNames>
    <sheetDataSet>
      <sheetData sheetId="0" refreshError="1"/>
      <sheetData sheetId="1" refreshError="1"/>
      <sheetData sheetId="2" refreshError="1"/>
      <sheetData sheetId="3">
        <row r="17">
          <cell r="H17">
            <v>57095</v>
          </cell>
        </row>
        <row r="18">
          <cell r="H18">
            <v>42600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fectivo"/>
      <sheetName val="deudores diversos"/>
      <sheetName val="flujo efec"/>
      <sheetName val="Hoja3"/>
    </sheetNames>
    <sheetDataSet>
      <sheetData sheetId="0">
        <row r="8">
          <cell r="C8">
            <v>515657</v>
          </cell>
          <cell r="D8">
            <v>508135</v>
          </cell>
        </row>
      </sheetData>
      <sheetData sheetId="1">
        <row r="8">
          <cell r="C8">
            <v>16500</v>
          </cell>
          <cell r="D8">
            <v>16500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5"/>
  <sheetViews>
    <sheetView view="pageBreakPreview" zoomScale="90" zoomScaleNormal="90" zoomScaleSheetLayoutView="90" workbookViewId="0">
      <selection activeCell="G20" sqref="G20:H20"/>
    </sheetView>
  </sheetViews>
  <sheetFormatPr baseColWidth="10" defaultRowHeight="12"/>
  <cols>
    <col min="1" max="1" width="4.28515625" style="17" customWidth="1"/>
    <col min="2" max="2" width="24.28515625" style="17" customWidth="1"/>
    <col min="3" max="3" width="23.7109375" style="17" customWidth="1"/>
    <col min="4" max="5" width="20.5703125" style="17" customWidth="1"/>
    <col min="6" max="6" width="7.7109375" style="17" customWidth="1"/>
    <col min="7" max="7" width="27.140625" style="63" customWidth="1"/>
    <col min="8" max="8" width="33.85546875" style="63" customWidth="1"/>
    <col min="9" max="10" width="20.5703125" style="17" customWidth="1"/>
    <col min="11" max="11" width="4.28515625" style="17" customWidth="1"/>
    <col min="12" max="16384" width="11.42578125" style="17"/>
  </cols>
  <sheetData>
    <row r="1" spans="1:13" s="16" customFormat="1" ht="12.75">
      <c r="B1" s="21"/>
      <c r="C1" s="321" t="s">
        <v>216</v>
      </c>
      <c r="D1" s="321"/>
      <c r="E1" s="321"/>
      <c r="F1" s="321"/>
      <c r="G1" s="321"/>
      <c r="H1" s="321"/>
      <c r="I1" s="321"/>
      <c r="J1" s="21"/>
      <c r="K1" s="21"/>
    </row>
    <row r="2" spans="1:13" ht="12.75">
      <c r="B2" s="19"/>
      <c r="C2" s="321" t="s">
        <v>81</v>
      </c>
      <c r="D2" s="321"/>
      <c r="E2" s="321"/>
      <c r="F2" s="321"/>
      <c r="G2" s="321"/>
      <c r="H2" s="321"/>
      <c r="I2" s="321"/>
      <c r="J2" s="19"/>
      <c r="K2" s="19"/>
    </row>
    <row r="3" spans="1:13" ht="12.75">
      <c r="B3" s="19"/>
      <c r="C3" s="321" t="s">
        <v>218</v>
      </c>
      <c r="D3" s="321"/>
      <c r="E3" s="321"/>
      <c r="F3" s="321"/>
      <c r="G3" s="321"/>
      <c r="H3" s="321"/>
      <c r="I3" s="321"/>
      <c r="J3" s="19"/>
      <c r="K3" s="19"/>
    </row>
    <row r="4" spans="1:13" ht="12.75">
      <c r="B4" s="19"/>
      <c r="C4" s="321" t="s">
        <v>1</v>
      </c>
      <c r="D4" s="321"/>
      <c r="E4" s="321"/>
      <c r="F4" s="321"/>
      <c r="G4" s="321"/>
      <c r="H4" s="321"/>
      <c r="I4" s="321"/>
      <c r="J4" s="19"/>
      <c r="K4" s="19"/>
    </row>
    <row r="5" spans="1:13" ht="6" customHeight="1">
      <c r="A5" s="57"/>
      <c r="B5" s="57"/>
      <c r="C5" s="23"/>
      <c r="D5" s="23"/>
      <c r="E5" s="23"/>
      <c r="F5" s="23"/>
      <c r="G5" s="23"/>
      <c r="H5" s="23"/>
      <c r="I5" s="16"/>
      <c r="J5" s="16"/>
      <c r="K5" s="16"/>
    </row>
    <row r="6" spans="1:13" ht="16.5" customHeight="1">
      <c r="A6" s="57"/>
      <c r="B6" s="20" t="s">
        <v>4</v>
      </c>
      <c r="C6" s="322" t="s">
        <v>209</v>
      </c>
      <c r="D6" s="322"/>
      <c r="E6" s="322"/>
      <c r="F6" s="322"/>
      <c r="G6" s="322"/>
      <c r="H6" s="322"/>
      <c r="I6" s="322"/>
      <c r="J6" s="322"/>
      <c r="K6" s="16"/>
    </row>
    <row r="7" spans="1:13" s="16" customFormat="1" ht="3" customHeight="1">
      <c r="A7" s="57"/>
      <c r="B7" s="22"/>
      <c r="C7" s="22"/>
      <c r="D7" s="22"/>
      <c r="E7" s="22"/>
      <c r="F7" s="23"/>
      <c r="G7" s="18"/>
      <c r="H7" s="18"/>
    </row>
    <row r="8" spans="1:13" s="16" customFormat="1" ht="3" customHeight="1">
      <c r="A8" s="24"/>
      <c r="B8" s="24"/>
      <c r="C8" s="24"/>
      <c r="D8" s="25"/>
      <c r="E8" s="25"/>
      <c r="F8" s="26"/>
      <c r="G8" s="18"/>
      <c r="H8" s="18"/>
    </row>
    <row r="9" spans="1:13" s="60" customFormat="1" ht="20.100000000000001" customHeight="1">
      <c r="A9" s="59"/>
      <c r="B9" s="320" t="s">
        <v>76</v>
      </c>
      <c r="C9" s="320"/>
      <c r="D9" s="55">
        <v>2015</v>
      </c>
      <c r="E9" s="55">
        <v>2014</v>
      </c>
      <c r="F9" s="58"/>
      <c r="G9" s="320" t="s">
        <v>76</v>
      </c>
      <c r="H9" s="320"/>
      <c r="I9" s="55">
        <v>2015</v>
      </c>
      <c r="J9" s="55">
        <v>2014</v>
      </c>
      <c r="K9" s="56"/>
    </row>
    <row r="10" spans="1:13" s="16" customFormat="1" ht="3" customHeight="1">
      <c r="A10" s="27"/>
      <c r="B10" s="28"/>
      <c r="C10" s="28"/>
      <c r="D10" s="29"/>
      <c r="E10" s="29"/>
      <c r="F10" s="18"/>
      <c r="G10" s="18"/>
      <c r="H10" s="18"/>
      <c r="K10" s="30"/>
    </row>
    <row r="11" spans="1:13" s="63" customFormat="1" ht="12.75">
      <c r="A11" s="61"/>
      <c r="B11" s="324" t="s">
        <v>82</v>
      </c>
      <c r="C11" s="324"/>
      <c r="D11" s="49"/>
      <c r="E11" s="49"/>
      <c r="F11" s="31"/>
      <c r="G11" s="324" t="s">
        <v>83</v>
      </c>
      <c r="H11" s="324"/>
      <c r="I11" s="49"/>
      <c r="J11" s="49"/>
      <c r="K11" s="62"/>
    </row>
    <row r="12" spans="1:13" ht="12.75">
      <c r="A12" s="33"/>
      <c r="B12" s="325" t="s">
        <v>84</v>
      </c>
      <c r="C12" s="325"/>
      <c r="D12" s="50">
        <f>SUM(D13:D20)</f>
        <v>0</v>
      </c>
      <c r="E12" s="50">
        <f>SUM(E13:E20)</f>
        <v>0</v>
      </c>
      <c r="F12" s="31"/>
      <c r="G12" s="324" t="s">
        <v>85</v>
      </c>
      <c r="H12" s="324"/>
      <c r="I12" s="50">
        <f>SUM(I13:I15)</f>
        <v>2303516</v>
      </c>
      <c r="J12" s="50">
        <f>SUM(J13:J15)</f>
        <v>9432955</v>
      </c>
      <c r="K12" s="64"/>
    </row>
    <row r="13" spans="1:13">
      <c r="A13" s="32"/>
      <c r="B13" s="323" t="s">
        <v>86</v>
      </c>
      <c r="C13" s="323"/>
      <c r="D13" s="65">
        <v>0</v>
      </c>
      <c r="E13" s="65">
        <v>0</v>
      </c>
      <c r="F13" s="31"/>
      <c r="G13" s="323" t="s">
        <v>87</v>
      </c>
      <c r="H13" s="323"/>
      <c r="I13" s="202">
        <v>2030209</v>
      </c>
      <c r="J13" s="65">
        <v>3421133</v>
      </c>
      <c r="K13" s="64"/>
      <c r="M13" s="202"/>
    </row>
    <row r="14" spans="1:13">
      <c r="A14" s="32"/>
      <c r="B14" s="323" t="s">
        <v>88</v>
      </c>
      <c r="C14" s="323"/>
      <c r="D14" s="65">
        <v>0</v>
      </c>
      <c r="E14" s="65">
        <v>0</v>
      </c>
      <c r="F14" s="31"/>
      <c r="G14" s="323" t="s">
        <v>89</v>
      </c>
      <c r="H14" s="323"/>
      <c r="I14" s="202">
        <v>156233</v>
      </c>
      <c r="J14" s="65">
        <v>443165</v>
      </c>
      <c r="K14" s="64"/>
      <c r="M14" s="202"/>
    </row>
    <row r="15" spans="1:13" ht="12" customHeight="1">
      <c r="A15" s="32"/>
      <c r="B15" s="323" t="s">
        <v>90</v>
      </c>
      <c r="C15" s="323"/>
      <c r="D15" s="65">
        <v>0</v>
      </c>
      <c r="E15" s="65">
        <v>0</v>
      </c>
      <c r="F15" s="31"/>
      <c r="G15" s="323" t="s">
        <v>91</v>
      </c>
      <c r="H15" s="323"/>
      <c r="I15" s="202">
        <v>117074</v>
      </c>
      <c r="J15" s="65">
        <v>5568657</v>
      </c>
      <c r="K15" s="64"/>
      <c r="M15" s="202"/>
    </row>
    <row r="16" spans="1:13" ht="12.75">
      <c r="A16" s="32"/>
      <c r="B16" s="323" t="s">
        <v>92</v>
      </c>
      <c r="C16" s="323"/>
      <c r="D16" s="65">
        <v>0</v>
      </c>
      <c r="E16" s="65">
        <v>0</v>
      </c>
      <c r="F16" s="31"/>
      <c r="G16" s="34"/>
      <c r="H16" s="42"/>
      <c r="I16" s="66"/>
      <c r="J16" s="66"/>
      <c r="K16" s="64"/>
    </row>
    <row r="17" spans="1:11" ht="12.75">
      <c r="A17" s="32"/>
      <c r="B17" s="323" t="s">
        <v>93</v>
      </c>
      <c r="C17" s="323"/>
      <c r="D17" s="65">
        <v>0</v>
      </c>
      <c r="E17" s="65">
        <v>0</v>
      </c>
      <c r="F17" s="31"/>
      <c r="G17" s="324" t="s">
        <v>199</v>
      </c>
      <c r="H17" s="324"/>
      <c r="I17" s="50">
        <f>SUM(I18:I26)</f>
        <v>0</v>
      </c>
      <c r="J17" s="50">
        <f>SUM(J18:J26)</f>
        <v>14715107</v>
      </c>
      <c r="K17" s="64"/>
    </row>
    <row r="18" spans="1:11">
      <c r="A18" s="32"/>
      <c r="B18" s="323" t="s">
        <v>94</v>
      </c>
      <c r="C18" s="323"/>
      <c r="D18" s="65">
        <v>0</v>
      </c>
      <c r="E18" s="65">
        <v>0</v>
      </c>
      <c r="F18" s="31"/>
      <c r="G18" s="323" t="s">
        <v>95</v>
      </c>
      <c r="H18" s="323"/>
      <c r="I18" s="65">
        <v>0</v>
      </c>
      <c r="J18" s="65">
        <v>0</v>
      </c>
      <c r="K18" s="64"/>
    </row>
    <row r="19" spans="1:11">
      <c r="A19" s="32"/>
      <c r="B19" s="323" t="s">
        <v>96</v>
      </c>
      <c r="C19" s="323"/>
      <c r="D19" s="65">
        <v>0</v>
      </c>
      <c r="E19" s="65">
        <v>0</v>
      </c>
      <c r="F19" s="31"/>
      <c r="G19" s="323" t="s">
        <v>97</v>
      </c>
      <c r="H19" s="323"/>
      <c r="I19" s="65">
        <v>0</v>
      </c>
      <c r="J19" s="65">
        <v>40600</v>
      </c>
      <c r="K19" s="64"/>
    </row>
    <row r="20" spans="1:11" ht="52.5" customHeight="1">
      <c r="A20" s="32"/>
      <c r="B20" s="326" t="s">
        <v>98</v>
      </c>
      <c r="C20" s="326"/>
      <c r="D20" s="65">
        <v>0</v>
      </c>
      <c r="E20" s="65">
        <v>0</v>
      </c>
      <c r="F20" s="31"/>
      <c r="G20" s="323" t="s">
        <v>99</v>
      </c>
      <c r="H20" s="323"/>
      <c r="I20" s="65">
        <v>0</v>
      </c>
      <c r="J20" s="65">
        <v>14674507</v>
      </c>
      <c r="K20" s="64"/>
    </row>
    <row r="21" spans="1:11" ht="12.75">
      <c r="A21" s="33"/>
      <c r="B21" s="34"/>
      <c r="C21" s="42"/>
      <c r="D21" s="66"/>
      <c r="E21" s="66"/>
      <c r="F21" s="31"/>
      <c r="G21" s="323" t="s">
        <v>100</v>
      </c>
      <c r="H21" s="323"/>
      <c r="I21" s="65">
        <v>0</v>
      </c>
      <c r="J21" s="65">
        <v>0</v>
      </c>
      <c r="K21" s="64"/>
    </row>
    <row r="22" spans="1:11" ht="29.25" customHeight="1">
      <c r="A22" s="33"/>
      <c r="B22" s="325" t="s">
        <v>101</v>
      </c>
      <c r="C22" s="325"/>
      <c r="D22" s="50">
        <f>SUM(D23:D24)</f>
        <v>2387016</v>
      </c>
      <c r="E22" s="50">
        <f>SUM(E23:E24)</f>
        <v>24513893</v>
      </c>
      <c r="F22" s="31"/>
      <c r="G22" s="323" t="s">
        <v>102</v>
      </c>
      <c r="H22" s="323"/>
      <c r="I22" s="65">
        <v>0</v>
      </c>
      <c r="J22" s="65">
        <v>0</v>
      </c>
      <c r="K22" s="64"/>
    </row>
    <row r="23" spans="1:11">
      <c r="A23" s="32"/>
      <c r="B23" s="323" t="s">
        <v>103</v>
      </c>
      <c r="C23" s="323"/>
      <c r="D23" s="115">
        <v>2387016</v>
      </c>
      <c r="E23" s="53">
        <v>24513893</v>
      </c>
      <c r="F23" s="31"/>
      <c r="G23" s="323" t="s">
        <v>104</v>
      </c>
      <c r="H23" s="323"/>
      <c r="I23" s="65">
        <v>0</v>
      </c>
      <c r="J23" s="65">
        <v>0</v>
      </c>
      <c r="K23" s="64"/>
    </row>
    <row r="24" spans="1:11">
      <c r="A24" s="32"/>
      <c r="B24" s="323" t="s">
        <v>198</v>
      </c>
      <c r="C24" s="323"/>
      <c r="D24" s="65">
        <v>0</v>
      </c>
      <c r="E24" s="65">
        <v>0</v>
      </c>
      <c r="F24" s="31"/>
      <c r="G24" s="323" t="s">
        <v>105</v>
      </c>
      <c r="H24" s="323"/>
      <c r="I24" s="65">
        <v>0</v>
      </c>
      <c r="J24" s="65">
        <v>0</v>
      </c>
      <c r="K24" s="64"/>
    </row>
    <row r="25" spans="1:11" ht="12.75">
      <c r="A25" s="33"/>
      <c r="B25" s="34"/>
      <c r="C25" s="42"/>
      <c r="D25" s="115"/>
      <c r="E25" s="53"/>
      <c r="F25" s="31"/>
      <c r="G25" s="323" t="s">
        <v>106</v>
      </c>
      <c r="H25" s="323"/>
      <c r="I25" s="65">
        <v>0</v>
      </c>
      <c r="J25" s="65">
        <v>0</v>
      </c>
      <c r="K25" s="64"/>
    </row>
    <row r="26" spans="1:11" ht="12.75">
      <c r="A26" s="32"/>
      <c r="B26" s="325" t="s">
        <v>107</v>
      </c>
      <c r="C26" s="325"/>
      <c r="D26" s="50">
        <f>SUM(D27:D31)</f>
        <v>3</v>
      </c>
      <c r="E26" s="50">
        <f>SUM(E27:E31)</f>
        <v>1</v>
      </c>
      <c r="F26" s="31"/>
      <c r="G26" s="323" t="s">
        <v>108</v>
      </c>
      <c r="H26" s="323"/>
      <c r="I26" s="65">
        <v>0</v>
      </c>
      <c r="J26" s="65">
        <v>0</v>
      </c>
      <c r="K26" s="64"/>
    </row>
    <row r="27" spans="1:11" ht="12.75">
      <c r="A27" s="32"/>
      <c r="B27" s="323" t="s">
        <v>109</v>
      </c>
      <c r="C27" s="323"/>
      <c r="D27" s="65">
        <v>3</v>
      </c>
      <c r="E27" s="65">
        <v>1</v>
      </c>
      <c r="F27" s="31"/>
      <c r="G27" s="34"/>
      <c r="H27" s="42"/>
      <c r="I27" s="66"/>
      <c r="J27" s="66"/>
      <c r="K27" s="64"/>
    </row>
    <row r="28" spans="1:11" ht="12.75">
      <c r="A28" s="32"/>
      <c r="B28" s="323" t="s">
        <v>110</v>
      </c>
      <c r="C28" s="323"/>
      <c r="D28" s="65">
        <v>0</v>
      </c>
      <c r="E28" s="65">
        <v>0</v>
      </c>
      <c r="F28" s="31"/>
      <c r="G28" s="325" t="s">
        <v>103</v>
      </c>
      <c r="H28" s="325"/>
      <c r="I28" s="50">
        <f>SUM(I29:I31)</f>
        <v>0</v>
      </c>
      <c r="J28" s="50">
        <f>SUM(J29:J31)</f>
        <v>0</v>
      </c>
      <c r="K28" s="64"/>
    </row>
    <row r="29" spans="1:11" ht="26.25" customHeight="1">
      <c r="A29" s="32"/>
      <c r="B29" s="326" t="s">
        <v>111</v>
      </c>
      <c r="C29" s="326"/>
      <c r="D29" s="65">
        <v>0</v>
      </c>
      <c r="E29" s="65">
        <v>0</v>
      </c>
      <c r="F29" s="31"/>
      <c r="G29" s="323" t="s">
        <v>112</v>
      </c>
      <c r="H29" s="323"/>
      <c r="I29" s="65">
        <v>0</v>
      </c>
      <c r="J29" s="65">
        <v>0</v>
      </c>
      <c r="K29" s="64"/>
    </row>
    <row r="30" spans="1:11">
      <c r="A30" s="32"/>
      <c r="B30" s="323" t="s">
        <v>113</v>
      </c>
      <c r="C30" s="323"/>
      <c r="D30" s="65">
        <v>0</v>
      </c>
      <c r="E30" s="65">
        <v>0</v>
      </c>
      <c r="F30" s="31"/>
      <c r="G30" s="323" t="s">
        <v>50</v>
      </c>
      <c r="H30" s="323"/>
      <c r="I30" s="65">
        <v>0</v>
      </c>
      <c r="J30" s="65">
        <v>0</v>
      </c>
      <c r="K30" s="64"/>
    </row>
    <row r="31" spans="1:11">
      <c r="A31" s="32"/>
      <c r="B31" s="323" t="s">
        <v>114</v>
      </c>
      <c r="C31" s="323"/>
      <c r="D31" s="65">
        <v>0</v>
      </c>
      <c r="E31" s="65">
        <v>0</v>
      </c>
      <c r="F31" s="31"/>
      <c r="G31" s="323" t="s">
        <v>115</v>
      </c>
      <c r="H31" s="323"/>
      <c r="I31" s="65">
        <v>0</v>
      </c>
      <c r="J31" s="65">
        <v>0</v>
      </c>
      <c r="K31" s="64"/>
    </row>
    <row r="32" spans="1:11" ht="12.75">
      <c r="A32" s="33"/>
      <c r="B32" s="34"/>
      <c r="C32" s="52"/>
      <c r="D32" s="49"/>
      <c r="E32" s="49"/>
      <c r="F32" s="31"/>
      <c r="G32" s="34"/>
      <c r="H32" s="42"/>
      <c r="I32" s="66"/>
      <c r="J32" s="66"/>
      <c r="K32" s="64"/>
    </row>
    <row r="33" spans="1:11" ht="12.75">
      <c r="A33" s="67"/>
      <c r="B33" s="327" t="s">
        <v>116</v>
      </c>
      <c r="C33" s="327"/>
      <c r="D33" s="68">
        <f>D12+D22+D26</f>
        <v>2387019</v>
      </c>
      <c r="E33" s="68">
        <f>E12+E22+E26</f>
        <v>24513894</v>
      </c>
      <c r="F33" s="69"/>
      <c r="G33" s="324" t="s">
        <v>117</v>
      </c>
      <c r="H33" s="324"/>
      <c r="I33" s="54">
        <f>SUM(I34:I38)</f>
        <v>0</v>
      </c>
      <c r="J33" s="54">
        <f>SUM(J34:J38)</f>
        <v>0</v>
      </c>
      <c r="K33" s="64"/>
    </row>
    <row r="34" spans="1:11" ht="12.75">
      <c r="A34" s="33"/>
      <c r="B34" s="327"/>
      <c r="C34" s="327"/>
      <c r="D34" s="49"/>
      <c r="E34" s="49"/>
      <c r="F34" s="31"/>
      <c r="G34" s="323" t="s">
        <v>118</v>
      </c>
      <c r="H34" s="323"/>
      <c r="I34" s="65">
        <v>0</v>
      </c>
      <c r="J34" s="65">
        <v>0</v>
      </c>
      <c r="K34" s="64"/>
    </row>
    <row r="35" spans="1:11">
      <c r="A35" s="70"/>
      <c r="B35" s="31"/>
      <c r="C35" s="31"/>
      <c r="D35" s="31"/>
      <c r="E35" s="31"/>
      <c r="F35" s="31"/>
      <c r="G35" s="323" t="s">
        <v>119</v>
      </c>
      <c r="H35" s="323"/>
      <c r="I35" s="65">
        <v>0</v>
      </c>
      <c r="J35" s="65">
        <v>0</v>
      </c>
      <c r="K35" s="64"/>
    </row>
    <row r="36" spans="1:11">
      <c r="A36" s="70"/>
      <c r="B36" s="31"/>
      <c r="C36" s="31"/>
      <c r="D36" s="31"/>
      <c r="E36" s="31"/>
      <c r="F36" s="31"/>
      <c r="G36" s="323" t="s">
        <v>120</v>
      </c>
      <c r="H36" s="323"/>
      <c r="I36" s="65">
        <v>0</v>
      </c>
      <c r="J36" s="65">
        <v>0</v>
      </c>
      <c r="K36" s="64"/>
    </row>
    <row r="37" spans="1:11">
      <c r="A37" s="70"/>
      <c r="B37" s="31"/>
      <c r="C37" s="31"/>
      <c r="D37" s="31"/>
      <c r="E37" s="31"/>
      <c r="F37" s="31"/>
      <c r="G37" s="323" t="s">
        <v>121</v>
      </c>
      <c r="H37" s="323"/>
      <c r="I37" s="65">
        <v>0</v>
      </c>
      <c r="J37" s="65">
        <v>0</v>
      </c>
      <c r="K37" s="64"/>
    </row>
    <row r="38" spans="1:11">
      <c r="A38" s="70"/>
      <c r="B38" s="31"/>
      <c r="C38" s="31"/>
      <c r="D38" s="31"/>
      <c r="E38" s="31"/>
      <c r="F38" s="31"/>
      <c r="G38" s="323" t="s">
        <v>122</v>
      </c>
      <c r="H38" s="323"/>
      <c r="I38" s="65">
        <v>0</v>
      </c>
      <c r="J38" s="65">
        <v>0</v>
      </c>
      <c r="K38" s="64"/>
    </row>
    <row r="39" spans="1:11" ht="12.75">
      <c r="A39" s="70"/>
      <c r="B39" s="31"/>
      <c r="C39" s="31"/>
      <c r="D39" s="31"/>
      <c r="E39" s="31"/>
      <c r="F39" s="31"/>
      <c r="G39" s="34"/>
      <c r="H39" s="42"/>
      <c r="I39" s="66"/>
      <c r="J39" s="66"/>
      <c r="K39" s="64"/>
    </row>
    <row r="40" spans="1:11" ht="12.75">
      <c r="A40" s="70"/>
      <c r="B40" s="31"/>
      <c r="C40" s="31"/>
      <c r="D40" s="31"/>
      <c r="E40" s="31"/>
      <c r="F40" s="31"/>
      <c r="G40" s="325" t="s">
        <v>123</v>
      </c>
      <c r="H40" s="325"/>
      <c r="I40" s="54">
        <f>SUM(I41:I46)</f>
        <v>0</v>
      </c>
      <c r="J40" s="54">
        <f>SUM(J41:J46)</f>
        <v>0</v>
      </c>
      <c r="K40" s="64"/>
    </row>
    <row r="41" spans="1:11" ht="26.25" customHeight="1">
      <c r="A41" s="70"/>
      <c r="B41" s="31"/>
      <c r="C41" s="31"/>
      <c r="D41" s="31"/>
      <c r="E41" s="31"/>
      <c r="F41" s="31"/>
      <c r="G41" s="326" t="s">
        <v>124</v>
      </c>
      <c r="H41" s="326"/>
      <c r="I41" s="65">
        <v>0</v>
      </c>
      <c r="J41" s="65">
        <v>0</v>
      </c>
      <c r="K41" s="64"/>
    </row>
    <row r="42" spans="1:11">
      <c r="A42" s="70"/>
      <c r="B42" s="31"/>
      <c r="C42" s="31"/>
      <c r="D42" s="31"/>
      <c r="E42" s="31"/>
      <c r="F42" s="31"/>
      <c r="G42" s="323" t="s">
        <v>125</v>
      </c>
      <c r="H42" s="323"/>
      <c r="I42" s="65">
        <v>0</v>
      </c>
      <c r="J42" s="65">
        <v>0</v>
      </c>
      <c r="K42" s="64"/>
    </row>
    <row r="43" spans="1:11" ht="12" customHeight="1">
      <c r="A43" s="70"/>
      <c r="B43" s="31"/>
      <c r="C43" s="31"/>
      <c r="D43" s="31"/>
      <c r="E43" s="31"/>
      <c r="F43" s="31"/>
      <c r="G43" s="323" t="s">
        <v>126</v>
      </c>
      <c r="H43" s="323"/>
      <c r="I43" s="65">
        <v>0</v>
      </c>
      <c r="J43" s="65">
        <v>0</v>
      </c>
      <c r="K43" s="64"/>
    </row>
    <row r="44" spans="1:11" ht="25.5" customHeight="1">
      <c r="A44" s="70"/>
      <c r="B44" s="31"/>
      <c r="C44" s="31"/>
      <c r="D44" s="31"/>
      <c r="E44" s="31"/>
      <c r="F44" s="31"/>
      <c r="G44" s="326" t="s">
        <v>200</v>
      </c>
      <c r="H44" s="326"/>
      <c r="I44" s="65">
        <v>0</v>
      </c>
      <c r="J44" s="65">
        <v>0</v>
      </c>
      <c r="K44" s="64"/>
    </row>
    <row r="45" spans="1:11">
      <c r="A45" s="70"/>
      <c r="B45" s="31"/>
      <c r="C45" s="31"/>
      <c r="D45" s="31"/>
      <c r="E45" s="31"/>
      <c r="F45" s="31"/>
      <c r="G45" s="323" t="s">
        <v>127</v>
      </c>
      <c r="H45" s="323"/>
      <c r="I45" s="65">
        <v>0</v>
      </c>
      <c r="J45" s="65">
        <v>0</v>
      </c>
      <c r="K45" s="64"/>
    </row>
    <row r="46" spans="1:11">
      <c r="A46" s="70"/>
      <c r="B46" s="31"/>
      <c r="C46" s="31"/>
      <c r="D46" s="31"/>
      <c r="E46" s="31"/>
      <c r="F46" s="31"/>
      <c r="G46" s="323" t="s">
        <v>128</v>
      </c>
      <c r="H46" s="323"/>
      <c r="I46" s="65">
        <v>0</v>
      </c>
      <c r="J46" s="65">
        <v>0</v>
      </c>
      <c r="K46" s="64"/>
    </row>
    <row r="47" spans="1:11" ht="12.75">
      <c r="A47" s="70"/>
      <c r="B47" s="31"/>
      <c r="C47" s="31"/>
      <c r="D47" s="31"/>
      <c r="E47" s="31"/>
      <c r="F47" s="31"/>
      <c r="G47" s="34"/>
      <c r="H47" s="42"/>
      <c r="I47" s="66"/>
      <c r="J47" s="66"/>
      <c r="K47" s="64"/>
    </row>
    <row r="48" spans="1:11" ht="12.75">
      <c r="A48" s="70"/>
      <c r="B48" s="31"/>
      <c r="C48" s="31"/>
      <c r="D48" s="31"/>
      <c r="E48" s="31"/>
      <c r="F48" s="31"/>
      <c r="G48" s="325" t="s">
        <v>129</v>
      </c>
      <c r="H48" s="325"/>
      <c r="I48" s="54">
        <f>SUM(I49)</f>
        <v>0</v>
      </c>
      <c r="J48" s="54">
        <f>SUM(J49)</f>
        <v>0</v>
      </c>
      <c r="K48" s="64"/>
    </row>
    <row r="49" spans="1:11">
      <c r="A49" s="70"/>
      <c r="B49" s="31"/>
      <c r="C49" s="31"/>
      <c r="D49" s="31"/>
      <c r="E49" s="31"/>
      <c r="F49" s="31"/>
      <c r="G49" s="323" t="s">
        <v>130</v>
      </c>
      <c r="H49" s="323"/>
      <c r="I49" s="65">
        <v>0</v>
      </c>
      <c r="J49" s="65">
        <v>0</v>
      </c>
      <c r="K49" s="64"/>
    </row>
    <row r="50" spans="1:11" ht="12.75">
      <c r="A50" s="70"/>
      <c r="B50" s="31"/>
      <c r="C50" s="31"/>
      <c r="D50" s="31"/>
      <c r="E50" s="31"/>
      <c r="F50" s="31"/>
      <c r="G50" s="34"/>
      <c r="H50" s="42"/>
      <c r="I50" s="66"/>
      <c r="J50" s="66"/>
      <c r="K50" s="64"/>
    </row>
    <row r="51" spans="1:11" ht="12.75">
      <c r="A51" s="70"/>
      <c r="B51" s="31"/>
      <c r="C51" s="31"/>
      <c r="D51" s="31"/>
      <c r="E51" s="31"/>
      <c r="F51" s="31"/>
      <c r="G51" s="327" t="s">
        <v>131</v>
      </c>
      <c r="H51" s="327"/>
      <c r="I51" s="71">
        <f>I12+I17+I28+I33+I40+I48</f>
        <v>2303516</v>
      </c>
      <c r="J51" s="71">
        <f>J12+J17+J28+J33+J40+J48</f>
        <v>24148062</v>
      </c>
      <c r="K51" s="72"/>
    </row>
    <row r="52" spans="1:11" ht="12.75">
      <c r="A52" s="70"/>
      <c r="B52" s="31"/>
      <c r="C52" s="31"/>
      <c r="D52" s="31"/>
      <c r="E52" s="31"/>
      <c r="F52" s="31"/>
      <c r="G52" s="51"/>
      <c r="H52" s="51"/>
      <c r="I52" s="66"/>
      <c r="J52" s="66"/>
      <c r="K52" s="72"/>
    </row>
    <row r="53" spans="1:11" ht="12.75">
      <c r="A53" s="70"/>
      <c r="B53" s="31"/>
      <c r="C53" s="31"/>
      <c r="D53" s="31"/>
      <c r="E53" s="31"/>
      <c r="F53" s="31"/>
      <c r="G53" s="330" t="s">
        <v>132</v>
      </c>
      <c r="H53" s="330"/>
      <c r="I53" s="71">
        <f>D33-I51</f>
        <v>83503</v>
      </c>
      <c r="J53" s="71">
        <f>E33-J51</f>
        <v>365832</v>
      </c>
      <c r="K53" s="72"/>
    </row>
    <row r="54" spans="1:11" ht="6" customHeight="1">
      <c r="A54" s="73"/>
      <c r="B54" s="36"/>
      <c r="C54" s="36"/>
      <c r="D54" s="36"/>
      <c r="E54" s="36"/>
      <c r="F54" s="36"/>
      <c r="G54" s="74"/>
      <c r="H54" s="74"/>
      <c r="I54" s="36"/>
      <c r="J54" s="36"/>
      <c r="K54" s="37"/>
    </row>
    <row r="55" spans="1:11" ht="6" customHeight="1">
      <c r="A55" s="16"/>
      <c r="B55" s="16"/>
      <c r="C55" s="16"/>
      <c r="D55" s="16"/>
      <c r="E55" s="16"/>
      <c r="F55" s="16"/>
      <c r="G55" s="18"/>
      <c r="H55" s="18"/>
      <c r="I55" s="16"/>
      <c r="J55" s="16"/>
      <c r="K55" s="16"/>
    </row>
    <row r="56" spans="1:11" ht="6" customHeight="1">
      <c r="A56" s="36"/>
      <c r="B56" s="38"/>
      <c r="C56" s="39"/>
      <c r="D56" s="40"/>
      <c r="E56" s="40"/>
      <c r="F56" s="36"/>
      <c r="G56" s="41"/>
      <c r="H56" s="75"/>
      <c r="I56" s="40"/>
      <c r="J56" s="40"/>
      <c r="K56" s="36"/>
    </row>
    <row r="57" spans="1:11" ht="6" customHeight="1">
      <c r="A57" s="16"/>
      <c r="B57" s="42"/>
      <c r="C57" s="43"/>
      <c r="D57" s="44"/>
      <c r="E57" s="44"/>
      <c r="F57" s="16"/>
      <c r="G57" s="45"/>
      <c r="H57" s="76"/>
      <c r="I57" s="44"/>
      <c r="J57" s="44"/>
      <c r="K57" s="16"/>
    </row>
    <row r="58" spans="1:11" ht="15" customHeight="1">
      <c r="B58" s="331" t="s">
        <v>78</v>
      </c>
      <c r="C58" s="331"/>
      <c r="D58" s="331"/>
      <c r="E58" s="331"/>
      <c r="F58" s="331"/>
      <c r="G58" s="331"/>
      <c r="H58" s="331"/>
      <c r="I58" s="331"/>
      <c r="J58" s="331"/>
    </row>
    <row r="59" spans="1:11" ht="9.75" customHeight="1">
      <c r="B59" s="42"/>
      <c r="C59" s="43"/>
      <c r="D59" s="44"/>
      <c r="E59" s="44"/>
      <c r="G59" s="45"/>
      <c r="H59" s="43"/>
      <c r="I59" s="44"/>
      <c r="J59" s="44"/>
    </row>
    <row r="60" spans="1:11" ht="30" customHeight="1">
      <c r="B60" s="42"/>
      <c r="C60" s="332"/>
      <c r="D60" s="332"/>
      <c r="E60" s="44"/>
      <c r="G60" s="333"/>
      <c r="H60" s="333"/>
      <c r="I60" s="44"/>
      <c r="J60" s="44"/>
    </row>
    <row r="61" spans="1:11" ht="14.1" customHeight="1">
      <c r="B61" s="46"/>
      <c r="C61" s="334" t="s">
        <v>210</v>
      </c>
      <c r="D61" s="334"/>
      <c r="E61" s="44"/>
      <c r="F61" s="44"/>
      <c r="G61" s="334" t="s">
        <v>223</v>
      </c>
      <c r="H61" s="334"/>
      <c r="I61" s="35"/>
      <c r="J61" s="44"/>
    </row>
    <row r="62" spans="1:11" ht="14.1" customHeight="1">
      <c r="B62" s="47"/>
      <c r="C62" s="329" t="s">
        <v>211</v>
      </c>
      <c r="D62" s="329"/>
      <c r="E62" s="48"/>
      <c r="F62" s="48"/>
      <c r="G62" s="329" t="s">
        <v>212</v>
      </c>
      <c r="H62" s="329"/>
      <c r="I62" s="35"/>
      <c r="J62" s="44"/>
    </row>
    <row r="63" spans="1:11" ht="9.9499999999999993" customHeight="1">
      <c r="C63" s="328" t="s">
        <v>74</v>
      </c>
      <c r="D63" s="328"/>
      <c r="G63" s="328" t="s">
        <v>75</v>
      </c>
      <c r="H63" s="328"/>
    </row>
    <row r="64" spans="1:11">
      <c r="D64" s="77"/>
    </row>
    <row r="65" spans="4:4">
      <c r="D65" s="77"/>
    </row>
  </sheetData>
  <sheetProtection formatCells="0" selectLockedCells="1"/>
  <mergeCells count="73">
    <mergeCell ref="C63:D63"/>
    <mergeCell ref="G63:H63"/>
    <mergeCell ref="C62:D62"/>
    <mergeCell ref="G62:H62"/>
    <mergeCell ref="G53:H53"/>
    <mergeCell ref="B58:J58"/>
    <mergeCell ref="C60:D60"/>
    <mergeCell ref="G60:H60"/>
    <mergeCell ref="C61:D61"/>
    <mergeCell ref="G61:H61"/>
    <mergeCell ref="G51:H51"/>
    <mergeCell ref="G37:H37"/>
    <mergeCell ref="G38:H38"/>
    <mergeCell ref="G40:H40"/>
    <mergeCell ref="G41:H41"/>
    <mergeCell ref="G42:H42"/>
    <mergeCell ref="G43:H43"/>
    <mergeCell ref="G44:H44"/>
    <mergeCell ref="G45:H45"/>
    <mergeCell ref="G46:H46"/>
    <mergeCell ref="G48:H48"/>
    <mergeCell ref="G49:H49"/>
    <mergeCell ref="G36:H36"/>
    <mergeCell ref="B29:C29"/>
    <mergeCell ref="G29:H29"/>
    <mergeCell ref="B30:C30"/>
    <mergeCell ref="G30:H30"/>
    <mergeCell ref="B31:C31"/>
    <mergeCell ref="G31:H31"/>
    <mergeCell ref="B33:C33"/>
    <mergeCell ref="G33:H33"/>
    <mergeCell ref="B34:C34"/>
    <mergeCell ref="G34:H34"/>
    <mergeCell ref="G35:H35"/>
    <mergeCell ref="G25:H25"/>
    <mergeCell ref="B26:C26"/>
    <mergeCell ref="G26:H26"/>
    <mergeCell ref="B27:C27"/>
    <mergeCell ref="B28:C28"/>
    <mergeCell ref="G28:H28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9:C9"/>
    <mergeCell ref="G9:H9"/>
    <mergeCell ref="C1:I1"/>
    <mergeCell ref="C2:I2"/>
    <mergeCell ref="C3:I3"/>
    <mergeCell ref="C4:I4"/>
    <mergeCell ref="C6:J6"/>
  </mergeCells>
  <printOptions verticalCentered="1"/>
  <pageMargins left="1.2598425196850394" right="0" top="0.94488188976377963" bottom="0.70866141732283472" header="0" footer="0"/>
  <pageSetup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75"/>
  <sheetViews>
    <sheetView topLeftCell="E42" zoomScaleNormal="100" zoomScalePageLayoutView="80" workbookViewId="0">
      <selection activeCell="I63" sqref="I63"/>
    </sheetView>
  </sheetViews>
  <sheetFormatPr baseColWidth="10" defaultRowHeight="12"/>
  <cols>
    <col min="1" max="1" width="4.85546875" style="90" customWidth="1"/>
    <col min="2" max="2" width="27.5703125" style="91" customWidth="1"/>
    <col min="3" max="3" width="37.85546875" style="90" customWidth="1"/>
    <col min="4" max="5" width="21" style="90" customWidth="1"/>
    <col min="6" max="6" width="11" style="92" customWidth="1"/>
    <col min="7" max="8" width="27.5703125" style="90" customWidth="1"/>
    <col min="9" max="10" width="21" style="90" customWidth="1"/>
    <col min="11" max="11" width="4.85546875" style="78" customWidth="1"/>
    <col min="12" max="12" width="1.7109375" style="89" customWidth="1"/>
    <col min="13" max="16384" width="11.42578125" style="90"/>
  </cols>
  <sheetData>
    <row r="1" spans="1:12" ht="6" customHeight="1">
      <c r="A1" s="81"/>
      <c r="B1" s="86"/>
      <c r="C1" s="81"/>
      <c r="D1" s="87"/>
      <c r="E1" s="87"/>
      <c r="F1" s="88"/>
      <c r="G1" s="87"/>
      <c r="H1" s="87"/>
      <c r="I1" s="87"/>
      <c r="J1" s="81"/>
      <c r="K1" s="81"/>
    </row>
    <row r="2" spans="1:12" ht="6" customHeight="1">
      <c r="K2" s="90"/>
      <c r="L2" s="91"/>
    </row>
    <row r="3" spans="1:12" ht="14.1" customHeight="1">
      <c r="B3" s="93"/>
      <c r="C3" s="336" t="s">
        <v>217</v>
      </c>
      <c r="D3" s="336"/>
      <c r="E3" s="336"/>
      <c r="F3" s="336"/>
      <c r="G3" s="336"/>
      <c r="H3" s="336"/>
      <c r="I3" s="336"/>
      <c r="J3" s="93"/>
      <c r="K3" s="93"/>
      <c r="L3" s="91"/>
    </row>
    <row r="4" spans="1:12" ht="14.1" customHeight="1">
      <c r="B4" s="93"/>
      <c r="C4" s="336" t="s">
        <v>0</v>
      </c>
      <c r="D4" s="336"/>
      <c r="E4" s="336"/>
      <c r="F4" s="336"/>
      <c r="G4" s="336"/>
      <c r="H4" s="336"/>
      <c r="I4" s="336"/>
      <c r="J4" s="93"/>
      <c r="K4" s="93"/>
    </row>
    <row r="5" spans="1:12" ht="14.1" customHeight="1">
      <c r="B5" s="93"/>
      <c r="C5" s="336" t="s">
        <v>214</v>
      </c>
      <c r="D5" s="336"/>
      <c r="E5" s="336"/>
      <c r="F5" s="336"/>
      <c r="G5" s="336"/>
      <c r="H5" s="336"/>
      <c r="I5" s="336"/>
      <c r="J5" s="93"/>
      <c r="K5" s="93"/>
    </row>
    <row r="6" spans="1:12" ht="14.1" customHeight="1">
      <c r="B6" s="94"/>
      <c r="C6" s="337" t="s">
        <v>1</v>
      </c>
      <c r="D6" s="337"/>
      <c r="E6" s="337"/>
      <c r="F6" s="337"/>
      <c r="G6" s="337"/>
      <c r="H6" s="337"/>
      <c r="I6" s="337"/>
      <c r="J6" s="94"/>
      <c r="K6" s="94"/>
    </row>
    <row r="7" spans="1:12" ht="20.100000000000001" customHeight="1">
      <c r="A7" s="95"/>
      <c r="B7" s="96" t="s">
        <v>4</v>
      </c>
      <c r="C7" s="345" t="s">
        <v>209</v>
      </c>
      <c r="D7" s="345"/>
      <c r="E7" s="345"/>
      <c r="F7" s="345"/>
      <c r="G7" s="345"/>
      <c r="H7" s="345"/>
      <c r="I7" s="345"/>
      <c r="J7" s="345"/>
    </row>
    <row r="8" spans="1:12" ht="3" customHeight="1">
      <c r="A8" s="94"/>
      <c r="B8" s="94"/>
      <c r="C8" s="94"/>
      <c r="D8" s="94"/>
      <c r="E8" s="94"/>
      <c r="F8" s="97"/>
      <c r="G8" s="94"/>
      <c r="H8" s="94"/>
      <c r="I8" s="94"/>
      <c r="J8" s="94"/>
      <c r="K8" s="90"/>
      <c r="L8" s="91"/>
    </row>
    <row r="9" spans="1:12" ht="3" customHeight="1">
      <c r="A9" s="94"/>
      <c r="B9" s="94"/>
      <c r="C9" s="94"/>
      <c r="D9" s="94"/>
      <c r="E9" s="94"/>
      <c r="F9" s="97"/>
      <c r="G9" s="94"/>
      <c r="H9" s="94"/>
      <c r="I9" s="94"/>
      <c r="J9" s="94"/>
    </row>
    <row r="10" spans="1:12" s="101" customFormat="1" ht="15" customHeight="1">
      <c r="A10" s="346"/>
      <c r="B10" s="348" t="s">
        <v>77</v>
      </c>
      <c r="C10" s="348"/>
      <c r="D10" s="98" t="s">
        <v>5</v>
      </c>
      <c r="E10" s="98"/>
      <c r="F10" s="350"/>
      <c r="G10" s="348" t="s">
        <v>77</v>
      </c>
      <c r="H10" s="348"/>
      <c r="I10" s="98" t="s">
        <v>5</v>
      </c>
      <c r="J10" s="98"/>
      <c r="K10" s="99"/>
      <c r="L10" s="100"/>
    </row>
    <row r="11" spans="1:12" s="101" customFormat="1" ht="15" customHeight="1">
      <c r="A11" s="347"/>
      <c r="B11" s="349"/>
      <c r="C11" s="349"/>
      <c r="D11" s="102">
        <v>2015</v>
      </c>
      <c r="E11" s="102">
        <v>2014</v>
      </c>
      <c r="F11" s="351"/>
      <c r="G11" s="349"/>
      <c r="H11" s="349"/>
      <c r="I11" s="102">
        <v>2015</v>
      </c>
      <c r="J11" s="102">
        <v>2014</v>
      </c>
      <c r="K11" s="103"/>
      <c r="L11" s="100"/>
    </row>
    <row r="12" spans="1:12" ht="3" customHeight="1">
      <c r="A12" s="104"/>
      <c r="B12" s="94"/>
      <c r="C12" s="94"/>
      <c r="D12" s="94"/>
      <c r="E12" s="94"/>
      <c r="F12" s="97"/>
      <c r="G12" s="94"/>
      <c r="H12" s="94"/>
      <c r="I12" s="94"/>
      <c r="J12" s="94"/>
      <c r="K12" s="105"/>
      <c r="L12" s="91"/>
    </row>
    <row r="13" spans="1:12" ht="3" customHeight="1">
      <c r="A13" s="104"/>
      <c r="B13" s="94"/>
      <c r="C13" s="94"/>
      <c r="D13" s="94"/>
      <c r="E13" s="94"/>
      <c r="F13" s="97"/>
      <c r="G13" s="94"/>
      <c r="H13" s="94"/>
      <c r="I13" s="94"/>
      <c r="J13" s="94"/>
      <c r="K13" s="105"/>
    </row>
    <row r="14" spans="1:12">
      <c r="A14" s="106"/>
      <c r="B14" s="340" t="s">
        <v>6</v>
      </c>
      <c r="C14" s="340"/>
      <c r="D14" s="107"/>
      <c r="E14" s="108"/>
      <c r="G14" s="340" t="s">
        <v>7</v>
      </c>
      <c r="H14" s="340"/>
      <c r="I14" s="109"/>
      <c r="J14" s="109"/>
      <c r="K14" s="105"/>
    </row>
    <row r="15" spans="1:12" ht="5.0999999999999996" customHeight="1">
      <c r="A15" s="106"/>
      <c r="B15" s="110"/>
      <c r="C15" s="109"/>
      <c r="D15" s="111"/>
      <c r="E15" s="111"/>
      <c r="G15" s="110"/>
      <c r="H15" s="109"/>
      <c r="I15" s="112"/>
      <c r="J15" s="112"/>
      <c r="K15" s="105"/>
    </row>
    <row r="16" spans="1:12">
      <c r="A16" s="106"/>
      <c r="B16" s="339" t="s">
        <v>8</v>
      </c>
      <c r="C16" s="339"/>
      <c r="D16" s="111"/>
      <c r="E16" s="111"/>
      <c r="G16" s="339" t="s">
        <v>9</v>
      </c>
      <c r="H16" s="339"/>
      <c r="I16" s="111"/>
      <c r="J16" s="111"/>
      <c r="K16" s="105"/>
    </row>
    <row r="17" spans="1:11" ht="5.0999999999999996" customHeight="1">
      <c r="A17" s="106"/>
      <c r="B17" s="113"/>
      <c r="C17" s="114"/>
      <c r="D17" s="111"/>
      <c r="E17" s="111"/>
      <c r="G17" s="113"/>
      <c r="H17" s="114"/>
      <c r="I17" s="111"/>
      <c r="J17" s="111"/>
      <c r="K17" s="105"/>
    </row>
    <row r="18" spans="1:11">
      <c r="A18" s="106"/>
      <c r="B18" s="335" t="s">
        <v>10</v>
      </c>
      <c r="C18" s="335"/>
      <c r="D18" s="115">
        <v>64617</v>
      </c>
      <c r="E18" s="115">
        <v>57095</v>
      </c>
      <c r="G18" s="335" t="s">
        <v>11</v>
      </c>
      <c r="H18" s="335"/>
      <c r="I18" s="115">
        <v>13763</v>
      </c>
      <c r="J18" s="115">
        <v>0</v>
      </c>
      <c r="K18" s="105"/>
    </row>
    <row r="19" spans="1:11">
      <c r="A19" s="106"/>
      <c r="B19" s="335" t="s">
        <v>12</v>
      </c>
      <c r="C19" s="335"/>
      <c r="D19" s="115">
        <f>[1]BALANZA!$H$18</f>
        <v>42600</v>
      </c>
      <c r="E19" s="115">
        <v>42600</v>
      </c>
      <c r="G19" s="335" t="s">
        <v>13</v>
      </c>
      <c r="H19" s="335"/>
      <c r="I19" s="115">
        <v>0</v>
      </c>
      <c r="J19" s="115">
        <v>0</v>
      </c>
      <c r="K19" s="105"/>
    </row>
    <row r="20" spans="1:11">
      <c r="A20" s="106"/>
      <c r="B20" s="335" t="s">
        <v>14</v>
      </c>
      <c r="C20" s="335"/>
      <c r="D20" s="115">
        <v>0</v>
      </c>
      <c r="E20" s="115">
        <v>0</v>
      </c>
      <c r="G20" s="335" t="s">
        <v>15</v>
      </c>
      <c r="H20" s="335"/>
      <c r="I20" s="115">
        <v>0</v>
      </c>
      <c r="J20" s="115">
        <v>0</v>
      </c>
      <c r="K20" s="105"/>
    </row>
    <row r="21" spans="1:11">
      <c r="A21" s="106"/>
      <c r="B21" s="335" t="s">
        <v>16</v>
      </c>
      <c r="C21" s="335"/>
      <c r="D21" s="115">
        <v>0</v>
      </c>
      <c r="E21" s="115">
        <v>0</v>
      </c>
      <c r="G21" s="335" t="s">
        <v>17</v>
      </c>
      <c r="H21" s="335"/>
      <c r="I21" s="115">
        <v>0</v>
      </c>
      <c r="J21" s="115">
        <v>0</v>
      </c>
      <c r="K21" s="105"/>
    </row>
    <row r="22" spans="1:11">
      <c r="A22" s="106"/>
      <c r="B22" s="335" t="s">
        <v>18</v>
      </c>
      <c r="C22" s="335"/>
      <c r="D22" s="115">
        <v>0</v>
      </c>
      <c r="E22" s="115">
        <v>0</v>
      </c>
      <c r="G22" s="335" t="s">
        <v>19</v>
      </c>
      <c r="H22" s="335"/>
      <c r="I22" s="115">
        <v>0</v>
      </c>
      <c r="J22" s="115">
        <v>0</v>
      </c>
      <c r="K22" s="105"/>
    </row>
    <row r="23" spans="1:11" ht="25.5" customHeight="1">
      <c r="A23" s="106"/>
      <c r="B23" s="335">
        <v>0</v>
      </c>
      <c r="C23" s="335"/>
      <c r="D23" s="115">
        <v>0</v>
      </c>
      <c r="E23" s="115">
        <v>0</v>
      </c>
      <c r="G23" s="338" t="s">
        <v>21</v>
      </c>
      <c r="H23" s="338"/>
      <c r="I23" s="115">
        <v>0</v>
      </c>
      <c r="J23" s="115">
        <v>0</v>
      </c>
      <c r="K23" s="105"/>
    </row>
    <row r="24" spans="1:11">
      <c r="A24" s="106"/>
      <c r="B24" s="335" t="s">
        <v>22</v>
      </c>
      <c r="C24" s="335"/>
      <c r="D24" s="115">
        <v>0</v>
      </c>
      <c r="E24" s="115">
        <v>0</v>
      </c>
      <c r="G24" s="335" t="s">
        <v>23</v>
      </c>
      <c r="H24" s="335"/>
      <c r="I24" s="115">
        <v>0</v>
      </c>
      <c r="J24" s="115">
        <v>0</v>
      </c>
      <c r="K24" s="105"/>
    </row>
    <row r="25" spans="1:11">
      <c r="A25" s="106"/>
      <c r="B25" s="116"/>
      <c r="C25" s="117"/>
      <c r="D25" s="118"/>
      <c r="E25" s="118"/>
      <c r="G25" s="335" t="s">
        <v>24</v>
      </c>
      <c r="H25" s="335"/>
      <c r="I25" s="115">
        <v>0</v>
      </c>
      <c r="J25" s="115">
        <v>0</v>
      </c>
      <c r="K25" s="105"/>
    </row>
    <row r="26" spans="1:11">
      <c r="A26" s="119"/>
      <c r="B26" s="339" t="s">
        <v>25</v>
      </c>
      <c r="C26" s="339"/>
      <c r="D26" s="120">
        <f>SUM(D18:D24)</f>
        <v>107217</v>
      </c>
      <c r="E26" s="120">
        <f>SUM(E18:E24)</f>
        <v>99695</v>
      </c>
      <c r="F26" s="121"/>
      <c r="G26" s="110"/>
      <c r="H26" s="109"/>
      <c r="I26" s="122"/>
      <c r="J26" s="122"/>
      <c r="K26" s="105"/>
    </row>
    <row r="27" spans="1:11">
      <c r="A27" s="119"/>
      <c r="B27" s="110"/>
      <c r="C27" s="123"/>
      <c r="D27" s="122"/>
      <c r="E27" s="122"/>
      <c r="F27" s="121"/>
      <c r="G27" s="339" t="s">
        <v>26</v>
      </c>
      <c r="H27" s="339"/>
      <c r="I27" s="120">
        <f>SUM(I18:I25)</f>
        <v>13763</v>
      </c>
      <c r="J27" s="120">
        <f>SUM(J18:J25)</f>
        <v>0</v>
      </c>
      <c r="K27" s="105"/>
    </row>
    <row r="28" spans="1:11">
      <c r="A28" s="106"/>
      <c r="B28" s="116"/>
      <c r="C28" s="116"/>
      <c r="D28" s="118"/>
      <c r="E28" s="118"/>
      <c r="G28" s="124"/>
      <c r="H28" s="117"/>
      <c r="I28" s="118"/>
      <c r="J28" s="118"/>
      <c r="K28" s="105"/>
    </row>
    <row r="29" spans="1:11">
      <c r="A29" s="106"/>
      <c r="B29" s="339" t="s">
        <v>27</v>
      </c>
      <c r="C29" s="339"/>
      <c r="D29" s="111"/>
      <c r="E29" s="111"/>
      <c r="G29" s="339" t="s">
        <v>28</v>
      </c>
      <c r="H29" s="339"/>
      <c r="I29" s="111"/>
      <c r="J29" s="111"/>
      <c r="K29" s="105"/>
    </row>
    <row r="30" spans="1:11">
      <c r="A30" s="106"/>
      <c r="B30" s="116"/>
      <c r="C30" s="116"/>
      <c r="D30" s="118"/>
      <c r="E30" s="118"/>
      <c r="G30" s="116"/>
      <c r="H30" s="117"/>
      <c r="I30" s="118"/>
      <c r="J30" s="118"/>
      <c r="K30" s="105"/>
    </row>
    <row r="31" spans="1:11">
      <c r="A31" s="106"/>
      <c r="B31" s="335" t="s">
        <v>29</v>
      </c>
      <c r="C31" s="335"/>
      <c r="D31" s="115">
        <v>0</v>
      </c>
      <c r="E31" s="115">
        <v>0</v>
      </c>
      <c r="G31" s="335" t="s">
        <v>30</v>
      </c>
      <c r="H31" s="335"/>
      <c r="I31" s="115">
        <v>0</v>
      </c>
      <c r="J31" s="115">
        <v>0</v>
      </c>
      <c r="K31" s="105"/>
    </row>
    <row r="32" spans="1:11">
      <c r="A32" s="106"/>
      <c r="B32" s="335" t="s">
        <v>31</v>
      </c>
      <c r="C32" s="335"/>
      <c r="D32" s="115">
        <v>0</v>
      </c>
      <c r="E32" s="115">
        <v>0</v>
      </c>
      <c r="G32" s="335" t="s">
        <v>32</v>
      </c>
      <c r="H32" s="335"/>
      <c r="I32" s="115">
        <v>0</v>
      </c>
      <c r="J32" s="115">
        <v>0</v>
      </c>
      <c r="K32" s="105"/>
    </row>
    <row r="33" spans="1:11">
      <c r="A33" s="106"/>
      <c r="B33" s="335" t="s">
        <v>33</v>
      </c>
      <c r="C33" s="335"/>
      <c r="D33" s="115">
        <v>0</v>
      </c>
      <c r="E33" s="115">
        <v>0</v>
      </c>
      <c r="G33" s="335" t="s">
        <v>34</v>
      </c>
      <c r="H33" s="335"/>
      <c r="I33" s="115">
        <v>0</v>
      </c>
      <c r="J33" s="115">
        <v>0</v>
      </c>
      <c r="K33" s="105"/>
    </row>
    <row r="34" spans="1:11">
      <c r="A34" s="106"/>
      <c r="B34" s="335" t="s">
        <v>35</v>
      </c>
      <c r="C34" s="335"/>
      <c r="D34" s="115">
        <v>5478504</v>
      </c>
      <c r="E34" s="115">
        <v>2144595</v>
      </c>
      <c r="G34" s="335" t="s">
        <v>36</v>
      </c>
      <c r="H34" s="335"/>
      <c r="I34" s="115">
        <v>0</v>
      </c>
      <c r="J34" s="115">
        <v>0</v>
      </c>
      <c r="K34" s="105"/>
    </row>
    <row r="35" spans="1:11" ht="26.25" customHeight="1">
      <c r="A35" s="106"/>
      <c r="B35" s="335" t="s">
        <v>37</v>
      </c>
      <c r="C35" s="335"/>
      <c r="D35" s="115">
        <v>0</v>
      </c>
      <c r="E35" s="115">
        <v>15104686</v>
      </c>
      <c r="G35" s="338" t="s">
        <v>38</v>
      </c>
      <c r="H35" s="338"/>
      <c r="I35" s="115">
        <v>0</v>
      </c>
      <c r="J35" s="115">
        <v>0</v>
      </c>
      <c r="K35" s="105"/>
    </row>
    <row r="36" spans="1:11">
      <c r="A36" s="106"/>
      <c r="B36" s="335" t="s">
        <v>39</v>
      </c>
      <c r="C36" s="335"/>
      <c r="D36" s="115">
        <v>0</v>
      </c>
      <c r="E36" s="115">
        <v>0</v>
      </c>
      <c r="G36" s="335" t="s">
        <v>40</v>
      </c>
      <c r="H36" s="335"/>
      <c r="I36" s="115">
        <v>0</v>
      </c>
      <c r="J36" s="115">
        <v>0</v>
      </c>
      <c r="K36" s="105"/>
    </row>
    <row r="37" spans="1:11">
      <c r="A37" s="106"/>
      <c r="B37" s="335" t="s">
        <v>41</v>
      </c>
      <c r="C37" s="335"/>
      <c r="D37" s="115">
        <v>0</v>
      </c>
      <c r="E37" s="115">
        <v>0</v>
      </c>
      <c r="G37" s="116"/>
      <c r="H37" s="117"/>
      <c r="I37" s="118"/>
      <c r="J37" s="118"/>
      <c r="K37" s="105"/>
    </row>
    <row r="38" spans="1:11">
      <c r="A38" s="106"/>
      <c r="B38" s="335" t="s">
        <v>42</v>
      </c>
      <c r="C38" s="335"/>
      <c r="D38" s="115">
        <v>0</v>
      </c>
      <c r="E38" s="115">
        <v>0</v>
      </c>
      <c r="G38" s="339" t="s">
        <v>43</v>
      </c>
      <c r="H38" s="339"/>
      <c r="I38" s="120">
        <f>SUM(I31:I36)</f>
        <v>0</v>
      </c>
      <c r="J38" s="120">
        <f>SUM(J31:J36)</f>
        <v>0</v>
      </c>
      <c r="K38" s="105"/>
    </row>
    <row r="39" spans="1:11">
      <c r="A39" s="106"/>
      <c r="B39" s="335" t="s">
        <v>44</v>
      </c>
      <c r="C39" s="335"/>
      <c r="D39" s="115">
        <v>0</v>
      </c>
      <c r="E39" s="115">
        <v>0</v>
      </c>
      <c r="G39" s="110"/>
      <c r="H39" s="123"/>
      <c r="I39" s="122"/>
      <c r="J39" s="122"/>
      <c r="K39" s="105"/>
    </row>
    <row r="40" spans="1:11">
      <c r="A40" s="106"/>
      <c r="B40" s="116"/>
      <c r="C40" s="117"/>
      <c r="D40" s="118"/>
      <c r="E40" s="118"/>
      <c r="G40" s="339" t="s">
        <v>193</v>
      </c>
      <c r="H40" s="339"/>
      <c r="I40" s="120">
        <f>I27+I38</f>
        <v>13763</v>
      </c>
      <c r="J40" s="120">
        <f>J27+J38</f>
        <v>0</v>
      </c>
      <c r="K40" s="105"/>
    </row>
    <row r="41" spans="1:11">
      <c r="A41" s="119"/>
      <c r="B41" s="339" t="s">
        <v>46</v>
      </c>
      <c r="C41" s="339"/>
      <c r="D41" s="120">
        <f>SUM(D31:D39)</f>
        <v>5478504</v>
      </c>
      <c r="E41" s="120">
        <f>SUM(E31:E39)</f>
        <v>17249281</v>
      </c>
      <c r="F41" s="121"/>
      <c r="G41" s="110"/>
      <c r="H41" s="125"/>
      <c r="I41" s="122"/>
      <c r="J41" s="122"/>
      <c r="K41" s="105"/>
    </row>
    <row r="42" spans="1:11">
      <c r="A42" s="106"/>
      <c r="B42" s="116"/>
      <c r="C42" s="110"/>
      <c r="D42" s="118"/>
      <c r="E42" s="118"/>
      <c r="G42" s="340" t="s">
        <v>47</v>
      </c>
      <c r="H42" s="340"/>
      <c r="I42" s="118"/>
      <c r="J42" s="118"/>
      <c r="K42" s="105"/>
    </row>
    <row r="43" spans="1:11">
      <c r="A43" s="106"/>
      <c r="B43" s="339" t="s">
        <v>194</v>
      </c>
      <c r="C43" s="339"/>
      <c r="D43" s="120">
        <f>D26+D41</f>
        <v>5585721</v>
      </c>
      <c r="E43" s="120">
        <f>E26+E41</f>
        <v>17348976</v>
      </c>
      <c r="G43" s="110"/>
      <c r="H43" s="125"/>
      <c r="I43" s="118"/>
      <c r="J43" s="118"/>
      <c r="K43" s="105"/>
    </row>
    <row r="44" spans="1:11">
      <c r="A44" s="106"/>
      <c r="B44" s="116"/>
      <c r="C44" s="116"/>
      <c r="D44" s="118"/>
      <c r="E44" s="118"/>
      <c r="G44" s="339" t="s">
        <v>49</v>
      </c>
      <c r="H44" s="339"/>
      <c r="I44" s="120">
        <f>SUM(I46:I48)</f>
        <v>0</v>
      </c>
      <c r="J44" s="120">
        <f>SUM(J46:J48)</f>
        <v>0</v>
      </c>
      <c r="K44" s="105"/>
    </row>
    <row r="45" spans="1:11">
      <c r="A45" s="106"/>
      <c r="B45" s="116"/>
      <c r="C45" s="116"/>
      <c r="D45" s="118"/>
      <c r="E45" s="118"/>
      <c r="G45" s="116"/>
      <c r="H45" s="108"/>
      <c r="I45" s="118"/>
      <c r="J45" s="118"/>
      <c r="K45" s="105"/>
    </row>
    <row r="46" spans="1:11">
      <c r="A46" s="106"/>
      <c r="B46" s="116"/>
      <c r="C46" s="116"/>
      <c r="D46" s="118"/>
      <c r="E46" s="118"/>
      <c r="G46" s="335" t="s">
        <v>50</v>
      </c>
      <c r="H46" s="335"/>
      <c r="I46" s="115">
        <v>0</v>
      </c>
      <c r="J46" s="115">
        <v>0</v>
      </c>
      <c r="K46" s="105"/>
    </row>
    <row r="47" spans="1:11">
      <c r="A47" s="106"/>
      <c r="B47" s="116"/>
      <c r="C47" s="344" t="s">
        <v>79</v>
      </c>
      <c r="D47" s="344"/>
      <c r="E47" s="118"/>
      <c r="G47" s="335" t="s">
        <v>51</v>
      </c>
      <c r="H47" s="335"/>
      <c r="I47" s="115">
        <v>0</v>
      </c>
      <c r="J47" s="115">
        <v>0</v>
      </c>
      <c r="K47" s="105"/>
    </row>
    <row r="48" spans="1:11">
      <c r="A48" s="106"/>
      <c r="B48" s="116"/>
      <c r="C48" s="344"/>
      <c r="D48" s="344"/>
      <c r="E48" s="118"/>
      <c r="G48" s="335" t="s">
        <v>52</v>
      </c>
      <c r="H48" s="335"/>
      <c r="I48" s="115">
        <v>0</v>
      </c>
      <c r="J48" s="115">
        <v>0</v>
      </c>
      <c r="K48" s="105"/>
    </row>
    <row r="49" spans="1:11">
      <c r="A49" s="106"/>
      <c r="B49" s="116"/>
      <c r="C49" s="344"/>
      <c r="D49" s="344"/>
      <c r="E49" s="118"/>
      <c r="G49" s="116"/>
      <c r="H49" s="108"/>
      <c r="I49" s="118"/>
      <c r="J49" s="118"/>
      <c r="K49" s="105"/>
    </row>
    <row r="50" spans="1:11">
      <c r="A50" s="106"/>
      <c r="B50" s="116"/>
      <c r="C50" s="344"/>
      <c r="D50" s="344"/>
      <c r="E50" s="118"/>
      <c r="G50" s="339" t="s">
        <v>53</v>
      </c>
      <c r="H50" s="339"/>
      <c r="I50" s="120">
        <f>SUM(I52:I56)</f>
        <v>5571958</v>
      </c>
      <c r="J50" s="120">
        <f>SUM(J52:J56)</f>
        <v>17348976</v>
      </c>
      <c r="K50" s="105"/>
    </row>
    <row r="51" spans="1:11">
      <c r="A51" s="106"/>
      <c r="B51" s="116"/>
      <c r="C51" s="344"/>
      <c r="D51" s="344"/>
      <c r="E51" s="118"/>
      <c r="G51" s="110"/>
      <c r="H51" s="108"/>
      <c r="I51" s="126"/>
      <c r="J51" s="126"/>
      <c r="K51" s="105"/>
    </row>
    <row r="52" spans="1:11">
      <c r="A52" s="106"/>
      <c r="B52" s="116"/>
      <c r="C52" s="344"/>
      <c r="D52" s="344"/>
      <c r="E52" s="118"/>
      <c r="G52" s="335" t="s">
        <v>54</v>
      </c>
      <c r="H52" s="335"/>
      <c r="I52" s="115">
        <f>+EA!I53</f>
        <v>83503</v>
      </c>
      <c r="J52" s="115">
        <v>365832</v>
      </c>
      <c r="K52" s="105"/>
    </row>
    <row r="53" spans="1:11">
      <c r="A53" s="106"/>
      <c r="B53" s="116"/>
      <c r="C53" s="344"/>
      <c r="D53" s="344"/>
      <c r="E53" s="118"/>
      <c r="G53" s="335" t="s">
        <v>55</v>
      </c>
      <c r="H53" s="335"/>
      <c r="I53" s="115">
        <v>9951</v>
      </c>
      <c r="J53" s="115">
        <v>-266137</v>
      </c>
      <c r="K53" s="105"/>
    </row>
    <row r="54" spans="1:11">
      <c r="A54" s="106"/>
      <c r="B54" s="116"/>
      <c r="C54" s="344"/>
      <c r="D54" s="344"/>
      <c r="E54" s="118"/>
      <c r="G54" s="335" t="s">
        <v>56</v>
      </c>
      <c r="H54" s="335"/>
      <c r="I54" s="115">
        <v>0</v>
      </c>
      <c r="J54" s="115">
        <v>0</v>
      </c>
      <c r="K54" s="105"/>
    </row>
    <row r="55" spans="1:11">
      <c r="A55" s="106"/>
      <c r="B55" s="116"/>
      <c r="C55" s="116"/>
      <c r="D55" s="118"/>
      <c r="E55" s="118"/>
      <c r="G55" s="335" t="s">
        <v>57</v>
      </c>
      <c r="H55" s="335"/>
      <c r="I55" s="115">
        <v>0</v>
      </c>
      <c r="J55" s="115">
        <v>0</v>
      </c>
      <c r="K55" s="105"/>
    </row>
    <row r="56" spans="1:11">
      <c r="A56" s="106"/>
      <c r="B56" s="116"/>
      <c r="C56" s="116"/>
      <c r="D56" s="118"/>
      <c r="E56" s="118"/>
      <c r="G56" s="335" t="s">
        <v>58</v>
      </c>
      <c r="H56" s="335"/>
      <c r="I56" s="115">
        <v>5478504</v>
      </c>
      <c r="J56" s="115">
        <v>17249281</v>
      </c>
      <c r="K56" s="105"/>
    </row>
    <row r="57" spans="1:11">
      <c r="A57" s="106"/>
      <c r="B57" s="116"/>
      <c r="C57" s="116"/>
      <c r="D57" s="118"/>
      <c r="E57" s="118"/>
      <c r="G57" s="116"/>
      <c r="H57" s="108"/>
      <c r="I57" s="118"/>
      <c r="J57" s="118"/>
      <c r="K57" s="105"/>
    </row>
    <row r="58" spans="1:11" ht="25.5" customHeight="1">
      <c r="A58" s="106"/>
      <c r="B58" s="116"/>
      <c r="C58" s="116"/>
      <c r="D58" s="118"/>
      <c r="E58" s="118"/>
      <c r="G58" s="339" t="s">
        <v>59</v>
      </c>
      <c r="H58" s="339"/>
      <c r="I58" s="120">
        <f>SUM(I60:I61)</f>
        <v>0</v>
      </c>
      <c r="J58" s="120">
        <f>SUM(J60:J61)</f>
        <v>0</v>
      </c>
      <c r="K58" s="105"/>
    </row>
    <row r="59" spans="1:11">
      <c r="A59" s="106"/>
      <c r="B59" s="116"/>
      <c r="C59" s="116"/>
      <c r="D59" s="118"/>
      <c r="E59" s="118"/>
      <c r="G59" s="116"/>
      <c r="H59" s="108"/>
      <c r="I59" s="118"/>
      <c r="J59" s="118"/>
      <c r="K59" s="105"/>
    </row>
    <row r="60" spans="1:11">
      <c r="A60" s="106"/>
      <c r="B60" s="116"/>
      <c r="C60" s="116"/>
      <c r="D60" s="118"/>
      <c r="E60" s="118"/>
      <c r="G60" s="335" t="s">
        <v>60</v>
      </c>
      <c r="H60" s="335"/>
      <c r="I60" s="115">
        <v>0</v>
      </c>
      <c r="J60" s="115">
        <v>0</v>
      </c>
      <c r="K60" s="105"/>
    </row>
    <row r="61" spans="1:11">
      <c r="A61" s="106"/>
      <c r="B61" s="116"/>
      <c r="C61" s="116"/>
      <c r="D61" s="118"/>
      <c r="E61" s="118"/>
      <c r="G61" s="335" t="s">
        <v>61</v>
      </c>
      <c r="H61" s="335"/>
      <c r="I61" s="115">
        <v>0</v>
      </c>
      <c r="J61" s="115">
        <v>0</v>
      </c>
      <c r="K61" s="105"/>
    </row>
    <row r="62" spans="1:11" ht="9.9499999999999993" customHeight="1">
      <c r="A62" s="106"/>
      <c r="B62" s="116"/>
      <c r="C62" s="116"/>
      <c r="D62" s="118"/>
      <c r="E62" s="118"/>
      <c r="G62" s="116"/>
      <c r="H62" s="127"/>
      <c r="I62" s="118"/>
      <c r="J62" s="118"/>
      <c r="K62" s="105"/>
    </row>
    <row r="63" spans="1:11">
      <c r="A63" s="106"/>
      <c r="B63" s="116"/>
      <c r="C63" s="116"/>
      <c r="D63" s="118"/>
      <c r="E63" s="118"/>
      <c r="G63" s="339" t="s">
        <v>62</v>
      </c>
      <c r="H63" s="339"/>
      <c r="I63" s="120">
        <f>I44+I50+I58</f>
        <v>5571958</v>
      </c>
      <c r="J63" s="120">
        <f>J44+J50+J58</f>
        <v>17348976</v>
      </c>
      <c r="K63" s="105"/>
    </row>
    <row r="64" spans="1:11" ht="9.9499999999999993" customHeight="1">
      <c r="A64" s="106"/>
      <c r="B64" s="116"/>
      <c r="C64" s="116"/>
      <c r="D64" s="118"/>
      <c r="E64" s="118"/>
      <c r="G64" s="116"/>
      <c r="H64" s="108"/>
      <c r="I64" s="118"/>
      <c r="J64" s="118"/>
      <c r="K64" s="105"/>
    </row>
    <row r="65" spans="1:11">
      <c r="A65" s="106"/>
      <c r="B65" s="116"/>
      <c r="C65" s="116"/>
      <c r="D65" s="118"/>
      <c r="E65" s="118"/>
      <c r="G65" s="339" t="s">
        <v>195</v>
      </c>
      <c r="H65" s="339"/>
      <c r="I65" s="120">
        <f>I40+I63</f>
        <v>5585721</v>
      </c>
      <c r="J65" s="120">
        <f>J40+J63</f>
        <v>17348976</v>
      </c>
      <c r="K65" s="105"/>
    </row>
    <row r="66" spans="1:11" ht="6" customHeight="1">
      <c r="A66" s="128"/>
      <c r="B66" s="129"/>
      <c r="C66" s="129"/>
      <c r="D66" s="129"/>
      <c r="E66" s="129"/>
      <c r="F66" s="130"/>
      <c r="G66" s="129"/>
      <c r="H66" s="129"/>
      <c r="I66" s="129"/>
      <c r="J66" s="129"/>
      <c r="K66" s="131"/>
    </row>
    <row r="67" spans="1:11" ht="6" customHeight="1">
      <c r="B67" s="108"/>
      <c r="C67" s="132"/>
      <c r="D67" s="133"/>
      <c r="E67" s="133"/>
      <c r="G67" s="134"/>
      <c r="H67" s="132"/>
      <c r="I67" s="133"/>
      <c r="J67" s="133"/>
    </row>
    <row r="68" spans="1:11" ht="6" customHeight="1">
      <c r="A68" s="135"/>
      <c r="B68" s="136"/>
      <c r="C68" s="137"/>
      <c r="D68" s="138"/>
      <c r="E68" s="138"/>
      <c r="F68" s="130"/>
      <c r="G68" s="139"/>
      <c r="H68" s="137"/>
      <c r="I68" s="138"/>
      <c r="J68" s="138"/>
    </row>
    <row r="69" spans="1:11" ht="6" customHeight="1">
      <c r="B69" s="108"/>
      <c r="C69" s="132"/>
      <c r="D69" s="133"/>
      <c r="E69" s="133"/>
      <c r="G69" s="134"/>
      <c r="H69" s="132"/>
      <c r="I69" s="133"/>
      <c r="J69" s="133"/>
    </row>
    <row r="70" spans="1:11" ht="15" customHeight="1">
      <c r="B70" s="343" t="s">
        <v>78</v>
      </c>
      <c r="C70" s="343"/>
      <c r="D70" s="343"/>
      <c r="E70" s="343"/>
      <c r="F70" s="343"/>
      <c r="G70" s="343"/>
      <c r="H70" s="343"/>
      <c r="I70" s="343"/>
      <c r="J70" s="343"/>
    </row>
    <row r="71" spans="1:11" ht="9.75" customHeight="1">
      <c r="B71" s="108"/>
      <c r="C71" s="132"/>
      <c r="D71" s="133"/>
      <c r="E71" s="133"/>
      <c r="G71" s="134"/>
      <c r="H71" s="132"/>
      <c r="I71" s="133"/>
      <c r="J71" s="133"/>
    </row>
    <row r="72" spans="1:11" ht="50.1" customHeight="1">
      <c r="B72" s="108"/>
      <c r="C72" s="342"/>
      <c r="D72" s="342"/>
      <c r="E72" s="133"/>
      <c r="G72" s="341"/>
      <c r="H72" s="341"/>
      <c r="I72" s="133"/>
      <c r="J72" s="133"/>
    </row>
    <row r="73" spans="1:11" ht="14.1" customHeight="1">
      <c r="B73" s="140"/>
      <c r="C73" s="334" t="s">
        <v>210</v>
      </c>
      <c r="D73" s="334"/>
      <c r="E73" s="133"/>
      <c r="F73" s="141"/>
      <c r="G73" s="334" t="s">
        <v>223</v>
      </c>
      <c r="H73" s="334"/>
      <c r="I73" s="109"/>
      <c r="J73" s="133"/>
    </row>
    <row r="74" spans="1:11" ht="14.1" customHeight="1">
      <c r="B74" s="142"/>
      <c r="C74" s="329" t="s">
        <v>211</v>
      </c>
      <c r="D74" s="329"/>
      <c r="E74" s="143"/>
      <c r="F74" s="141"/>
      <c r="G74" s="329" t="s">
        <v>212</v>
      </c>
      <c r="H74" s="329"/>
      <c r="I74" s="109"/>
      <c r="J74" s="133"/>
    </row>
    <row r="75" spans="1:11">
      <c r="C75" s="328" t="s">
        <v>74</v>
      </c>
      <c r="D75" s="328"/>
      <c r="G75" s="328" t="s">
        <v>75</v>
      </c>
      <c r="H75" s="328"/>
    </row>
  </sheetData>
  <sheetProtection formatCells="0" selectLockedCells="1"/>
  <mergeCells count="77">
    <mergeCell ref="C75:D75"/>
    <mergeCell ref="G75:H75"/>
    <mergeCell ref="A10:A11"/>
    <mergeCell ref="B10:C11"/>
    <mergeCell ref="F10:F11"/>
    <mergeCell ref="G10:H11"/>
    <mergeCell ref="B33:C33"/>
    <mergeCell ref="G33:H33"/>
    <mergeCell ref="G56:H56"/>
    <mergeCell ref="G58:H58"/>
    <mergeCell ref="B37:C37"/>
    <mergeCell ref="B38:C38"/>
    <mergeCell ref="G38:H38"/>
    <mergeCell ref="G46:H46"/>
    <mergeCell ref="B39:C39"/>
    <mergeCell ref="G40:H40"/>
    <mergeCell ref="C7:J7"/>
    <mergeCell ref="G21:H21"/>
    <mergeCell ref="B14:C14"/>
    <mergeCell ref="B16:C16"/>
    <mergeCell ref="G16:H16"/>
    <mergeCell ref="B18:C18"/>
    <mergeCell ref="G18:H18"/>
    <mergeCell ref="G14:H14"/>
    <mergeCell ref="B41:C41"/>
    <mergeCell ref="G50:H50"/>
    <mergeCell ref="G52:H52"/>
    <mergeCell ref="G53:H53"/>
    <mergeCell ref="G35:H35"/>
    <mergeCell ref="C47:D54"/>
    <mergeCell ref="G60:H60"/>
    <mergeCell ref="G61:H61"/>
    <mergeCell ref="G47:H47"/>
    <mergeCell ref="G48:H48"/>
    <mergeCell ref="C74:D74"/>
    <mergeCell ref="G73:H73"/>
    <mergeCell ref="G74:H74"/>
    <mergeCell ref="G54:H54"/>
    <mergeCell ref="G55:H55"/>
    <mergeCell ref="C73:D73"/>
    <mergeCell ref="G72:H72"/>
    <mergeCell ref="C72:D72"/>
    <mergeCell ref="B70:J70"/>
    <mergeCell ref="G63:H63"/>
    <mergeCell ref="G65:H65"/>
    <mergeCell ref="B26:C26"/>
    <mergeCell ref="G42:H42"/>
    <mergeCell ref="B43:C43"/>
    <mergeCell ref="G44:H44"/>
    <mergeCell ref="B35:C35"/>
    <mergeCell ref="G27:H27"/>
    <mergeCell ref="B29:C29"/>
    <mergeCell ref="B34:C34"/>
    <mergeCell ref="G34:H34"/>
    <mergeCell ref="B32:C32"/>
    <mergeCell ref="G32:H32"/>
    <mergeCell ref="B31:C31"/>
    <mergeCell ref="G31:H31"/>
    <mergeCell ref="B36:C36"/>
    <mergeCell ref="G36:H36"/>
    <mergeCell ref="G29:H29"/>
    <mergeCell ref="G25:H25"/>
    <mergeCell ref="C3:I3"/>
    <mergeCell ref="C4:I4"/>
    <mergeCell ref="C5:I5"/>
    <mergeCell ref="C6:I6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E221"/>
  <sheetViews>
    <sheetView workbookViewId="0">
      <selection activeCell="A2" sqref="A2:E3"/>
    </sheetView>
  </sheetViews>
  <sheetFormatPr baseColWidth="10" defaultRowHeight="15"/>
  <cols>
    <col min="4" max="5" width="11.42578125" style="7"/>
  </cols>
  <sheetData>
    <row r="2" spans="1:5">
      <c r="A2" s="361" t="s">
        <v>2</v>
      </c>
      <c r="B2" s="361"/>
      <c r="C2" s="361"/>
      <c r="D2" s="361"/>
      <c r="E2" s="13" t="e">
        <f>ESF!#REF!</f>
        <v>#REF!</v>
      </c>
    </row>
    <row r="3" spans="1:5" ht="23.25">
      <c r="A3" s="361" t="s">
        <v>4</v>
      </c>
      <c r="B3" s="361"/>
      <c r="C3" s="361"/>
      <c r="D3" s="361"/>
      <c r="E3" s="13" t="str">
        <f>ESF!C7</f>
        <v>Instituto de Catastro</v>
      </c>
    </row>
    <row r="4" spans="1:5">
      <c r="A4" s="361" t="s">
        <v>3</v>
      </c>
      <c r="B4" s="361"/>
      <c r="C4" s="361"/>
      <c r="D4" s="361"/>
      <c r="E4" s="14"/>
    </row>
    <row r="5" spans="1:5">
      <c r="A5" s="361" t="s">
        <v>73</v>
      </c>
      <c r="B5" s="361"/>
      <c r="C5" s="361"/>
      <c r="D5" s="361"/>
      <c r="E5" t="s">
        <v>71</v>
      </c>
    </row>
    <row r="6" spans="1:5">
      <c r="A6" s="6"/>
      <c r="B6" s="6"/>
      <c r="C6" s="356" t="s">
        <v>5</v>
      </c>
      <c r="D6" s="356"/>
      <c r="E6" s="1">
        <v>2013</v>
      </c>
    </row>
    <row r="7" spans="1:5">
      <c r="A7" s="352" t="s">
        <v>69</v>
      </c>
      <c r="B7" s="353" t="s">
        <v>8</v>
      </c>
      <c r="C7" s="354" t="s">
        <v>10</v>
      </c>
      <c r="D7" s="354"/>
      <c r="E7" s="8">
        <f>ESF!D18</f>
        <v>64617</v>
      </c>
    </row>
    <row r="8" spans="1:5">
      <c r="A8" s="352"/>
      <c r="B8" s="353"/>
      <c r="C8" s="354" t="s">
        <v>12</v>
      </c>
      <c r="D8" s="354"/>
      <c r="E8" s="8">
        <f>ESF!D19</f>
        <v>42600</v>
      </c>
    </row>
    <row r="9" spans="1:5">
      <c r="A9" s="352"/>
      <c r="B9" s="353"/>
      <c r="C9" s="354" t="s">
        <v>14</v>
      </c>
      <c r="D9" s="354"/>
      <c r="E9" s="8">
        <f>ESF!D20</f>
        <v>0</v>
      </c>
    </row>
    <row r="10" spans="1:5">
      <c r="A10" s="352"/>
      <c r="B10" s="353"/>
      <c r="C10" s="354" t="s">
        <v>16</v>
      </c>
      <c r="D10" s="354"/>
      <c r="E10" s="8">
        <f>ESF!D21</f>
        <v>0</v>
      </c>
    </row>
    <row r="11" spans="1:5">
      <c r="A11" s="352"/>
      <c r="B11" s="353"/>
      <c r="C11" s="354" t="s">
        <v>18</v>
      </c>
      <c r="D11" s="354"/>
      <c r="E11" s="8">
        <f>ESF!D22</f>
        <v>0</v>
      </c>
    </row>
    <row r="12" spans="1:5">
      <c r="A12" s="352"/>
      <c r="B12" s="353"/>
      <c r="C12" s="354" t="s">
        <v>20</v>
      </c>
      <c r="D12" s="354"/>
      <c r="E12" s="8">
        <f>ESF!D23</f>
        <v>0</v>
      </c>
    </row>
    <row r="13" spans="1:5">
      <c r="A13" s="352"/>
      <c r="B13" s="353"/>
      <c r="C13" s="354" t="s">
        <v>22</v>
      </c>
      <c r="D13" s="354"/>
      <c r="E13" s="8">
        <f>ESF!D24</f>
        <v>0</v>
      </c>
    </row>
    <row r="14" spans="1:5" ht="15.75" thickBot="1">
      <c r="A14" s="352"/>
      <c r="B14" s="4"/>
      <c r="C14" s="355" t="s">
        <v>25</v>
      </c>
      <c r="D14" s="355"/>
      <c r="E14" s="9">
        <f>ESF!D26</f>
        <v>107217</v>
      </c>
    </row>
    <row r="15" spans="1:5">
      <c r="A15" s="352"/>
      <c r="B15" s="353" t="s">
        <v>27</v>
      </c>
      <c r="C15" s="354" t="s">
        <v>29</v>
      </c>
      <c r="D15" s="354"/>
      <c r="E15" s="8">
        <f>ESF!D31</f>
        <v>0</v>
      </c>
    </row>
    <row r="16" spans="1:5">
      <c r="A16" s="352"/>
      <c r="B16" s="353"/>
      <c r="C16" s="354" t="s">
        <v>31</v>
      </c>
      <c r="D16" s="354"/>
      <c r="E16" s="8">
        <f>ESF!D32</f>
        <v>0</v>
      </c>
    </row>
    <row r="17" spans="1:5">
      <c r="A17" s="352"/>
      <c r="B17" s="353"/>
      <c r="C17" s="354" t="s">
        <v>33</v>
      </c>
      <c r="D17" s="354"/>
      <c r="E17" s="8">
        <f>ESF!D33</f>
        <v>0</v>
      </c>
    </row>
    <row r="18" spans="1:5">
      <c r="A18" s="352"/>
      <c r="B18" s="353"/>
      <c r="C18" s="354" t="s">
        <v>35</v>
      </c>
      <c r="D18" s="354"/>
      <c r="E18" s="8">
        <f>ESF!D34</f>
        <v>5478504</v>
      </c>
    </row>
    <row r="19" spans="1:5">
      <c r="A19" s="352"/>
      <c r="B19" s="353"/>
      <c r="C19" s="354" t="s">
        <v>37</v>
      </c>
      <c r="D19" s="354"/>
      <c r="E19" s="8">
        <f>ESF!D35</f>
        <v>0</v>
      </c>
    </row>
    <row r="20" spans="1:5">
      <c r="A20" s="352"/>
      <c r="B20" s="353"/>
      <c r="C20" s="354" t="s">
        <v>39</v>
      </c>
      <c r="D20" s="354"/>
      <c r="E20" s="8">
        <f>ESF!D36</f>
        <v>0</v>
      </c>
    </row>
    <row r="21" spans="1:5">
      <c r="A21" s="352"/>
      <c r="B21" s="353"/>
      <c r="C21" s="354" t="s">
        <v>41</v>
      </c>
      <c r="D21" s="354"/>
      <c r="E21" s="8">
        <f>ESF!D37</f>
        <v>0</v>
      </c>
    </row>
    <row r="22" spans="1:5">
      <c r="A22" s="352"/>
      <c r="B22" s="353"/>
      <c r="C22" s="354" t="s">
        <v>42</v>
      </c>
      <c r="D22" s="354"/>
      <c r="E22" s="8">
        <f>ESF!D38</f>
        <v>0</v>
      </c>
    </row>
    <row r="23" spans="1:5">
      <c r="A23" s="352"/>
      <c r="B23" s="353"/>
      <c r="C23" s="354" t="s">
        <v>44</v>
      </c>
      <c r="D23" s="354"/>
      <c r="E23" s="8">
        <f>ESF!D39</f>
        <v>0</v>
      </c>
    </row>
    <row r="24" spans="1:5" ht="15.75" thickBot="1">
      <c r="A24" s="352"/>
      <c r="B24" s="4"/>
      <c r="C24" s="355" t="s">
        <v>46</v>
      </c>
      <c r="D24" s="355"/>
      <c r="E24" s="9">
        <f>ESF!D41</f>
        <v>5478504</v>
      </c>
    </row>
    <row r="25" spans="1:5" ht="15.75" thickBot="1">
      <c r="A25" s="352"/>
      <c r="B25" s="2"/>
      <c r="C25" s="355" t="s">
        <v>48</v>
      </c>
      <c r="D25" s="355"/>
      <c r="E25" s="9">
        <f>ESF!D43</f>
        <v>5585721</v>
      </c>
    </row>
    <row r="26" spans="1:5">
      <c r="A26" s="352" t="s">
        <v>70</v>
      </c>
      <c r="B26" s="353" t="s">
        <v>9</v>
      </c>
      <c r="C26" s="354" t="s">
        <v>11</v>
      </c>
      <c r="D26" s="354"/>
      <c r="E26" s="8">
        <f>ESF!I18</f>
        <v>13763</v>
      </c>
    </row>
    <row r="27" spans="1:5">
      <c r="A27" s="352"/>
      <c r="B27" s="353"/>
      <c r="C27" s="354" t="s">
        <v>13</v>
      </c>
      <c r="D27" s="354"/>
      <c r="E27" s="8">
        <f>ESF!I19</f>
        <v>0</v>
      </c>
    </row>
    <row r="28" spans="1:5">
      <c r="A28" s="352"/>
      <c r="B28" s="353"/>
      <c r="C28" s="354" t="s">
        <v>15</v>
      </c>
      <c r="D28" s="354"/>
      <c r="E28" s="8">
        <f>ESF!I20</f>
        <v>0</v>
      </c>
    </row>
    <row r="29" spans="1:5">
      <c r="A29" s="352"/>
      <c r="B29" s="353"/>
      <c r="C29" s="354" t="s">
        <v>17</v>
      </c>
      <c r="D29" s="354"/>
      <c r="E29" s="8">
        <f>ESF!I21</f>
        <v>0</v>
      </c>
    </row>
    <row r="30" spans="1:5">
      <c r="A30" s="352"/>
      <c r="B30" s="353"/>
      <c r="C30" s="354" t="s">
        <v>19</v>
      </c>
      <c r="D30" s="354"/>
      <c r="E30" s="8">
        <f>ESF!I22</f>
        <v>0</v>
      </c>
    </row>
    <row r="31" spans="1:5">
      <c r="A31" s="352"/>
      <c r="B31" s="353"/>
      <c r="C31" s="354" t="s">
        <v>21</v>
      </c>
      <c r="D31" s="354"/>
      <c r="E31" s="8">
        <f>ESF!I23</f>
        <v>0</v>
      </c>
    </row>
    <row r="32" spans="1:5">
      <c r="A32" s="352"/>
      <c r="B32" s="353"/>
      <c r="C32" s="354" t="s">
        <v>23</v>
      </c>
      <c r="D32" s="354"/>
      <c r="E32" s="8">
        <f>ESF!I24</f>
        <v>0</v>
      </c>
    </row>
    <row r="33" spans="1:5">
      <c r="A33" s="352"/>
      <c r="B33" s="353"/>
      <c r="C33" s="354" t="s">
        <v>24</v>
      </c>
      <c r="D33" s="354"/>
      <c r="E33" s="8">
        <f>ESF!I25</f>
        <v>0</v>
      </c>
    </row>
    <row r="34" spans="1:5" ht="15.75" thickBot="1">
      <c r="A34" s="352"/>
      <c r="B34" s="4"/>
      <c r="C34" s="355" t="s">
        <v>26</v>
      </c>
      <c r="D34" s="355"/>
      <c r="E34" s="9">
        <f>ESF!I27</f>
        <v>13763</v>
      </c>
    </row>
    <row r="35" spans="1:5">
      <c r="A35" s="352"/>
      <c r="B35" s="353" t="s">
        <v>28</v>
      </c>
      <c r="C35" s="354" t="s">
        <v>30</v>
      </c>
      <c r="D35" s="354"/>
      <c r="E35" s="8">
        <f>ESF!I31</f>
        <v>0</v>
      </c>
    </row>
    <row r="36" spans="1:5">
      <c r="A36" s="352"/>
      <c r="B36" s="353"/>
      <c r="C36" s="354" t="s">
        <v>32</v>
      </c>
      <c r="D36" s="354"/>
      <c r="E36" s="8">
        <f>ESF!I32</f>
        <v>0</v>
      </c>
    </row>
    <row r="37" spans="1:5">
      <c r="A37" s="352"/>
      <c r="B37" s="353"/>
      <c r="C37" s="354" t="s">
        <v>34</v>
      </c>
      <c r="D37" s="354"/>
      <c r="E37" s="8">
        <f>ESF!I33</f>
        <v>0</v>
      </c>
    </row>
    <row r="38" spans="1:5">
      <c r="A38" s="352"/>
      <c r="B38" s="353"/>
      <c r="C38" s="354" t="s">
        <v>36</v>
      </c>
      <c r="D38" s="354"/>
      <c r="E38" s="8">
        <f>ESF!I34</f>
        <v>0</v>
      </c>
    </row>
    <row r="39" spans="1:5">
      <c r="A39" s="352"/>
      <c r="B39" s="353"/>
      <c r="C39" s="354" t="s">
        <v>38</v>
      </c>
      <c r="D39" s="354"/>
      <c r="E39" s="8">
        <f>ESF!I35</f>
        <v>0</v>
      </c>
    </row>
    <row r="40" spans="1:5">
      <c r="A40" s="352"/>
      <c r="B40" s="353"/>
      <c r="C40" s="354" t="s">
        <v>40</v>
      </c>
      <c r="D40" s="354"/>
      <c r="E40" s="8">
        <f>ESF!I36</f>
        <v>0</v>
      </c>
    </row>
    <row r="41" spans="1:5" ht="15.75" thickBot="1">
      <c r="A41" s="352"/>
      <c r="B41" s="2"/>
      <c r="C41" s="355" t="s">
        <v>43</v>
      </c>
      <c r="D41" s="355"/>
      <c r="E41" s="9">
        <f>ESF!I38</f>
        <v>0</v>
      </c>
    </row>
    <row r="42" spans="1:5" ht="15.75" thickBot="1">
      <c r="A42" s="352"/>
      <c r="B42" s="2"/>
      <c r="C42" s="355" t="s">
        <v>45</v>
      </c>
      <c r="D42" s="355"/>
      <c r="E42" s="9">
        <f>ESF!I40</f>
        <v>13763</v>
      </c>
    </row>
    <row r="43" spans="1:5">
      <c r="A43" s="3"/>
      <c r="B43" s="353" t="s">
        <v>47</v>
      </c>
      <c r="C43" s="357" t="s">
        <v>49</v>
      </c>
      <c r="D43" s="357"/>
      <c r="E43" s="10">
        <f>ESF!I44</f>
        <v>0</v>
      </c>
    </row>
    <row r="44" spans="1:5">
      <c r="A44" s="3"/>
      <c r="B44" s="353"/>
      <c r="C44" s="354" t="s">
        <v>50</v>
      </c>
      <c r="D44" s="354"/>
      <c r="E44" s="8">
        <f>ESF!I46</f>
        <v>0</v>
      </c>
    </row>
    <row r="45" spans="1:5">
      <c r="A45" s="3"/>
      <c r="B45" s="353"/>
      <c r="C45" s="354" t="s">
        <v>51</v>
      </c>
      <c r="D45" s="354"/>
      <c r="E45" s="8">
        <f>ESF!I47</f>
        <v>0</v>
      </c>
    </row>
    <row r="46" spans="1:5">
      <c r="A46" s="3"/>
      <c r="B46" s="353"/>
      <c r="C46" s="354" t="s">
        <v>52</v>
      </c>
      <c r="D46" s="354"/>
      <c r="E46" s="8">
        <f>ESF!I48</f>
        <v>0</v>
      </c>
    </row>
    <row r="47" spans="1:5">
      <c r="A47" s="3"/>
      <c r="B47" s="353"/>
      <c r="C47" s="357" t="s">
        <v>53</v>
      </c>
      <c r="D47" s="357"/>
      <c r="E47" s="10">
        <f>ESF!I50</f>
        <v>5571958</v>
      </c>
    </row>
    <row r="48" spans="1:5">
      <c r="A48" s="3"/>
      <c r="B48" s="353"/>
      <c r="C48" s="354" t="s">
        <v>54</v>
      </c>
      <c r="D48" s="354"/>
      <c r="E48" s="8">
        <f>ESF!I52</f>
        <v>83503</v>
      </c>
    </row>
    <row r="49" spans="1:5">
      <c r="A49" s="3"/>
      <c r="B49" s="353"/>
      <c r="C49" s="354" t="s">
        <v>55</v>
      </c>
      <c r="D49" s="354"/>
      <c r="E49" s="8">
        <f>ESF!I53</f>
        <v>9951</v>
      </c>
    </row>
    <row r="50" spans="1:5">
      <c r="A50" s="3"/>
      <c r="B50" s="353"/>
      <c r="C50" s="354" t="s">
        <v>56</v>
      </c>
      <c r="D50" s="354"/>
      <c r="E50" s="8">
        <f>ESF!I54</f>
        <v>0</v>
      </c>
    </row>
    <row r="51" spans="1:5">
      <c r="A51" s="3"/>
      <c r="B51" s="353"/>
      <c r="C51" s="354" t="s">
        <v>57</v>
      </c>
      <c r="D51" s="354"/>
      <c r="E51" s="8">
        <f>ESF!I55</f>
        <v>0</v>
      </c>
    </row>
    <row r="52" spans="1:5">
      <c r="A52" s="3"/>
      <c r="B52" s="353"/>
      <c r="C52" s="354" t="s">
        <v>58</v>
      </c>
      <c r="D52" s="354"/>
      <c r="E52" s="8">
        <f>ESF!I56</f>
        <v>5478504</v>
      </c>
    </row>
    <row r="53" spans="1:5">
      <c r="A53" s="3"/>
      <c r="B53" s="353"/>
      <c r="C53" s="357" t="s">
        <v>59</v>
      </c>
      <c r="D53" s="357"/>
      <c r="E53" s="10">
        <f>ESF!I58</f>
        <v>0</v>
      </c>
    </row>
    <row r="54" spans="1:5">
      <c r="A54" s="3"/>
      <c r="B54" s="353"/>
      <c r="C54" s="354" t="s">
        <v>60</v>
      </c>
      <c r="D54" s="354"/>
      <c r="E54" s="8">
        <f>ESF!I60</f>
        <v>0</v>
      </c>
    </row>
    <row r="55" spans="1:5">
      <c r="A55" s="3"/>
      <c r="B55" s="353"/>
      <c r="C55" s="354" t="s">
        <v>61</v>
      </c>
      <c r="D55" s="354"/>
      <c r="E55" s="8">
        <f>ESF!I61</f>
        <v>0</v>
      </c>
    </row>
    <row r="56" spans="1:5" ht="15.75" thickBot="1">
      <c r="A56" s="3"/>
      <c r="B56" s="353"/>
      <c r="C56" s="355" t="s">
        <v>62</v>
      </c>
      <c r="D56" s="355"/>
      <c r="E56" s="9">
        <f>ESF!I63</f>
        <v>5571958</v>
      </c>
    </row>
    <row r="57" spans="1:5" ht="15.75" thickBot="1">
      <c r="A57" s="3"/>
      <c r="B57" s="2"/>
      <c r="C57" s="355" t="s">
        <v>63</v>
      </c>
      <c r="D57" s="355"/>
      <c r="E57" s="9">
        <f>ESF!I65</f>
        <v>5585721</v>
      </c>
    </row>
    <row r="58" spans="1:5">
      <c r="A58" s="3"/>
      <c r="B58" s="2"/>
      <c r="C58" s="356" t="s">
        <v>5</v>
      </c>
      <c r="D58" s="356"/>
      <c r="E58" s="1">
        <v>2012</v>
      </c>
    </row>
    <row r="59" spans="1:5">
      <c r="A59" s="352" t="s">
        <v>69</v>
      </c>
      <c r="B59" s="353" t="s">
        <v>8</v>
      </c>
      <c r="C59" s="354" t="s">
        <v>10</v>
      </c>
      <c r="D59" s="354"/>
      <c r="E59" s="8">
        <f>ESF!E18</f>
        <v>57095</v>
      </c>
    </row>
    <row r="60" spans="1:5">
      <c r="A60" s="352"/>
      <c r="B60" s="353"/>
      <c r="C60" s="354" t="s">
        <v>12</v>
      </c>
      <c r="D60" s="354"/>
      <c r="E60" s="8">
        <f>ESF!E19</f>
        <v>42600</v>
      </c>
    </row>
    <row r="61" spans="1:5">
      <c r="A61" s="352"/>
      <c r="B61" s="353"/>
      <c r="C61" s="354" t="s">
        <v>14</v>
      </c>
      <c r="D61" s="354"/>
      <c r="E61" s="8">
        <f>ESF!E20</f>
        <v>0</v>
      </c>
    </row>
    <row r="62" spans="1:5">
      <c r="A62" s="352"/>
      <c r="B62" s="353"/>
      <c r="C62" s="354" t="s">
        <v>16</v>
      </c>
      <c r="D62" s="354"/>
      <c r="E62" s="8">
        <f>ESF!E21</f>
        <v>0</v>
      </c>
    </row>
    <row r="63" spans="1:5">
      <c r="A63" s="352"/>
      <c r="B63" s="353"/>
      <c r="C63" s="354" t="s">
        <v>18</v>
      </c>
      <c r="D63" s="354"/>
      <c r="E63" s="8">
        <f>ESF!E22</f>
        <v>0</v>
      </c>
    </row>
    <row r="64" spans="1:5">
      <c r="A64" s="352"/>
      <c r="B64" s="353"/>
      <c r="C64" s="354" t="s">
        <v>20</v>
      </c>
      <c r="D64" s="354"/>
      <c r="E64" s="8">
        <f>ESF!E23</f>
        <v>0</v>
      </c>
    </row>
    <row r="65" spans="1:5">
      <c r="A65" s="352"/>
      <c r="B65" s="353"/>
      <c r="C65" s="354" t="s">
        <v>22</v>
      </c>
      <c r="D65" s="354"/>
      <c r="E65" s="8">
        <f>ESF!E24</f>
        <v>0</v>
      </c>
    </row>
    <row r="66" spans="1:5" ht="15.75" thickBot="1">
      <c r="A66" s="352"/>
      <c r="B66" s="4"/>
      <c r="C66" s="355" t="s">
        <v>25</v>
      </c>
      <c r="D66" s="355"/>
      <c r="E66" s="9">
        <f>ESF!E26</f>
        <v>99695</v>
      </c>
    </row>
    <row r="67" spans="1:5">
      <c r="A67" s="352"/>
      <c r="B67" s="353" t="s">
        <v>27</v>
      </c>
      <c r="C67" s="354" t="s">
        <v>29</v>
      </c>
      <c r="D67" s="354"/>
      <c r="E67" s="8">
        <f>ESF!E31</f>
        <v>0</v>
      </c>
    </row>
    <row r="68" spans="1:5">
      <c r="A68" s="352"/>
      <c r="B68" s="353"/>
      <c r="C68" s="354" t="s">
        <v>31</v>
      </c>
      <c r="D68" s="354"/>
      <c r="E68" s="8">
        <f>ESF!E32</f>
        <v>0</v>
      </c>
    </row>
    <row r="69" spans="1:5">
      <c r="A69" s="352"/>
      <c r="B69" s="353"/>
      <c r="C69" s="354" t="s">
        <v>33</v>
      </c>
      <c r="D69" s="354"/>
      <c r="E69" s="8">
        <f>ESF!E33</f>
        <v>0</v>
      </c>
    </row>
    <row r="70" spans="1:5">
      <c r="A70" s="352"/>
      <c r="B70" s="353"/>
      <c r="C70" s="354" t="s">
        <v>35</v>
      </c>
      <c r="D70" s="354"/>
      <c r="E70" s="8">
        <f>ESF!E34</f>
        <v>2144595</v>
      </c>
    </row>
    <row r="71" spans="1:5">
      <c r="A71" s="352"/>
      <c r="B71" s="353"/>
      <c r="C71" s="354" t="s">
        <v>37</v>
      </c>
      <c r="D71" s="354"/>
      <c r="E71" s="8">
        <f>ESF!E35</f>
        <v>15104686</v>
      </c>
    </row>
    <row r="72" spans="1:5">
      <c r="A72" s="352"/>
      <c r="B72" s="353"/>
      <c r="C72" s="354" t="s">
        <v>39</v>
      </c>
      <c r="D72" s="354"/>
      <c r="E72" s="8">
        <f>ESF!E36</f>
        <v>0</v>
      </c>
    </row>
    <row r="73" spans="1:5">
      <c r="A73" s="352"/>
      <c r="B73" s="353"/>
      <c r="C73" s="354" t="s">
        <v>41</v>
      </c>
      <c r="D73" s="354"/>
      <c r="E73" s="8">
        <f>ESF!E37</f>
        <v>0</v>
      </c>
    </row>
    <row r="74" spans="1:5">
      <c r="A74" s="352"/>
      <c r="B74" s="353"/>
      <c r="C74" s="354" t="s">
        <v>42</v>
      </c>
      <c r="D74" s="354"/>
      <c r="E74" s="8">
        <f>ESF!E38</f>
        <v>0</v>
      </c>
    </row>
    <row r="75" spans="1:5">
      <c r="A75" s="352"/>
      <c r="B75" s="353"/>
      <c r="C75" s="354" t="s">
        <v>44</v>
      </c>
      <c r="D75" s="354"/>
      <c r="E75" s="8">
        <f>ESF!E39</f>
        <v>0</v>
      </c>
    </row>
    <row r="76" spans="1:5" ht="15.75" thickBot="1">
      <c r="A76" s="352"/>
      <c r="B76" s="4"/>
      <c r="C76" s="355" t="s">
        <v>46</v>
      </c>
      <c r="D76" s="355"/>
      <c r="E76" s="9">
        <f>ESF!E41</f>
        <v>17249281</v>
      </c>
    </row>
    <row r="77" spans="1:5" ht="15.75" thickBot="1">
      <c r="A77" s="352"/>
      <c r="B77" s="2"/>
      <c r="C77" s="355" t="s">
        <v>48</v>
      </c>
      <c r="D77" s="355"/>
      <c r="E77" s="9">
        <f>ESF!E43</f>
        <v>17348976</v>
      </c>
    </row>
    <row r="78" spans="1:5">
      <c r="A78" s="352" t="s">
        <v>70</v>
      </c>
      <c r="B78" s="353" t="s">
        <v>9</v>
      </c>
      <c r="C78" s="354" t="s">
        <v>11</v>
      </c>
      <c r="D78" s="354"/>
      <c r="E78" s="8">
        <f>ESF!J18</f>
        <v>0</v>
      </c>
    </row>
    <row r="79" spans="1:5">
      <c r="A79" s="352"/>
      <c r="B79" s="353"/>
      <c r="C79" s="354" t="s">
        <v>13</v>
      </c>
      <c r="D79" s="354"/>
      <c r="E79" s="8">
        <f>ESF!J19</f>
        <v>0</v>
      </c>
    </row>
    <row r="80" spans="1:5">
      <c r="A80" s="352"/>
      <c r="B80" s="353"/>
      <c r="C80" s="354" t="s">
        <v>15</v>
      </c>
      <c r="D80" s="354"/>
      <c r="E80" s="8">
        <f>ESF!J20</f>
        <v>0</v>
      </c>
    </row>
    <row r="81" spans="1:5">
      <c r="A81" s="352"/>
      <c r="B81" s="353"/>
      <c r="C81" s="354" t="s">
        <v>17</v>
      </c>
      <c r="D81" s="354"/>
      <c r="E81" s="8">
        <f>ESF!J21</f>
        <v>0</v>
      </c>
    </row>
    <row r="82" spans="1:5">
      <c r="A82" s="352"/>
      <c r="B82" s="353"/>
      <c r="C82" s="354" t="s">
        <v>19</v>
      </c>
      <c r="D82" s="354"/>
      <c r="E82" s="8">
        <f>ESF!J22</f>
        <v>0</v>
      </c>
    </row>
    <row r="83" spans="1:5">
      <c r="A83" s="352"/>
      <c r="B83" s="353"/>
      <c r="C83" s="354" t="s">
        <v>21</v>
      </c>
      <c r="D83" s="354"/>
      <c r="E83" s="8">
        <f>ESF!J23</f>
        <v>0</v>
      </c>
    </row>
    <row r="84" spans="1:5">
      <c r="A84" s="352"/>
      <c r="B84" s="353"/>
      <c r="C84" s="354" t="s">
        <v>23</v>
      </c>
      <c r="D84" s="354"/>
      <c r="E84" s="8">
        <f>ESF!J24</f>
        <v>0</v>
      </c>
    </row>
    <row r="85" spans="1:5">
      <c r="A85" s="352"/>
      <c r="B85" s="353"/>
      <c r="C85" s="354" t="s">
        <v>24</v>
      </c>
      <c r="D85" s="354"/>
      <c r="E85" s="8">
        <f>ESF!J25</f>
        <v>0</v>
      </c>
    </row>
    <row r="86" spans="1:5" ht="15.75" thickBot="1">
      <c r="A86" s="352"/>
      <c r="B86" s="4"/>
      <c r="C86" s="355" t="s">
        <v>26</v>
      </c>
      <c r="D86" s="355"/>
      <c r="E86" s="9">
        <f>ESF!J27</f>
        <v>0</v>
      </c>
    </row>
    <row r="87" spans="1:5">
      <c r="A87" s="352"/>
      <c r="B87" s="353" t="s">
        <v>28</v>
      </c>
      <c r="C87" s="354" t="s">
        <v>30</v>
      </c>
      <c r="D87" s="354"/>
      <c r="E87" s="8">
        <f>ESF!J31</f>
        <v>0</v>
      </c>
    </row>
    <row r="88" spans="1:5">
      <c r="A88" s="352"/>
      <c r="B88" s="353"/>
      <c r="C88" s="354" t="s">
        <v>32</v>
      </c>
      <c r="D88" s="354"/>
      <c r="E88" s="8">
        <f>ESF!J32</f>
        <v>0</v>
      </c>
    </row>
    <row r="89" spans="1:5">
      <c r="A89" s="352"/>
      <c r="B89" s="353"/>
      <c r="C89" s="354" t="s">
        <v>34</v>
      </c>
      <c r="D89" s="354"/>
      <c r="E89" s="8">
        <f>ESF!J33</f>
        <v>0</v>
      </c>
    </row>
    <row r="90" spans="1:5">
      <c r="A90" s="352"/>
      <c r="B90" s="353"/>
      <c r="C90" s="354" t="s">
        <v>36</v>
      </c>
      <c r="D90" s="354"/>
      <c r="E90" s="8">
        <f>ESF!J34</f>
        <v>0</v>
      </c>
    </row>
    <row r="91" spans="1:5">
      <c r="A91" s="352"/>
      <c r="B91" s="353"/>
      <c r="C91" s="354" t="s">
        <v>38</v>
      </c>
      <c r="D91" s="354"/>
      <c r="E91" s="8">
        <f>ESF!J35</f>
        <v>0</v>
      </c>
    </row>
    <row r="92" spans="1:5">
      <c r="A92" s="352"/>
      <c r="B92" s="353"/>
      <c r="C92" s="354" t="s">
        <v>40</v>
      </c>
      <c r="D92" s="354"/>
      <c r="E92" s="8">
        <f>ESF!J36</f>
        <v>0</v>
      </c>
    </row>
    <row r="93" spans="1:5" ht="15.75" thickBot="1">
      <c r="A93" s="352"/>
      <c r="B93" s="2"/>
      <c r="C93" s="355" t="s">
        <v>43</v>
      </c>
      <c r="D93" s="355"/>
      <c r="E93" s="9">
        <f>ESF!J38</f>
        <v>0</v>
      </c>
    </row>
    <row r="94" spans="1:5" ht="15.75" thickBot="1">
      <c r="A94" s="352"/>
      <c r="B94" s="2"/>
      <c r="C94" s="355" t="s">
        <v>45</v>
      </c>
      <c r="D94" s="355"/>
      <c r="E94" s="9">
        <f>ESF!J40</f>
        <v>0</v>
      </c>
    </row>
    <row r="95" spans="1:5">
      <c r="A95" s="3"/>
      <c r="B95" s="353" t="s">
        <v>47</v>
      </c>
      <c r="C95" s="357" t="s">
        <v>49</v>
      </c>
      <c r="D95" s="357"/>
      <c r="E95" s="10">
        <f>ESF!J44</f>
        <v>0</v>
      </c>
    </row>
    <row r="96" spans="1:5">
      <c r="A96" s="3"/>
      <c r="B96" s="353"/>
      <c r="C96" s="354" t="s">
        <v>50</v>
      </c>
      <c r="D96" s="354"/>
      <c r="E96" s="8">
        <f>ESF!J46</f>
        <v>0</v>
      </c>
    </row>
    <row r="97" spans="1:5">
      <c r="A97" s="3"/>
      <c r="B97" s="353"/>
      <c r="C97" s="354" t="s">
        <v>51</v>
      </c>
      <c r="D97" s="354"/>
      <c r="E97" s="8">
        <f>ESF!J47</f>
        <v>0</v>
      </c>
    </row>
    <row r="98" spans="1:5">
      <c r="A98" s="3"/>
      <c r="B98" s="353"/>
      <c r="C98" s="354" t="s">
        <v>52</v>
      </c>
      <c r="D98" s="354"/>
      <c r="E98" s="8">
        <f>ESF!J48</f>
        <v>0</v>
      </c>
    </row>
    <row r="99" spans="1:5">
      <c r="A99" s="3"/>
      <c r="B99" s="353"/>
      <c r="C99" s="357" t="s">
        <v>53</v>
      </c>
      <c r="D99" s="357"/>
      <c r="E99" s="10">
        <f>ESF!J50</f>
        <v>17348976</v>
      </c>
    </row>
    <row r="100" spans="1:5">
      <c r="A100" s="3"/>
      <c r="B100" s="353"/>
      <c r="C100" s="354" t="s">
        <v>54</v>
      </c>
      <c r="D100" s="354"/>
      <c r="E100" s="8">
        <f>ESF!J52</f>
        <v>365832</v>
      </c>
    </row>
    <row r="101" spans="1:5">
      <c r="A101" s="3"/>
      <c r="B101" s="353"/>
      <c r="C101" s="354" t="s">
        <v>55</v>
      </c>
      <c r="D101" s="354"/>
      <c r="E101" s="8">
        <f>ESF!J53</f>
        <v>-266137</v>
      </c>
    </row>
    <row r="102" spans="1:5">
      <c r="A102" s="3"/>
      <c r="B102" s="353"/>
      <c r="C102" s="354" t="s">
        <v>56</v>
      </c>
      <c r="D102" s="354"/>
      <c r="E102" s="8">
        <f>ESF!J54</f>
        <v>0</v>
      </c>
    </row>
    <row r="103" spans="1:5">
      <c r="A103" s="3"/>
      <c r="B103" s="353"/>
      <c r="C103" s="354" t="s">
        <v>57</v>
      </c>
      <c r="D103" s="354"/>
      <c r="E103" s="8">
        <f>ESF!J55</f>
        <v>0</v>
      </c>
    </row>
    <row r="104" spans="1:5">
      <c r="A104" s="3"/>
      <c r="B104" s="353"/>
      <c r="C104" s="354" t="s">
        <v>58</v>
      </c>
      <c r="D104" s="354"/>
      <c r="E104" s="8">
        <f>ESF!J56</f>
        <v>17249281</v>
      </c>
    </row>
    <row r="105" spans="1:5">
      <c r="A105" s="3"/>
      <c r="B105" s="353"/>
      <c r="C105" s="357" t="s">
        <v>59</v>
      </c>
      <c r="D105" s="357"/>
      <c r="E105" s="10">
        <f>ESF!J58</f>
        <v>0</v>
      </c>
    </row>
    <row r="106" spans="1:5">
      <c r="A106" s="3"/>
      <c r="B106" s="353"/>
      <c r="C106" s="354" t="s">
        <v>60</v>
      </c>
      <c r="D106" s="354"/>
      <c r="E106" s="8">
        <f>ESF!J60</f>
        <v>0</v>
      </c>
    </row>
    <row r="107" spans="1:5">
      <c r="A107" s="3"/>
      <c r="B107" s="353"/>
      <c r="C107" s="354" t="s">
        <v>61</v>
      </c>
      <c r="D107" s="354"/>
      <c r="E107" s="8">
        <f>ESF!J61</f>
        <v>0</v>
      </c>
    </row>
    <row r="108" spans="1:5" ht="15.75" thickBot="1">
      <c r="A108" s="3"/>
      <c r="B108" s="353"/>
      <c r="C108" s="355" t="s">
        <v>62</v>
      </c>
      <c r="D108" s="355"/>
      <c r="E108" s="9">
        <f>ESF!J63</f>
        <v>17348976</v>
      </c>
    </row>
    <row r="109" spans="1:5" ht="15.75" thickBot="1">
      <c r="A109" s="3"/>
      <c r="B109" s="2"/>
      <c r="C109" s="355" t="s">
        <v>63</v>
      </c>
      <c r="D109" s="355"/>
      <c r="E109" s="9">
        <f>ESF!J65</f>
        <v>17348976</v>
      </c>
    </row>
    <row r="110" spans="1:5">
      <c r="A110" s="3"/>
      <c r="B110" s="2"/>
      <c r="C110" s="362" t="s">
        <v>75</v>
      </c>
      <c r="D110" s="5" t="s">
        <v>64</v>
      </c>
      <c r="E110" s="10" t="str">
        <f>ESF!C73</f>
        <v>Lic. Fernando Zamora Castillo</v>
      </c>
    </row>
    <row r="111" spans="1:5">
      <c r="A111" s="3"/>
      <c r="B111" s="2"/>
      <c r="C111" s="363"/>
      <c r="D111" s="5" t="s">
        <v>65</v>
      </c>
      <c r="E111" s="10" t="str">
        <f>ESF!C74</f>
        <v>Director General del IDC</v>
      </c>
    </row>
    <row r="112" spans="1:5">
      <c r="A112" s="3"/>
      <c r="B112" s="2"/>
      <c r="C112" s="363" t="s">
        <v>74</v>
      </c>
      <c r="D112" s="5" t="s">
        <v>64</v>
      </c>
      <c r="E112" s="10" t="str">
        <f>ESF!G73</f>
        <v>Lic. Joseline Corona Jaramillo</v>
      </c>
    </row>
    <row r="113" spans="1:5">
      <c r="A113" s="3"/>
      <c r="B113" s="2"/>
      <c r="C113" s="363"/>
      <c r="D113" s="5" t="s">
        <v>65</v>
      </c>
      <c r="E113" s="10" t="str">
        <f>ESF!G74</f>
        <v>Jefe de Departamento Administrativo del IDC</v>
      </c>
    </row>
    <row r="114" spans="1:5">
      <c r="A114" s="361" t="s">
        <v>2</v>
      </c>
      <c r="B114" s="361"/>
      <c r="C114" s="361"/>
      <c r="D114" s="361"/>
      <c r="E114" s="13" t="e">
        <f>ECSF!#REF!</f>
        <v>#REF!</v>
      </c>
    </row>
    <row r="115" spans="1:5" ht="23.25">
      <c r="A115" s="361" t="s">
        <v>4</v>
      </c>
      <c r="B115" s="361"/>
      <c r="C115" s="361"/>
      <c r="D115" s="361"/>
      <c r="E115" s="13" t="str">
        <f>ECSF!C7</f>
        <v>Instituto de Catastro</v>
      </c>
    </row>
    <row r="116" spans="1:5">
      <c r="A116" s="361" t="s">
        <v>3</v>
      </c>
      <c r="B116" s="361"/>
      <c r="C116" s="361"/>
      <c r="D116" s="361"/>
      <c r="E116" s="14"/>
    </row>
    <row r="117" spans="1:5">
      <c r="A117" s="361" t="s">
        <v>73</v>
      </c>
      <c r="B117" s="361"/>
      <c r="C117" s="361"/>
      <c r="D117" s="361"/>
      <c r="E117" t="s">
        <v>72</v>
      </c>
    </row>
    <row r="118" spans="1:5">
      <c r="B118" s="358" t="s">
        <v>67</v>
      </c>
      <c r="C118" s="357" t="s">
        <v>6</v>
      </c>
      <c r="D118" s="357"/>
      <c r="E118" s="11">
        <f>ECSF!D14</f>
        <v>15104686</v>
      </c>
    </row>
    <row r="119" spans="1:5">
      <c r="B119" s="358"/>
      <c r="C119" s="357" t="s">
        <v>8</v>
      </c>
      <c r="D119" s="357"/>
      <c r="E119" s="11">
        <f>ECSF!D16</f>
        <v>0</v>
      </c>
    </row>
    <row r="120" spans="1:5">
      <c r="B120" s="358"/>
      <c r="C120" s="354" t="s">
        <v>10</v>
      </c>
      <c r="D120" s="354"/>
      <c r="E120" s="12">
        <f>ECSF!D18</f>
        <v>0</v>
      </c>
    </row>
    <row r="121" spans="1:5">
      <c r="B121" s="358"/>
      <c r="C121" s="354" t="s">
        <v>12</v>
      </c>
      <c r="D121" s="354"/>
      <c r="E121" s="12">
        <f>ECSF!D19</f>
        <v>0</v>
      </c>
    </row>
    <row r="122" spans="1:5">
      <c r="B122" s="358"/>
      <c r="C122" s="354" t="s">
        <v>14</v>
      </c>
      <c r="D122" s="354"/>
      <c r="E122" s="12">
        <f>ECSF!D20</f>
        <v>0</v>
      </c>
    </row>
    <row r="123" spans="1:5">
      <c r="B123" s="358"/>
      <c r="C123" s="354" t="s">
        <v>16</v>
      </c>
      <c r="D123" s="354"/>
      <c r="E123" s="12">
        <f>ECSF!D21</f>
        <v>0</v>
      </c>
    </row>
    <row r="124" spans="1:5">
      <c r="B124" s="358"/>
      <c r="C124" s="354" t="s">
        <v>18</v>
      </c>
      <c r="D124" s="354"/>
      <c r="E124" s="12">
        <f>ECSF!D22</f>
        <v>0</v>
      </c>
    </row>
    <row r="125" spans="1:5">
      <c r="B125" s="358"/>
      <c r="C125" s="354" t="s">
        <v>20</v>
      </c>
      <c r="D125" s="354"/>
      <c r="E125" s="12">
        <f>ECSF!D23</f>
        <v>0</v>
      </c>
    </row>
    <row r="126" spans="1:5">
      <c r="B126" s="358"/>
      <c r="C126" s="354" t="s">
        <v>22</v>
      </c>
      <c r="D126" s="354"/>
      <c r="E126" s="12">
        <f>ECSF!D24</f>
        <v>0</v>
      </c>
    </row>
    <row r="127" spans="1:5">
      <c r="B127" s="358"/>
      <c r="C127" s="357" t="s">
        <v>27</v>
      </c>
      <c r="D127" s="357"/>
      <c r="E127" s="11">
        <f>ECSF!D26</f>
        <v>15104686</v>
      </c>
    </row>
    <row r="128" spans="1:5">
      <c r="B128" s="358"/>
      <c r="C128" s="354" t="s">
        <v>29</v>
      </c>
      <c r="D128" s="354"/>
      <c r="E128" s="12">
        <f>ECSF!D28</f>
        <v>0</v>
      </c>
    </row>
    <row r="129" spans="2:5">
      <c r="B129" s="358"/>
      <c r="C129" s="354" t="s">
        <v>31</v>
      </c>
      <c r="D129" s="354"/>
      <c r="E129" s="12">
        <f>ECSF!D29</f>
        <v>0</v>
      </c>
    </row>
    <row r="130" spans="2:5">
      <c r="B130" s="358"/>
      <c r="C130" s="354" t="s">
        <v>33</v>
      </c>
      <c r="D130" s="354"/>
      <c r="E130" s="12">
        <f>ECSF!D30</f>
        <v>0</v>
      </c>
    </row>
    <row r="131" spans="2:5">
      <c r="B131" s="358"/>
      <c r="C131" s="354" t="s">
        <v>35</v>
      </c>
      <c r="D131" s="354"/>
      <c r="E131" s="12">
        <f>ECSF!D31</f>
        <v>0</v>
      </c>
    </row>
    <row r="132" spans="2:5">
      <c r="B132" s="358"/>
      <c r="C132" s="354" t="s">
        <v>37</v>
      </c>
      <c r="D132" s="354"/>
      <c r="E132" s="12">
        <f>ECSF!D32</f>
        <v>15104686</v>
      </c>
    </row>
    <row r="133" spans="2:5">
      <c r="B133" s="358"/>
      <c r="C133" s="354" t="s">
        <v>39</v>
      </c>
      <c r="D133" s="354"/>
      <c r="E133" s="12">
        <f>ECSF!D33</f>
        <v>0</v>
      </c>
    </row>
    <row r="134" spans="2:5">
      <c r="B134" s="358"/>
      <c r="C134" s="354" t="s">
        <v>41</v>
      </c>
      <c r="D134" s="354"/>
      <c r="E134" s="12">
        <f>ECSF!D34</f>
        <v>0</v>
      </c>
    </row>
    <row r="135" spans="2:5">
      <c r="B135" s="358"/>
      <c r="C135" s="354" t="s">
        <v>42</v>
      </c>
      <c r="D135" s="354"/>
      <c r="E135" s="12">
        <f>ECSF!D35</f>
        <v>0</v>
      </c>
    </row>
    <row r="136" spans="2:5">
      <c r="B136" s="358"/>
      <c r="C136" s="354" t="s">
        <v>44</v>
      </c>
      <c r="D136" s="354"/>
      <c r="E136" s="12">
        <f>ECSF!D36</f>
        <v>0</v>
      </c>
    </row>
    <row r="137" spans="2:5">
      <c r="B137" s="358"/>
      <c r="C137" s="357" t="s">
        <v>7</v>
      </c>
      <c r="D137" s="357"/>
      <c r="E137" s="11">
        <f>ECSF!I14</f>
        <v>13763</v>
      </c>
    </row>
    <row r="138" spans="2:5">
      <c r="B138" s="358"/>
      <c r="C138" s="357" t="s">
        <v>9</v>
      </c>
      <c r="D138" s="357"/>
      <c r="E138" s="11">
        <f>ECSF!I16</f>
        <v>13763</v>
      </c>
    </row>
    <row r="139" spans="2:5">
      <c r="B139" s="358"/>
      <c r="C139" s="354" t="s">
        <v>11</v>
      </c>
      <c r="D139" s="354"/>
      <c r="E139" s="12">
        <f>ECSF!I18</f>
        <v>13763</v>
      </c>
    </row>
    <row r="140" spans="2:5">
      <c r="B140" s="358"/>
      <c r="C140" s="354" t="s">
        <v>13</v>
      </c>
      <c r="D140" s="354"/>
      <c r="E140" s="12">
        <f>ECSF!I19</f>
        <v>0</v>
      </c>
    </row>
    <row r="141" spans="2:5">
      <c r="B141" s="358"/>
      <c r="C141" s="354" t="s">
        <v>15</v>
      </c>
      <c r="D141" s="354"/>
      <c r="E141" s="12">
        <f>ECSF!I20</f>
        <v>0</v>
      </c>
    </row>
    <row r="142" spans="2:5">
      <c r="B142" s="358"/>
      <c r="C142" s="354" t="s">
        <v>17</v>
      </c>
      <c r="D142" s="354"/>
      <c r="E142" s="12">
        <f>ECSF!I21</f>
        <v>0</v>
      </c>
    </row>
    <row r="143" spans="2:5">
      <c r="B143" s="358"/>
      <c r="C143" s="354" t="s">
        <v>19</v>
      </c>
      <c r="D143" s="354"/>
      <c r="E143" s="12">
        <f>ECSF!I22</f>
        <v>0</v>
      </c>
    </row>
    <row r="144" spans="2:5">
      <c r="B144" s="358"/>
      <c r="C144" s="354" t="s">
        <v>21</v>
      </c>
      <c r="D144" s="354"/>
      <c r="E144" s="12">
        <f>ECSF!I23</f>
        <v>0</v>
      </c>
    </row>
    <row r="145" spans="2:5">
      <c r="B145" s="358"/>
      <c r="C145" s="354" t="s">
        <v>23</v>
      </c>
      <c r="D145" s="354"/>
      <c r="E145" s="12">
        <f>ECSF!I24</f>
        <v>0</v>
      </c>
    </row>
    <row r="146" spans="2:5">
      <c r="B146" s="358"/>
      <c r="C146" s="354" t="s">
        <v>24</v>
      </c>
      <c r="D146" s="354"/>
      <c r="E146" s="12">
        <f>ECSF!I25</f>
        <v>0</v>
      </c>
    </row>
    <row r="147" spans="2:5">
      <c r="B147" s="358"/>
      <c r="C147" s="360" t="s">
        <v>28</v>
      </c>
      <c r="D147" s="360"/>
      <c r="E147" s="11">
        <f>ECSF!I27</f>
        <v>0</v>
      </c>
    </row>
    <row r="148" spans="2:5">
      <c r="B148" s="358"/>
      <c r="C148" s="354" t="s">
        <v>30</v>
      </c>
      <c r="D148" s="354"/>
      <c r="E148" s="12">
        <f>ECSF!I29</f>
        <v>0</v>
      </c>
    </row>
    <row r="149" spans="2:5">
      <c r="B149" s="358"/>
      <c r="C149" s="354" t="s">
        <v>32</v>
      </c>
      <c r="D149" s="354"/>
      <c r="E149" s="12">
        <f>ECSF!I30</f>
        <v>0</v>
      </c>
    </row>
    <row r="150" spans="2:5">
      <c r="B150" s="358"/>
      <c r="C150" s="354" t="s">
        <v>34</v>
      </c>
      <c r="D150" s="354"/>
      <c r="E150" s="12">
        <f>ECSF!I31</f>
        <v>0</v>
      </c>
    </row>
    <row r="151" spans="2:5">
      <c r="B151" s="358"/>
      <c r="C151" s="354" t="s">
        <v>36</v>
      </c>
      <c r="D151" s="354"/>
      <c r="E151" s="12">
        <f>ECSF!I32</f>
        <v>0</v>
      </c>
    </row>
    <row r="152" spans="2:5">
      <c r="B152" s="358"/>
      <c r="C152" s="354" t="s">
        <v>38</v>
      </c>
      <c r="D152" s="354"/>
      <c r="E152" s="12">
        <f>ECSF!I33</f>
        <v>0</v>
      </c>
    </row>
    <row r="153" spans="2:5">
      <c r="B153" s="358"/>
      <c r="C153" s="354" t="s">
        <v>40</v>
      </c>
      <c r="D153" s="354"/>
      <c r="E153" s="12">
        <f>ECSF!I34</f>
        <v>0</v>
      </c>
    </row>
    <row r="154" spans="2:5">
      <c r="B154" s="358"/>
      <c r="C154" s="357" t="s">
        <v>47</v>
      </c>
      <c r="D154" s="357"/>
      <c r="E154" s="11">
        <f>ECSF!I36</f>
        <v>276088</v>
      </c>
    </row>
    <row r="155" spans="2:5">
      <c r="B155" s="358"/>
      <c r="C155" s="357" t="s">
        <v>49</v>
      </c>
      <c r="D155" s="357"/>
      <c r="E155" s="11">
        <f>ECSF!I38</f>
        <v>0</v>
      </c>
    </row>
    <row r="156" spans="2:5">
      <c r="B156" s="358"/>
      <c r="C156" s="354" t="s">
        <v>50</v>
      </c>
      <c r="D156" s="354"/>
      <c r="E156" s="12">
        <f>ECSF!I40</f>
        <v>0</v>
      </c>
    </row>
    <row r="157" spans="2:5">
      <c r="B157" s="358"/>
      <c r="C157" s="354" t="s">
        <v>51</v>
      </c>
      <c r="D157" s="354"/>
      <c r="E157" s="12">
        <f>ECSF!I41</f>
        <v>0</v>
      </c>
    </row>
    <row r="158" spans="2:5">
      <c r="B158" s="358"/>
      <c r="C158" s="354" t="s">
        <v>52</v>
      </c>
      <c r="D158" s="354"/>
      <c r="E158" s="12">
        <f>ECSF!I42</f>
        <v>0</v>
      </c>
    </row>
    <row r="159" spans="2:5">
      <c r="B159" s="358"/>
      <c r="C159" s="357" t="s">
        <v>53</v>
      </c>
      <c r="D159" s="357"/>
      <c r="E159" s="11">
        <f>ECSF!I44</f>
        <v>276088</v>
      </c>
    </row>
    <row r="160" spans="2:5">
      <c r="B160" s="358"/>
      <c r="C160" s="354" t="s">
        <v>54</v>
      </c>
      <c r="D160" s="354"/>
      <c r="E160" s="12">
        <f>ECSF!I46</f>
        <v>0</v>
      </c>
    </row>
    <row r="161" spans="2:5">
      <c r="B161" s="358"/>
      <c r="C161" s="354" t="s">
        <v>55</v>
      </c>
      <c r="D161" s="354"/>
      <c r="E161" s="12">
        <f>ECSF!I47</f>
        <v>276088</v>
      </c>
    </row>
    <row r="162" spans="2:5">
      <c r="B162" s="358"/>
      <c r="C162" s="354" t="s">
        <v>56</v>
      </c>
      <c r="D162" s="354"/>
      <c r="E162" s="12">
        <f>ECSF!I48</f>
        <v>0</v>
      </c>
    </row>
    <row r="163" spans="2:5">
      <c r="B163" s="358"/>
      <c r="C163" s="354" t="s">
        <v>57</v>
      </c>
      <c r="D163" s="354"/>
      <c r="E163" s="12">
        <f>ECSF!I49</f>
        <v>0</v>
      </c>
    </row>
    <row r="164" spans="2:5">
      <c r="B164" s="358"/>
      <c r="C164" s="354" t="s">
        <v>58</v>
      </c>
      <c r="D164" s="354"/>
      <c r="E164" s="12">
        <f>ECSF!I50</f>
        <v>0</v>
      </c>
    </row>
    <row r="165" spans="2:5">
      <c r="B165" s="358"/>
      <c r="C165" s="357" t="s">
        <v>59</v>
      </c>
      <c r="D165" s="357"/>
      <c r="E165" s="11">
        <f>ECSF!I52</f>
        <v>0</v>
      </c>
    </row>
    <row r="166" spans="2:5">
      <c r="B166" s="358"/>
      <c r="C166" s="354" t="s">
        <v>60</v>
      </c>
      <c r="D166" s="354"/>
      <c r="E166" s="12">
        <f>ECSF!I54</f>
        <v>0</v>
      </c>
    </row>
    <row r="167" spans="2:5" ht="15" customHeight="1" thickBot="1">
      <c r="B167" s="359"/>
      <c r="C167" s="354" t="s">
        <v>61</v>
      </c>
      <c r="D167" s="354"/>
      <c r="E167" s="12">
        <f>ECSF!I55</f>
        <v>0</v>
      </c>
    </row>
    <row r="168" spans="2:5">
      <c r="B168" s="358" t="s">
        <v>68</v>
      </c>
      <c r="C168" s="357" t="s">
        <v>6</v>
      </c>
      <c r="D168" s="357"/>
      <c r="E168" s="11">
        <f>ECSF!E14</f>
        <v>3341431</v>
      </c>
    </row>
    <row r="169" spans="2:5" ht="15" customHeight="1">
      <c r="B169" s="358"/>
      <c r="C169" s="357" t="s">
        <v>8</v>
      </c>
      <c r="D169" s="357"/>
      <c r="E169" s="11">
        <f>ECSF!E16</f>
        <v>7522</v>
      </c>
    </row>
    <row r="170" spans="2:5" ht="15" customHeight="1">
      <c r="B170" s="358"/>
      <c r="C170" s="354" t="s">
        <v>10</v>
      </c>
      <c r="D170" s="354"/>
      <c r="E170" s="12">
        <f>ECSF!E18</f>
        <v>7522</v>
      </c>
    </row>
    <row r="171" spans="2:5" ht="15" customHeight="1">
      <c r="B171" s="358"/>
      <c r="C171" s="354" t="s">
        <v>12</v>
      </c>
      <c r="D171" s="354"/>
      <c r="E171" s="12">
        <f>ECSF!E19</f>
        <v>0</v>
      </c>
    </row>
    <row r="172" spans="2:5">
      <c r="B172" s="358"/>
      <c r="C172" s="354" t="s">
        <v>14</v>
      </c>
      <c r="D172" s="354"/>
      <c r="E172" s="12">
        <f>ECSF!E20</f>
        <v>0</v>
      </c>
    </row>
    <row r="173" spans="2:5">
      <c r="B173" s="358"/>
      <c r="C173" s="354" t="s">
        <v>16</v>
      </c>
      <c r="D173" s="354"/>
      <c r="E173" s="12">
        <f>ECSF!E21</f>
        <v>0</v>
      </c>
    </row>
    <row r="174" spans="2:5" ht="15" customHeight="1">
      <c r="B174" s="358"/>
      <c r="C174" s="354" t="s">
        <v>18</v>
      </c>
      <c r="D174" s="354"/>
      <c r="E174" s="12">
        <f>ECSF!E22</f>
        <v>0</v>
      </c>
    </row>
    <row r="175" spans="2:5" ht="15" customHeight="1">
      <c r="B175" s="358"/>
      <c r="C175" s="354" t="s">
        <v>20</v>
      </c>
      <c r="D175" s="354"/>
      <c r="E175" s="12">
        <f>ECSF!E23</f>
        <v>0</v>
      </c>
    </row>
    <row r="176" spans="2:5">
      <c r="B176" s="358"/>
      <c r="C176" s="354" t="s">
        <v>22</v>
      </c>
      <c r="D176" s="354"/>
      <c r="E176" s="12">
        <f>ECSF!E24</f>
        <v>0</v>
      </c>
    </row>
    <row r="177" spans="2:5" ht="15" customHeight="1">
      <c r="B177" s="358"/>
      <c r="C177" s="357" t="s">
        <v>27</v>
      </c>
      <c r="D177" s="357"/>
      <c r="E177" s="11">
        <f>ECSF!E26</f>
        <v>3333909</v>
      </c>
    </row>
    <row r="178" spans="2:5">
      <c r="B178" s="358"/>
      <c r="C178" s="354" t="s">
        <v>29</v>
      </c>
      <c r="D178" s="354"/>
      <c r="E178" s="12">
        <f>ECSF!E28</f>
        <v>0</v>
      </c>
    </row>
    <row r="179" spans="2:5" ht="15" customHeight="1">
      <c r="B179" s="358"/>
      <c r="C179" s="354" t="s">
        <v>31</v>
      </c>
      <c r="D179" s="354"/>
      <c r="E179" s="12">
        <f>ECSF!E29</f>
        <v>0</v>
      </c>
    </row>
    <row r="180" spans="2:5" ht="15" customHeight="1">
      <c r="B180" s="358"/>
      <c r="C180" s="354" t="s">
        <v>33</v>
      </c>
      <c r="D180" s="354"/>
      <c r="E180" s="12">
        <f>ECSF!E30</f>
        <v>0</v>
      </c>
    </row>
    <row r="181" spans="2:5" ht="15" customHeight="1">
      <c r="B181" s="358"/>
      <c r="C181" s="354" t="s">
        <v>35</v>
      </c>
      <c r="D181" s="354"/>
      <c r="E181" s="12">
        <f>ECSF!E31</f>
        <v>3333909</v>
      </c>
    </row>
    <row r="182" spans="2:5" ht="15" customHeight="1">
      <c r="B182" s="358"/>
      <c r="C182" s="354" t="s">
        <v>37</v>
      </c>
      <c r="D182" s="354"/>
      <c r="E182" s="12">
        <f>ECSF!E32</f>
        <v>0</v>
      </c>
    </row>
    <row r="183" spans="2:5" ht="15" customHeight="1">
      <c r="B183" s="358"/>
      <c r="C183" s="354" t="s">
        <v>39</v>
      </c>
      <c r="D183" s="354"/>
      <c r="E183" s="12">
        <f>ECSF!E33</f>
        <v>0</v>
      </c>
    </row>
    <row r="184" spans="2:5" ht="15" customHeight="1">
      <c r="B184" s="358"/>
      <c r="C184" s="354" t="s">
        <v>41</v>
      </c>
      <c r="D184" s="354"/>
      <c r="E184" s="12">
        <f>ECSF!E34</f>
        <v>0</v>
      </c>
    </row>
    <row r="185" spans="2:5" ht="15" customHeight="1">
      <c r="B185" s="358"/>
      <c r="C185" s="354" t="s">
        <v>42</v>
      </c>
      <c r="D185" s="354"/>
      <c r="E185" s="12">
        <f>ECSF!E35</f>
        <v>0</v>
      </c>
    </row>
    <row r="186" spans="2:5" ht="15" customHeight="1">
      <c r="B186" s="358"/>
      <c r="C186" s="354" t="s">
        <v>44</v>
      </c>
      <c r="D186" s="354"/>
      <c r="E186" s="12">
        <f>ECSF!E36</f>
        <v>0</v>
      </c>
    </row>
    <row r="187" spans="2:5" ht="15" customHeight="1">
      <c r="B187" s="358"/>
      <c r="C187" s="357" t="s">
        <v>7</v>
      </c>
      <c r="D187" s="357"/>
      <c r="E187" s="11">
        <f>ECSF!J14</f>
        <v>0</v>
      </c>
    </row>
    <row r="188" spans="2:5">
      <c r="B188" s="358"/>
      <c r="C188" s="357" t="s">
        <v>9</v>
      </c>
      <c r="D188" s="357"/>
      <c r="E188" s="11">
        <f>ECSF!J16</f>
        <v>0</v>
      </c>
    </row>
    <row r="189" spans="2:5">
      <c r="B189" s="358"/>
      <c r="C189" s="354" t="s">
        <v>11</v>
      </c>
      <c r="D189" s="354"/>
      <c r="E189" s="12">
        <f>ECSF!J18</f>
        <v>0</v>
      </c>
    </row>
    <row r="190" spans="2:5">
      <c r="B190" s="358"/>
      <c r="C190" s="354" t="s">
        <v>13</v>
      </c>
      <c r="D190" s="354"/>
      <c r="E190" s="12">
        <f>ECSF!J19</f>
        <v>0</v>
      </c>
    </row>
    <row r="191" spans="2:5" ht="15" customHeight="1">
      <c r="B191" s="358"/>
      <c r="C191" s="354" t="s">
        <v>15</v>
      </c>
      <c r="D191" s="354"/>
      <c r="E191" s="12">
        <f>ECSF!J20</f>
        <v>0</v>
      </c>
    </row>
    <row r="192" spans="2:5">
      <c r="B192" s="358"/>
      <c r="C192" s="354" t="s">
        <v>17</v>
      </c>
      <c r="D192" s="354"/>
      <c r="E192" s="12">
        <f>ECSF!J21</f>
        <v>0</v>
      </c>
    </row>
    <row r="193" spans="2:5" ht="15" customHeight="1">
      <c r="B193" s="358"/>
      <c r="C193" s="354" t="s">
        <v>19</v>
      </c>
      <c r="D193" s="354"/>
      <c r="E193" s="12">
        <f>ECSF!J22</f>
        <v>0</v>
      </c>
    </row>
    <row r="194" spans="2:5" ht="15" customHeight="1">
      <c r="B194" s="358"/>
      <c r="C194" s="354" t="s">
        <v>21</v>
      </c>
      <c r="D194" s="354"/>
      <c r="E194" s="12">
        <f>ECSF!J23</f>
        <v>0</v>
      </c>
    </row>
    <row r="195" spans="2:5" ht="15" customHeight="1">
      <c r="B195" s="358"/>
      <c r="C195" s="354" t="s">
        <v>23</v>
      </c>
      <c r="D195" s="354"/>
      <c r="E195" s="12">
        <f>ECSF!J24</f>
        <v>0</v>
      </c>
    </row>
    <row r="196" spans="2:5" ht="15" customHeight="1">
      <c r="B196" s="358"/>
      <c r="C196" s="354" t="s">
        <v>24</v>
      </c>
      <c r="D196" s="354"/>
      <c r="E196" s="12">
        <f>ECSF!J25</f>
        <v>0</v>
      </c>
    </row>
    <row r="197" spans="2:5" ht="15" customHeight="1">
      <c r="B197" s="358"/>
      <c r="C197" s="360" t="s">
        <v>28</v>
      </c>
      <c r="D197" s="360"/>
      <c r="E197" s="11">
        <f>ECSF!J27</f>
        <v>0</v>
      </c>
    </row>
    <row r="198" spans="2:5" ht="15" customHeight="1">
      <c r="B198" s="358"/>
      <c r="C198" s="354" t="s">
        <v>30</v>
      </c>
      <c r="D198" s="354"/>
      <c r="E198" s="12">
        <f>ECSF!J29</f>
        <v>0</v>
      </c>
    </row>
    <row r="199" spans="2:5" ht="15" customHeight="1">
      <c r="B199" s="358"/>
      <c r="C199" s="354" t="s">
        <v>32</v>
      </c>
      <c r="D199" s="354"/>
      <c r="E199" s="12">
        <f>ECSF!J30</f>
        <v>0</v>
      </c>
    </row>
    <row r="200" spans="2:5" ht="15" customHeight="1">
      <c r="B200" s="358"/>
      <c r="C200" s="354" t="s">
        <v>34</v>
      </c>
      <c r="D200" s="354"/>
      <c r="E200" s="12">
        <f>ECSF!J31</f>
        <v>0</v>
      </c>
    </row>
    <row r="201" spans="2:5">
      <c r="B201" s="358"/>
      <c r="C201" s="354" t="s">
        <v>36</v>
      </c>
      <c r="D201" s="354"/>
      <c r="E201" s="12">
        <f>ECSF!J32</f>
        <v>0</v>
      </c>
    </row>
    <row r="202" spans="2:5" ht="15" customHeight="1">
      <c r="B202" s="358"/>
      <c r="C202" s="354" t="s">
        <v>38</v>
      </c>
      <c r="D202" s="354"/>
      <c r="E202" s="12">
        <f>ECSF!J33</f>
        <v>0</v>
      </c>
    </row>
    <row r="203" spans="2:5">
      <c r="B203" s="358"/>
      <c r="C203" s="354" t="s">
        <v>40</v>
      </c>
      <c r="D203" s="354"/>
      <c r="E203" s="12">
        <f>ECSF!J34</f>
        <v>0</v>
      </c>
    </row>
    <row r="204" spans="2:5" ht="15" customHeight="1">
      <c r="B204" s="358"/>
      <c r="C204" s="357" t="s">
        <v>47</v>
      </c>
      <c r="D204" s="357"/>
      <c r="E204" s="11">
        <f>ECSF!J36</f>
        <v>12053106</v>
      </c>
    </row>
    <row r="205" spans="2:5" ht="15" customHeight="1">
      <c r="B205" s="358"/>
      <c r="C205" s="357" t="s">
        <v>49</v>
      </c>
      <c r="D205" s="357"/>
      <c r="E205" s="11">
        <f>ECSF!J38</f>
        <v>0</v>
      </c>
    </row>
    <row r="206" spans="2:5" ht="15" customHeight="1">
      <c r="B206" s="358"/>
      <c r="C206" s="354" t="s">
        <v>50</v>
      </c>
      <c r="D206" s="354"/>
      <c r="E206" s="12">
        <f>ECSF!J40</f>
        <v>0</v>
      </c>
    </row>
    <row r="207" spans="2:5" ht="15" customHeight="1">
      <c r="B207" s="358"/>
      <c r="C207" s="354" t="s">
        <v>51</v>
      </c>
      <c r="D207" s="354"/>
      <c r="E207" s="12">
        <f>ECSF!J41</f>
        <v>0</v>
      </c>
    </row>
    <row r="208" spans="2:5" ht="15" customHeight="1">
      <c r="B208" s="358"/>
      <c r="C208" s="354" t="s">
        <v>52</v>
      </c>
      <c r="D208" s="354"/>
      <c r="E208" s="12">
        <f>ECSF!J42</f>
        <v>0</v>
      </c>
    </row>
    <row r="209" spans="2:5" ht="15" customHeight="1">
      <c r="B209" s="358"/>
      <c r="C209" s="357" t="s">
        <v>53</v>
      </c>
      <c r="D209" s="357"/>
      <c r="E209" s="11">
        <f>ECSF!J44</f>
        <v>12053106</v>
      </c>
    </row>
    <row r="210" spans="2:5">
      <c r="B210" s="358"/>
      <c r="C210" s="354" t="s">
        <v>54</v>
      </c>
      <c r="D210" s="354"/>
      <c r="E210" s="12">
        <f>ECSF!J46</f>
        <v>282329</v>
      </c>
    </row>
    <row r="211" spans="2:5" ht="15" customHeight="1">
      <c r="B211" s="358"/>
      <c r="C211" s="354" t="s">
        <v>55</v>
      </c>
      <c r="D211" s="354"/>
      <c r="E211" s="12">
        <f>ECSF!J47</f>
        <v>0</v>
      </c>
    </row>
    <row r="212" spans="2:5">
      <c r="B212" s="358"/>
      <c r="C212" s="354" t="s">
        <v>56</v>
      </c>
      <c r="D212" s="354"/>
      <c r="E212" s="12">
        <f>ECSF!J48</f>
        <v>0</v>
      </c>
    </row>
    <row r="213" spans="2:5" ht="15" customHeight="1">
      <c r="B213" s="358"/>
      <c r="C213" s="354" t="s">
        <v>57</v>
      </c>
      <c r="D213" s="354"/>
      <c r="E213" s="12">
        <f>ECSF!J49</f>
        <v>0</v>
      </c>
    </row>
    <row r="214" spans="2:5">
      <c r="B214" s="358"/>
      <c r="C214" s="354" t="s">
        <v>58</v>
      </c>
      <c r="D214" s="354"/>
      <c r="E214" s="12">
        <f>ECSF!J50</f>
        <v>11770777</v>
      </c>
    </row>
    <row r="215" spans="2:5">
      <c r="B215" s="358"/>
      <c r="C215" s="357" t="s">
        <v>59</v>
      </c>
      <c r="D215" s="357"/>
      <c r="E215" s="11">
        <f>ECSF!J52</f>
        <v>0</v>
      </c>
    </row>
    <row r="216" spans="2:5">
      <c r="B216" s="358"/>
      <c r="C216" s="354" t="s">
        <v>60</v>
      </c>
      <c r="D216" s="354"/>
      <c r="E216" s="12">
        <f>ECSF!J54</f>
        <v>0</v>
      </c>
    </row>
    <row r="217" spans="2:5" ht="15.75" thickBot="1">
      <c r="B217" s="359"/>
      <c r="C217" s="354" t="s">
        <v>61</v>
      </c>
      <c r="D217" s="354"/>
      <c r="E217" s="12">
        <f>ECSF!J55</f>
        <v>0</v>
      </c>
    </row>
    <row r="218" spans="2:5">
      <c r="C218" s="362" t="s">
        <v>75</v>
      </c>
      <c r="D218" s="5" t="s">
        <v>64</v>
      </c>
      <c r="E218" s="15" t="str">
        <f>ECSF!C62</f>
        <v>Lic. Fernando Zamora Castillo</v>
      </c>
    </row>
    <row r="219" spans="2:5">
      <c r="C219" s="363"/>
      <c r="D219" s="5" t="s">
        <v>65</v>
      </c>
      <c r="E219" s="15" t="str">
        <f>ECSF!C63</f>
        <v>Director General del IDC</v>
      </c>
    </row>
    <row r="220" spans="2:5">
      <c r="C220" s="363" t="s">
        <v>74</v>
      </c>
      <c r="D220" s="5" t="s">
        <v>64</v>
      </c>
      <c r="E220" s="15" t="str">
        <f>ECSF!G62</f>
        <v>Lic. Joseline Corona Jaramillo</v>
      </c>
    </row>
    <row r="221" spans="2:5">
      <c r="C221" s="363"/>
      <c r="D221" s="5" t="s">
        <v>65</v>
      </c>
      <c r="E221" s="15" t="str">
        <f>ECSF!G63</f>
        <v>Jefe de Departamento Administrativo del IDC</v>
      </c>
    </row>
  </sheetData>
  <sheetProtection password="C4FF" sheet="1" objects="1" scenarios="1"/>
  <mergeCells count="234"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4"/>
  <sheetViews>
    <sheetView view="pageBreakPreview" topLeftCell="B34" zoomScale="80" zoomScaleNormal="100" zoomScaleSheetLayoutView="80" zoomScalePageLayoutView="80" workbookViewId="0">
      <selection activeCell="G63" sqref="G63:H63"/>
    </sheetView>
  </sheetViews>
  <sheetFormatPr baseColWidth="10" defaultRowHeight="12"/>
  <cols>
    <col min="1" max="1" width="4.5703125" style="78" customWidth="1"/>
    <col min="2" max="2" width="24.7109375" style="78" customWidth="1"/>
    <col min="3" max="3" width="40" style="78" customWidth="1"/>
    <col min="4" max="5" width="18.7109375" style="78" customWidth="1"/>
    <col min="6" max="6" width="10.7109375" style="78" customWidth="1"/>
    <col min="7" max="7" width="24.7109375" style="78" customWidth="1"/>
    <col min="8" max="8" width="29.7109375" style="151" customWidth="1"/>
    <col min="9" max="10" width="18.7109375" style="78" customWidth="1"/>
    <col min="11" max="11" width="4.5703125" style="78" customWidth="1"/>
    <col min="12" max="16384" width="11.42578125" style="78"/>
  </cols>
  <sheetData>
    <row r="1" spans="1:11" ht="6" customHeight="1">
      <c r="A1" s="82"/>
      <c r="B1" s="81"/>
      <c r="C1" s="144"/>
      <c r="D1" s="87"/>
      <c r="E1" s="87"/>
      <c r="F1" s="144"/>
      <c r="G1" s="144"/>
      <c r="H1" s="145"/>
      <c r="I1" s="81"/>
      <c r="J1" s="81"/>
      <c r="K1" s="81"/>
    </row>
    <row r="2" spans="1:11" s="90" customFormat="1" ht="6" customHeight="1">
      <c r="C2" s="91"/>
      <c r="H2" s="146"/>
    </row>
    <row r="3" spans="1:11" ht="14.1" customHeight="1">
      <c r="A3" s="147"/>
      <c r="C3" s="364" t="s">
        <v>217</v>
      </c>
      <c r="D3" s="364"/>
      <c r="E3" s="364"/>
      <c r="F3" s="364"/>
      <c r="G3" s="364"/>
      <c r="H3" s="364"/>
      <c r="I3" s="364"/>
      <c r="J3" s="148"/>
      <c r="K3" s="148"/>
    </row>
    <row r="4" spans="1:11" ht="14.1" customHeight="1">
      <c r="A4" s="149"/>
      <c r="C4" s="364" t="s">
        <v>66</v>
      </c>
      <c r="D4" s="364"/>
      <c r="E4" s="364"/>
      <c r="F4" s="364"/>
      <c r="G4" s="364"/>
      <c r="H4" s="364"/>
      <c r="I4" s="364"/>
      <c r="J4" s="149"/>
      <c r="K4" s="149"/>
    </row>
    <row r="5" spans="1:11" ht="14.1" customHeight="1">
      <c r="A5" s="150"/>
      <c r="C5" s="364" t="s">
        <v>219</v>
      </c>
      <c r="D5" s="364"/>
      <c r="E5" s="364"/>
      <c r="F5" s="364"/>
      <c r="G5" s="364"/>
      <c r="H5" s="364"/>
      <c r="I5" s="364"/>
      <c r="J5" s="149"/>
      <c r="K5" s="149"/>
    </row>
    <row r="6" spans="1:11" ht="14.1" customHeight="1">
      <c r="A6" s="150"/>
      <c r="C6" s="364" t="s">
        <v>1</v>
      </c>
      <c r="D6" s="364"/>
      <c r="E6" s="364"/>
      <c r="F6" s="364"/>
      <c r="G6" s="364"/>
      <c r="H6" s="364"/>
      <c r="I6" s="364"/>
      <c r="J6" s="149"/>
      <c r="K6" s="149"/>
    </row>
    <row r="7" spans="1:11" ht="20.100000000000001" customHeight="1">
      <c r="A7" s="150"/>
      <c r="B7" s="96" t="s">
        <v>4</v>
      </c>
      <c r="C7" s="345" t="s">
        <v>209</v>
      </c>
      <c r="D7" s="345"/>
      <c r="E7" s="345"/>
      <c r="F7" s="345"/>
      <c r="G7" s="345"/>
      <c r="H7" s="345"/>
      <c r="I7" s="345"/>
      <c r="J7" s="85"/>
    </row>
    <row r="8" spans="1:11" ht="3" customHeight="1">
      <c r="A8" s="148"/>
      <c r="B8" s="148"/>
      <c r="C8" s="148"/>
      <c r="D8" s="148"/>
      <c r="E8" s="148"/>
      <c r="F8" s="148"/>
    </row>
    <row r="9" spans="1:11" s="90" customFormat="1" ht="3" customHeight="1">
      <c r="A9" s="150"/>
      <c r="B9" s="152"/>
      <c r="C9" s="152"/>
      <c r="D9" s="152"/>
      <c r="E9" s="152"/>
      <c r="F9" s="153"/>
      <c r="H9" s="146"/>
    </row>
    <row r="10" spans="1:11" s="90" customFormat="1" ht="3" customHeight="1">
      <c r="A10" s="154"/>
      <c r="B10" s="154"/>
      <c r="C10" s="154"/>
      <c r="D10" s="155"/>
      <c r="E10" s="155"/>
      <c r="F10" s="156"/>
      <c r="H10" s="146"/>
    </row>
    <row r="11" spans="1:11" s="90" customFormat="1" ht="20.100000000000001" customHeight="1">
      <c r="A11" s="157"/>
      <c r="B11" s="365" t="s">
        <v>76</v>
      </c>
      <c r="C11" s="365"/>
      <c r="D11" s="158" t="s">
        <v>67</v>
      </c>
      <c r="E11" s="158" t="s">
        <v>68</v>
      </c>
      <c r="F11" s="159"/>
      <c r="G11" s="365" t="s">
        <v>76</v>
      </c>
      <c r="H11" s="365"/>
      <c r="I11" s="158" t="s">
        <v>67</v>
      </c>
      <c r="J11" s="158" t="s">
        <v>68</v>
      </c>
      <c r="K11" s="160"/>
    </row>
    <row r="12" spans="1:11" ht="3" customHeight="1">
      <c r="A12" s="161"/>
      <c r="B12" s="162"/>
      <c r="C12" s="162"/>
      <c r="D12" s="163"/>
      <c r="E12" s="163"/>
      <c r="F12" s="147"/>
      <c r="G12" s="90"/>
      <c r="H12" s="146"/>
      <c r="I12" s="90"/>
      <c r="J12" s="90"/>
      <c r="K12" s="105"/>
    </row>
    <row r="13" spans="1:11" s="90" customFormat="1" ht="3" customHeight="1">
      <c r="A13" s="106"/>
      <c r="B13" s="164"/>
      <c r="C13" s="164"/>
      <c r="D13" s="165"/>
      <c r="E13" s="165"/>
      <c r="F13" s="91"/>
      <c r="H13" s="146"/>
      <c r="K13" s="105"/>
    </row>
    <row r="14" spans="1:11">
      <c r="A14" s="166"/>
      <c r="B14" s="340" t="s">
        <v>6</v>
      </c>
      <c r="C14" s="340"/>
      <c r="D14" s="167">
        <f>D16+D26</f>
        <v>15104686</v>
      </c>
      <c r="E14" s="167">
        <f>E16+E26</f>
        <v>3341431</v>
      </c>
      <c r="F14" s="91"/>
      <c r="G14" s="340" t="s">
        <v>7</v>
      </c>
      <c r="H14" s="340"/>
      <c r="I14" s="167">
        <f>I16+I27</f>
        <v>13763</v>
      </c>
      <c r="J14" s="167">
        <f>J16+J27</f>
        <v>0</v>
      </c>
      <c r="K14" s="105"/>
    </row>
    <row r="15" spans="1:11">
      <c r="A15" s="168"/>
      <c r="B15" s="110"/>
      <c r="C15" s="109"/>
      <c r="D15" s="169"/>
      <c r="E15" s="169"/>
      <c r="F15" s="91"/>
      <c r="G15" s="110"/>
      <c r="H15" s="110"/>
      <c r="I15" s="169"/>
      <c r="J15" s="169"/>
      <c r="K15" s="105"/>
    </row>
    <row r="16" spans="1:11">
      <c r="A16" s="168"/>
      <c r="B16" s="340" t="s">
        <v>8</v>
      </c>
      <c r="C16" s="340"/>
      <c r="D16" s="167">
        <f>SUM(D18:D24)</f>
        <v>0</v>
      </c>
      <c r="E16" s="167">
        <f>SUM(E18:E24)</f>
        <v>7522</v>
      </c>
      <c r="F16" s="91"/>
      <c r="G16" s="340" t="s">
        <v>9</v>
      </c>
      <c r="H16" s="340"/>
      <c r="I16" s="167">
        <f>SUM(I18:I25)</f>
        <v>13763</v>
      </c>
      <c r="J16" s="167">
        <f>SUM(J18:J25)</f>
        <v>0</v>
      </c>
      <c r="K16" s="105"/>
    </row>
    <row r="17" spans="1:11">
      <c r="A17" s="168"/>
      <c r="B17" s="110"/>
      <c r="C17" s="109"/>
      <c r="D17" s="169"/>
      <c r="E17" s="169"/>
      <c r="F17" s="91"/>
      <c r="G17" s="110"/>
      <c r="H17" s="110"/>
      <c r="I17" s="169"/>
      <c r="J17" s="169"/>
      <c r="K17" s="105"/>
    </row>
    <row r="18" spans="1:11">
      <c r="A18" s="166"/>
      <c r="B18" s="335" t="s">
        <v>10</v>
      </c>
      <c r="C18" s="335"/>
      <c r="D18" s="170">
        <f>IF(ESF!D18&lt;ESF!E18,ESF!E18-ESF!D18,0)</f>
        <v>0</v>
      </c>
      <c r="E18" s="170">
        <f>IF(D18&gt;0,0,ESF!D18-ESF!E18)</f>
        <v>7522</v>
      </c>
      <c r="F18" s="91"/>
      <c r="G18" s="335" t="s">
        <v>11</v>
      </c>
      <c r="H18" s="335"/>
      <c r="I18" s="170">
        <f>IF(ESF!I18&gt;ESF!J18,ESF!I18-ESF!J18,0)</f>
        <v>13763</v>
      </c>
      <c r="J18" s="170">
        <f>IF(I18&gt;0,0,ESF!J18-ESF!I18)</f>
        <v>0</v>
      </c>
      <c r="K18" s="105"/>
    </row>
    <row r="19" spans="1:11">
      <c r="A19" s="166"/>
      <c r="B19" s="335" t="s">
        <v>12</v>
      </c>
      <c r="C19" s="335"/>
      <c r="D19" s="170">
        <f>IF(ESF!D19&lt;ESF!E19,ESF!E19-ESF!D19,0)</f>
        <v>0</v>
      </c>
      <c r="E19" s="170">
        <f>IF(D19&gt;0,0,ESF!D19-ESF!E19)</f>
        <v>0</v>
      </c>
      <c r="F19" s="91"/>
      <c r="G19" s="335" t="s">
        <v>13</v>
      </c>
      <c r="H19" s="335"/>
      <c r="I19" s="170">
        <f>IF(ESF!I19&gt;ESF!J19,ESF!I19-ESF!J19,0)</f>
        <v>0</v>
      </c>
      <c r="J19" s="170">
        <f>IF(I19&gt;0,0,ESF!J19-ESF!I19)</f>
        <v>0</v>
      </c>
      <c r="K19" s="105"/>
    </row>
    <row r="20" spans="1:11">
      <c r="A20" s="166"/>
      <c r="B20" s="335" t="s">
        <v>14</v>
      </c>
      <c r="C20" s="335"/>
      <c r="D20" s="170">
        <f>IF(ESF!D20&lt;ESF!E20,ESF!E20-ESF!D20,0)</f>
        <v>0</v>
      </c>
      <c r="E20" s="170">
        <f>IF(D20&gt;0,0,ESF!D20-ESF!E20)</f>
        <v>0</v>
      </c>
      <c r="F20" s="91"/>
      <c r="G20" s="335" t="s">
        <v>15</v>
      </c>
      <c r="H20" s="335"/>
      <c r="I20" s="170">
        <f>IF(ESF!I20&gt;ESF!J20,ESF!I20-ESF!J20,0)</f>
        <v>0</v>
      </c>
      <c r="J20" s="170">
        <f>IF(I20&gt;0,0,ESF!J20-ESF!I20)</f>
        <v>0</v>
      </c>
      <c r="K20" s="105"/>
    </row>
    <row r="21" spans="1:11">
      <c r="A21" s="166"/>
      <c r="B21" s="335" t="s">
        <v>16</v>
      </c>
      <c r="C21" s="335"/>
      <c r="D21" s="170">
        <f>IF(ESF!D21&lt;ESF!E21,ESF!E21-ESF!D21,0)</f>
        <v>0</v>
      </c>
      <c r="E21" s="170">
        <f>IF(D21&gt;0,0,ESF!D21-ESF!E21)</f>
        <v>0</v>
      </c>
      <c r="F21" s="91"/>
      <c r="G21" s="335" t="s">
        <v>17</v>
      </c>
      <c r="H21" s="335"/>
      <c r="I21" s="170">
        <f>IF(ESF!I21&gt;ESF!J21,ESF!I21-ESF!J21,0)</f>
        <v>0</v>
      </c>
      <c r="J21" s="170">
        <f>IF(I21&gt;0,0,ESF!J21-ESF!I21)</f>
        <v>0</v>
      </c>
      <c r="K21" s="105"/>
    </row>
    <row r="22" spans="1:11">
      <c r="A22" s="166"/>
      <c r="B22" s="335" t="s">
        <v>18</v>
      </c>
      <c r="C22" s="335"/>
      <c r="D22" s="170">
        <f>IF(ESF!D22&lt;ESF!E22,ESF!E22-ESF!D22,0)</f>
        <v>0</v>
      </c>
      <c r="E22" s="170">
        <f>IF(D22&gt;0,0,ESF!D22-ESF!E22)</f>
        <v>0</v>
      </c>
      <c r="F22" s="91"/>
      <c r="G22" s="335" t="s">
        <v>19</v>
      </c>
      <c r="H22" s="335"/>
      <c r="I22" s="170">
        <f>IF(ESF!I22&gt;ESF!J22,ESF!I22-ESF!J22,0)</f>
        <v>0</v>
      </c>
      <c r="J22" s="170">
        <f>IF(I22&gt;0,0,ESF!J22-ESF!I22)</f>
        <v>0</v>
      </c>
      <c r="K22" s="105"/>
    </row>
    <row r="23" spans="1:11" ht="25.5" customHeight="1">
      <c r="A23" s="166"/>
      <c r="B23" s="335" t="s">
        <v>20</v>
      </c>
      <c r="C23" s="335"/>
      <c r="D23" s="170">
        <f>IF(ESF!D23&lt;ESF!E23,ESF!E23-ESF!D23,0)</f>
        <v>0</v>
      </c>
      <c r="E23" s="170">
        <f>IF(D23&gt;0,0,ESF!D23-ESF!E23)</f>
        <v>0</v>
      </c>
      <c r="F23" s="91"/>
      <c r="G23" s="338" t="s">
        <v>21</v>
      </c>
      <c r="H23" s="338"/>
      <c r="I23" s="170">
        <f>IF(ESF!I23&gt;ESF!J23,ESF!I23-ESF!J23,0)</f>
        <v>0</v>
      </c>
      <c r="J23" s="170">
        <f>IF(I23&gt;0,0,ESF!J23-ESF!I23)</f>
        <v>0</v>
      </c>
      <c r="K23" s="105"/>
    </row>
    <row r="24" spans="1:11">
      <c r="A24" s="166"/>
      <c r="B24" s="335" t="s">
        <v>22</v>
      </c>
      <c r="C24" s="335"/>
      <c r="D24" s="170">
        <f>IF(ESF!D24&lt;ESF!E24,ESF!E24-ESF!D24,0)</f>
        <v>0</v>
      </c>
      <c r="E24" s="170">
        <f>IF(D24&gt;0,0,ESF!D24-ESF!E24)</f>
        <v>0</v>
      </c>
      <c r="F24" s="91"/>
      <c r="G24" s="335" t="s">
        <v>23</v>
      </c>
      <c r="H24" s="335"/>
      <c r="I24" s="170">
        <f>IF(ESF!I24&gt;ESF!J24,ESF!I24-ESF!J24,0)</f>
        <v>0</v>
      </c>
      <c r="J24" s="170">
        <f>IF(I24&gt;0,0,ESF!J24-ESF!I24)</f>
        <v>0</v>
      </c>
      <c r="K24" s="105"/>
    </row>
    <row r="25" spans="1:11">
      <c r="A25" s="168"/>
      <c r="B25" s="110"/>
      <c r="C25" s="109"/>
      <c r="D25" s="169"/>
      <c r="E25" s="169"/>
      <c r="F25" s="91"/>
      <c r="G25" s="335" t="s">
        <v>24</v>
      </c>
      <c r="H25" s="335"/>
      <c r="I25" s="170">
        <f>IF(ESF!I25&gt;ESF!J25,ESF!I25-ESF!J25,0)</f>
        <v>0</v>
      </c>
      <c r="J25" s="170">
        <f>IF(I25&gt;0,0,ESF!J25-ESF!I25)</f>
        <v>0</v>
      </c>
      <c r="K25" s="105"/>
    </row>
    <row r="26" spans="1:11">
      <c r="A26" s="168"/>
      <c r="B26" s="340" t="s">
        <v>27</v>
      </c>
      <c r="C26" s="340"/>
      <c r="D26" s="167">
        <f>SUM(D28:D36)</f>
        <v>15104686</v>
      </c>
      <c r="E26" s="167">
        <f>SUM(E28:E36)</f>
        <v>3333909</v>
      </c>
      <c r="F26" s="91"/>
      <c r="G26" s="110"/>
      <c r="H26" s="110"/>
      <c r="I26" s="169"/>
      <c r="J26" s="169"/>
      <c r="K26" s="105"/>
    </row>
    <row r="27" spans="1:11">
      <c r="A27" s="168"/>
      <c r="B27" s="110"/>
      <c r="C27" s="109"/>
      <c r="D27" s="169"/>
      <c r="E27" s="169"/>
      <c r="F27" s="91"/>
      <c r="G27" s="339" t="s">
        <v>28</v>
      </c>
      <c r="H27" s="339"/>
      <c r="I27" s="167">
        <f>SUM(I29:I34)</f>
        <v>0</v>
      </c>
      <c r="J27" s="167">
        <f>SUM(J29:J34)</f>
        <v>0</v>
      </c>
      <c r="K27" s="105"/>
    </row>
    <row r="28" spans="1:11">
      <c r="A28" s="166"/>
      <c r="B28" s="335" t="s">
        <v>29</v>
      </c>
      <c r="C28" s="335"/>
      <c r="D28" s="170">
        <f>IF(ESF!D31&lt;ESF!E31,ESF!E31-ESF!D31,0)</f>
        <v>0</v>
      </c>
      <c r="E28" s="170">
        <f>IF(D28&gt;0,0,ESF!D31-ESF!E31)</f>
        <v>0</v>
      </c>
      <c r="F28" s="91"/>
      <c r="G28" s="110"/>
      <c r="H28" s="110"/>
      <c r="I28" s="169"/>
      <c r="J28" s="169"/>
      <c r="K28" s="105"/>
    </row>
    <row r="29" spans="1:11">
      <c r="A29" s="166"/>
      <c r="B29" s="335" t="s">
        <v>31</v>
      </c>
      <c r="C29" s="335"/>
      <c r="D29" s="170">
        <f>IF(ESF!D32&lt;ESF!E32,ESF!E32-ESF!D32,0)</f>
        <v>0</v>
      </c>
      <c r="E29" s="170">
        <f>IF(D29&gt;0,0,ESF!D32-ESF!E32)</f>
        <v>0</v>
      </c>
      <c r="F29" s="91"/>
      <c r="G29" s="335" t="s">
        <v>30</v>
      </c>
      <c r="H29" s="335"/>
      <c r="I29" s="170">
        <f>IF(ESF!I31&gt;ESF!J31,ESF!I31-ESF!J31,0)</f>
        <v>0</v>
      </c>
      <c r="J29" s="170">
        <f>IF(I29&gt;0,0,ESF!J31-ESF!I31)</f>
        <v>0</v>
      </c>
      <c r="K29" s="105"/>
    </row>
    <row r="30" spans="1:11">
      <c r="A30" s="166"/>
      <c r="B30" s="335" t="s">
        <v>33</v>
      </c>
      <c r="C30" s="335"/>
      <c r="D30" s="170">
        <f>IF(ESF!D33&lt;ESF!E33,ESF!E33-ESF!D33,0)</f>
        <v>0</v>
      </c>
      <c r="E30" s="170">
        <f>IF(D30&gt;0,0,ESF!D33-ESF!E33)</f>
        <v>0</v>
      </c>
      <c r="F30" s="91"/>
      <c r="G30" s="335" t="s">
        <v>32</v>
      </c>
      <c r="H30" s="335"/>
      <c r="I30" s="170">
        <f>IF(ESF!I32&gt;ESF!J32,ESF!I32-ESF!J32,0)</f>
        <v>0</v>
      </c>
      <c r="J30" s="170">
        <f>IF(I30&gt;0,0,ESF!J32-ESF!I32)</f>
        <v>0</v>
      </c>
      <c r="K30" s="105"/>
    </row>
    <row r="31" spans="1:11">
      <c r="A31" s="166"/>
      <c r="B31" s="335" t="s">
        <v>35</v>
      </c>
      <c r="C31" s="335"/>
      <c r="D31" s="170">
        <f>IF(ESF!D34&lt;ESF!E34,ESF!E34-ESF!D34,0)</f>
        <v>0</v>
      </c>
      <c r="E31" s="170">
        <f>IF(D31&gt;0,0,ESF!D34-ESF!E34)</f>
        <v>3333909</v>
      </c>
      <c r="F31" s="91"/>
      <c r="G31" s="335" t="s">
        <v>34</v>
      </c>
      <c r="H31" s="335"/>
      <c r="I31" s="170">
        <f>IF(ESF!I33&gt;ESF!J33,ESF!I33-ESF!J33,0)</f>
        <v>0</v>
      </c>
      <c r="J31" s="170">
        <f>IF(I31&gt;0,0,ESF!J33-ESF!I33)</f>
        <v>0</v>
      </c>
      <c r="K31" s="105"/>
    </row>
    <row r="32" spans="1:11">
      <c r="A32" s="166"/>
      <c r="B32" s="335" t="s">
        <v>37</v>
      </c>
      <c r="C32" s="335"/>
      <c r="D32" s="170">
        <f>IF(ESF!D35&lt;ESF!E35,ESF!E35-ESF!D35,0)</f>
        <v>15104686</v>
      </c>
      <c r="E32" s="170">
        <f>IF(D32&gt;0,0,ESF!D35-ESF!E35)</f>
        <v>0</v>
      </c>
      <c r="F32" s="91"/>
      <c r="G32" s="335" t="s">
        <v>36</v>
      </c>
      <c r="H32" s="335"/>
      <c r="I32" s="170">
        <f>IF(ESF!I34&gt;ESF!J34,ESF!I34-ESF!J34,0)</f>
        <v>0</v>
      </c>
      <c r="J32" s="170">
        <f>IF(I32&gt;0,0,ESF!J34-ESF!I34)</f>
        <v>0</v>
      </c>
      <c r="K32" s="105"/>
    </row>
    <row r="33" spans="1:11" ht="26.1" customHeight="1">
      <c r="A33" s="166"/>
      <c r="B33" s="338" t="s">
        <v>39</v>
      </c>
      <c r="C33" s="338"/>
      <c r="D33" s="170">
        <f>IF(ESF!D36&lt;ESF!E36,ESF!E36-ESF!D36,0)</f>
        <v>0</v>
      </c>
      <c r="E33" s="170">
        <f>IF(D33&gt;0,0,ESF!D36-ESF!E36)</f>
        <v>0</v>
      </c>
      <c r="F33" s="91"/>
      <c r="G33" s="338" t="s">
        <v>38</v>
      </c>
      <c r="H33" s="338"/>
      <c r="I33" s="170">
        <f>IF(ESF!I35&gt;ESF!J35,ESF!I35-ESF!J35,0)</f>
        <v>0</v>
      </c>
      <c r="J33" s="170">
        <f>IF(I33&gt;0,0,ESF!J35-ESF!I35)</f>
        <v>0</v>
      </c>
      <c r="K33" s="105"/>
    </row>
    <row r="34" spans="1:11">
      <c r="A34" s="166"/>
      <c r="B34" s="335" t="s">
        <v>41</v>
      </c>
      <c r="C34" s="335"/>
      <c r="D34" s="170">
        <f>IF(ESF!D37&lt;ESF!E37,ESF!E37-ESF!D37,0)</f>
        <v>0</v>
      </c>
      <c r="E34" s="170">
        <f>IF(D34&gt;0,0,ESF!D37-ESF!E37)</f>
        <v>0</v>
      </c>
      <c r="F34" s="91"/>
      <c r="G34" s="335" t="s">
        <v>40</v>
      </c>
      <c r="H34" s="335"/>
      <c r="I34" s="170">
        <f>IF(ESF!I36&gt;ESF!J36,ESF!I36-ESF!J36,0)</f>
        <v>0</v>
      </c>
      <c r="J34" s="170">
        <f>IF(I34&gt;0,0,ESF!J36-ESF!I36)</f>
        <v>0</v>
      </c>
      <c r="K34" s="105"/>
    </row>
    <row r="35" spans="1:11" ht="25.5" customHeight="1">
      <c r="A35" s="166"/>
      <c r="B35" s="338" t="s">
        <v>42</v>
      </c>
      <c r="C35" s="338"/>
      <c r="D35" s="170">
        <f>IF(ESF!D38&lt;ESF!E38,ESF!E38-ESF!D38,0)</f>
        <v>0</v>
      </c>
      <c r="E35" s="170">
        <f>IF(D35&gt;0,0,ESF!D38-ESF!E38)</f>
        <v>0</v>
      </c>
      <c r="F35" s="91"/>
      <c r="G35" s="110"/>
      <c r="H35" s="110"/>
      <c r="I35" s="171"/>
      <c r="J35" s="171"/>
      <c r="K35" s="105"/>
    </row>
    <row r="36" spans="1:11">
      <c r="A36" s="166"/>
      <c r="B36" s="335" t="s">
        <v>44</v>
      </c>
      <c r="C36" s="335"/>
      <c r="D36" s="170">
        <f>IF(ESF!D39&lt;ESF!E39,ESF!E39-ESF!D39,0)</f>
        <v>0</v>
      </c>
      <c r="E36" s="170">
        <f>IF(D36&gt;0,0,ESF!D39-ESF!E39)</f>
        <v>0</v>
      </c>
      <c r="F36" s="91"/>
      <c r="G36" s="340" t="s">
        <v>47</v>
      </c>
      <c r="H36" s="340"/>
      <c r="I36" s="167">
        <f>I38+I44+I52</f>
        <v>276088</v>
      </c>
      <c r="J36" s="167">
        <f>J38+J44+J52</f>
        <v>12053106</v>
      </c>
      <c r="K36" s="105"/>
    </row>
    <row r="37" spans="1:11">
      <c r="A37" s="168"/>
      <c r="B37" s="110"/>
      <c r="C37" s="109"/>
      <c r="D37" s="171"/>
      <c r="E37" s="171"/>
      <c r="F37" s="91"/>
      <c r="G37" s="110"/>
      <c r="H37" s="110"/>
      <c r="I37" s="169"/>
      <c r="J37" s="169"/>
      <c r="K37" s="105"/>
    </row>
    <row r="38" spans="1:11">
      <c r="A38" s="166"/>
      <c r="B38" s="90"/>
      <c r="C38" s="90"/>
      <c r="D38" s="90"/>
      <c r="E38" s="90"/>
      <c r="F38" s="91"/>
      <c r="G38" s="340" t="s">
        <v>49</v>
      </c>
      <c r="H38" s="340"/>
      <c r="I38" s="167">
        <f>SUM(I40:I42)</f>
        <v>0</v>
      </c>
      <c r="J38" s="167">
        <f>SUM(J40:J42)</f>
        <v>0</v>
      </c>
      <c r="K38" s="105"/>
    </row>
    <row r="39" spans="1:11">
      <c r="A39" s="168"/>
      <c r="B39" s="90"/>
      <c r="C39" s="90"/>
      <c r="D39" s="90"/>
      <c r="E39" s="90"/>
      <c r="F39" s="91"/>
      <c r="G39" s="110"/>
      <c r="H39" s="110"/>
      <c r="I39" s="169"/>
      <c r="J39" s="169"/>
      <c r="K39" s="105"/>
    </row>
    <row r="40" spans="1:11">
      <c r="A40" s="166"/>
      <c r="B40" s="90"/>
      <c r="C40" s="90"/>
      <c r="D40" s="90"/>
      <c r="E40" s="90"/>
      <c r="F40" s="91"/>
      <c r="G40" s="335" t="s">
        <v>50</v>
      </c>
      <c r="H40" s="335"/>
      <c r="I40" s="170">
        <f>IF(ESF!I46&gt;ESF!J46,ESF!I46-ESF!J46,0)</f>
        <v>0</v>
      </c>
      <c r="J40" s="170">
        <f>IF(I40&gt;0,0,ESF!J46-ESF!I46)</f>
        <v>0</v>
      </c>
      <c r="K40" s="105"/>
    </row>
    <row r="41" spans="1:11">
      <c r="A41" s="168"/>
      <c r="B41" s="90"/>
      <c r="C41" s="90"/>
      <c r="D41" s="90"/>
      <c r="E41" s="90"/>
      <c r="F41" s="91"/>
      <c r="G41" s="335" t="s">
        <v>51</v>
      </c>
      <c r="H41" s="335"/>
      <c r="I41" s="170">
        <f>IF(ESF!I47&gt;ESF!J47,ESF!I47-ESF!J47,0)</f>
        <v>0</v>
      </c>
      <c r="J41" s="170">
        <f>IF(I41&gt;0,0,ESF!J47-ESF!I47)</f>
        <v>0</v>
      </c>
      <c r="K41" s="105"/>
    </row>
    <row r="42" spans="1:11">
      <c r="A42" s="166"/>
      <c r="B42" s="90"/>
      <c r="C42" s="90"/>
      <c r="D42" s="90"/>
      <c r="E42" s="90"/>
      <c r="F42" s="91"/>
      <c r="G42" s="335" t="s">
        <v>52</v>
      </c>
      <c r="H42" s="335"/>
      <c r="I42" s="170">
        <f>IF(ESF!I48&gt;ESF!J48,ESF!I48-ESF!J48,0)</f>
        <v>0</v>
      </c>
      <c r="J42" s="170">
        <f>IF(I42&gt;0,0,ESF!J48-ESF!I48)</f>
        <v>0</v>
      </c>
      <c r="K42" s="105"/>
    </row>
    <row r="43" spans="1:11">
      <c r="A43" s="166"/>
      <c r="B43" s="90"/>
      <c r="C43" s="90"/>
      <c r="D43" s="90"/>
      <c r="E43" s="90"/>
      <c r="F43" s="91"/>
      <c r="G43" s="110"/>
      <c r="H43" s="110"/>
      <c r="I43" s="169"/>
      <c r="J43" s="169"/>
      <c r="K43" s="105"/>
    </row>
    <row r="44" spans="1:11">
      <c r="A44" s="166"/>
      <c r="B44" s="90"/>
      <c r="C44" s="90"/>
      <c r="D44" s="90"/>
      <c r="E44" s="90"/>
      <c r="F44" s="91"/>
      <c r="G44" s="340" t="s">
        <v>53</v>
      </c>
      <c r="H44" s="340"/>
      <c r="I44" s="167">
        <f>SUM(I46:I50)</f>
        <v>276088</v>
      </c>
      <c r="J44" s="167">
        <f>SUM(J46:J50)</f>
        <v>12053106</v>
      </c>
      <c r="K44" s="105"/>
    </row>
    <row r="45" spans="1:11">
      <c r="A45" s="166"/>
      <c r="B45" s="90"/>
      <c r="C45" s="90"/>
      <c r="D45" s="90"/>
      <c r="E45" s="90"/>
      <c r="F45" s="91"/>
      <c r="G45" s="110"/>
      <c r="H45" s="110"/>
      <c r="I45" s="169"/>
      <c r="J45" s="169"/>
      <c r="K45" s="105"/>
    </row>
    <row r="46" spans="1:11">
      <c r="A46" s="166"/>
      <c r="B46" s="90"/>
      <c r="C46" s="90"/>
      <c r="D46" s="90"/>
      <c r="E46" s="90"/>
      <c r="F46" s="91"/>
      <c r="G46" s="335" t="s">
        <v>54</v>
      </c>
      <c r="H46" s="335"/>
      <c r="I46" s="170">
        <f>IF(ESF!I52&gt;ESF!J52,ESF!I52-ESF!J52,0)</f>
        <v>0</v>
      </c>
      <c r="J46" s="170">
        <f>IF(I46&gt;0,0,ESF!J52-ESF!I52)</f>
        <v>282329</v>
      </c>
      <c r="K46" s="105"/>
    </row>
    <row r="47" spans="1:11">
      <c r="A47" s="166"/>
      <c r="B47" s="90"/>
      <c r="C47" s="90"/>
      <c r="D47" s="90"/>
      <c r="E47" s="90"/>
      <c r="F47" s="91"/>
      <c r="G47" s="335" t="s">
        <v>55</v>
      </c>
      <c r="H47" s="335"/>
      <c r="I47" s="170">
        <f>IF(ESF!I53&gt;ESF!J53,ESF!I53-ESF!J53,0)</f>
        <v>276088</v>
      </c>
      <c r="J47" s="170">
        <f>IF(I47&gt;0,0,ESF!J53-ESF!I53)</f>
        <v>0</v>
      </c>
      <c r="K47" s="105"/>
    </row>
    <row r="48" spans="1:11">
      <c r="A48" s="166"/>
      <c r="B48" s="90"/>
      <c r="C48" s="90"/>
      <c r="D48" s="90"/>
      <c r="E48" s="90"/>
      <c r="F48" s="91"/>
      <c r="G48" s="335" t="s">
        <v>56</v>
      </c>
      <c r="H48" s="335"/>
      <c r="I48" s="170">
        <f>IF(ESF!I54&gt;ESF!J54,ESF!I54-ESF!J54,0)</f>
        <v>0</v>
      </c>
      <c r="J48" s="170">
        <f>IF(I48&gt;0,0,ESF!J54-ESF!I54)</f>
        <v>0</v>
      </c>
      <c r="K48" s="105"/>
    </row>
    <row r="49" spans="1:11">
      <c r="A49" s="166"/>
      <c r="B49" s="90"/>
      <c r="C49" s="90"/>
      <c r="D49" s="90"/>
      <c r="E49" s="90"/>
      <c r="F49" s="91"/>
      <c r="G49" s="335" t="s">
        <v>57</v>
      </c>
      <c r="H49" s="335"/>
      <c r="I49" s="170">
        <f>IF(ESF!I55&gt;ESF!J55,ESF!I55-ESF!J55,0)</f>
        <v>0</v>
      </c>
      <c r="J49" s="170">
        <f>IF(I49&gt;0,0,ESF!J55-ESF!I55)</f>
        <v>0</v>
      </c>
      <c r="K49" s="105"/>
    </row>
    <row r="50" spans="1:11">
      <c r="A50" s="168"/>
      <c r="B50" s="90"/>
      <c r="C50" s="90"/>
      <c r="D50" s="90"/>
      <c r="E50" s="90"/>
      <c r="F50" s="91"/>
      <c r="G50" s="335" t="s">
        <v>58</v>
      </c>
      <c r="H50" s="335"/>
      <c r="I50" s="170">
        <f>IF(ESF!I56&gt;ESF!J56,ESF!I56-ESF!J56,0)</f>
        <v>0</v>
      </c>
      <c r="J50" s="170">
        <f>IF(I50&gt;0,0,ESF!J56-ESF!I56)</f>
        <v>11770777</v>
      </c>
      <c r="K50" s="105"/>
    </row>
    <row r="51" spans="1:11">
      <c r="A51" s="166"/>
      <c r="B51" s="90"/>
      <c r="C51" s="90"/>
      <c r="D51" s="90"/>
      <c r="E51" s="90"/>
      <c r="F51" s="91"/>
      <c r="G51" s="110"/>
      <c r="H51" s="110"/>
      <c r="I51" s="169"/>
      <c r="J51" s="169"/>
      <c r="K51" s="105"/>
    </row>
    <row r="52" spans="1:11" ht="26.1" customHeight="1">
      <c r="A52" s="168"/>
      <c r="B52" s="90"/>
      <c r="C52" s="90"/>
      <c r="D52" s="90"/>
      <c r="E52" s="90"/>
      <c r="F52" s="91"/>
      <c r="G52" s="340" t="s">
        <v>80</v>
      </c>
      <c r="H52" s="340"/>
      <c r="I52" s="167">
        <f>SUM(I54:I55)</f>
        <v>0</v>
      </c>
      <c r="J52" s="167">
        <f>SUM(J54:J55)</f>
        <v>0</v>
      </c>
      <c r="K52" s="105"/>
    </row>
    <row r="53" spans="1:11">
      <c r="A53" s="166"/>
      <c r="B53" s="90"/>
      <c r="C53" s="90"/>
      <c r="D53" s="90"/>
      <c r="E53" s="90"/>
      <c r="F53" s="91"/>
      <c r="G53" s="110"/>
      <c r="H53" s="110"/>
      <c r="I53" s="169"/>
      <c r="J53" s="169"/>
      <c r="K53" s="105"/>
    </row>
    <row r="54" spans="1:11">
      <c r="A54" s="166"/>
      <c r="B54" s="90"/>
      <c r="C54" s="90"/>
      <c r="D54" s="90"/>
      <c r="E54" s="90"/>
      <c r="F54" s="91"/>
      <c r="G54" s="335" t="s">
        <v>60</v>
      </c>
      <c r="H54" s="335"/>
      <c r="I54" s="170">
        <f>IF(ESF!I60&gt;ESF!J60,ESF!I60-ESF!J60,0)</f>
        <v>0</v>
      </c>
      <c r="J54" s="170">
        <f>IF(I54&gt;0,0,ESF!J60-ESF!I60)</f>
        <v>0</v>
      </c>
      <c r="K54" s="105"/>
    </row>
    <row r="55" spans="1:11" ht="19.5" customHeight="1">
      <c r="A55" s="172"/>
      <c r="B55" s="135"/>
      <c r="C55" s="135"/>
      <c r="D55" s="135"/>
      <c r="E55" s="135"/>
      <c r="F55" s="129"/>
      <c r="G55" s="366" t="s">
        <v>61</v>
      </c>
      <c r="H55" s="366"/>
      <c r="I55" s="173">
        <f>IF(ESF!I61&gt;ESF!J61,ESF!I61-ESF!J61,0)</f>
        <v>0</v>
      </c>
      <c r="J55" s="173">
        <f>IF(I55&gt;0,0,ESF!J61-ESF!I61)</f>
        <v>0</v>
      </c>
      <c r="K55" s="131"/>
    </row>
    <row r="56" spans="1:11" ht="6" customHeight="1">
      <c r="A56" s="174"/>
      <c r="B56" s="135"/>
      <c r="C56" s="136"/>
      <c r="D56" s="137"/>
      <c r="E56" s="138"/>
      <c r="F56" s="138"/>
      <c r="G56" s="135"/>
      <c r="H56" s="175"/>
      <c r="I56" s="137"/>
      <c r="J56" s="138"/>
      <c r="K56" s="138"/>
    </row>
    <row r="57" spans="1:11" ht="6" customHeight="1">
      <c r="A57" s="90"/>
      <c r="C57" s="108"/>
      <c r="D57" s="132"/>
      <c r="E57" s="133"/>
      <c r="F57" s="133"/>
      <c r="H57" s="176"/>
      <c r="I57" s="132"/>
      <c r="J57" s="133"/>
      <c r="K57" s="133"/>
    </row>
    <row r="58" spans="1:11" ht="6" customHeight="1">
      <c r="B58" s="108"/>
      <c r="C58" s="132"/>
      <c r="D58" s="133"/>
      <c r="E58" s="133"/>
      <c r="G58" s="134"/>
      <c r="H58" s="177"/>
      <c r="I58" s="133"/>
      <c r="J58" s="133"/>
    </row>
    <row r="59" spans="1:11" ht="15" customHeight="1">
      <c r="B59" s="343" t="s">
        <v>78</v>
      </c>
      <c r="C59" s="343"/>
      <c r="D59" s="343"/>
      <c r="E59" s="343"/>
      <c r="F59" s="343"/>
      <c r="G59" s="343"/>
      <c r="H59" s="343"/>
      <c r="I59" s="343"/>
      <c r="J59" s="343"/>
    </row>
    <row r="60" spans="1:11" ht="9.75" customHeight="1">
      <c r="B60" s="108"/>
      <c r="C60" s="132"/>
      <c r="D60" s="133"/>
      <c r="E60" s="133"/>
      <c r="G60" s="134"/>
      <c r="H60" s="177"/>
      <c r="I60" s="133"/>
      <c r="J60" s="133"/>
    </row>
    <row r="61" spans="1:11" ht="50.1" customHeight="1">
      <c r="B61" s="108"/>
      <c r="C61" s="178"/>
      <c r="D61" s="179"/>
      <c r="E61" s="133"/>
      <c r="G61" s="180"/>
      <c r="H61" s="181"/>
      <c r="I61" s="133"/>
      <c r="J61" s="133"/>
    </row>
    <row r="62" spans="1:11" ht="14.1" customHeight="1">
      <c r="B62" s="140"/>
      <c r="C62" s="334" t="s">
        <v>210</v>
      </c>
      <c r="D62" s="334"/>
      <c r="E62" s="133"/>
      <c r="F62" s="133"/>
      <c r="G62" s="334" t="s">
        <v>223</v>
      </c>
      <c r="H62" s="334"/>
      <c r="I62" s="109"/>
      <c r="J62" s="133"/>
    </row>
    <row r="63" spans="1:11" ht="14.1" customHeight="1">
      <c r="B63" s="142"/>
      <c r="C63" s="329" t="s">
        <v>211</v>
      </c>
      <c r="D63" s="329"/>
      <c r="E63" s="143"/>
      <c r="F63" s="143"/>
      <c r="G63" s="329" t="s">
        <v>212</v>
      </c>
      <c r="H63" s="329"/>
      <c r="I63" s="109"/>
      <c r="J63" s="133"/>
    </row>
    <row r="64" spans="1:11">
      <c r="A64" s="127"/>
      <c r="C64" s="328" t="s">
        <v>74</v>
      </c>
      <c r="D64" s="328"/>
      <c r="F64" s="91"/>
      <c r="G64" s="328" t="s">
        <v>75</v>
      </c>
      <c r="H64" s="328"/>
    </row>
  </sheetData>
  <sheetProtection formatCells="0" selectLockedCells="1"/>
  <mergeCells count="64">
    <mergeCell ref="G64:H64"/>
    <mergeCell ref="C64:D64"/>
    <mergeCell ref="B14:C14"/>
    <mergeCell ref="B16:C16"/>
    <mergeCell ref="B18:C18"/>
    <mergeCell ref="B19:C19"/>
    <mergeCell ref="B20:C20"/>
    <mergeCell ref="G19:H19"/>
    <mergeCell ref="B33:C33"/>
    <mergeCell ref="B21:C21"/>
    <mergeCell ref="B22:C22"/>
    <mergeCell ref="B23:C23"/>
    <mergeCell ref="B24:C24"/>
    <mergeCell ref="G33:H33"/>
    <mergeCell ref="G24:H24"/>
    <mergeCell ref="B35:C35"/>
    <mergeCell ref="B34:C34"/>
    <mergeCell ref="B28:C28"/>
    <mergeCell ref="B29:C29"/>
    <mergeCell ref="B32:C32"/>
    <mergeCell ref="G54:H54"/>
    <mergeCell ref="B36:C36"/>
    <mergeCell ref="G34:H34"/>
    <mergeCell ref="G41:H41"/>
    <mergeCell ref="G46:H46"/>
    <mergeCell ref="G44:H44"/>
    <mergeCell ref="G42:H42"/>
    <mergeCell ref="G38:H38"/>
    <mergeCell ref="G40:H40"/>
    <mergeCell ref="G36:H36"/>
    <mergeCell ref="G30:H30"/>
    <mergeCell ref="G31:H31"/>
    <mergeCell ref="C63:D63"/>
    <mergeCell ref="G63:H63"/>
    <mergeCell ref="B59:J59"/>
    <mergeCell ref="C62:D62"/>
    <mergeCell ref="G62:H62"/>
    <mergeCell ref="G55:H55"/>
    <mergeCell ref="G47:H47"/>
    <mergeCell ref="G48:H48"/>
    <mergeCell ref="G49:H49"/>
    <mergeCell ref="G50:H50"/>
    <mergeCell ref="G52:H52"/>
    <mergeCell ref="G32:H32"/>
    <mergeCell ref="C3:I3"/>
    <mergeCell ref="C4:I4"/>
    <mergeCell ref="C5:I5"/>
    <mergeCell ref="C6:I6"/>
    <mergeCell ref="G11:H11"/>
    <mergeCell ref="C7:I7"/>
    <mergeCell ref="G18:H18"/>
    <mergeCell ref="B26:C26"/>
    <mergeCell ref="B11:C11"/>
    <mergeCell ref="B30:C30"/>
    <mergeCell ref="B31:C31"/>
    <mergeCell ref="G22:H22"/>
    <mergeCell ref="G23:H23"/>
    <mergeCell ref="G21:H21"/>
    <mergeCell ref="G20:H20"/>
    <mergeCell ref="G14:H14"/>
    <mergeCell ref="G16:H16"/>
    <mergeCell ref="G25:H25"/>
    <mergeCell ref="G27:H27"/>
    <mergeCell ref="G29:H29"/>
  </mergeCells>
  <printOptions horizontalCentered="1" verticalCentered="1"/>
  <pageMargins left="0" right="0" top="0.94488188976377963" bottom="0.59055118110236227" header="0" footer="0"/>
  <pageSetup paperSize="119" scale="2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6"/>
  <sheetViews>
    <sheetView tabSelected="1" topLeftCell="D26" zoomScale="110" zoomScaleNormal="110" workbookViewId="0">
      <selection activeCell="H35" sqref="H35"/>
    </sheetView>
  </sheetViews>
  <sheetFormatPr baseColWidth="10" defaultRowHeight="12"/>
  <cols>
    <col min="1" max="1" width="1.140625" style="78" customWidth="1"/>
    <col min="2" max="2" width="11.7109375" style="78" customWidth="1"/>
    <col min="3" max="3" width="54.42578125" style="78" customWidth="1"/>
    <col min="4" max="4" width="19.140625" style="208" customWidth="1"/>
    <col min="5" max="5" width="19.28515625" style="78" customWidth="1"/>
    <col min="6" max="6" width="19" style="78" customWidth="1"/>
    <col min="7" max="7" width="21.28515625" style="78" customWidth="1"/>
    <col min="8" max="8" width="18.7109375" style="78" customWidth="1"/>
    <col min="9" max="9" width="1.140625" style="78" customWidth="1"/>
    <col min="10" max="16384" width="11.42578125" style="78"/>
  </cols>
  <sheetData>
    <row r="1" spans="1:13" s="90" customFormat="1" ht="6" customHeight="1">
      <c r="B1" s="91"/>
      <c r="C1" s="367"/>
      <c r="D1" s="367"/>
      <c r="E1" s="367"/>
      <c r="F1" s="368"/>
      <c r="G1" s="368"/>
      <c r="H1" s="368"/>
      <c r="I1" s="182"/>
      <c r="J1" s="147"/>
      <c r="K1" s="147"/>
    </row>
    <row r="2" spans="1:13" s="90" customFormat="1" ht="6" customHeight="1">
      <c r="B2" s="91"/>
    </row>
    <row r="3" spans="1:13" s="90" customFormat="1" ht="14.1" customHeight="1">
      <c r="B3" s="93"/>
      <c r="C3" s="336" t="s">
        <v>217</v>
      </c>
      <c r="D3" s="336"/>
      <c r="E3" s="336"/>
      <c r="F3" s="336"/>
      <c r="G3" s="336"/>
      <c r="H3" s="93"/>
      <c r="I3" s="93"/>
      <c r="J3" s="78"/>
      <c r="K3" s="78"/>
    </row>
    <row r="4" spans="1:13" s="90" customFormat="1" ht="14.1" customHeight="1">
      <c r="B4" s="93"/>
      <c r="C4" s="336" t="s">
        <v>146</v>
      </c>
      <c r="D4" s="336"/>
      <c r="E4" s="336"/>
      <c r="F4" s="336"/>
      <c r="G4" s="336"/>
      <c r="H4" s="93"/>
      <c r="I4" s="93"/>
      <c r="J4" s="78"/>
      <c r="K4" s="78"/>
    </row>
    <row r="5" spans="1:13" s="90" customFormat="1" ht="14.1" customHeight="1">
      <c r="B5" s="93"/>
      <c r="C5" s="336" t="s">
        <v>215</v>
      </c>
      <c r="D5" s="336"/>
      <c r="E5" s="336"/>
      <c r="F5" s="336"/>
      <c r="G5" s="336"/>
      <c r="H5" s="93"/>
      <c r="I5" s="93"/>
      <c r="J5" s="78"/>
      <c r="K5" s="78"/>
    </row>
    <row r="6" spans="1:13" s="90" customFormat="1" ht="14.1" customHeight="1">
      <c r="B6" s="93"/>
      <c r="C6" s="336" t="s">
        <v>1</v>
      </c>
      <c r="D6" s="336"/>
      <c r="E6" s="336"/>
      <c r="F6" s="336"/>
      <c r="G6" s="336"/>
      <c r="H6" s="93"/>
      <c r="I6" s="93"/>
      <c r="J6" s="78"/>
      <c r="K6" s="78"/>
    </row>
    <row r="7" spans="1:13" s="90" customFormat="1" ht="20.100000000000001" customHeight="1">
      <c r="A7" s="95"/>
      <c r="B7" s="96" t="s">
        <v>4</v>
      </c>
      <c r="C7" s="345" t="s">
        <v>209</v>
      </c>
      <c r="D7" s="345"/>
      <c r="E7" s="345"/>
      <c r="F7" s="345"/>
      <c r="G7" s="345"/>
      <c r="H7" s="80"/>
      <c r="I7" s="183"/>
      <c r="J7" s="183"/>
      <c r="K7" s="183"/>
      <c r="L7" s="183"/>
      <c r="M7" s="183"/>
    </row>
    <row r="8" spans="1:13" s="90" customFormat="1" ht="6.75" customHeight="1">
      <c r="A8" s="337"/>
      <c r="B8" s="337"/>
      <c r="C8" s="337"/>
      <c r="D8" s="337"/>
      <c r="E8" s="337"/>
      <c r="F8" s="337"/>
      <c r="G8" s="337"/>
      <c r="H8" s="337"/>
      <c r="I8" s="337"/>
    </row>
    <row r="9" spans="1:13" s="90" customFormat="1" ht="3" customHeight="1">
      <c r="A9" s="337"/>
      <c r="B9" s="337"/>
      <c r="C9" s="337"/>
      <c r="D9" s="337"/>
      <c r="E9" s="337"/>
      <c r="F9" s="337"/>
      <c r="G9" s="337"/>
      <c r="H9" s="337"/>
      <c r="I9" s="337"/>
    </row>
    <row r="10" spans="1:13" s="188" customFormat="1">
      <c r="A10" s="184"/>
      <c r="B10" s="370" t="s">
        <v>76</v>
      </c>
      <c r="C10" s="370"/>
      <c r="D10" s="185" t="s">
        <v>147</v>
      </c>
      <c r="E10" s="185" t="s">
        <v>148</v>
      </c>
      <c r="F10" s="186" t="s">
        <v>149</v>
      </c>
      <c r="G10" s="186" t="s">
        <v>150</v>
      </c>
      <c r="H10" s="186" t="s">
        <v>151</v>
      </c>
      <c r="I10" s="187"/>
    </row>
    <row r="11" spans="1:13" s="188" customFormat="1">
      <c r="A11" s="189"/>
      <c r="B11" s="371"/>
      <c r="C11" s="371"/>
      <c r="D11" s="190">
        <v>1</v>
      </c>
      <c r="E11" s="190">
        <v>2</v>
      </c>
      <c r="F11" s="191">
        <v>3</v>
      </c>
      <c r="G11" s="191" t="s">
        <v>152</v>
      </c>
      <c r="H11" s="191" t="s">
        <v>153</v>
      </c>
      <c r="I11" s="192"/>
    </row>
    <row r="12" spans="1:13" s="90" customFormat="1" ht="3" customHeight="1">
      <c r="A12" s="372"/>
      <c r="B12" s="337"/>
      <c r="C12" s="337"/>
      <c r="D12" s="337"/>
      <c r="E12" s="337"/>
      <c r="F12" s="337"/>
      <c r="G12" s="337"/>
      <c r="H12" s="337"/>
      <c r="I12" s="373"/>
    </row>
    <row r="13" spans="1:13" s="90" customFormat="1" ht="3" customHeight="1">
      <c r="A13" s="374"/>
      <c r="B13" s="375"/>
      <c r="C13" s="375"/>
      <c r="D13" s="375"/>
      <c r="E13" s="375"/>
      <c r="F13" s="375"/>
      <c r="G13" s="375"/>
      <c r="H13" s="375"/>
      <c r="I13" s="376"/>
      <c r="J13" s="78"/>
      <c r="K13" s="78"/>
    </row>
    <row r="14" spans="1:13" s="90" customFormat="1">
      <c r="A14" s="119"/>
      <c r="B14" s="377" t="s">
        <v>6</v>
      </c>
      <c r="C14" s="377"/>
      <c r="D14" s="193">
        <f>+D16+D26</f>
        <v>17348976</v>
      </c>
      <c r="E14" s="193">
        <f>+E16+E26</f>
        <v>3866066</v>
      </c>
      <c r="F14" s="193">
        <f>+F16+F26</f>
        <v>15629321</v>
      </c>
      <c r="G14" s="193">
        <f>+G16+G26</f>
        <v>5585721</v>
      </c>
      <c r="H14" s="193">
        <f>+H16+H26</f>
        <v>-11763255</v>
      </c>
      <c r="I14" s="194"/>
      <c r="J14" s="78"/>
      <c r="K14" s="78"/>
    </row>
    <row r="15" spans="1:13" s="90" customFormat="1" ht="5.0999999999999996" customHeight="1">
      <c r="A15" s="119"/>
      <c r="B15" s="195"/>
      <c r="C15" s="195"/>
      <c r="D15" s="193"/>
      <c r="E15" s="193"/>
      <c r="F15" s="193"/>
      <c r="G15" s="193"/>
      <c r="H15" s="193"/>
      <c r="I15" s="194"/>
      <c r="J15" s="78"/>
      <c r="K15" s="78"/>
    </row>
    <row r="16" spans="1:13" s="90" customFormat="1" ht="20.25">
      <c r="A16" s="196"/>
      <c r="B16" s="340" t="s">
        <v>8</v>
      </c>
      <c r="C16" s="340"/>
      <c r="D16" s="197">
        <f>SUM(D18:D24)</f>
        <v>99695</v>
      </c>
      <c r="E16" s="197">
        <f>SUM(E18:E24)</f>
        <v>532157</v>
      </c>
      <c r="F16" s="197">
        <f>SUM(F18:F24)</f>
        <v>524635</v>
      </c>
      <c r="G16" s="197">
        <f>D16+E16-F16</f>
        <v>107217</v>
      </c>
      <c r="H16" s="197">
        <f>G16-D16</f>
        <v>7522</v>
      </c>
      <c r="I16" s="198"/>
      <c r="J16" s="78"/>
      <c r="K16" s="199"/>
    </row>
    <row r="17" spans="1:14" s="90" customFormat="1" ht="5.0999999999999996" customHeight="1">
      <c r="A17" s="106"/>
      <c r="B17" s="91"/>
      <c r="C17" s="91"/>
      <c r="D17" s="200"/>
      <c r="E17" s="200"/>
      <c r="F17" s="200"/>
      <c r="G17" s="200"/>
      <c r="H17" s="200"/>
      <c r="I17" s="201"/>
      <c r="J17" s="78"/>
      <c r="K17" s="199"/>
    </row>
    <row r="18" spans="1:14" s="90" customFormat="1" ht="19.5" customHeight="1">
      <c r="A18" s="106"/>
      <c r="B18" s="369" t="s">
        <v>10</v>
      </c>
      <c r="C18" s="369"/>
      <c r="D18" s="202">
        <f>+ESF!E18</f>
        <v>57095</v>
      </c>
      <c r="E18" s="202">
        <f>[2]efectivo!$C$8</f>
        <v>515657</v>
      </c>
      <c r="F18" s="202">
        <f>[2]efectivo!$D$8</f>
        <v>508135</v>
      </c>
      <c r="G18" s="118">
        <f>D18+E18-F18</f>
        <v>64617</v>
      </c>
      <c r="H18" s="118">
        <f>G18-D18</f>
        <v>7522</v>
      </c>
      <c r="I18" s="201"/>
      <c r="J18" s="78"/>
      <c r="K18" s="199" t="str">
        <f>IF(G18=ESF!D18," ","Error")</f>
        <v xml:space="preserve"> </v>
      </c>
    </row>
    <row r="19" spans="1:14" s="90" customFormat="1" ht="19.5" customHeight="1">
      <c r="A19" s="106"/>
      <c r="B19" s="369" t="s">
        <v>12</v>
      </c>
      <c r="C19" s="369"/>
      <c r="D19" s="202">
        <f>+ESF!E19</f>
        <v>42600</v>
      </c>
      <c r="E19" s="202">
        <f>'[2]deudores diversos'!$C$8</f>
        <v>16500</v>
      </c>
      <c r="F19" s="202">
        <f>'[2]deudores diversos'!$D$8</f>
        <v>16500</v>
      </c>
      <c r="G19" s="118">
        <f t="shared" ref="G19:G24" si="0">D19+E19-F19</f>
        <v>42600</v>
      </c>
      <c r="H19" s="118">
        <f t="shared" ref="H19:H24" si="1">G19-D19</f>
        <v>0</v>
      </c>
      <c r="I19" s="201"/>
      <c r="J19" s="78"/>
      <c r="K19" s="199" t="str">
        <f>IF(G19=ESF!D19," ","Error")</f>
        <v xml:space="preserve"> </v>
      </c>
    </row>
    <row r="20" spans="1:14" s="90" customFormat="1" ht="19.5" customHeight="1">
      <c r="A20" s="106"/>
      <c r="B20" s="369" t="s">
        <v>14</v>
      </c>
      <c r="C20" s="369"/>
      <c r="D20" s="202">
        <f>+ESF!E20</f>
        <v>0</v>
      </c>
      <c r="E20" s="202">
        <v>0</v>
      </c>
      <c r="F20" s="202">
        <v>0</v>
      </c>
      <c r="G20" s="118">
        <f t="shared" si="0"/>
        <v>0</v>
      </c>
      <c r="H20" s="118">
        <f t="shared" si="1"/>
        <v>0</v>
      </c>
      <c r="I20" s="201"/>
      <c r="J20" s="78"/>
      <c r="K20" s="199" t="str">
        <f>IF(G20=ESF!D20," ","Error")</f>
        <v xml:space="preserve"> </v>
      </c>
    </row>
    <row r="21" spans="1:14" s="90" customFormat="1" ht="19.5" customHeight="1">
      <c r="A21" s="106"/>
      <c r="B21" s="369" t="s">
        <v>16</v>
      </c>
      <c r="C21" s="369"/>
      <c r="D21" s="202">
        <f>+ESF!E21</f>
        <v>0</v>
      </c>
      <c r="E21" s="202">
        <v>0</v>
      </c>
      <c r="F21" s="202">
        <v>0</v>
      </c>
      <c r="G21" s="118">
        <f t="shared" si="0"/>
        <v>0</v>
      </c>
      <c r="H21" s="118">
        <f t="shared" si="1"/>
        <v>0</v>
      </c>
      <c r="I21" s="201"/>
      <c r="J21" s="78"/>
      <c r="K21" s="199" t="str">
        <f>IF(G21=ESF!D21," ","Error")</f>
        <v xml:space="preserve"> </v>
      </c>
      <c r="N21" s="90" t="s">
        <v>135</v>
      </c>
    </row>
    <row r="22" spans="1:14" s="90" customFormat="1" ht="19.5" customHeight="1">
      <c r="A22" s="106"/>
      <c r="B22" s="369" t="s">
        <v>18</v>
      </c>
      <c r="C22" s="369"/>
      <c r="D22" s="202">
        <f>+ESF!E22</f>
        <v>0</v>
      </c>
      <c r="E22" s="202">
        <v>0</v>
      </c>
      <c r="F22" s="202">
        <v>0</v>
      </c>
      <c r="G22" s="118">
        <f t="shared" si="0"/>
        <v>0</v>
      </c>
      <c r="H22" s="118">
        <f t="shared" si="1"/>
        <v>0</v>
      </c>
      <c r="I22" s="201"/>
      <c r="J22" s="78"/>
      <c r="K22" s="199" t="str">
        <f>IF(G22=ESF!D22," ","Error")</f>
        <v xml:space="preserve"> </v>
      </c>
    </row>
    <row r="23" spans="1:14" s="90" customFormat="1" ht="19.5" customHeight="1">
      <c r="A23" s="106"/>
      <c r="B23" s="369" t="s">
        <v>20</v>
      </c>
      <c r="C23" s="369"/>
      <c r="D23" s="202">
        <f>+ESF!E23</f>
        <v>0</v>
      </c>
      <c r="E23" s="202">
        <v>0</v>
      </c>
      <c r="F23" s="202">
        <v>0</v>
      </c>
      <c r="G23" s="118">
        <f t="shared" si="0"/>
        <v>0</v>
      </c>
      <c r="H23" s="118">
        <f t="shared" si="1"/>
        <v>0</v>
      </c>
      <c r="I23" s="201"/>
      <c r="J23" s="78"/>
      <c r="K23" s="199" t="str">
        <f>IF(G23=ESF!D23," ","Error")</f>
        <v xml:space="preserve"> </v>
      </c>
      <c r="L23" s="90" t="s">
        <v>135</v>
      </c>
    </row>
    <row r="24" spans="1:14" ht="19.5" customHeight="1">
      <c r="A24" s="106"/>
      <c r="B24" s="369" t="s">
        <v>22</v>
      </c>
      <c r="C24" s="369"/>
      <c r="D24" s="202">
        <f>+ESF!E24</f>
        <v>0</v>
      </c>
      <c r="E24" s="202">
        <v>0</v>
      </c>
      <c r="F24" s="202">
        <v>0</v>
      </c>
      <c r="G24" s="118">
        <f t="shared" si="0"/>
        <v>0</v>
      </c>
      <c r="H24" s="118">
        <f t="shared" si="1"/>
        <v>0</v>
      </c>
      <c r="I24" s="201"/>
      <c r="K24" s="199" t="str">
        <f>IF(G24=ESF!D24," ","Error")</f>
        <v xml:space="preserve"> </v>
      </c>
    </row>
    <row r="25" spans="1:14" ht="20.25">
      <c r="A25" s="106"/>
      <c r="B25" s="203"/>
      <c r="C25" s="203"/>
      <c r="D25" s="204"/>
      <c r="E25" s="204"/>
      <c r="F25" s="204"/>
      <c r="G25" s="204"/>
      <c r="H25" s="204"/>
      <c r="I25" s="201"/>
      <c r="K25" s="199"/>
    </row>
    <row r="26" spans="1:14" ht="20.25">
      <c r="A26" s="196"/>
      <c r="B26" s="340" t="s">
        <v>27</v>
      </c>
      <c r="C26" s="340"/>
      <c r="D26" s="197">
        <f>SUM(D28:D36)</f>
        <v>17249281</v>
      </c>
      <c r="E26" s="197">
        <f>SUM(E28:E36)</f>
        <v>3333909</v>
      </c>
      <c r="F26" s="197">
        <f>SUM(F28:F36)</f>
        <v>15104686</v>
      </c>
      <c r="G26" s="197">
        <f>D26+E26-F26</f>
        <v>5478504</v>
      </c>
      <c r="H26" s="197">
        <f>G26-D26</f>
        <v>-11770777</v>
      </c>
      <c r="I26" s="198"/>
      <c r="K26" s="199"/>
    </row>
    <row r="27" spans="1:14" ht="5.0999999999999996" customHeight="1">
      <c r="A27" s="106"/>
      <c r="B27" s="91"/>
      <c r="C27" s="203"/>
      <c r="D27" s="200"/>
      <c r="E27" s="200"/>
      <c r="F27" s="200"/>
      <c r="G27" s="200"/>
      <c r="H27" s="200"/>
      <c r="I27" s="201"/>
      <c r="K27" s="199"/>
    </row>
    <row r="28" spans="1:14" ht="19.5" customHeight="1">
      <c r="A28" s="106"/>
      <c r="B28" s="369" t="s">
        <v>29</v>
      </c>
      <c r="C28" s="369"/>
      <c r="D28" s="202">
        <f>+ESF!E31</f>
        <v>0</v>
      </c>
      <c r="E28" s="202">
        <v>0</v>
      </c>
      <c r="F28" s="202">
        <v>0</v>
      </c>
      <c r="G28" s="118">
        <f>D28+E28-F28</f>
        <v>0</v>
      </c>
      <c r="H28" s="118">
        <f>G28-D28</f>
        <v>0</v>
      </c>
      <c r="I28" s="201"/>
      <c r="K28" s="199" t="str">
        <f>IF(G28=ESF!D31," ","error")</f>
        <v xml:space="preserve"> </v>
      </c>
    </row>
    <row r="29" spans="1:14" ht="19.5" customHeight="1">
      <c r="A29" s="106"/>
      <c r="B29" s="369" t="s">
        <v>31</v>
      </c>
      <c r="C29" s="369"/>
      <c r="D29" s="202">
        <f>+ESF!E32</f>
        <v>0</v>
      </c>
      <c r="E29" s="202">
        <v>0</v>
      </c>
      <c r="F29" s="202">
        <v>0</v>
      </c>
      <c r="G29" s="118">
        <f t="shared" ref="G29:G36" si="2">D29+E29-F29</f>
        <v>0</v>
      </c>
      <c r="H29" s="118">
        <f t="shared" ref="H29:H36" si="3">G29-D29</f>
        <v>0</v>
      </c>
      <c r="I29" s="201"/>
      <c r="K29" s="199" t="str">
        <f>IF(G29=ESF!D32," ","error")</f>
        <v xml:space="preserve"> </v>
      </c>
    </row>
    <row r="30" spans="1:14" ht="19.5" customHeight="1">
      <c r="A30" s="106"/>
      <c r="B30" s="369" t="s">
        <v>33</v>
      </c>
      <c r="C30" s="369"/>
      <c r="D30" s="202">
        <f>+ESF!E33</f>
        <v>0</v>
      </c>
      <c r="E30" s="202">
        <v>0</v>
      </c>
      <c r="F30" s="202">
        <v>0</v>
      </c>
      <c r="G30" s="118">
        <f t="shared" si="2"/>
        <v>0</v>
      </c>
      <c r="H30" s="118">
        <f t="shared" si="3"/>
        <v>0</v>
      </c>
      <c r="I30" s="201"/>
      <c r="K30" s="199" t="str">
        <f>IF(G30=ESF!D33," ","error")</f>
        <v xml:space="preserve"> </v>
      </c>
    </row>
    <row r="31" spans="1:14" ht="19.5" customHeight="1">
      <c r="A31" s="106"/>
      <c r="B31" s="369" t="s">
        <v>154</v>
      </c>
      <c r="C31" s="369"/>
      <c r="D31" s="202">
        <f>+ESF!E34</f>
        <v>2144595</v>
      </c>
      <c r="E31" s="202">
        <v>3333909</v>
      </c>
      <c r="F31" s="202">
        <v>0</v>
      </c>
      <c r="G31" s="118">
        <f t="shared" si="2"/>
        <v>5478504</v>
      </c>
      <c r="H31" s="118">
        <f t="shared" si="3"/>
        <v>3333909</v>
      </c>
      <c r="I31" s="201"/>
      <c r="K31" s="199" t="str">
        <f>IF(G31=ESF!D34," ","error")</f>
        <v xml:space="preserve"> </v>
      </c>
    </row>
    <row r="32" spans="1:14" ht="19.5" customHeight="1">
      <c r="A32" s="106"/>
      <c r="B32" s="369" t="s">
        <v>37</v>
      </c>
      <c r="C32" s="369"/>
      <c r="D32" s="202">
        <f>+ESF!E35</f>
        <v>15104686</v>
      </c>
      <c r="E32" s="202">
        <v>0</v>
      </c>
      <c r="F32" s="202">
        <v>15104686</v>
      </c>
      <c r="G32" s="118">
        <f t="shared" si="2"/>
        <v>0</v>
      </c>
      <c r="H32" s="118">
        <f t="shared" si="3"/>
        <v>-15104686</v>
      </c>
      <c r="I32" s="201"/>
      <c r="K32" s="199" t="str">
        <f>IF(G32=ESF!D35," ","error")</f>
        <v xml:space="preserve"> </v>
      </c>
    </row>
    <row r="33" spans="1:17" ht="19.5" customHeight="1">
      <c r="A33" s="106"/>
      <c r="B33" s="369" t="s">
        <v>39</v>
      </c>
      <c r="C33" s="369"/>
      <c r="D33" s="202">
        <f>+ESF!E36</f>
        <v>0</v>
      </c>
      <c r="E33" s="202">
        <v>0</v>
      </c>
      <c r="F33" s="202">
        <v>0</v>
      </c>
      <c r="G33" s="118">
        <f t="shared" si="2"/>
        <v>0</v>
      </c>
      <c r="H33" s="118">
        <f t="shared" si="3"/>
        <v>0</v>
      </c>
      <c r="I33" s="201"/>
      <c r="K33" s="199" t="str">
        <f>IF(G33=ESF!D36," ","error")</f>
        <v xml:space="preserve"> </v>
      </c>
    </row>
    <row r="34" spans="1:17" ht="19.5" customHeight="1">
      <c r="A34" s="106"/>
      <c r="B34" s="369" t="s">
        <v>41</v>
      </c>
      <c r="C34" s="369"/>
      <c r="D34" s="202">
        <f>+ESF!E37</f>
        <v>0</v>
      </c>
      <c r="E34" s="202">
        <v>0</v>
      </c>
      <c r="F34" s="202">
        <v>0</v>
      </c>
      <c r="G34" s="118">
        <f t="shared" si="2"/>
        <v>0</v>
      </c>
      <c r="H34" s="118">
        <f t="shared" si="3"/>
        <v>0</v>
      </c>
      <c r="I34" s="201"/>
      <c r="K34" s="199" t="str">
        <f>IF(G34=ESF!D37," ","error")</f>
        <v xml:space="preserve"> </v>
      </c>
    </row>
    <row r="35" spans="1:17" ht="19.5" customHeight="1">
      <c r="A35" s="106"/>
      <c r="B35" s="369" t="s">
        <v>42</v>
      </c>
      <c r="C35" s="369"/>
      <c r="D35" s="202">
        <f>+ESF!E38</f>
        <v>0</v>
      </c>
      <c r="E35" s="202">
        <v>0</v>
      </c>
      <c r="F35" s="202">
        <v>0</v>
      </c>
      <c r="G35" s="118">
        <f t="shared" si="2"/>
        <v>0</v>
      </c>
      <c r="H35" s="118">
        <f t="shared" si="3"/>
        <v>0</v>
      </c>
      <c r="I35" s="201"/>
      <c r="K35" s="199" t="str">
        <f>IF(G35=ESF!D38," ","error")</f>
        <v xml:space="preserve"> </v>
      </c>
    </row>
    <row r="36" spans="1:17" ht="19.5" customHeight="1">
      <c r="A36" s="106"/>
      <c r="B36" s="369" t="s">
        <v>44</v>
      </c>
      <c r="C36" s="369"/>
      <c r="D36" s="202">
        <f>+ESF!E39</f>
        <v>0</v>
      </c>
      <c r="E36" s="202">
        <v>0</v>
      </c>
      <c r="F36" s="202">
        <v>0</v>
      </c>
      <c r="G36" s="118">
        <f t="shared" si="2"/>
        <v>0</v>
      </c>
      <c r="H36" s="118">
        <f t="shared" si="3"/>
        <v>0</v>
      </c>
      <c r="I36" s="201"/>
      <c r="K36" s="199" t="str">
        <f>IF(G36=ESF!D39," ","error")</f>
        <v xml:space="preserve"> </v>
      </c>
    </row>
    <row r="37" spans="1:17" ht="20.25">
      <c r="A37" s="106"/>
      <c r="B37" s="203"/>
      <c r="C37" s="203"/>
      <c r="D37" s="204"/>
      <c r="E37" s="200"/>
      <c r="F37" s="200"/>
      <c r="G37" s="200"/>
      <c r="H37" s="200"/>
      <c r="I37" s="201"/>
      <c r="K37" s="199"/>
    </row>
    <row r="38" spans="1:17" ht="6" customHeight="1">
      <c r="A38" s="378"/>
      <c r="B38" s="379"/>
      <c r="C38" s="379"/>
      <c r="D38" s="379"/>
      <c r="E38" s="379"/>
      <c r="F38" s="379"/>
      <c r="G38" s="379"/>
      <c r="H38" s="379"/>
      <c r="I38" s="380"/>
    </row>
    <row r="39" spans="1:17" ht="6" customHeight="1">
      <c r="A39" s="205"/>
      <c r="B39" s="206"/>
      <c r="C39" s="207"/>
      <c r="E39" s="205"/>
      <c r="F39" s="205"/>
      <c r="G39" s="205"/>
      <c r="H39" s="205"/>
      <c r="I39" s="205"/>
    </row>
    <row r="40" spans="1:17" ht="15" customHeight="1">
      <c r="A40" s="90"/>
      <c r="B40" s="335" t="s">
        <v>78</v>
      </c>
      <c r="C40" s="335"/>
      <c r="D40" s="335"/>
      <c r="E40" s="335"/>
      <c r="F40" s="335"/>
      <c r="G40" s="335"/>
      <c r="H40" s="335"/>
      <c r="I40" s="108"/>
      <c r="J40" s="108"/>
      <c r="K40" s="90"/>
      <c r="L40" s="90"/>
      <c r="M40" s="90"/>
      <c r="N40" s="90"/>
      <c r="O40" s="90"/>
      <c r="P40" s="90"/>
      <c r="Q40" s="90"/>
    </row>
    <row r="41" spans="1:17" ht="9.75" customHeight="1">
      <c r="A41" s="90"/>
      <c r="B41" s="108"/>
      <c r="C41" s="132"/>
      <c r="D41" s="133"/>
      <c r="E41" s="133"/>
      <c r="F41" s="90"/>
      <c r="G41" s="134"/>
      <c r="H41" s="132"/>
      <c r="I41" s="133"/>
      <c r="J41" s="133"/>
      <c r="K41" s="90"/>
      <c r="L41" s="90"/>
      <c r="M41" s="90"/>
      <c r="N41" s="90"/>
      <c r="O41" s="90"/>
      <c r="P41" s="90"/>
      <c r="Q41" s="90"/>
    </row>
    <row r="42" spans="1:17" ht="50.1" customHeight="1">
      <c r="A42" s="90"/>
      <c r="B42" s="381"/>
      <c r="C42" s="381"/>
      <c r="D42" s="133"/>
      <c r="E42" s="382"/>
      <c r="F42" s="382"/>
      <c r="G42" s="382"/>
      <c r="H42" s="382"/>
      <c r="I42" s="133"/>
      <c r="J42" s="133"/>
      <c r="K42" s="90"/>
      <c r="L42" s="90"/>
      <c r="M42" s="90"/>
      <c r="N42" s="90"/>
      <c r="O42" s="90"/>
      <c r="P42" s="90"/>
      <c r="Q42" s="90"/>
    </row>
    <row r="43" spans="1:17" ht="14.1" customHeight="1">
      <c r="A43" s="90"/>
      <c r="B43" s="384" t="s">
        <v>210</v>
      </c>
      <c r="C43" s="384"/>
      <c r="D43" s="147"/>
      <c r="E43" s="384" t="s">
        <v>223</v>
      </c>
      <c r="F43" s="384"/>
      <c r="G43" s="384"/>
      <c r="H43" s="384"/>
      <c r="I43" s="109"/>
      <c r="J43" s="90"/>
      <c r="P43" s="90"/>
      <c r="Q43" s="90"/>
    </row>
    <row r="44" spans="1:17" ht="14.1" customHeight="1">
      <c r="A44" s="90"/>
      <c r="B44" s="385" t="s">
        <v>211</v>
      </c>
      <c r="C44" s="385"/>
      <c r="D44" s="116"/>
      <c r="E44" s="385" t="s">
        <v>213</v>
      </c>
      <c r="F44" s="385"/>
      <c r="G44" s="385"/>
      <c r="H44" s="385"/>
      <c r="I44" s="109"/>
      <c r="J44" s="90"/>
      <c r="P44" s="90"/>
      <c r="Q44" s="90"/>
    </row>
    <row r="45" spans="1:17">
      <c r="B45" s="383" t="s">
        <v>74</v>
      </c>
      <c r="C45" s="383"/>
      <c r="D45" s="156"/>
      <c r="E45" s="383" t="s">
        <v>75</v>
      </c>
      <c r="F45" s="383"/>
      <c r="G45" s="383"/>
      <c r="H45" s="383"/>
      <c r="I45" s="383"/>
    </row>
    <row r="46" spans="1:17">
      <c r="B46" s="90"/>
      <c r="C46" s="90"/>
      <c r="D46" s="156"/>
      <c r="E46" s="90"/>
      <c r="F46" s="90"/>
      <c r="G46" s="90"/>
    </row>
  </sheetData>
  <sheetProtection formatCells="0" selectLockedCells="1"/>
  <mergeCells count="41">
    <mergeCell ref="E45:I45"/>
    <mergeCell ref="B45:C45"/>
    <mergeCell ref="B43:C43"/>
    <mergeCell ref="E43:H43"/>
    <mergeCell ref="B44:C44"/>
    <mergeCell ref="E44:H44"/>
    <mergeCell ref="B35:C35"/>
    <mergeCell ref="B36:C36"/>
    <mergeCell ref="A38:I38"/>
    <mergeCell ref="B40:H40"/>
    <mergeCell ref="B42:C42"/>
    <mergeCell ref="E42:H42"/>
    <mergeCell ref="B34:C34"/>
    <mergeCell ref="B21:C21"/>
    <mergeCell ref="B22:C22"/>
    <mergeCell ref="B23:C23"/>
    <mergeCell ref="B24:C24"/>
    <mergeCell ref="B26:C26"/>
    <mergeCell ref="B28:C28"/>
    <mergeCell ref="B29:C29"/>
    <mergeCell ref="B30:C30"/>
    <mergeCell ref="B31:C31"/>
    <mergeCell ref="B32:C32"/>
    <mergeCell ref="B33:C33"/>
    <mergeCell ref="B20:C20"/>
    <mergeCell ref="C6:G6"/>
    <mergeCell ref="C7:G7"/>
    <mergeCell ref="A8:I8"/>
    <mergeCell ref="A9:I9"/>
    <mergeCell ref="B10:C11"/>
    <mergeCell ref="A12:I12"/>
    <mergeCell ref="A13:I13"/>
    <mergeCell ref="B14:C14"/>
    <mergeCell ref="B16:C16"/>
    <mergeCell ref="B18:C18"/>
    <mergeCell ref="B19:C19"/>
    <mergeCell ref="C1:E1"/>
    <mergeCell ref="F1:H1"/>
    <mergeCell ref="C3:G3"/>
    <mergeCell ref="C4:G4"/>
    <mergeCell ref="C5:G5"/>
  </mergeCells>
  <printOptions verticalCentered="1"/>
  <pageMargins left="1.299212598425197" right="0" top="0.98425196850393704" bottom="0.59055118110236227" header="0" footer="0"/>
  <pageSetup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Q54"/>
  <sheetViews>
    <sheetView topLeftCell="A28" zoomScaleNormal="100" workbookViewId="0">
      <selection activeCell="F36" sqref="F36"/>
    </sheetView>
  </sheetViews>
  <sheetFormatPr baseColWidth="10" defaultRowHeight="12"/>
  <cols>
    <col min="1" max="1" width="4.85546875" style="210" customWidth="1"/>
    <col min="2" max="2" width="14.5703125" style="210" customWidth="1"/>
    <col min="3" max="3" width="18.85546875" style="210" customWidth="1"/>
    <col min="4" max="4" width="21.85546875" style="210" customWidth="1"/>
    <col min="5" max="5" width="3.42578125" style="210" customWidth="1"/>
    <col min="6" max="6" width="22.28515625" style="210" customWidth="1"/>
    <col min="7" max="7" width="29.7109375" style="210" customWidth="1"/>
    <col min="8" max="8" width="20.7109375" style="210" customWidth="1"/>
    <col min="9" max="9" width="20.85546875" style="210" customWidth="1"/>
    <col min="10" max="10" width="3.7109375" style="210" customWidth="1"/>
    <col min="11" max="16384" width="11.42578125" style="83"/>
  </cols>
  <sheetData>
    <row r="1" spans="1:17" s="79" customFormat="1" ht="6" customHeight="1">
      <c r="A1" s="82"/>
      <c r="B1" s="209"/>
      <c r="C1" s="81"/>
      <c r="D1" s="84"/>
      <c r="E1" s="84"/>
      <c r="F1" s="84"/>
      <c r="G1" s="84"/>
      <c r="H1" s="84"/>
      <c r="I1" s="84"/>
      <c r="J1" s="84"/>
      <c r="K1" s="210"/>
      <c r="P1" s="83"/>
      <c r="Q1" s="83"/>
    </row>
    <row r="2" spans="1:17" ht="6" customHeight="1">
      <c r="A2" s="83"/>
      <c r="B2" s="211"/>
      <c r="C2" s="83"/>
      <c r="D2" s="83"/>
      <c r="E2" s="83"/>
      <c r="F2" s="83"/>
      <c r="G2" s="83"/>
      <c r="H2" s="83"/>
      <c r="I2" s="83"/>
      <c r="J2" s="83"/>
    </row>
    <row r="3" spans="1:17" ht="6" customHeight="1"/>
    <row r="4" spans="1:17" ht="14.1" customHeight="1">
      <c r="B4" s="212"/>
      <c r="C4" s="388" t="s">
        <v>217</v>
      </c>
      <c r="D4" s="388"/>
      <c r="E4" s="388"/>
      <c r="F4" s="388"/>
      <c r="G4" s="388"/>
      <c r="H4" s="388"/>
      <c r="I4" s="212"/>
      <c r="J4" s="212"/>
    </row>
    <row r="5" spans="1:17" ht="14.1" customHeight="1">
      <c r="B5" s="212"/>
      <c r="C5" s="388" t="s">
        <v>155</v>
      </c>
      <c r="D5" s="388"/>
      <c r="E5" s="388"/>
      <c r="F5" s="388"/>
      <c r="G5" s="388"/>
      <c r="H5" s="388"/>
      <c r="I5" s="212"/>
      <c r="J5" s="212"/>
    </row>
    <row r="6" spans="1:17" ht="14.1" customHeight="1">
      <c r="B6" s="212"/>
      <c r="C6" s="388" t="s">
        <v>215</v>
      </c>
      <c r="D6" s="388"/>
      <c r="E6" s="388"/>
      <c r="F6" s="388"/>
      <c r="G6" s="388"/>
      <c r="H6" s="388"/>
      <c r="I6" s="212"/>
      <c r="J6" s="212"/>
    </row>
    <row r="7" spans="1:17" ht="14.1" customHeight="1">
      <c r="B7" s="212"/>
      <c r="C7" s="388" t="s">
        <v>1</v>
      </c>
      <c r="D7" s="388"/>
      <c r="E7" s="388"/>
      <c r="F7" s="388"/>
      <c r="G7" s="388"/>
      <c r="H7" s="388"/>
      <c r="I7" s="212"/>
      <c r="J7" s="212"/>
    </row>
    <row r="8" spans="1:17" ht="6" customHeight="1">
      <c r="A8" s="213"/>
      <c r="B8" s="389"/>
      <c r="C8" s="389"/>
      <c r="D8" s="390"/>
      <c r="E8" s="390"/>
      <c r="F8" s="390"/>
      <c r="G8" s="390"/>
      <c r="H8" s="390"/>
      <c r="I8" s="390"/>
      <c r="J8" s="214"/>
    </row>
    <row r="9" spans="1:17" ht="20.100000000000001" customHeight="1">
      <c r="A9" s="213"/>
      <c r="B9" s="215" t="s">
        <v>4</v>
      </c>
      <c r="C9" s="345" t="s">
        <v>209</v>
      </c>
      <c r="D9" s="345"/>
      <c r="E9" s="345"/>
      <c r="F9" s="345"/>
      <c r="G9" s="345"/>
      <c r="H9" s="345"/>
      <c r="I9" s="345"/>
      <c r="J9" s="214"/>
    </row>
    <row r="10" spans="1:17" ht="5.0999999999999996" customHeight="1">
      <c r="A10" s="216"/>
      <c r="B10" s="391"/>
      <c r="C10" s="391"/>
      <c r="D10" s="391"/>
      <c r="E10" s="391"/>
      <c r="F10" s="391"/>
      <c r="G10" s="391"/>
      <c r="H10" s="391"/>
      <c r="I10" s="391"/>
      <c r="J10" s="391"/>
    </row>
    <row r="11" spans="1:17" ht="3" customHeight="1">
      <c r="A11" s="216"/>
      <c r="B11" s="391"/>
      <c r="C11" s="391"/>
      <c r="D11" s="391"/>
      <c r="E11" s="391"/>
      <c r="F11" s="391"/>
      <c r="G11" s="391"/>
      <c r="H11" s="391"/>
      <c r="I11" s="391"/>
      <c r="J11" s="391"/>
    </row>
    <row r="12" spans="1:17" ht="30" customHeight="1">
      <c r="A12" s="217"/>
      <c r="B12" s="392" t="s">
        <v>156</v>
      </c>
      <c r="C12" s="392"/>
      <c r="D12" s="392"/>
      <c r="E12" s="218"/>
      <c r="F12" s="219" t="s">
        <v>157</v>
      </c>
      <c r="G12" s="219" t="s">
        <v>158</v>
      </c>
      <c r="H12" s="218" t="s">
        <v>159</v>
      </c>
      <c r="I12" s="218" t="s">
        <v>160</v>
      </c>
      <c r="J12" s="220"/>
    </row>
    <row r="13" spans="1:17" ht="3" customHeight="1">
      <c r="A13" s="221"/>
      <c r="B13" s="391"/>
      <c r="C13" s="391"/>
      <c r="D13" s="391"/>
      <c r="E13" s="391"/>
      <c r="F13" s="391"/>
      <c r="G13" s="391"/>
      <c r="H13" s="391"/>
      <c r="I13" s="391"/>
      <c r="J13" s="393"/>
    </row>
    <row r="14" spans="1:17" ht="9.9499999999999993" customHeight="1">
      <c r="A14" s="222"/>
      <c r="B14" s="386"/>
      <c r="C14" s="386"/>
      <c r="D14" s="386"/>
      <c r="E14" s="386"/>
      <c r="F14" s="386"/>
      <c r="G14" s="386"/>
      <c r="H14" s="386"/>
      <c r="I14" s="386"/>
      <c r="J14" s="387"/>
    </row>
    <row r="15" spans="1:17">
      <c r="A15" s="222"/>
      <c r="B15" s="395" t="s">
        <v>161</v>
      </c>
      <c r="C15" s="395"/>
      <c r="D15" s="395"/>
      <c r="E15" s="223"/>
      <c r="F15" s="223"/>
      <c r="G15" s="223"/>
      <c r="H15" s="223"/>
      <c r="I15" s="223"/>
      <c r="J15" s="224"/>
    </row>
    <row r="16" spans="1:17">
      <c r="A16" s="225"/>
      <c r="B16" s="396" t="s">
        <v>162</v>
      </c>
      <c r="C16" s="396"/>
      <c r="D16" s="396"/>
      <c r="E16" s="226"/>
      <c r="F16" s="226"/>
      <c r="G16" s="226"/>
      <c r="H16" s="226"/>
      <c r="I16" s="226"/>
      <c r="J16" s="227"/>
    </row>
    <row r="17" spans="1:10">
      <c r="A17" s="225"/>
      <c r="B17" s="395" t="s">
        <v>163</v>
      </c>
      <c r="C17" s="395"/>
      <c r="D17" s="395"/>
      <c r="E17" s="226"/>
      <c r="F17" s="228"/>
      <c r="G17" s="228"/>
      <c r="H17" s="167">
        <f>SUM(H18:H20)</f>
        <v>0</v>
      </c>
      <c r="I17" s="167">
        <f>SUM(I18:I20)</f>
        <v>0</v>
      </c>
      <c r="J17" s="229"/>
    </row>
    <row r="18" spans="1:10">
      <c r="A18" s="230"/>
      <c r="B18" s="231"/>
      <c r="C18" s="397" t="s">
        <v>164</v>
      </c>
      <c r="D18" s="397"/>
      <c r="E18" s="226"/>
      <c r="F18" s="232"/>
      <c r="G18" s="232"/>
      <c r="H18" s="233">
        <v>0</v>
      </c>
      <c r="I18" s="233">
        <v>0</v>
      </c>
      <c r="J18" s="234"/>
    </row>
    <row r="19" spans="1:10">
      <c r="A19" s="230"/>
      <c r="B19" s="231"/>
      <c r="C19" s="397" t="s">
        <v>165</v>
      </c>
      <c r="D19" s="397"/>
      <c r="E19" s="226"/>
      <c r="F19" s="232"/>
      <c r="G19" s="232"/>
      <c r="H19" s="233">
        <v>0</v>
      </c>
      <c r="I19" s="233">
        <v>0</v>
      </c>
      <c r="J19" s="234"/>
    </row>
    <row r="20" spans="1:10">
      <c r="A20" s="230"/>
      <c r="B20" s="231"/>
      <c r="C20" s="397" t="s">
        <v>166</v>
      </c>
      <c r="D20" s="397"/>
      <c r="E20" s="226"/>
      <c r="F20" s="232"/>
      <c r="G20" s="232"/>
      <c r="H20" s="233">
        <v>0</v>
      </c>
      <c r="I20" s="233">
        <v>0</v>
      </c>
      <c r="J20" s="234"/>
    </row>
    <row r="21" spans="1:10" ht="9.9499999999999993" customHeight="1">
      <c r="A21" s="230"/>
      <c r="B21" s="231"/>
      <c r="C21" s="231"/>
      <c r="D21" s="235"/>
      <c r="E21" s="226"/>
      <c r="F21" s="236"/>
      <c r="G21" s="236"/>
      <c r="H21" s="237"/>
      <c r="I21" s="237"/>
      <c r="J21" s="234"/>
    </row>
    <row r="22" spans="1:10">
      <c r="A22" s="225"/>
      <c r="B22" s="395" t="s">
        <v>167</v>
      </c>
      <c r="C22" s="395"/>
      <c r="D22" s="395"/>
      <c r="E22" s="226"/>
      <c r="F22" s="228"/>
      <c r="G22" s="228"/>
      <c r="H22" s="167">
        <f>SUM(H23:H26)</f>
        <v>0</v>
      </c>
      <c r="I22" s="167">
        <f>SUM(I23:I26)</f>
        <v>0</v>
      </c>
      <c r="J22" s="229"/>
    </row>
    <row r="23" spans="1:10">
      <c r="A23" s="230"/>
      <c r="B23" s="231"/>
      <c r="C23" s="397" t="s">
        <v>168</v>
      </c>
      <c r="D23" s="397"/>
      <c r="E23" s="226"/>
      <c r="F23" s="232"/>
      <c r="G23" s="232"/>
      <c r="H23" s="233">
        <v>0</v>
      </c>
      <c r="I23" s="233">
        <v>0</v>
      </c>
      <c r="J23" s="234"/>
    </row>
    <row r="24" spans="1:10">
      <c r="A24" s="230"/>
      <c r="B24" s="231"/>
      <c r="C24" s="397" t="s">
        <v>169</v>
      </c>
      <c r="D24" s="397"/>
      <c r="E24" s="226"/>
      <c r="F24" s="232"/>
      <c r="G24" s="232"/>
      <c r="H24" s="233">
        <v>0</v>
      </c>
      <c r="I24" s="233">
        <v>0</v>
      </c>
      <c r="J24" s="234"/>
    </row>
    <row r="25" spans="1:10">
      <c r="A25" s="230"/>
      <c r="B25" s="231"/>
      <c r="C25" s="397" t="s">
        <v>165</v>
      </c>
      <c r="D25" s="397"/>
      <c r="E25" s="226"/>
      <c r="F25" s="232"/>
      <c r="G25" s="232"/>
      <c r="H25" s="233">
        <v>0</v>
      </c>
      <c r="I25" s="233">
        <v>0</v>
      </c>
      <c r="J25" s="234"/>
    </row>
    <row r="26" spans="1:10">
      <c r="A26" s="230"/>
      <c r="B26" s="211"/>
      <c r="C26" s="397" t="s">
        <v>166</v>
      </c>
      <c r="D26" s="397"/>
      <c r="E26" s="226"/>
      <c r="F26" s="232"/>
      <c r="G26" s="232"/>
      <c r="H26" s="238">
        <v>0</v>
      </c>
      <c r="I26" s="238">
        <v>0</v>
      </c>
      <c r="J26" s="234"/>
    </row>
    <row r="27" spans="1:10" ht="9.9499999999999993" customHeight="1">
      <c r="A27" s="230"/>
      <c r="B27" s="231"/>
      <c r="C27" s="231"/>
      <c r="D27" s="235"/>
      <c r="E27" s="226"/>
      <c r="F27" s="239"/>
      <c r="G27" s="239"/>
      <c r="H27" s="240"/>
      <c r="I27" s="240"/>
      <c r="J27" s="234"/>
    </row>
    <row r="28" spans="1:10">
      <c r="A28" s="241"/>
      <c r="B28" s="394" t="s">
        <v>170</v>
      </c>
      <c r="C28" s="394"/>
      <c r="D28" s="394"/>
      <c r="E28" s="242"/>
      <c r="F28" s="243"/>
      <c r="G28" s="243"/>
      <c r="H28" s="244">
        <f>H17+H22</f>
        <v>0</v>
      </c>
      <c r="I28" s="244">
        <f>I17+I22</f>
        <v>0</v>
      </c>
      <c r="J28" s="245"/>
    </row>
    <row r="29" spans="1:10">
      <c r="A29" s="225"/>
      <c r="B29" s="231"/>
      <c r="C29" s="231"/>
      <c r="D29" s="246"/>
      <c r="E29" s="226"/>
      <c r="F29" s="239"/>
      <c r="G29" s="239"/>
      <c r="H29" s="240"/>
      <c r="I29" s="240"/>
      <c r="J29" s="229"/>
    </row>
    <row r="30" spans="1:10">
      <c r="A30" s="225"/>
      <c r="B30" s="396" t="s">
        <v>171</v>
      </c>
      <c r="C30" s="396"/>
      <c r="D30" s="396"/>
      <c r="E30" s="226"/>
      <c r="F30" s="239"/>
      <c r="G30" s="239"/>
      <c r="H30" s="240"/>
      <c r="I30" s="240"/>
      <c r="J30" s="229"/>
    </row>
    <row r="31" spans="1:10">
      <c r="A31" s="225"/>
      <c r="B31" s="395" t="s">
        <v>163</v>
      </c>
      <c r="C31" s="395"/>
      <c r="D31" s="395"/>
      <c r="E31" s="226"/>
      <c r="F31" s="228"/>
      <c r="G31" s="228"/>
      <c r="H31" s="167">
        <f>SUM(H32:H34)</f>
        <v>0</v>
      </c>
      <c r="I31" s="167">
        <f>SUM(I32:I34)</f>
        <v>0</v>
      </c>
      <c r="J31" s="229"/>
    </row>
    <row r="32" spans="1:10">
      <c r="A32" s="230"/>
      <c r="B32" s="231"/>
      <c r="C32" s="397" t="s">
        <v>164</v>
      </c>
      <c r="D32" s="397"/>
      <c r="E32" s="226"/>
      <c r="F32" s="232"/>
      <c r="G32" s="232"/>
      <c r="H32" s="233">
        <v>0</v>
      </c>
      <c r="I32" s="233">
        <v>0</v>
      </c>
      <c r="J32" s="234"/>
    </row>
    <row r="33" spans="1:10">
      <c r="A33" s="230"/>
      <c r="B33" s="211"/>
      <c r="C33" s="397" t="s">
        <v>165</v>
      </c>
      <c r="D33" s="397"/>
      <c r="E33" s="211"/>
      <c r="F33" s="247"/>
      <c r="G33" s="247"/>
      <c r="H33" s="233">
        <v>0</v>
      </c>
      <c r="I33" s="233">
        <v>0</v>
      </c>
      <c r="J33" s="234"/>
    </row>
    <row r="34" spans="1:10">
      <c r="A34" s="230"/>
      <c r="B34" s="211"/>
      <c r="C34" s="397" t="s">
        <v>166</v>
      </c>
      <c r="D34" s="397"/>
      <c r="E34" s="211"/>
      <c r="F34" s="247"/>
      <c r="G34" s="247"/>
      <c r="H34" s="233">
        <v>0</v>
      </c>
      <c r="I34" s="233">
        <v>0</v>
      </c>
      <c r="J34" s="234"/>
    </row>
    <row r="35" spans="1:10" ht="9.9499999999999993" customHeight="1">
      <c r="A35" s="230"/>
      <c r="B35" s="231"/>
      <c r="C35" s="231"/>
      <c r="D35" s="235"/>
      <c r="E35" s="226"/>
      <c r="F35" s="239"/>
      <c r="G35" s="239"/>
      <c r="H35" s="240"/>
      <c r="I35" s="240"/>
      <c r="J35" s="234"/>
    </row>
    <row r="36" spans="1:10">
      <c r="A36" s="225"/>
      <c r="B36" s="395" t="s">
        <v>167</v>
      </c>
      <c r="C36" s="395"/>
      <c r="D36" s="395"/>
      <c r="E36" s="226"/>
      <c r="F36" s="228"/>
      <c r="G36" s="228"/>
      <c r="H36" s="167">
        <f>SUM(H37:H40)</f>
        <v>0</v>
      </c>
      <c r="I36" s="167">
        <f>SUM(I37:I40)</f>
        <v>0</v>
      </c>
      <c r="J36" s="229"/>
    </row>
    <row r="37" spans="1:10">
      <c r="A37" s="230"/>
      <c r="B37" s="231"/>
      <c r="C37" s="397" t="s">
        <v>168</v>
      </c>
      <c r="D37" s="397"/>
      <c r="E37" s="226"/>
      <c r="F37" s="232"/>
      <c r="G37" s="232"/>
      <c r="H37" s="233">
        <v>0</v>
      </c>
      <c r="I37" s="233">
        <v>0</v>
      </c>
      <c r="J37" s="234"/>
    </row>
    <row r="38" spans="1:10">
      <c r="A38" s="230"/>
      <c r="B38" s="231"/>
      <c r="C38" s="397" t="s">
        <v>169</v>
      </c>
      <c r="D38" s="397"/>
      <c r="E38" s="226"/>
      <c r="F38" s="232"/>
      <c r="G38" s="232"/>
      <c r="H38" s="233">
        <v>0</v>
      </c>
      <c r="I38" s="233">
        <v>0</v>
      </c>
      <c r="J38" s="234"/>
    </row>
    <row r="39" spans="1:10">
      <c r="A39" s="230"/>
      <c r="B39" s="231"/>
      <c r="C39" s="397" t="s">
        <v>165</v>
      </c>
      <c r="D39" s="397"/>
      <c r="E39" s="226"/>
      <c r="F39" s="232"/>
      <c r="G39" s="232"/>
      <c r="H39" s="233">
        <v>0</v>
      </c>
      <c r="I39" s="233">
        <v>0</v>
      </c>
      <c r="J39" s="234"/>
    </row>
    <row r="40" spans="1:10">
      <c r="A40" s="230"/>
      <c r="B40" s="226"/>
      <c r="C40" s="397" t="s">
        <v>166</v>
      </c>
      <c r="D40" s="397"/>
      <c r="E40" s="226"/>
      <c r="F40" s="232"/>
      <c r="G40" s="232"/>
      <c r="H40" s="233">
        <v>0</v>
      </c>
      <c r="I40" s="233">
        <v>0</v>
      </c>
      <c r="J40" s="234"/>
    </row>
    <row r="41" spans="1:10" ht="9.9499999999999993" customHeight="1">
      <c r="A41" s="230"/>
      <c r="B41" s="226"/>
      <c r="C41" s="226"/>
      <c r="D41" s="235"/>
      <c r="E41" s="226"/>
      <c r="F41" s="239"/>
      <c r="G41" s="239"/>
      <c r="H41" s="240"/>
      <c r="I41" s="240"/>
      <c r="J41" s="234"/>
    </row>
    <row r="42" spans="1:10">
      <c r="A42" s="241"/>
      <c r="B42" s="394" t="s">
        <v>172</v>
      </c>
      <c r="C42" s="394"/>
      <c r="D42" s="394"/>
      <c r="E42" s="242"/>
      <c r="F42" s="248"/>
      <c r="G42" s="248"/>
      <c r="H42" s="244">
        <f>+H31+H36</f>
        <v>0</v>
      </c>
      <c r="I42" s="244">
        <f>+I31+I36</f>
        <v>0</v>
      </c>
      <c r="J42" s="245"/>
    </row>
    <row r="43" spans="1:10">
      <c r="A43" s="230"/>
      <c r="B43" s="231"/>
      <c r="C43" s="231"/>
      <c r="D43" s="235"/>
      <c r="E43" s="226"/>
      <c r="F43" s="239"/>
      <c r="G43" s="239"/>
      <c r="H43" s="240"/>
      <c r="I43" s="240"/>
      <c r="J43" s="234"/>
    </row>
    <row r="44" spans="1:10">
      <c r="A44" s="230"/>
      <c r="B44" s="395" t="s">
        <v>173</v>
      </c>
      <c r="C44" s="395"/>
      <c r="D44" s="395"/>
      <c r="E44" s="226"/>
      <c r="F44" s="232"/>
      <c r="G44" s="232"/>
      <c r="H44" s="249">
        <v>0</v>
      </c>
      <c r="I44" s="249">
        <v>0</v>
      </c>
      <c r="J44" s="234"/>
    </row>
    <row r="45" spans="1:10">
      <c r="A45" s="230"/>
      <c r="B45" s="231"/>
      <c r="C45" s="231"/>
      <c r="D45" s="235"/>
      <c r="E45" s="226"/>
      <c r="F45" s="239"/>
      <c r="G45" s="239"/>
      <c r="H45" s="240"/>
      <c r="I45" s="240"/>
      <c r="J45" s="234"/>
    </row>
    <row r="46" spans="1:10">
      <c r="A46" s="250"/>
      <c r="B46" s="398" t="s">
        <v>174</v>
      </c>
      <c r="C46" s="398"/>
      <c r="D46" s="398"/>
      <c r="E46" s="251"/>
      <c r="F46" s="252"/>
      <c r="G46" s="252"/>
      <c r="H46" s="253">
        <f>H28+H42+H44</f>
        <v>0</v>
      </c>
      <c r="I46" s="253">
        <f>I28+I42+I44</f>
        <v>0</v>
      </c>
      <c r="J46" s="254"/>
    </row>
    <row r="47" spans="1:10" ht="6" customHeight="1">
      <c r="B47" s="396"/>
      <c r="C47" s="396"/>
      <c r="D47" s="396"/>
      <c r="E47" s="396"/>
      <c r="F47" s="396"/>
      <c r="G47" s="396"/>
      <c r="H47" s="396"/>
      <c r="I47" s="396"/>
      <c r="J47" s="396"/>
    </row>
    <row r="48" spans="1:10" ht="6" customHeight="1">
      <c r="B48" s="255"/>
      <c r="C48" s="255"/>
      <c r="D48" s="256"/>
      <c r="E48" s="257"/>
      <c r="F48" s="256"/>
      <c r="G48" s="257"/>
      <c r="H48" s="257"/>
      <c r="I48" s="257"/>
    </row>
    <row r="49" spans="1:10" s="79" customFormat="1" ht="15" customHeight="1">
      <c r="A49" s="83"/>
      <c r="B49" s="397" t="s">
        <v>78</v>
      </c>
      <c r="C49" s="397"/>
      <c r="D49" s="397"/>
      <c r="E49" s="397"/>
      <c r="F49" s="397"/>
      <c r="G49" s="397"/>
      <c r="H49" s="397"/>
      <c r="I49" s="397"/>
      <c r="J49" s="397"/>
    </row>
    <row r="50" spans="1:10" s="79" customFormat="1" ht="28.5" customHeight="1">
      <c r="A50" s="83"/>
      <c r="B50" s="235"/>
      <c r="C50" s="258"/>
      <c r="D50" s="259"/>
      <c r="E50" s="259"/>
      <c r="F50" s="83"/>
      <c r="G50" s="260"/>
      <c r="H50" s="261" t="str">
        <f>IF(H46=ESF!J40," ","ERROR")</f>
        <v xml:space="preserve"> </v>
      </c>
      <c r="I50" s="261" t="str">
        <f>IF(I46=ESF!I40," ","ERROR")</f>
        <v>ERROR</v>
      </c>
      <c r="J50" s="259"/>
    </row>
    <row r="51" spans="1:10" s="79" customFormat="1" ht="25.5" customHeight="1">
      <c r="A51" s="83"/>
      <c r="B51" s="235"/>
      <c r="C51" s="342"/>
      <c r="D51" s="342"/>
      <c r="E51" s="259"/>
      <c r="F51" s="83"/>
      <c r="G51" s="341"/>
      <c r="H51" s="341"/>
      <c r="I51" s="259"/>
      <c r="J51" s="259"/>
    </row>
    <row r="52" spans="1:10" s="79" customFormat="1" ht="14.1" customHeight="1">
      <c r="A52" s="83"/>
      <c r="B52" s="240"/>
      <c r="C52" s="334" t="s">
        <v>210</v>
      </c>
      <c r="D52" s="334"/>
      <c r="E52" s="259"/>
      <c r="F52" s="259"/>
      <c r="G52" s="334" t="s">
        <v>224</v>
      </c>
      <c r="H52" s="334"/>
      <c r="I52" s="226"/>
      <c r="J52" s="259"/>
    </row>
    <row r="53" spans="1:10" s="79" customFormat="1" ht="14.1" customHeight="1">
      <c r="A53" s="83"/>
      <c r="B53" s="262"/>
      <c r="C53" s="329" t="s">
        <v>211</v>
      </c>
      <c r="D53" s="329"/>
      <c r="E53" s="263"/>
      <c r="F53" s="263"/>
      <c r="G53" s="329" t="s">
        <v>212</v>
      </c>
      <c r="H53" s="329"/>
      <c r="I53" s="226"/>
      <c r="J53" s="259"/>
    </row>
    <row r="54" spans="1:10">
      <c r="C54" s="328" t="s">
        <v>74</v>
      </c>
      <c r="D54" s="328"/>
      <c r="G54" s="328" t="s">
        <v>75</v>
      </c>
      <c r="H54" s="328"/>
    </row>
  </sheetData>
  <sheetProtection selectLockedCells="1"/>
  <mergeCells count="47">
    <mergeCell ref="C54:D54"/>
    <mergeCell ref="G54:H54"/>
    <mergeCell ref="C53:D53"/>
    <mergeCell ref="G53:H53"/>
    <mergeCell ref="B46:D46"/>
    <mergeCell ref="B47:J47"/>
    <mergeCell ref="B49:J49"/>
    <mergeCell ref="C51:D51"/>
    <mergeCell ref="G51:H51"/>
    <mergeCell ref="C52:D52"/>
    <mergeCell ref="G52:H52"/>
    <mergeCell ref="B44:D44"/>
    <mergeCell ref="B30:D30"/>
    <mergeCell ref="B31:D31"/>
    <mergeCell ref="C32:D32"/>
    <mergeCell ref="C33:D33"/>
    <mergeCell ref="C34:D34"/>
    <mergeCell ref="B36:D36"/>
    <mergeCell ref="C37:D37"/>
    <mergeCell ref="C38:D38"/>
    <mergeCell ref="C39:D39"/>
    <mergeCell ref="C40:D40"/>
    <mergeCell ref="B42:D42"/>
    <mergeCell ref="B28:D28"/>
    <mergeCell ref="B15:D15"/>
    <mergeCell ref="B16:D16"/>
    <mergeCell ref="B17:D17"/>
    <mergeCell ref="C18:D18"/>
    <mergeCell ref="C19:D19"/>
    <mergeCell ref="C20:D20"/>
    <mergeCell ref="B22:D22"/>
    <mergeCell ref="C23:D23"/>
    <mergeCell ref="C24:D24"/>
    <mergeCell ref="C25:D25"/>
    <mergeCell ref="C26:D26"/>
    <mergeCell ref="B14:J14"/>
    <mergeCell ref="C4:H4"/>
    <mergeCell ref="C5:H5"/>
    <mergeCell ref="C6:H6"/>
    <mergeCell ref="C7:H7"/>
    <mergeCell ref="B8:C8"/>
    <mergeCell ref="D8:I8"/>
    <mergeCell ref="C9:I9"/>
    <mergeCell ref="B10:J10"/>
    <mergeCell ref="B11:J11"/>
    <mergeCell ref="B12:D12"/>
    <mergeCell ref="B13:J13"/>
  </mergeCells>
  <printOptions verticalCentered="1"/>
  <pageMargins left="1.299212598425197" right="0" top="0.94488188976377963" bottom="0.59055118110236227" header="0" footer="0"/>
  <pageSetup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8"/>
  <sheetViews>
    <sheetView topLeftCell="A16" zoomScaleNormal="100" workbookViewId="0">
      <selection activeCell="H39" sqref="H39"/>
    </sheetView>
  </sheetViews>
  <sheetFormatPr baseColWidth="10" defaultRowHeight="12"/>
  <cols>
    <col min="1" max="1" width="3.7109375" style="264" customWidth="1"/>
    <col min="2" max="2" width="11.7109375" style="285" customWidth="1"/>
    <col min="3" max="3" width="57.42578125" style="285" customWidth="1"/>
    <col min="4" max="6" width="18.7109375" style="286" customWidth="1"/>
    <col min="7" max="7" width="15.85546875" style="286" customWidth="1"/>
    <col min="8" max="8" width="16.140625" style="286" customWidth="1"/>
    <col min="9" max="9" width="3.28515625" style="264" customWidth="1"/>
    <col min="10" max="10" width="11.42578125" style="78"/>
    <col min="11" max="12" width="12.28515625" style="78" bestFit="1" customWidth="1"/>
    <col min="13" max="16384" width="11.42578125" style="78"/>
  </cols>
  <sheetData>
    <row r="1" spans="1:9" ht="6" customHeight="1">
      <c r="A1" s="81"/>
      <c r="B1" s="86"/>
      <c r="C1" s="81"/>
      <c r="D1" s="399"/>
      <c r="E1" s="399"/>
      <c r="F1" s="400"/>
      <c r="G1" s="400"/>
      <c r="H1" s="400"/>
      <c r="I1" s="400"/>
    </row>
    <row r="2" spans="1:9" s="90" customFormat="1" ht="6" customHeight="1">
      <c r="B2" s="91"/>
    </row>
    <row r="3" spans="1:9" s="90" customFormat="1" ht="14.1" customHeight="1">
      <c r="B3" s="93"/>
      <c r="C3" s="336" t="s">
        <v>192</v>
      </c>
      <c r="D3" s="336"/>
      <c r="E3" s="336"/>
      <c r="F3" s="336"/>
      <c r="G3" s="336"/>
      <c r="H3" s="93"/>
      <c r="I3" s="93"/>
    </row>
    <row r="4" spans="1:9" ht="14.1" customHeight="1">
      <c r="B4" s="93"/>
      <c r="C4" s="336" t="s">
        <v>133</v>
      </c>
      <c r="D4" s="336"/>
      <c r="E4" s="336"/>
      <c r="F4" s="336"/>
      <c r="G4" s="336"/>
      <c r="H4" s="93"/>
      <c r="I4" s="93"/>
    </row>
    <row r="5" spans="1:9" ht="14.1" customHeight="1">
      <c r="B5" s="93"/>
      <c r="C5" s="336" t="s">
        <v>215</v>
      </c>
      <c r="D5" s="336"/>
      <c r="E5" s="336"/>
      <c r="F5" s="336"/>
      <c r="G5" s="336"/>
      <c r="H5" s="93"/>
      <c r="I5" s="93"/>
    </row>
    <row r="6" spans="1:9" ht="14.1" customHeight="1">
      <c r="B6" s="93"/>
      <c r="C6" s="336" t="s">
        <v>134</v>
      </c>
      <c r="D6" s="336"/>
      <c r="E6" s="336"/>
      <c r="F6" s="336"/>
      <c r="G6" s="336"/>
      <c r="H6" s="93"/>
      <c r="I6" s="93"/>
    </row>
    <row r="7" spans="1:9" s="90" customFormat="1" ht="3" customHeight="1">
      <c r="A7" s="95"/>
      <c r="B7" s="96"/>
      <c r="C7" s="401"/>
      <c r="D7" s="401"/>
      <c r="E7" s="401"/>
      <c r="F7" s="401"/>
      <c r="G7" s="401"/>
      <c r="H7" s="401"/>
      <c r="I7" s="401"/>
    </row>
    <row r="8" spans="1:9" ht="20.100000000000001" customHeight="1">
      <c r="A8" s="95"/>
      <c r="B8" s="96" t="s">
        <v>4</v>
      </c>
      <c r="C8" s="345" t="s">
        <v>209</v>
      </c>
      <c r="D8" s="345"/>
      <c r="E8" s="345"/>
      <c r="F8" s="345"/>
      <c r="G8" s="345"/>
      <c r="H8" s="80"/>
      <c r="I8" s="80"/>
    </row>
    <row r="9" spans="1:9" ht="3" customHeight="1">
      <c r="A9" s="95"/>
      <c r="B9" s="95"/>
      <c r="C9" s="95" t="s">
        <v>135</v>
      </c>
      <c r="D9" s="95"/>
      <c r="E9" s="95"/>
      <c r="F9" s="95"/>
      <c r="G9" s="95"/>
      <c r="H9" s="95"/>
      <c r="I9" s="95"/>
    </row>
    <row r="10" spans="1:9" s="90" customFormat="1" ht="3" customHeight="1">
      <c r="A10" s="95"/>
      <c r="B10" s="95"/>
      <c r="C10" s="95"/>
      <c r="D10" s="95"/>
      <c r="E10" s="95"/>
      <c r="F10" s="95"/>
      <c r="G10" s="95"/>
      <c r="H10" s="95"/>
      <c r="I10" s="95"/>
    </row>
    <row r="11" spans="1:9" s="90" customFormat="1" ht="48">
      <c r="A11" s="265"/>
      <c r="B11" s="365" t="s">
        <v>76</v>
      </c>
      <c r="C11" s="365"/>
      <c r="D11" s="266" t="s">
        <v>49</v>
      </c>
      <c r="E11" s="266" t="s">
        <v>136</v>
      </c>
      <c r="F11" s="266" t="s">
        <v>137</v>
      </c>
      <c r="G11" s="266" t="s">
        <v>138</v>
      </c>
      <c r="H11" s="266" t="s">
        <v>139</v>
      </c>
      <c r="I11" s="267"/>
    </row>
    <row r="12" spans="1:9" s="90" customFormat="1" ht="3" customHeight="1">
      <c r="A12" s="268"/>
      <c r="B12" s="95"/>
      <c r="C12" s="95"/>
      <c r="D12" s="95"/>
      <c r="E12" s="95"/>
      <c r="F12" s="95"/>
      <c r="G12" s="95"/>
      <c r="H12" s="95"/>
      <c r="I12" s="269"/>
    </row>
    <row r="13" spans="1:9" s="90" customFormat="1" ht="3" customHeight="1">
      <c r="A13" s="106"/>
      <c r="B13" s="270"/>
      <c r="C13" s="110"/>
      <c r="D13" s="109"/>
      <c r="E13" s="107"/>
      <c r="F13" s="108"/>
      <c r="G13" s="91"/>
      <c r="H13" s="270"/>
      <c r="I13" s="271"/>
    </row>
    <row r="14" spans="1:9">
      <c r="A14" s="119"/>
      <c r="B14" s="340" t="s">
        <v>58</v>
      </c>
      <c r="C14" s="340"/>
      <c r="D14" s="272">
        <v>0</v>
      </c>
      <c r="E14" s="272">
        <f>ESF!J56</f>
        <v>17249281</v>
      </c>
      <c r="F14" s="272">
        <v>0</v>
      </c>
      <c r="G14" s="272">
        <v>0</v>
      </c>
      <c r="H14" s="273">
        <f>SUM(D14:G14)</f>
        <v>17249281</v>
      </c>
      <c r="I14" s="271"/>
    </row>
    <row r="15" spans="1:9" ht="9.9499999999999993" customHeight="1">
      <c r="A15" s="119"/>
      <c r="B15" s="274"/>
      <c r="C15" s="109"/>
      <c r="D15" s="275"/>
      <c r="E15" s="275"/>
      <c r="F15" s="275"/>
      <c r="G15" s="275"/>
      <c r="H15" s="275"/>
      <c r="I15" s="271"/>
    </row>
    <row r="16" spans="1:9">
      <c r="A16" s="119"/>
      <c r="B16" s="402" t="s">
        <v>140</v>
      </c>
      <c r="C16" s="402"/>
      <c r="D16" s="276">
        <f>SUM(D17:D19)</f>
        <v>0</v>
      </c>
      <c r="E16" s="276">
        <f>SUM(E17:E19)</f>
        <v>0</v>
      </c>
      <c r="F16" s="276">
        <f>SUM(F17:F19)</f>
        <v>0</v>
      </c>
      <c r="G16" s="276">
        <f>SUM(G17:G19)</f>
        <v>0</v>
      </c>
      <c r="H16" s="276">
        <f>SUM(D16:G16)</f>
        <v>0</v>
      </c>
      <c r="I16" s="271"/>
    </row>
    <row r="17" spans="1:12">
      <c r="A17" s="106"/>
      <c r="B17" s="335" t="s">
        <v>141</v>
      </c>
      <c r="C17" s="335"/>
      <c r="D17" s="277">
        <v>0</v>
      </c>
      <c r="E17" s="277">
        <v>0</v>
      </c>
      <c r="F17" s="277">
        <v>0</v>
      </c>
      <c r="G17" s="277">
        <v>0</v>
      </c>
      <c r="H17" s="275">
        <f t="shared" ref="H17:H25" si="0">SUM(D17:G17)</f>
        <v>0</v>
      </c>
      <c r="I17" s="271"/>
    </row>
    <row r="18" spans="1:12">
      <c r="A18" s="106"/>
      <c r="B18" s="335" t="s">
        <v>51</v>
      </c>
      <c r="C18" s="335"/>
      <c r="D18" s="277">
        <v>0</v>
      </c>
      <c r="E18" s="277">
        <v>0</v>
      </c>
      <c r="F18" s="277">
        <v>0</v>
      </c>
      <c r="G18" s="277">
        <v>0</v>
      </c>
      <c r="H18" s="275">
        <f t="shared" si="0"/>
        <v>0</v>
      </c>
      <c r="I18" s="271"/>
    </row>
    <row r="19" spans="1:12">
      <c r="A19" s="106"/>
      <c r="B19" s="335" t="s">
        <v>142</v>
      </c>
      <c r="C19" s="335"/>
      <c r="D19" s="277">
        <v>0</v>
      </c>
      <c r="E19" s="277">
        <f>ESF!J48</f>
        <v>0</v>
      </c>
      <c r="F19" s="277">
        <v>0</v>
      </c>
      <c r="G19" s="277">
        <v>0</v>
      </c>
      <c r="H19" s="275">
        <f t="shared" si="0"/>
        <v>0</v>
      </c>
      <c r="I19" s="271"/>
    </row>
    <row r="20" spans="1:12" ht="9.9499999999999993" customHeight="1">
      <c r="A20" s="119"/>
      <c r="B20" s="274"/>
      <c r="C20" s="109"/>
      <c r="D20" s="275"/>
      <c r="E20" s="275"/>
      <c r="F20" s="275"/>
      <c r="G20" s="275"/>
      <c r="H20" s="275"/>
      <c r="I20" s="271"/>
    </row>
    <row r="21" spans="1:12">
      <c r="A21" s="119"/>
      <c r="B21" s="402" t="s">
        <v>143</v>
      </c>
      <c r="C21" s="402"/>
      <c r="D21" s="276">
        <f>SUM(D22:D25)</f>
        <v>0</v>
      </c>
      <c r="E21" s="276">
        <f>SUM(E22:E25)</f>
        <v>-266137</v>
      </c>
      <c r="F21" s="276">
        <f>SUM(F22:F25)</f>
        <v>365832</v>
      </c>
      <c r="G21" s="276">
        <f>SUM(G22:G25)</f>
        <v>0</v>
      </c>
      <c r="H21" s="276">
        <f t="shared" si="0"/>
        <v>99695</v>
      </c>
      <c r="I21" s="271"/>
    </row>
    <row r="22" spans="1:12">
      <c r="A22" s="106"/>
      <c r="B22" s="335" t="s">
        <v>144</v>
      </c>
      <c r="C22" s="335"/>
      <c r="D22" s="277">
        <v>0</v>
      </c>
      <c r="E22" s="277">
        <v>0</v>
      </c>
      <c r="F22" s="277">
        <f>+ESF!J52</f>
        <v>365832</v>
      </c>
      <c r="G22" s="277">
        <v>0</v>
      </c>
      <c r="H22" s="275">
        <f t="shared" si="0"/>
        <v>365832</v>
      </c>
      <c r="I22" s="271"/>
    </row>
    <row r="23" spans="1:12">
      <c r="A23" s="106"/>
      <c r="B23" s="335" t="s">
        <v>55</v>
      </c>
      <c r="C23" s="335"/>
      <c r="D23" s="277">
        <v>0</v>
      </c>
      <c r="E23" s="277">
        <f>+ESF!J53</f>
        <v>-266137</v>
      </c>
      <c r="F23" s="277">
        <v>0</v>
      </c>
      <c r="G23" s="277">
        <v>0</v>
      </c>
      <c r="H23" s="275">
        <f t="shared" si="0"/>
        <v>-266137</v>
      </c>
      <c r="I23" s="271"/>
    </row>
    <row r="24" spans="1:12">
      <c r="A24" s="106"/>
      <c r="B24" s="335" t="s">
        <v>145</v>
      </c>
      <c r="C24" s="335"/>
      <c r="D24" s="277">
        <v>0</v>
      </c>
      <c r="E24" s="277">
        <v>0</v>
      </c>
      <c r="F24" s="277">
        <v>0</v>
      </c>
      <c r="G24" s="277">
        <v>0</v>
      </c>
      <c r="H24" s="275">
        <f t="shared" si="0"/>
        <v>0</v>
      </c>
      <c r="I24" s="271"/>
    </row>
    <row r="25" spans="1:12">
      <c r="A25" s="106"/>
      <c r="B25" s="335" t="s">
        <v>57</v>
      </c>
      <c r="C25" s="335"/>
      <c r="D25" s="277">
        <v>0</v>
      </c>
      <c r="E25" s="277">
        <v>0</v>
      </c>
      <c r="F25" s="277">
        <v>0</v>
      </c>
      <c r="G25" s="277">
        <v>0</v>
      </c>
      <c r="H25" s="275">
        <f t="shared" si="0"/>
        <v>0</v>
      </c>
      <c r="I25" s="271"/>
    </row>
    <row r="26" spans="1:12" ht="9.9499999999999993" customHeight="1">
      <c r="A26" s="119"/>
      <c r="B26" s="274"/>
      <c r="C26" s="109"/>
      <c r="D26" s="275"/>
      <c r="E26" s="275"/>
      <c r="F26" s="275"/>
      <c r="G26" s="275"/>
      <c r="H26" s="275"/>
      <c r="I26" s="271"/>
    </row>
    <row r="27" spans="1:12" ht="18.75" thickBot="1">
      <c r="A27" s="119"/>
      <c r="B27" s="403" t="s">
        <v>220</v>
      </c>
      <c r="C27" s="403"/>
      <c r="D27" s="278">
        <f>D14+D16+D21</f>
        <v>0</v>
      </c>
      <c r="E27" s="278">
        <f>E14+E16+E21</f>
        <v>16983144</v>
      </c>
      <c r="F27" s="278">
        <f>F14+F16+F21</f>
        <v>365832</v>
      </c>
      <c r="G27" s="278">
        <f>G14+G16+G21</f>
        <v>0</v>
      </c>
      <c r="H27" s="278">
        <f>SUM(D27:G27)</f>
        <v>17348976</v>
      </c>
      <c r="I27" s="271"/>
      <c r="K27" s="279" t="str">
        <f>IF(H27=ESF!J63," ","ERROR")</f>
        <v xml:space="preserve"> </v>
      </c>
    </row>
    <row r="28" spans="1:12">
      <c r="A28" s="106"/>
      <c r="B28" s="109"/>
      <c r="C28" s="108"/>
      <c r="D28" s="275"/>
      <c r="E28" s="275"/>
      <c r="F28" s="275"/>
      <c r="G28" s="275"/>
      <c r="H28" s="275"/>
      <c r="I28" s="271"/>
    </row>
    <row r="29" spans="1:12">
      <c r="A29" s="119"/>
      <c r="B29" s="402" t="s">
        <v>222</v>
      </c>
      <c r="C29" s="402"/>
      <c r="D29" s="276">
        <f>SUM(D30:D32)</f>
        <v>0</v>
      </c>
      <c r="E29" s="276">
        <f>SUM(E30:E32)</f>
        <v>0</v>
      </c>
      <c r="F29" s="276">
        <f>SUM(F30:F32)</f>
        <v>0</v>
      </c>
      <c r="G29" s="276">
        <f>SUM(G30:G32)</f>
        <v>0</v>
      </c>
      <c r="H29" s="276">
        <f>SUM(D29:G29)</f>
        <v>0</v>
      </c>
      <c r="I29" s="271"/>
      <c r="K29" s="319"/>
      <c r="L29" s="319">
        <f>K31-K30</f>
        <v>0</v>
      </c>
    </row>
    <row r="30" spans="1:12">
      <c r="A30" s="106"/>
      <c r="B30" s="335" t="s">
        <v>50</v>
      </c>
      <c r="C30" s="335"/>
      <c r="D30" s="277">
        <v>0</v>
      </c>
      <c r="E30" s="277">
        <v>0</v>
      </c>
      <c r="F30" s="277">
        <v>0</v>
      </c>
      <c r="G30" s="277">
        <v>0</v>
      </c>
      <c r="H30" s="275">
        <f>SUM(D30:G30)</f>
        <v>0</v>
      </c>
      <c r="I30" s="271"/>
      <c r="K30" s="319"/>
    </row>
    <row r="31" spans="1:12">
      <c r="A31" s="106"/>
      <c r="B31" s="335" t="s">
        <v>51</v>
      </c>
      <c r="C31" s="335"/>
      <c r="D31" s="277">
        <v>0</v>
      </c>
      <c r="E31" s="277">
        <v>0</v>
      </c>
      <c r="F31" s="277">
        <v>0</v>
      </c>
      <c r="G31" s="277">
        <v>0</v>
      </c>
      <c r="H31" s="275">
        <f>SUM(D31:G31)</f>
        <v>0</v>
      </c>
      <c r="I31" s="271"/>
      <c r="K31" s="307"/>
    </row>
    <row r="32" spans="1:12">
      <c r="A32" s="106"/>
      <c r="B32" s="335" t="s">
        <v>142</v>
      </c>
      <c r="C32" s="335"/>
      <c r="D32" s="277">
        <v>0</v>
      </c>
      <c r="E32" s="277">
        <v>0</v>
      </c>
      <c r="F32" s="277">
        <v>0</v>
      </c>
      <c r="G32" s="277">
        <v>0</v>
      </c>
      <c r="H32" s="275">
        <f>SUM(D32:G32)</f>
        <v>0</v>
      </c>
      <c r="I32" s="271"/>
      <c r="L32" s="307"/>
    </row>
    <row r="33" spans="1:11" ht="9.9499999999999993" customHeight="1">
      <c r="A33" s="119"/>
      <c r="B33" s="274"/>
      <c r="C33" s="109"/>
      <c r="D33" s="275"/>
      <c r="E33" s="275"/>
      <c r="F33" s="275"/>
      <c r="G33" s="275"/>
      <c r="H33" s="275"/>
      <c r="I33" s="271"/>
      <c r="K33" s="307"/>
    </row>
    <row r="34" spans="1:11">
      <c r="A34" s="119" t="s">
        <v>135</v>
      </c>
      <c r="B34" s="402" t="s">
        <v>143</v>
      </c>
      <c r="C34" s="402"/>
      <c r="D34" s="276">
        <f>SUM(D35:D38)</f>
        <v>0</v>
      </c>
      <c r="E34" s="276">
        <f>SUM(E35:E38)</f>
        <v>276088</v>
      </c>
      <c r="F34" s="276">
        <f>SUM(F35:F38)</f>
        <v>-12053106</v>
      </c>
      <c r="G34" s="276">
        <f>SUM(G35:G38)</f>
        <v>0</v>
      </c>
      <c r="H34" s="276">
        <f>SUM(D34:G34)</f>
        <v>-11777018</v>
      </c>
      <c r="I34" s="271"/>
    </row>
    <row r="35" spans="1:11">
      <c r="A35" s="106"/>
      <c r="B35" s="335" t="s">
        <v>144</v>
      </c>
      <c r="C35" s="335"/>
      <c r="D35" s="277">
        <v>0</v>
      </c>
      <c r="E35" s="277">
        <v>0</v>
      </c>
      <c r="F35" s="277">
        <f>+ESF!I52-F22</f>
        <v>-282329</v>
      </c>
      <c r="G35" s="277">
        <v>0</v>
      </c>
      <c r="H35" s="275">
        <f>SUM(D35:G35)</f>
        <v>-282329</v>
      </c>
      <c r="I35" s="271"/>
    </row>
    <row r="36" spans="1:11">
      <c r="A36" s="106"/>
      <c r="B36" s="335" t="s">
        <v>55</v>
      </c>
      <c r="C36" s="335"/>
      <c r="D36" s="277">
        <v>0</v>
      </c>
      <c r="E36" s="277">
        <f>+ESF!I53-E23</f>
        <v>276088</v>
      </c>
      <c r="F36" s="277">
        <f>ESF!I56-ESF!J56</f>
        <v>-11770777</v>
      </c>
      <c r="G36" s="277">
        <v>0</v>
      </c>
      <c r="H36" s="275">
        <f>SUM(D36:G36)</f>
        <v>-11494689</v>
      </c>
      <c r="I36" s="271"/>
    </row>
    <row r="37" spans="1:11">
      <c r="A37" s="106"/>
      <c r="B37" s="335" t="s">
        <v>145</v>
      </c>
      <c r="C37" s="335"/>
      <c r="D37" s="277">
        <v>0</v>
      </c>
      <c r="E37" s="277">
        <v>0</v>
      </c>
      <c r="F37" s="277">
        <v>0</v>
      </c>
      <c r="G37" s="277">
        <v>0</v>
      </c>
      <c r="H37" s="275">
        <f>SUM(D37:G37)</f>
        <v>0</v>
      </c>
      <c r="I37" s="271"/>
    </row>
    <row r="38" spans="1:11">
      <c r="A38" s="106"/>
      <c r="B38" s="335" t="s">
        <v>57</v>
      </c>
      <c r="C38" s="335"/>
      <c r="D38" s="277">
        <v>0</v>
      </c>
      <c r="E38" s="277">
        <v>0</v>
      </c>
      <c r="F38" s="277">
        <v>0</v>
      </c>
      <c r="G38" s="277">
        <v>0</v>
      </c>
      <c r="H38" s="275">
        <f>SUM(D38:G38)</f>
        <v>0</v>
      </c>
      <c r="I38" s="271"/>
    </row>
    <row r="39" spans="1:11" ht="9.9499999999999993" customHeight="1">
      <c r="A39" s="119"/>
      <c r="B39" s="274"/>
      <c r="C39" s="109"/>
      <c r="D39" s="275"/>
      <c r="E39" s="275"/>
      <c r="F39" s="275"/>
      <c r="G39" s="275"/>
      <c r="H39" s="275"/>
      <c r="I39" s="271"/>
    </row>
    <row r="40" spans="1:11" ht="18">
      <c r="A40" s="280"/>
      <c r="B40" s="404" t="s">
        <v>221</v>
      </c>
      <c r="C40" s="404"/>
      <c r="D40" s="281">
        <f>D27+D29+D34</f>
        <v>0</v>
      </c>
      <c r="E40" s="281">
        <f t="shared" ref="E40:H40" si="1">E27+E29+E34</f>
        <v>17259232</v>
      </c>
      <c r="F40" s="281">
        <f t="shared" si="1"/>
        <v>-11687274</v>
      </c>
      <c r="G40" s="281">
        <f t="shared" si="1"/>
        <v>0</v>
      </c>
      <c r="H40" s="281">
        <f t="shared" si="1"/>
        <v>5571958</v>
      </c>
      <c r="I40" s="282"/>
      <c r="K40" s="279" t="str">
        <f>IF(H40=ESF!I63," ","ERROR")</f>
        <v xml:space="preserve"> </v>
      </c>
    </row>
    <row r="41" spans="1:11" ht="6" customHeight="1">
      <c r="A41" s="283"/>
      <c r="B41" s="283"/>
      <c r="C41" s="283"/>
      <c r="D41" s="283"/>
      <c r="E41" s="283"/>
      <c r="F41" s="283"/>
      <c r="G41" s="283"/>
      <c r="H41" s="283"/>
      <c r="I41" s="284"/>
    </row>
    <row r="42" spans="1:11" ht="6" customHeight="1">
      <c r="D42" s="285"/>
      <c r="E42" s="285"/>
      <c r="I42" s="110"/>
    </row>
    <row r="43" spans="1:11" ht="15" customHeight="1">
      <c r="A43" s="90"/>
      <c r="B43" s="343" t="s">
        <v>78</v>
      </c>
      <c r="C43" s="343"/>
      <c r="D43" s="343"/>
      <c r="E43" s="343"/>
      <c r="F43" s="343"/>
      <c r="G43" s="343"/>
      <c r="H43" s="343"/>
      <c r="I43" s="343"/>
      <c r="J43" s="108"/>
    </row>
    <row r="44" spans="1:11" ht="9.75" customHeight="1">
      <c r="A44" s="90"/>
      <c r="B44" s="108"/>
      <c r="C44" s="132"/>
      <c r="D44" s="133"/>
      <c r="E44" s="133"/>
      <c r="F44" s="90"/>
      <c r="G44" s="134"/>
      <c r="H44" s="132"/>
      <c r="I44" s="133"/>
      <c r="J44" s="133"/>
    </row>
    <row r="45" spans="1:11" ht="50.1" customHeight="1">
      <c r="A45" s="90"/>
      <c r="B45" s="108"/>
      <c r="C45" s="342"/>
      <c r="D45" s="405"/>
      <c r="E45" s="133"/>
      <c r="F45" s="90"/>
      <c r="G45" s="341"/>
      <c r="H45" s="341"/>
      <c r="I45" s="133"/>
      <c r="J45" s="133"/>
    </row>
    <row r="46" spans="1:11" ht="14.1" customHeight="1">
      <c r="A46" s="90"/>
      <c r="B46" s="140"/>
      <c r="C46" s="316" t="s">
        <v>210</v>
      </c>
      <c r="D46" s="318"/>
      <c r="E46" s="133"/>
      <c r="F46" s="133"/>
      <c r="G46" s="334" t="s">
        <v>223</v>
      </c>
      <c r="H46" s="334"/>
      <c r="I46" s="109"/>
      <c r="J46" s="133"/>
    </row>
    <row r="47" spans="1:11" ht="14.1" customHeight="1">
      <c r="A47" s="90"/>
      <c r="B47" s="142"/>
      <c r="C47" s="315" t="s">
        <v>211</v>
      </c>
      <c r="D47" s="77"/>
      <c r="E47" s="143"/>
      <c r="F47" s="143"/>
      <c r="G47" s="329" t="s">
        <v>212</v>
      </c>
      <c r="H47" s="329"/>
      <c r="I47" s="109"/>
      <c r="J47" s="133"/>
    </row>
    <row r="48" spans="1:11">
      <c r="C48" s="317" t="s">
        <v>74</v>
      </c>
      <c r="D48" s="63"/>
      <c r="G48" s="328" t="s">
        <v>75</v>
      </c>
      <c r="H48" s="328"/>
    </row>
  </sheetData>
  <sheetProtection formatCells="0" selectLockedCells="1"/>
  <mergeCells count="37">
    <mergeCell ref="G48:H48"/>
    <mergeCell ref="G47:H47"/>
    <mergeCell ref="B40:C40"/>
    <mergeCell ref="B43:I43"/>
    <mergeCell ref="C45:D45"/>
    <mergeCell ref="G45:H45"/>
    <mergeCell ref="G46:H46"/>
    <mergeCell ref="B38:C38"/>
    <mergeCell ref="B24:C24"/>
    <mergeCell ref="B25:C25"/>
    <mergeCell ref="B27:C27"/>
    <mergeCell ref="B29:C29"/>
    <mergeCell ref="B30:C30"/>
    <mergeCell ref="B31:C31"/>
    <mergeCell ref="B32:C32"/>
    <mergeCell ref="B34:C34"/>
    <mergeCell ref="B35:C35"/>
    <mergeCell ref="B36:C36"/>
    <mergeCell ref="B37:C37"/>
    <mergeCell ref="B23:C23"/>
    <mergeCell ref="C6:G6"/>
    <mergeCell ref="C7:I7"/>
    <mergeCell ref="C8:G8"/>
    <mergeCell ref="B11:C11"/>
    <mergeCell ref="B14:C14"/>
    <mergeCell ref="B16:C16"/>
    <mergeCell ref="B17:C17"/>
    <mergeCell ref="B18:C18"/>
    <mergeCell ref="B19:C19"/>
    <mergeCell ref="B21:C21"/>
    <mergeCell ref="B22:C22"/>
    <mergeCell ref="C5:G5"/>
    <mergeCell ref="D1:E1"/>
    <mergeCell ref="F1:G1"/>
    <mergeCell ref="H1:I1"/>
    <mergeCell ref="C3:G3"/>
    <mergeCell ref="C4:G4"/>
  </mergeCells>
  <printOptions verticalCentered="1"/>
  <pageMargins left="1.2598425196850394" right="1.4173228346456694" top="0.94488188976377963" bottom="0.59055118110236227" header="0" footer="0"/>
  <pageSetup scale="6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58"/>
  <sheetViews>
    <sheetView showWhiteSpace="0" topLeftCell="E1" zoomScaleNormal="100" workbookViewId="0">
      <selection activeCell="E4" sqref="E4:O4"/>
    </sheetView>
  </sheetViews>
  <sheetFormatPr baseColWidth="10" defaultRowHeight="12"/>
  <cols>
    <col min="1" max="1" width="1.28515625" style="147" customWidth="1"/>
    <col min="2" max="3" width="3.7109375" style="147" customWidth="1"/>
    <col min="4" max="4" width="23.85546875" style="147" customWidth="1"/>
    <col min="5" max="5" width="21.42578125" style="147" customWidth="1"/>
    <col min="6" max="6" width="17.28515625" style="147" customWidth="1"/>
    <col min="7" max="8" width="18.7109375" style="91" customWidth="1"/>
    <col min="9" max="9" width="7.7109375" style="147" customWidth="1"/>
    <col min="10" max="11" width="3.7109375" style="78" customWidth="1"/>
    <col min="12" max="16" width="18.7109375" style="78" customWidth="1"/>
    <col min="17" max="17" width="1.85546875" style="78" customWidth="1"/>
    <col min="18" max="16384" width="11.42578125" style="78"/>
  </cols>
  <sheetData>
    <row r="1" spans="1:17" s="90" customFormat="1" ht="16.5" customHeight="1">
      <c r="B1" s="148"/>
      <c r="C1" s="148"/>
      <c r="D1" s="148"/>
      <c r="E1" s="364" t="s">
        <v>217</v>
      </c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148"/>
      <c r="Q1" s="148"/>
    </row>
    <row r="2" spans="1:17" ht="15" customHeight="1">
      <c r="B2" s="148"/>
      <c r="C2" s="148"/>
      <c r="D2" s="148"/>
      <c r="E2" s="364" t="s">
        <v>175</v>
      </c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148"/>
      <c r="Q2" s="148"/>
    </row>
    <row r="3" spans="1:17" ht="15" customHeight="1">
      <c r="B3" s="148"/>
      <c r="C3" s="148"/>
      <c r="D3" s="148"/>
      <c r="E3" s="364" t="s">
        <v>225</v>
      </c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148"/>
      <c r="Q3" s="148"/>
    </row>
    <row r="4" spans="1:17" ht="16.5" customHeight="1">
      <c r="B4" s="148"/>
      <c r="C4" s="148"/>
      <c r="D4" s="148"/>
      <c r="E4" s="364" t="s">
        <v>1</v>
      </c>
      <c r="F4" s="364"/>
      <c r="G4" s="364"/>
      <c r="H4" s="364"/>
      <c r="I4" s="364"/>
      <c r="J4" s="364"/>
      <c r="K4" s="364"/>
      <c r="L4" s="364"/>
      <c r="M4" s="364"/>
      <c r="N4" s="364"/>
      <c r="O4" s="364"/>
      <c r="P4" s="148"/>
      <c r="Q4" s="148"/>
    </row>
    <row r="5" spans="1:17" ht="3" customHeight="1">
      <c r="C5" s="152"/>
      <c r="D5" s="287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48"/>
      <c r="P5" s="90"/>
      <c r="Q5" s="90"/>
    </row>
    <row r="6" spans="1:17" ht="19.5" customHeight="1">
      <c r="A6" s="95"/>
      <c r="B6" s="336" t="s">
        <v>4</v>
      </c>
      <c r="C6" s="336"/>
      <c r="D6" s="336"/>
      <c r="E6" s="345" t="s">
        <v>209</v>
      </c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80"/>
      <c r="Q6" s="90"/>
    </row>
    <row r="7" spans="1:17" s="90" customFormat="1" ht="5.0999999999999996" customHeight="1">
      <c r="A7" s="147"/>
      <c r="B7" s="152"/>
      <c r="C7" s="152"/>
      <c r="D7" s="287"/>
      <c r="E7" s="152"/>
      <c r="F7" s="152"/>
      <c r="G7" s="288"/>
      <c r="H7" s="288"/>
      <c r="I7" s="287"/>
    </row>
    <row r="8" spans="1:17" s="90" customFormat="1" ht="3" customHeight="1">
      <c r="A8" s="147"/>
      <c r="B8" s="147"/>
      <c r="C8" s="289"/>
      <c r="D8" s="287"/>
      <c r="E8" s="289"/>
      <c r="F8" s="289"/>
      <c r="G8" s="290"/>
      <c r="H8" s="290"/>
      <c r="I8" s="287"/>
    </row>
    <row r="9" spans="1:17" s="90" customFormat="1" ht="31.5" customHeight="1">
      <c r="A9" s="291"/>
      <c r="B9" s="406" t="s">
        <v>76</v>
      </c>
      <c r="C9" s="406"/>
      <c r="D9" s="406"/>
      <c r="E9" s="406"/>
      <c r="F9" s="159"/>
      <c r="G9" s="158">
        <v>2015</v>
      </c>
      <c r="H9" s="158">
        <v>2014</v>
      </c>
      <c r="I9" s="292"/>
      <c r="J9" s="406" t="s">
        <v>76</v>
      </c>
      <c r="K9" s="406"/>
      <c r="L9" s="406"/>
      <c r="M9" s="406"/>
      <c r="N9" s="159"/>
      <c r="O9" s="158">
        <v>2015</v>
      </c>
      <c r="P9" s="158">
        <v>2014</v>
      </c>
      <c r="Q9" s="293"/>
    </row>
    <row r="10" spans="1:17" s="90" customFormat="1" ht="3" customHeight="1">
      <c r="A10" s="161"/>
      <c r="B10" s="147"/>
      <c r="C10" s="147"/>
      <c r="D10" s="162"/>
      <c r="E10" s="162"/>
      <c r="F10" s="162"/>
      <c r="G10" s="294"/>
      <c r="H10" s="294"/>
      <c r="I10" s="147"/>
      <c r="Q10" s="105"/>
    </row>
    <row r="11" spans="1:17" s="90" customFormat="1">
      <c r="A11" s="106"/>
      <c r="B11" s="91"/>
      <c r="C11" s="164"/>
      <c r="D11" s="164"/>
      <c r="E11" s="164"/>
      <c r="F11" s="164"/>
      <c r="G11" s="294"/>
      <c r="H11" s="294"/>
      <c r="I11" s="91"/>
      <c r="Q11" s="105"/>
    </row>
    <row r="12" spans="1:17" ht="17.25" customHeight="1">
      <c r="A12" s="106"/>
      <c r="B12" s="407" t="s">
        <v>176</v>
      </c>
      <c r="C12" s="407"/>
      <c r="D12" s="407"/>
      <c r="E12" s="407"/>
      <c r="F12" s="407"/>
      <c r="G12" s="294"/>
      <c r="H12" s="294"/>
      <c r="I12" s="91"/>
      <c r="J12" s="407" t="s">
        <v>177</v>
      </c>
      <c r="K12" s="407"/>
      <c r="L12" s="407"/>
      <c r="M12" s="407"/>
      <c r="N12" s="407"/>
      <c r="O12" s="295"/>
      <c r="P12" s="295"/>
      <c r="Q12" s="105"/>
    </row>
    <row r="13" spans="1:17" ht="17.25" customHeight="1">
      <c r="A13" s="106"/>
      <c r="B13" s="91"/>
      <c r="C13" s="164"/>
      <c r="D13" s="91"/>
      <c r="E13" s="164"/>
      <c r="F13" s="164"/>
      <c r="G13" s="294"/>
      <c r="H13" s="294"/>
      <c r="I13" s="91"/>
      <c r="J13" s="91"/>
      <c r="K13" s="164"/>
      <c r="L13" s="164"/>
      <c r="M13" s="164"/>
      <c r="N13" s="164"/>
      <c r="O13" s="295"/>
      <c r="P13" s="295"/>
      <c r="Q13" s="105"/>
    </row>
    <row r="14" spans="1:17" ht="17.25" customHeight="1">
      <c r="A14" s="106"/>
      <c r="B14" s="91"/>
      <c r="C14" s="407" t="s">
        <v>67</v>
      </c>
      <c r="D14" s="407"/>
      <c r="E14" s="407"/>
      <c r="F14" s="407"/>
      <c r="G14" s="296">
        <f>SUM(G15:G25)</f>
        <v>513716</v>
      </c>
      <c r="H14" s="296">
        <f>SUM(H15:H25)</f>
        <v>1291567</v>
      </c>
      <c r="I14" s="91"/>
      <c r="J14" s="91"/>
      <c r="K14" s="407" t="s">
        <v>67</v>
      </c>
      <c r="L14" s="407"/>
      <c r="M14" s="407"/>
      <c r="N14" s="407"/>
      <c r="O14" s="296">
        <f>SUM(O15:O17)</f>
        <v>0</v>
      </c>
      <c r="P14" s="296">
        <f>SUM(P15:P17)</f>
        <v>0</v>
      </c>
      <c r="Q14" s="105"/>
    </row>
    <row r="15" spans="1:17" ht="15" customHeight="1">
      <c r="A15" s="106"/>
      <c r="B15" s="91"/>
      <c r="C15" s="164"/>
      <c r="D15" s="408" t="s">
        <v>86</v>
      </c>
      <c r="E15" s="408"/>
      <c r="F15" s="408"/>
      <c r="G15" s="297">
        <v>0</v>
      </c>
      <c r="H15" s="297">
        <v>0</v>
      </c>
      <c r="I15" s="91"/>
      <c r="J15" s="91"/>
      <c r="K15" s="90"/>
      <c r="L15" s="409" t="s">
        <v>33</v>
      </c>
      <c r="M15" s="409"/>
      <c r="N15" s="409"/>
      <c r="O15" s="297">
        <v>0</v>
      </c>
      <c r="P15" s="297">
        <v>0</v>
      </c>
      <c r="Q15" s="105"/>
    </row>
    <row r="16" spans="1:17" ht="15" customHeight="1">
      <c r="A16" s="106"/>
      <c r="B16" s="91"/>
      <c r="C16" s="164"/>
      <c r="D16" s="408" t="s">
        <v>201</v>
      </c>
      <c r="E16" s="408"/>
      <c r="F16" s="408"/>
      <c r="G16" s="297"/>
      <c r="H16" s="297"/>
      <c r="I16" s="91"/>
      <c r="J16" s="91"/>
      <c r="K16" s="90"/>
      <c r="L16" s="409" t="s">
        <v>35</v>
      </c>
      <c r="M16" s="409"/>
      <c r="N16" s="409"/>
      <c r="O16" s="297">
        <v>0</v>
      </c>
      <c r="P16" s="297">
        <v>0</v>
      </c>
      <c r="Q16" s="105"/>
    </row>
    <row r="17" spans="1:17" ht="15" customHeight="1">
      <c r="A17" s="106"/>
      <c r="B17" s="91"/>
      <c r="C17" s="298"/>
      <c r="D17" s="408" t="s">
        <v>178</v>
      </c>
      <c r="E17" s="408"/>
      <c r="F17" s="408"/>
      <c r="G17" s="297">
        <v>0</v>
      </c>
      <c r="H17" s="297">
        <v>0</v>
      </c>
      <c r="I17" s="91"/>
      <c r="J17" s="91"/>
      <c r="K17" s="294"/>
      <c r="L17" s="409" t="s">
        <v>205</v>
      </c>
      <c r="M17" s="409"/>
      <c r="N17" s="409"/>
      <c r="O17" s="297">
        <v>0</v>
      </c>
      <c r="P17" s="297">
        <v>0</v>
      </c>
      <c r="Q17" s="105"/>
    </row>
    <row r="18" spans="1:17" ht="15" customHeight="1">
      <c r="A18" s="106"/>
      <c r="B18" s="91"/>
      <c r="C18" s="298"/>
      <c r="D18" s="408" t="s">
        <v>92</v>
      </c>
      <c r="E18" s="408"/>
      <c r="F18" s="408"/>
      <c r="G18" s="297">
        <v>0</v>
      </c>
      <c r="H18" s="297">
        <v>0</v>
      </c>
      <c r="I18" s="91"/>
      <c r="J18" s="91"/>
      <c r="K18" s="294"/>
      <c r="Q18" s="105"/>
    </row>
    <row r="19" spans="1:17" ht="15" customHeight="1">
      <c r="A19" s="106"/>
      <c r="B19" s="91"/>
      <c r="C19" s="298"/>
      <c r="D19" s="408" t="s">
        <v>93</v>
      </c>
      <c r="E19" s="408"/>
      <c r="F19" s="408"/>
      <c r="G19" s="297">
        <v>0</v>
      </c>
      <c r="H19" s="297">
        <v>0</v>
      </c>
      <c r="I19" s="91"/>
      <c r="J19" s="91"/>
      <c r="K19" s="299" t="s">
        <v>68</v>
      </c>
      <c r="L19" s="299"/>
      <c r="M19" s="299"/>
      <c r="N19" s="299"/>
      <c r="O19" s="296">
        <f>SUM(O20:O22)</f>
        <v>0</v>
      </c>
      <c r="P19" s="296">
        <f>SUM(P20:P22)</f>
        <v>0</v>
      </c>
      <c r="Q19" s="105"/>
    </row>
    <row r="20" spans="1:17" ht="15" customHeight="1">
      <c r="A20" s="106"/>
      <c r="B20" s="91"/>
      <c r="C20" s="298"/>
      <c r="D20" s="408" t="s">
        <v>94</v>
      </c>
      <c r="E20" s="408"/>
      <c r="F20" s="408"/>
      <c r="G20" s="297">
        <v>0</v>
      </c>
      <c r="H20" s="297">
        <v>0</v>
      </c>
      <c r="I20" s="91"/>
      <c r="J20" s="91"/>
      <c r="K20" s="294"/>
      <c r="L20" s="298" t="s">
        <v>33</v>
      </c>
      <c r="M20" s="298"/>
      <c r="N20" s="298"/>
      <c r="O20" s="297">
        <v>0</v>
      </c>
      <c r="P20" s="297">
        <v>0</v>
      </c>
      <c r="Q20" s="105"/>
    </row>
    <row r="21" spans="1:17" ht="15" customHeight="1">
      <c r="A21" s="106"/>
      <c r="B21" s="91"/>
      <c r="C21" s="298"/>
      <c r="D21" s="408" t="s">
        <v>96</v>
      </c>
      <c r="E21" s="408"/>
      <c r="F21" s="408"/>
      <c r="G21" s="297">
        <v>0</v>
      </c>
      <c r="H21" s="297">
        <v>0</v>
      </c>
      <c r="I21" s="91"/>
      <c r="J21" s="91"/>
      <c r="K21" s="294"/>
      <c r="L21" s="409" t="s">
        <v>35</v>
      </c>
      <c r="M21" s="409"/>
      <c r="N21" s="409"/>
      <c r="O21" s="297">
        <v>0</v>
      </c>
      <c r="P21" s="297">
        <v>0</v>
      </c>
      <c r="Q21" s="105"/>
    </row>
    <row r="22" spans="1:17" ht="28.5" customHeight="1">
      <c r="A22" s="106"/>
      <c r="B22" s="91"/>
      <c r="C22" s="298"/>
      <c r="D22" s="408" t="s">
        <v>98</v>
      </c>
      <c r="E22" s="408"/>
      <c r="F22" s="408"/>
      <c r="G22" s="297">
        <v>0</v>
      </c>
      <c r="H22" s="297">
        <v>0</v>
      </c>
      <c r="I22" s="91"/>
      <c r="J22" s="91"/>
      <c r="K22" s="90"/>
      <c r="L22" s="409" t="s">
        <v>206</v>
      </c>
      <c r="M22" s="409"/>
      <c r="N22" s="409"/>
      <c r="O22" s="297">
        <v>0</v>
      </c>
      <c r="P22" s="297">
        <v>0</v>
      </c>
      <c r="Q22" s="105"/>
    </row>
    <row r="23" spans="1:17" ht="15" customHeight="1">
      <c r="A23" s="106"/>
      <c r="B23" s="91"/>
      <c r="C23" s="298"/>
      <c r="D23" s="408" t="s">
        <v>103</v>
      </c>
      <c r="E23" s="408"/>
      <c r="F23" s="408"/>
      <c r="G23" s="297">
        <v>513716</v>
      </c>
      <c r="H23" s="297">
        <v>1291567</v>
      </c>
      <c r="I23" s="91"/>
      <c r="J23" s="91"/>
      <c r="K23" s="407" t="s">
        <v>179</v>
      </c>
      <c r="L23" s="407"/>
      <c r="M23" s="407"/>
      <c r="N23" s="407"/>
      <c r="O23" s="296">
        <f>O14-O19</f>
        <v>0</v>
      </c>
      <c r="P23" s="296">
        <f>P14-P19</f>
        <v>0</v>
      </c>
      <c r="Q23" s="105"/>
    </row>
    <row r="24" spans="1:17" ht="15" customHeight="1">
      <c r="A24" s="106"/>
      <c r="B24" s="91"/>
      <c r="C24" s="298"/>
      <c r="D24" s="408" t="s">
        <v>202</v>
      </c>
      <c r="E24" s="408"/>
      <c r="F24" s="408"/>
      <c r="G24" s="297">
        <v>0</v>
      </c>
      <c r="H24" s="297">
        <v>0</v>
      </c>
      <c r="I24" s="91"/>
      <c r="J24" s="91"/>
      <c r="Q24" s="105"/>
    </row>
    <row r="25" spans="1:17" ht="15" customHeight="1">
      <c r="A25" s="106"/>
      <c r="B25" s="91"/>
      <c r="C25" s="298"/>
      <c r="D25" s="408" t="s">
        <v>203</v>
      </c>
      <c r="E25" s="408"/>
      <c r="F25" s="203"/>
      <c r="G25" s="297">
        <v>0</v>
      </c>
      <c r="H25" s="297">
        <v>0</v>
      </c>
      <c r="I25" s="91"/>
      <c r="J25" s="90"/>
      <c r="Q25" s="105"/>
    </row>
    <row r="26" spans="1:17" ht="15" customHeight="1">
      <c r="A26" s="106"/>
      <c r="B26" s="91"/>
      <c r="C26" s="164"/>
      <c r="D26" s="91"/>
      <c r="E26" s="164"/>
      <c r="F26" s="296"/>
      <c r="G26" s="295"/>
      <c r="H26" s="295"/>
      <c r="I26" s="91"/>
      <c r="J26" s="407" t="s">
        <v>180</v>
      </c>
      <c r="K26" s="407"/>
      <c r="L26" s="407"/>
      <c r="M26" s="407"/>
      <c r="N26" s="407"/>
      <c r="O26" s="90"/>
      <c r="P26" s="90"/>
      <c r="Q26" s="105"/>
    </row>
    <row r="27" spans="1:17" ht="15" customHeight="1">
      <c r="A27" s="106"/>
      <c r="B27" s="91"/>
      <c r="C27" s="407" t="s">
        <v>68</v>
      </c>
      <c r="D27" s="407"/>
      <c r="E27" s="407"/>
      <c r="F27" s="407"/>
      <c r="G27" s="296">
        <f>SUM(G28:G46)</f>
        <v>506194</v>
      </c>
      <c r="H27" s="296">
        <f>SUM(H28:H46)</f>
        <v>1267582</v>
      </c>
      <c r="I27" s="91"/>
      <c r="J27" s="91"/>
      <c r="K27" s="164"/>
      <c r="L27" s="91"/>
      <c r="M27" s="203"/>
      <c r="N27" s="203"/>
      <c r="O27" s="295"/>
      <c r="P27" s="295"/>
      <c r="Q27" s="105"/>
    </row>
    <row r="28" spans="1:17" ht="15" customHeight="1">
      <c r="A28" s="106"/>
      <c r="B28" s="91"/>
      <c r="C28" s="299"/>
      <c r="D28" s="408" t="s">
        <v>181</v>
      </c>
      <c r="E28" s="408"/>
      <c r="F28" s="408"/>
      <c r="G28" s="297">
        <f>141060+1435</f>
        <v>142495</v>
      </c>
      <c r="H28" s="297">
        <v>194289</v>
      </c>
      <c r="I28" s="91"/>
      <c r="J28" s="91"/>
      <c r="K28" s="299" t="s">
        <v>67</v>
      </c>
      <c r="L28" s="299"/>
      <c r="M28" s="299"/>
      <c r="N28" s="299"/>
      <c r="O28" s="296">
        <f>O29+O32</f>
        <v>0</v>
      </c>
      <c r="P28" s="296">
        <f>P29+P32</f>
        <v>0</v>
      </c>
      <c r="Q28" s="105"/>
    </row>
    <row r="29" spans="1:17" ht="15" customHeight="1">
      <c r="A29" s="106"/>
      <c r="B29" s="91"/>
      <c r="C29" s="299"/>
      <c r="D29" s="408" t="s">
        <v>89</v>
      </c>
      <c r="E29" s="408"/>
      <c r="F29" s="408"/>
      <c r="G29" s="297">
        <v>156233</v>
      </c>
      <c r="H29" s="297">
        <v>446962</v>
      </c>
      <c r="I29" s="91"/>
      <c r="J29" s="90"/>
      <c r="K29" s="90"/>
      <c r="L29" s="298" t="s">
        <v>182</v>
      </c>
      <c r="M29" s="298"/>
      <c r="N29" s="298"/>
      <c r="O29" s="297">
        <f>SUM(O30:O31)</f>
        <v>0</v>
      </c>
      <c r="P29" s="297">
        <f>SUM(P30:P31)</f>
        <v>0</v>
      </c>
      <c r="Q29" s="105"/>
    </row>
    <row r="30" spans="1:17" ht="15" customHeight="1">
      <c r="A30" s="106"/>
      <c r="B30" s="91"/>
      <c r="C30" s="299"/>
      <c r="D30" s="408" t="s">
        <v>91</v>
      </c>
      <c r="E30" s="408"/>
      <c r="F30" s="408"/>
      <c r="G30" s="297">
        <v>117074</v>
      </c>
      <c r="H30" s="297">
        <v>288495</v>
      </c>
      <c r="I30" s="91"/>
      <c r="J30" s="91"/>
      <c r="K30" s="299"/>
      <c r="L30" s="298" t="s">
        <v>183</v>
      </c>
      <c r="M30" s="298"/>
      <c r="N30" s="298"/>
      <c r="O30" s="297">
        <v>0</v>
      </c>
      <c r="P30" s="297">
        <v>0</v>
      </c>
      <c r="Q30" s="105"/>
    </row>
    <row r="31" spans="1:17" ht="15" customHeight="1">
      <c r="A31" s="106"/>
      <c r="B31" s="91"/>
      <c r="C31" s="164"/>
      <c r="D31" s="91"/>
      <c r="E31" s="164"/>
      <c r="F31" s="164"/>
      <c r="G31" s="295"/>
      <c r="H31" s="295"/>
      <c r="I31" s="91"/>
      <c r="J31" s="91"/>
      <c r="K31" s="299"/>
      <c r="L31" s="298" t="s">
        <v>185</v>
      </c>
      <c r="M31" s="298"/>
      <c r="N31" s="298"/>
      <c r="O31" s="297">
        <v>0</v>
      </c>
      <c r="P31" s="297">
        <v>0</v>
      </c>
      <c r="Q31" s="105"/>
    </row>
    <row r="32" spans="1:17" ht="15" customHeight="1">
      <c r="A32" s="106"/>
      <c r="B32" s="91"/>
      <c r="C32" s="299"/>
      <c r="D32" s="408" t="s">
        <v>95</v>
      </c>
      <c r="E32" s="408"/>
      <c r="F32" s="408"/>
      <c r="G32" s="297">
        <v>0</v>
      </c>
      <c r="H32" s="297">
        <v>0</v>
      </c>
      <c r="I32" s="91"/>
      <c r="J32" s="91"/>
      <c r="K32" s="299"/>
      <c r="L32" s="409" t="s">
        <v>207</v>
      </c>
      <c r="M32" s="409"/>
      <c r="N32" s="409"/>
      <c r="O32" s="297">
        <v>0</v>
      </c>
      <c r="P32" s="297">
        <v>0</v>
      </c>
      <c r="Q32" s="105"/>
    </row>
    <row r="33" spans="1:19" ht="15" customHeight="1">
      <c r="A33" s="106"/>
      <c r="B33" s="91"/>
      <c r="C33" s="299"/>
      <c r="D33" s="408" t="s">
        <v>184</v>
      </c>
      <c r="E33" s="408"/>
      <c r="F33" s="408"/>
      <c r="G33" s="297">
        <v>0</v>
      </c>
      <c r="H33" s="297">
        <v>0</v>
      </c>
      <c r="I33" s="91"/>
      <c r="J33" s="91"/>
      <c r="K33" s="294"/>
      <c r="Q33" s="105"/>
    </row>
    <row r="34" spans="1:19" ht="15" customHeight="1">
      <c r="A34" s="106"/>
      <c r="B34" s="91"/>
      <c r="C34" s="299"/>
      <c r="D34" s="408" t="s">
        <v>186</v>
      </c>
      <c r="E34" s="408"/>
      <c r="F34" s="408"/>
      <c r="G34" s="297">
        <v>0</v>
      </c>
      <c r="H34" s="297">
        <v>0</v>
      </c>
      <c r="I34" s="91"/>
      <c r="J34" s="91"/>
      <c r="K34" s="299" t="s">
        <v>68</v>
      </c>
      <c r="L34" s="299"/>
      <c r="M34" s="299"/>
      <c r="N34" s="299"/>
      <c r="O34" s="296">
        <f>O35+O38</f>
        <v>0</v>
      </c>
      <c r="P34" s="296">
        <f>P35+P38</f>
        <v>0</v>
      </c>
      <c r="Q34" s="105"/>
    </row>
    <row r="35" spans="1:19" ht="15" customHeight="1">
      <c r="A35" s="106"/>
      <c r="B35" s="91"/>
      <c r="C35" s="299"/>
      <c r="D35" s="408" t="s">
        <v>100</v>
      </c>
      <c r="E35" s="408"/>
      <c r="F35" s="408"/>
      <c r="G35" s="297">
        <v>0</v>
      </c>
      <c r="H35" s="297">
        <v>0</v>
      </c>
      <c r="I35" s="91"/>
      <c r="J35" s="91"/>
      <c r="K35" s="90"/>
      <c r="L35" s="298" t="s">
        <v>187</v>
      </c>
      <c r="M35" s="298"/>
      <c r="N35" s="298"/>
      <c r="O35" s="297">
        <f>SUM(O36:O37)</f>
        <v>0</v>
      </c>
      <c r="P35" s="297">
        <f>SUM(P36:P37)</f>
        <v>0</v>
      </c>
      <c r="Q35" s="105"/>
    </row>
    <row r="36" spans="1:19" ht="15" customHeight="1">
      <c r="A36" s="106"/>
      <c r="B36" s="91"/>
      <c r="C36" s="299"/>
      <c r="D36" s="408" t="s">
        <v>102</v>
      </c>
      <c r="E36" s="408"/>
      <c r="F36" s="408"/>
      <c r="G36" s="297">
        <v>0</v>
      </c>
      <c r="H36" s="297">
        <v>0</v>
      </c>
      <c r="I36" s="91"/>
      <c r="J36" s="91"/>
      <c r="K36" s="299"/>
      <c r="L36" s="298" t="s">
        <v>183</v>
      </c>
      <c r="M36" s="298"/>
      <c r="N36" s="298"/>
      <c r="O36" s="297">
        <v>0</v>
      </c>
      <c r="P36" s="297">
        <v>0</v>
      </c>
      <c r="Q36" s="105"/>
    </row>
    <row r="37" spans="1:19" ht="15" customHeight="1">
      <c r="A37" s="106"/>
      <c r="B37" s="91"/>
      <c r="C37" s="299"/>
      <c r="D37" s="408" t="s">
        <v>104</v>
      </c>
      <c r="E37" s="408"/>
      <c r="F37" s="408"/>
      <c r="G37" s="297">
        <v>0</v>
      </c>
      <c r="H37" s="297">
        <v>0</v>
      </c>
      <c r="I37" s="91"/>
      <c r="J37" s="90"/>
      <c r="K37" s="299"/>
      <c r="L37" s="298" t="s">
        <v>185</v>
      </c>
      <c r="M37" s="298"/>
      <c r="N37" s="298"/>
      <c r="O37" s="297">
        <v>0</v>
      </c>
      <c r="P37" s="297">
        <v>0</v>
      </c>
      <c r="Q37" s="105"/>
    </row>
    <row r="38" spans="1:19" ht="15" customHeight="1">
      <c r="A38" s="106"/>
      <c r="B38" s="91"/>
      <c r="C38" s="299"/>
      <c r="D38" s="408" t="s">
        <v>105</v>
      </c>
      <c r="E38" s="408"/>
      <c r="F38" s="408"/>
      <c r="G38" s="297">
        <v>0</v>
      </c>
      <c r="H38" s="297">
        <v>0</v>
      </c>
      <c r="I38" s="91"/>
      <c r="J38" s="91"/>
      <c r="K38" s="299"/>
      <c r="L38" s="409" t="s">
        <v>208</v>
      </c>
      <c r="M38" s="409"/>
      <c r="N38" s="409"/>
      <c r="O38" s="297">
        <v>0</v>
      </c>
      <c r="P38" s="297">
        <v>0</v>
      </c>
      <c r="Q38" s="105"/>
    </row>
    <row r="39" spans="1:19" ht="15" customHeight="1">
      <c r="A39" s="106"/>
      <c r="B39" s="91"/>
      <c r="C39" s="299"/>
      <c r="D39" s="408" t="s">
        <v>106</v>
      </c>
      <c r="E39" s="408"/>
      <c r="F39" s="408"/>
      <c r="G39" s="297">
        <v>0</v>
      </c>
      <c r="H39" s="297">
        <v>0</v>
      </c>
      <c r="I39" s="91"/>
      <c r="J39" s="91"/>
      <c r="K39" s="294"/>
      <c r="Q39" s="105"/>
    </row>
    <row r="40" spans="1:19" ht="15" customHeight="1">
      <c r="A40" s="106"/>
      <c r="B40" s="91"/>
      <c r="C40" s="299"/>
      <c r="D40" s="408" t="s">
        <v>108</v>
      </c>
      <c r="E40" s="408"/>
      <c r="F40" s="408"/>
      <c r="G40" s="297">
        <v>0</v>
      </c>
      <c r="H40" s="297">
        <v>0</v>
      </c>
      <c r="I40" s="91"/>
      <c r="J40" s="91"/>
      <c r="K40" s="407" t="s">
        <v>189</v>
      </c>
      <c r="L40" s="407"/>
      <c r="M40" s="407"/>
      <c r="N40" s="407"/>
      <c r="O40" s="296">
        <f>O28-O34</f>
        <v>0</v>
      </c>
      <c r="P40" s="296">
        <f>P28-P34</f>
        <v>0</v>
      </c>
      <c r="Q40" s="105"/>
    </row>
    <row r="41" spans="1:19" ht="15" customHeight="1">
      <c r="A41" s="106"/>
      <c r="B41" s="91"/>
      <c r="C41" s="164"/>
      <c r="D41" s="91"/>
      <c r="E41" s="164"/>
      <c r="F41" s="164"/>
      <c r="G41" s="295"/>
      <c r="H41" s="295"/>
      <c r="I41" s="91"/>
      <c r="J41" s="91"/>
      <c r="Q41" s="105"/>
    </row>
    <row r="42" spans="1:19" ht="15" customHeight="1">
      <c r="A42" s="106"/>
      <c r="B42" s="91"/>
      <c r="C42" s="299"/>
      <c r="D42" s="408" t="s">
        <v>188</v>
      </c>
      <c r="E42" s="408"/>
      <c r="F42" s="408"/>
      <c r="G42" s="297">
        <v>0</v>
      </c>
      <c r="H42" s="297">
        <v>0</v>
      </c>
      <c r="I42" s="91"/>
      <c r="J42" s="91"/>
      <c r="Q42" s="105"/>
    </row>
    <row r="43" spans="1:19" ht="15" customHeight="1">
      <c r="A43" s="106"/>
      <c r="B43" s="91"/>
      <c r="C43" s="299"/>
      <c r="D43" s="408" t="s">
        <v>141</v>
      </c>
      <c r="E43" s="408"/>
      <c r="F43" s="408"/>
      <c r="G43" s="297">
        <v>0</v>
      </c>
      <c r="H43" s="297">
        <v>0</v>
      </c>
      <c r="I43" s="91"/>
      <c r="J43" s="410" t="s">
        <v>191</v>
      </c>
      <c r="K43" s="410"/>
      <c r="L43" s="410"/>
      <c r="M43" s="410"/>
      <c r="N43" s="410"/>
      <c r="O43" s="300">
        <f>G48+O23+O40</f>
        <v>7522</v>
      </c>
      <c r="P43" s="300">
        <f>H48+P23+P40</f>
        <v>23985</v>
      </c>
      <c r="Q43" s="105"/>
    </row>
    <row r="44" spans="1:19" ht="15" customHeight="1">
      <c r="A44" s="106"/>
      <c r="B44" s="91"/>
      <c r="C44" s="299"/>
      <c r="D44" s="408" t="s">
        <v>115</v>
      </c>
      <c r="E44" s="408"/>
      <c r="F44" s="408"/>
      <c r="G44" s="297">
        <v>0</v>
      </c>
      <c r="H44" s="297">
        <v>0</v>
      </c>
      <c r="I44" s="91"/>
      <c r="Q44" s="105"/>
    </row>
    <row r="45" spans="1:19" ht="15" customHeight="1">
      <c r="A45" s="106"/>
      <c r="B45" s="91"/>
      <c r="C45" s="294"/>
      <c r="D45" s="294"/>
      <c r="E45" s="294"/>
      <c r="F45" s="294"/>
      <c r="G45" s="295"/>
      <c r="H45" s="295"/>
      <c r="I45" s="91"/>
      <c r="Q45" s="105"/>
    </row>
    <row r="46" spans="1:19" ht="15" customHeight="1">
      <c r="A46" s="106"/>
      <c r="B46" s="91"/>
      <c r="C46" s="299"/>
      <c r="D46" s="408" t="s">
        <v>204</v>
      </c>
      <c r="E46" s="408"/>
      <c r="F46" s="408"/>
      <c r="G46" s="297">
        <f>89744+648</f>
        <v>90392</v>
      </c>
      <c r="H46" s="297">
        <v>337836</v>
      </c>
      <c r="I46" s="91"/>
      <c r="Q46" s="105"/>
      <c r="R46" s="314"/>
    </row>
    <row r="47" spans="1:19">
      <c r="A47" s="106"/>
      <c r="B47" s="91"/>
      <c r="C47" s="164"/>
      <c r="D47" s="91"/>
      <c r="E47" s="164"/>
      <c r="F47" s="164"/>
      <c r="G47" s="295"/>
      <c r="H47" s="295"/>
      <c r="I47" s="91"/>
      <c r="J47" s="410" t="s">
        <v>196</v>
      </c>
      <c r="K47" s="410"/>
      <c r="L47" s="410"/>
      <c r="M47" s="410"/>
      <c r="N47" s="410"/>
      <c r="O47" s="310">
        <f>+P48</f>
        <v>57095</v>
      </c>
      <c r="P47" s="300">
        <v>33110</v>
      </c>
      <c r="Q47" s="105"/>
      <c r="R47" s="311"/>
      <c r="S47" s="307"/>
    </row>
    <row r="48" spans="1:19" s="304" customFormat="1">
      <c r="A48" s="301"/>
      <c r="B48" s="302"/>
      <c r="C48" s="407" t="s">
        <v>190</v>
      </c>
      <c r="D48" s="407"/>
      <c r="E48" s="407"/>
      <c r="F48" s="407"/>
      <c r="G48" s="312">
        <f>G14-G27</f>
        <v>7522</v>
      </c>
      <c r="H48" s="312">
        <f>H14-H27</f>
        <v>23985</v>
      </c>
      <c r="I48" s="302"/>
      <c r="J48" s="410" t="s">
        <v>197</v>
      </c>
      <c r="K48" s="410"/>
      <c r="L48" s="410"/>
      <c r="M48" s="410"/>
      <c r="N48" s="410"/>
      <c r="O48" s="310">
        <f>+O47+O43</f>
        <v>64617</v>
      </c>
      <c r="P48" s="300">
        <f>+P43+P47</f>
        <v>57095</v>
      </c>
      <c r="Q48" s="303"/>
      <c r="R48" s="313"/>
      <c r="S48" s="309"/>
    </row>
    <row r="49" spans="1:17" s="304" customFormat="1">
      <c r="A49" s="301"/>
      <c r="B49" s="302"/>
      <c r="C49" s="299"/>
      <c r="D49" s="299"/>
      <c r="E49" s="299"/>
      <c r="F49" s="299"/>
      <c r="G49" s="300"/>
      <c r="H49" s="300"/>
      <c r="I49" s="302"/>
      <c r="Q49" s="303"/>
    </row>
    <row r="50" spans="1:17" ht="14.25" customHeight="1">
      <c r="A50" s="128"/>
      <c r="B50" s="129"/>
      <c r="C50" s="305"/>
      <c r="D50" s="305"/>
      <c r="E50" s="305"/>
      <c r="F50" s="305"/>
      <c r="G50" s="306"/>
      <c r="H50" s="306"/>
      <c r="I50" s="129"/>
      <c r="J50" s="135"/>
      <c r="K50" s="135"/>
      <c r="L50" s="135"/>
      <c r="M50" s="135"/>
      <c r="N50" s="135"/>
      <c r="O50" s="308"/>
      <c r="P50" s="135"/>
      <c r="Q50" s="131"/>
    </row>
    <row r="51" spans="1:17" ht="14.25" customHeight="1">
      <c r="A51" s="91"/>
      <c r="I51" s="91"/>
      <c r="J51" s="91"/>
      <c r="K51" s="294"/>
      <c r="L51" s="294"/>
      <c r="M51" s="294"/>
      <c r="N51" s="294"/>
      <c r="O51" s="295"/>
      <c r="P51" s="295"/>
      <c r="Q51" s="90"/>
    </row>
    <row r="52" spans="1:17" ht="6" customHeight="1">
      <c r="A52" s="91"/>
      <c r="I52" s="91"/>
      <c r="J52" s="90"/>
      <c r="K52" s="90"/>
      <c r="L52" s="90"/>
      <c r="M52" s="90"/>
      <c r="N52" s="90"/>
      <c r="O52" s="90"/>
      <c r="P52" s="90"/>
      <c r="Q52" s="90"/>
    </row>
    <row r="53" spans="1:17" ht="15" customHeight="1">
      <c r="A53" s="90"/>
      <c r="B53" s="108" t="s">
        <v>78</v>
      </c>
      <c r="C53" s="108"/>
      <c r="D53" s="108"/>
      <c r="E53" s="108"/>
      <c r="F53" s="108"/>
      <c r="G53" s="108"/>
      <c r="H53" s="108"/>
      <c r="I53" s="108"/>
      <c r="J53" s="108"/>
      <c r="K53" s="90"/>
      <c r="L53" s="90"/>
      <c r="M53" s="90"/>
      <c r="N53" s="90"/>
      <c r="O53" s="279" t="str">
        <f>IF(O47=ESF!E18," ","ERROR SALDO FINAL 2013")</f>
        <v xml:space="preserve"> </v>
      </c>
      <c r="P53" s="90"/>
      <c r="Q53" s="90"/>
    </row>
    <row r="54" spans="1:17" ht="22.5" customHeight="1">
      <c r="A54" s="90"/>
      <c r="B54" s="108"/>
      <c r="C54" s="132"/>
      <c r="D54" s="133"/>
      <c r="E54" s="133"/>
      <c r="F54" s="90"/>
      <c r="G54" s="134"/>
      <c r="H54" s="132"/>
      <c r="I54" s="133"/>
      <c r="J54" s="133"/>
      <c r="K54" s="90"/>
      <c r="L54" s="90"/>
      <c r="M54" s="90"/>
      <c r="N54" s="90"/>
      <c r="O54" s="279" t="str">
        <f>IF(O48=ESF!D18," ","ERROR SALDO FINAL 2014")</f>
        <v xml:space="preserve"> </v>
      </c>
      <c r="P54" s="90"/>
      <c r="Q54" s="90"/>
    </row>
    <row r="55" spans="1:17" ht="29.25" customHeight="1">
      <c r="A55" s="90"/>
      <c r="B55" s="108"/>
      <c r="C55" s="132"/>
      <c r="D55" s="411"/>
      <c r="E55" s="411"/>
      <c r="F55" s="411"/>
      <c r="G55" s="411"/>
      <c r="H55" s="132"/>
      <c r="I55" s="133"/>
      <c r="J55" s="133"/>
      <c r="K55" s="90"/>
      <c r="L55" s="382"/>
      <c r="M55" s="382"/>
      <c r="N55" s="382"/>
      <c r="O55" s="382"/>
      <c r="P55" s="90"/>
      <c r="Q55" s="90"/>
    </row>
    <row r="56" spans="1:17" ht="14.1" customHeight="1">
      <c r="A56" s="90"/>
      <c r="B56" s="140"/>
      <c r="C56" s="90"/>
      <c r="D56" s="334" t="s">
        <v>210</v>
      </c>
      <c r="E56" s="334"/>
      <c r="F56" s="334"/>
      <c r="G56" s="334"/>
      <c r="H56" s="90"/>
      <c r="I56" s="109"/>
      <c r="J56" s="90"/>
      <c r="K56" s="147"/>
      <c r="L56" s="384" t="s">
        <v>223</v>
      </c>
      <c r="M56" s="384"/>
      <c r="N56" s="384"/>
      <c r="O56" s="384"/>
      <c r="P56" s="90"/>
      <c r="Q56" s="90"/>
    </row>
    <row r="57" spans="1:17" ht="14.1" customHeight="1">
      <c r="A57" s="90"/>
      <c r="B57" s="142"/>
      <c r="C57" s="90"/>
      <c r="D57" s="329" t="s">
        <v>211</v>
      </c>
      <c r="E57" s="329"/>
      <c r="F57" s="329"/>
      <c r="G57" s="329"/>
      <c r="H57" s="90"/>
      <c r="I57" s="109"/>
      <c r="J57" s="90"/>
      <c r="L57" s="385" t="s">
        <v>212</v>
      </c>
      <c r="M57" s="385"/>
      <c r="N57" s="385"/>
      <c r="O57" s="385"/>
      <c r="P57" s="90"/>
      <c r="Q57" s="90"/>
    </row>
    <row r="58" spans="1:17">
      <c r="D58" s="328" t="s">
        <v>74</v>
      </c>
      <c r="E58" s="328"/>
      <c r="F58" s="328"/>
      <c r="G58" s="328"/>
      <c r="L58" s="412" t="s">
        <v>75</v>
      </c>
      <c r="M58" s="412"/>
      <c r="N58" s="412"/>
      <c r="O58" s="412"/>
    </row>
  </sheetData>
  <sheetProtection formatCells="0" selectLockedCells="1"/>
  <mergeCells count="62">
    <mergeCell ref="L58:O58"/>
    <mergeCell ref="D58:G58"/>
    <mergeCell ref="D35:F35"/>
    <mergeCell ref="D36:F36"/>
    <mergeCell ref="D37:F37"/>
    <mergeCell ref="D38:F38"/>
    <mergeCell ref="D42:F42"/>
    <mergeCell ref="D56:G56"/>
    <mergeCell ref="L56:O56"/>
    <mergeCell ref="D57:G57"/>
    <mergeCell ref="L57:O57"/>
    <mergeCell ref="D43:F43"/>
    <mergeCell ref="D44:F44"/>
    <mergeCell ref="D46:F46"/>
    <mergeCell ref="C48:F48"/>
    <mergeCell ref="J43:N43"/>
    <mergeCell ref="J47:N47"/>
    <mergeCell ref="J48:N48"/>
    <mergeCell ref="D55:G55"/>
    <mergeCell ref="L55:O55"/>
    <mergeCell ref="L32:N32"/>
    <mergeCell ref="D32:F32"/>
    <mergeCell ref="D33:F33"/>
    <mergeCell ref="D34:F34"/>
    <mergeCell ref="K40:N40"/>
    <mergeCell ref="D39:F39"/>
    <mergeCell ref="D40:F40"/>
    <mergeCell ref="L38:N38"/>
    <mergeCell ref="J26:N26"/>
    <mergeCell ref="C27:F27"/>
    <mergeCell ref="D28:F28"/>
    <mergeCell ref="D29:F29"/>
    <mergeCell ref="D30:F30"/>
    <mergeCell ref="D23:F23"/>
    <mergeCell ref="L21:N21"/>
    <mergeCell ref="D24:F24"/>
    <mergeCell ref="L22:N22"/>
    <mergeCell ref="D25:E25"/>
    <mergeCell ref="K23:N23"/>
    <mergeCell ref="D21:F21"/>
    <mergeCell ref="D20:F20"/>
    <mergeCell ref="L17:N17"/>
    <mergeCell ref="D22:F22"/>
    <mergeCell ref="D15:F15"/>
    <mergeCell ref="D17:F17"/>
    <mergeCell ref="D18:F18"/>
    <mergeCell ref="L15:N15"/>
    <mergeCell ref="D19:F19"/>
    <mergeCell ref="L16:N16"/>
    <mergeCell ref="D16:F16"/>
    <mergeCell ref="B9:E9"/>
    <mergeCell ref="J9:M9"/>
    <mergeCell ref="B12:F12"/>
    <mergeCell ref="J12:N12"/>
    <mergeCell ref="C14:F14"/>
    <mergeCell ref="K14:N14"/>
    <mergeCell ref="E1:O1"/>
    <mergeCell ref="E2:O2"/>
    <mergeCell ref="E3:O3"/>
    <mergeCell ref="E4:O4"/>
    <mergeCell ref="B6:D6"/>
    <mergeCell ref="E6:O6"/>
  </mergeCells>
  <printOptions verticalCentered="1"/>
  <pageMargins left="1.3385826771653544" right="1.3385826771653544" top="0" bottom="0" header="0" footer="0"/>
  <pageSetup scale="4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3" sqref="D13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EA</vt:lpstr>
      <vt:lpstr>ESF</vt:lpstr>
      <vt:lpstr>PT_ESF_ECSF</vt:lpstr>
      <vt:lpstr>ECSF</vt:lpstr>
      <vt:lpstr>EAA</vt:lpstr>
      <vt:lpstr>EADP</vt:lpstr>
      <vt:lpstr>EVHP</vt:lpstr>
      <vt:lpstr>EFE</vt:lpstr>
      <vt:lpstr>Hoja1</vt:lpstr>
      <vt:lpstr>EA!Área_de_impresión</vt:lpstr>
      <vt:lpstr>EAA!Área_de_impresión</vt:lpstr>
      <vt:lpstr>EADP!Área_de_impresión</vt:lpstr>
      <vt:lpstr>ECSF!Área_de_impresión</vt:lpstr>
      <vt:lpstr>EFE!Área_de_impresión</vt:lpstr>
      <vt:lpstr>ESF!Área_de_impresión</vt:lpstr>
      <vt:lpstr>EVHP!Área_de_impresión</vt:lpstr>
    </vt:vector>
  </TitlesOfParts>
  <Company>Secretaria de Hacienda y Credito Publico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Wheleer</cp:lastModifiedBy>
  <cp:lastPrinted>2015-07-02T15:19:57Z</cp:lastPrinted>
  <dcterms:created xsi:type="dcterms:W3CDTF">2014-01-27T16:27:43Z</dcterms:created>
  <dcterms:modified xsi:type="dcterms:W3CDTF">2015-07-02T17:21:09Z</dcterms:modified>
</cp:coreProperties>
</file>