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\"/>
    </mc:Choice>
  </mc:AlternateContent>
  <bookViews>
    <workbookView xWindow="600" yWindow="120" windowWidth="10515" windowHeight="7950" tabRatio="929"/>
  </bookViews>
  <sheets>
    <sheet name="ESFD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  <sheet name="GCLDFEFM" sheetId="15" r:id="rId10"/>
    <sheet name="PRIE (a)" sheetId="10" r:id="rId11"/>
    <sheet name="PRIE (b)" sheetId="11" r:id="rId12"/>
    <sheet name="PRIE (c)" sheetId="12" r:id="rId13"/>
    <sheet name="PRIE (d)" sheetId="13" r:id="rId14"/>
    <sheet name="IEA" sheetId="14" r:id="rId15"/>
  </sheets>
  <externalReferences>
    <externalReference r:id="rId16"/>
    <externalReference r:id="rId17"/>
    <externalReference r:id="rId18"/>
  </externalReferences>
  <definedNames>
    <definedName name="_xlnm.Print_Area" localSheetId="3">BP!$A$1:$E$76</definedName>
    <definedName name="_xlnm.Print_Area" localSheetId="9">GCLDFEFM!$A$1:$K$72</definedName>
    <definedName name="_xlnm.Print_Area" localSheetId="1">IADPOP!$A$1:$I$38</definedName>
    <definedName name="_xlnm.Print_Area" localSheetId="2">IAODF!$A$1:$K$21</definedName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  <definedName name="_xlnm.Print_Titles" localSheetId="9">GCLDFEFM!$1:$8</definedName>
  </definedNames>
  <calcPr calcId="152511"/>
</workbook>
</file>

<file path=xl/calcChain.xml><?xml version="1.0" encoding="utf-8"?>
<calcChain xmlns="http://schemas.openxmlformats.org/spreadsheetml/2006/main">
  <c r="F74" i="16" l="1"/>
  <c r="E74" i="16"/>
  <c r="E69" i="16"/>
  <c r="E67" i="16" s="1"/>
  <c r="F67" i="16"/>
  <c r="F65" i="16"/>
  <c r="E65" i="16"/>
  <c r="E62" i="16" s="1"/>
  <c r="F62" i="16"/>
  <c r="F78" i="16" s="1"/>
  <c r="F56" i="16"/>
  <c r="E56" i="16"/>
  <c r="C53" i="16"/>
  <c r="B53" i="16"/>
  <c r="C52" i="16"/>
  <c r="C59" i="16" s="1"/>
  <c r="B52" i="16"/>
  <c r="C51" i="16"/>
  <c r="B51" i="16"/>
  <c r="B59" i="16" s="1"/>
  <c r="F41" i="16"/>
  <c r="E41" i="16"/>
  <c r="C40" i="16"/>
  <c r="B40" i="16"/>
  <c r="F37" i="16"/>
  <c r="E37" i="16"/>
  <c r="C37" i="16"/>
  <c r="B37" i="16"/>
  <c r="F30" i="16"/>
  <c r="E30" i="16"/>
  <c r="C30" i="16"/>
  <c r="B30" i="16"/>
  <c r="F26" i="16"/>
  <c r="E26" i="16"/>
  <c r="C24" i="16"/>
  <c r="B24" i="16"/>
  <c r="F22" i="16"/>
  <c r="E22" i="16"/>
  <c r="F21" i="16"/>
  <c r="F18" i="16" s="1"/>
  <c r="E21" i="16"/>
  <c r="E19" i="16"/>
  <c r="E18" i="16" s="1"/>
  <c r="E16" i="16"/>
  <c r="C16" i="16"/>
  <c r="B16" i="16"/>
  <c r="F15" i="16"/>
  <c r="F8" i="16" s="1"/>
  <c r="F46" i="16" s="1"/>
  <c r="E15" i="16"/>
  <c r="B15" i="16"/>
  <c r="B14" i="16"/>
  <c r="B13" i="16"/>
  <c r="B12" i="16"/>
  <c r="B11" i="16"/>
  <c r="C10" i="16"/>
  <c r="B10" i="16"/>
  <c r="E9" i="16"/>
  <c r="E8" i="16" s="1"/>
  <c r="B9" i="16"/>
  <c r="C8" i="16"/>
  <c r="C46" i="16" s="1"/>
  <c r="C61" i="16" s="1"/>
  <c r="B8" i="16"/>
  <c r="B46" i="16" s="1"/>
  <c r="B61" i="16" s="1"/>
  <c r="F58" i="16" l="1"/>
  <c r="F80" i="16" s="1"/>
  <c r="E78" i="16"/>
  <c r="E46" i="16"/>
  <c r="E58" i="16" s="1"/>
  <c r="E80" i="16" l="1"/>
  <c r="H58" i="15" l="1"/>
  <c r="D46" i="8"/>
  <c r="E46" i="8"/>
  <c r="E83" i="8" s="1"/>
  <c r="F46" i="8"/>
  <c r="F83" i="8" s="1"/>
  <c r="G46" i="8"/>
  <c r="H46" i="8"/>
  <c r="C46" i="8"/>
  <c r="C83" i="8" s="1"/>
  <c r="D9" i="8"/>
  <c r="D83" i="8" s="1"/>
  <c r="D10" i="8"/>
  <c r="E10" i="8"/>
  <c r="E9" i="8" s="1"/>
  <c r="F10" i="8"/>
  <c r="F9" i="8" s="1"/>
  <c r="G10" i="8"/>
  <c r="G9" i="8" s="1"/>
  <c r="C10" i="8"/>
  <c r="C9" i="8" s="1"/>
  <c r="H11" i="8"/>
  <c r="H10" i="8" s="1"/>
  <c r="H9" i="8" s="1"/>
  <c r="H83" i="8" s="1"/>
  <c r="G83" i="8" l="1"/>
  <c r="C30" i="7"/>
  <c r="C19" i="7"/>
  <c r="D19" i="7"/>
  <c r="D30" i="7" s="1"/>
  <c r="E19" i="7"/>
  <c r="E30" i="7" s="1"/>
  <c r="F19" i="7"/>
  <c r="F30" i="7" s="1"/>
  <c r="G19" i="7"/>
  <c r="B19" i="7"/>
  <c r="C8" i="7"/>
  <c r="D8" i="7"/>
  <c r="E8" i="7"/>
  <c r="F8" i="7"/>
  <c r="B8" i="7"/>
  <c r="B30" i="7" s="1"/>
  <c r="D10" i="7"/>
  <c r="G10" i="7" s="1"/>
  <c r="G8" i="7" s="1"/>
  <c r="G30" i="7" s="1"/>
  <c r="D37" i="6"/>
  <c r="F37" i="6"/>
  <c r="G37" i="6"/>
  <c r="D27" i="6"/>
  <c r="F27" i="6"/>
  <c r="G27" i="6"/>
  <c r="D17" i="6"/>
  <c r="F17" i="6"/>
  <c r="G17" i="6"/>
  <c r="D9" i="6"/>
  <c r="F9" i="6"/>
  <c r="G9" i="6"/>
  <c r="C41" i="6"/>
  <c r="E41" i="6" s="1"/>
  <c r="H41" i="6" s="1"/>
  <c r="H37" i="6" s="1"/>
  <c r="C29" i="6"/>
  <c r="E29" i="6" s="1"/>
  <c r="H29" i="6" s="1"/>
  <c r="C30" i="6"/>
  <c r="E30" i="6" s="1"/>
  <c r="H30" i="6" s="1"/>
  <c r="C31" i="6"/>
  <c r="C32" i="6"/>
  <c r="E32" i="6" s="1"/>
  <c r="H32" i="6" s="1"/>
  <c r="C33" i="6"/>
  <c r="E33" i="6" s="1"/>
  <c r="H33" i="6" s="1"/>
  <c r="C34" i="6"/>
  <c r="E34" i="6" s="1"/>
  <c r="H34" i="6" s="1"/>
  <c r="C35" i="6"/>
  <c r="C36" i="6"/>
  <c r="E36" i="6" s="1"/>
  <c r="H36" i="6" s="1"/>
  <c r="C28" i="6"/>
  <c r="E28" i="6" s="1"/>
  <c r="C19" i="6"/>
  <c r="E19" i="6" s="1"/>
  <c r="H19" i="6" s="1"/>
  <c r="C20" i="6"/>
  <c r="C21" i="6"/>
  <c r="E21" i="6" s="1"/>
  <c r="H21" i="6" s="1"/>
  <c r="C22" i="6"/>
  <c r="E22" i="6" s="1"/>
  <c r="C23" i="6"/>
  <c r="E23" i="6" s="1"/>
  <c r="H23" i="6" s="1"/>
  <c r="C24" i="6"/>
  <c r="C25" i="6"/>
  <c r="E25" i="6" s="1"/>
  <c r="H25" i="6" s="1"/>
  <c r="C26" i="6"/>
  <c r="E26" i="6" s="1"/>
  <c r="H26" i="6" s="1"/>
  <c r="C18" i="6"/>
  <c r="E18" i="6" s="1"/>
  <c r="H18" i="6" s="1"/>
  <c r="E16" i="6"/>
  <c r="H16" i="6" s="1"/>
  <c r="E20" i="6"/>
  <c r="H20" i="6" s="1"/>
  <c r="E24" i="6"/>
  <c r="H24" i="6" s="1"/>
  <c r="E31" i="6"/>
  <c r="H31" i="6" s="1"/>
  <c r="E35" i="6"/>
  <c r="H35" i="6" s="1"/>
  <c r="E48" i="6"/>
  <c r="C11" i="6"/>
  <c r="C9" i="6" s="1"/>
  <c r="C12" i="6"/>
  <c r="E12" i="6" s="1"/>
  <c r="H12" i="6" s="1"/>
  <c r="C13" i="6"/>
  <c r="E13" i="6" s="1"/>
  <c r="H13" i="6" s="1"/>
  <c r="C14" i="6"/>
  <c r="E14" i="6" s="1"/>
  <c r="H14" i="6" s="1"/>
  <c r="C15" i="6"/>
  <c r="E15" i="6" s="1"/>
  <c r="H15" i="6" s="1"/>
  <c r="C16" i="6"/>
  <c r="C10" i="6"/>
  <c r="E10" i="6" s="1"/>
  <c r="E27" i="6" l="1"/>
  <c r="H22" i="6"/>
  <c r="E17" i="6"/>
  <c r="H17" i="6"/>
  <c r="H10" i="6"/>
  <c r="E11" i="6"/>
  <c r="H11" i="6" s="1"/>
  <c r="H28" i="6"/>
  <c r="H27" i="6" s="1"/>
  <c r="C27" i="6"/>
  <c r="E37" i="6"/>
  <c r="H9" i="6" l="1"/>
  <c r="H8" i="6" s="1"/>
  <c r="E9" i="6"/>
  <c r="C74" i="6" l="1"/>
  <c r="C70" i="6"/>
  <c r="C61" i="6"/>
  <c r="C57" i="6"/>
  <c r="C47" i="6"/>
  <c r="E47" i="6" s="1"/>
  <c r="C37" i="6"/>
  <c r="C17" i="6"/>
  <c r="D8" i="6"/>
  <c r="F8" i="6"/>
  <c r="G8" i="6"/>
  <c r="D83" i="6"/>
  <c r="E83" i="6"/>
  <c r="F83" i="6"/>
  <c r="G83" i="6"/>
  <c r="H83" i="6"/>
  <c r="H159" i="6"/>
  <c r="C83" i="6"/>
  <c r="E78" i="5"/>
  <c r="F78" i="5"/>
  <c r="G78" i="5"/>
  <c r="H78" i="5"/>
  <c r="I78" i="5"/>
  <c r="D78" i="5"/>
  <c r="E73" i="5"/>
  <c r="H73" i="5"/>
  <c r="E43" i="5"/>
  <c r="F43" i="5"/>
  <c r="F73" i="5" s="1"/>
  <c r="G43" i="5"/>
  <c r="G73" i="5" s="1"/>
  <c r="H43" i="5"/>
  <c r="I36" i="5"/>
  <c r="I43" i="5" s="1"/>
  <c r="I73" i="5" s="1"/>
  <c r="F36" i="5"/>
  <c r="D30" i="5"/>
  <c r="D17" i="5"/>
  <c r="D43" i="5" s="1"/>
  <c r="D73" i="5" s="1"/>
  <c r="D9" i="5"/>
  <c r="D53" i="4"/>
  <c r="E53" i="4"/>
  <c r="D8" i="4"/>
  <c r="G17" i="2"/>
  <c r="G18" i="2"/>
  <c r="D9" i="2"/>
  <c r="D19" i="2" s="1"/>
  <c r="E9" i="2"/>
  <c r="E19" i="2" s="1"/>
  <c r="F9" i="2"/>
  <c r="H9" i="2"/>
  <c r="I9" i="2"/>
  <c r="I19" i="2" s="1"/>
  <c r="D13" i="2"/>
  <c r="G13" i="2" s="1"/>
  <c r="E13" i="2"/>
  <c r="F13" i="2"/>
  <c r="F19" i="2" s="1"/>
  <c r="H13" i="2"/>
  <c r="I13" i="2"/>
  <c r="D21" i="2"/>
  <c r="E21" i="2"/>
  <c r="F21" i="2"/>
  <c r="G21" i="2" s="1"/>
  <c r="H21" i="2"/>
  <c r="I21" i="2"/>
  <c r="D26" i="2"/>
  <c r="E26" i="2"/>
  <c r="F26" i="2"/>
  <c r="H26" i="2"/>
  <c r="I26" i="2"/>
  <c r="B35" i="2"/>
  <c r="C26" i="2"/>
  <c r="G26" i="2" s="1"/>
  <c r="C21" i="2"/>
  <c r="D63" i="4"/>
  <c r="E63" i="4"/>
  <c r="D64" i="4"/>
  <c r="E64" i="4"/>
  <c r="D65" i="4"/>
  <c r="E65" i="4"/>
  <c r="D66" i="4"/>
  <c r="E66" i="4"/>
  <c r="D68" i="4"/>
  <c r="E68" i="4"/>
  <c r="D70" i="4"/>
  <c r="E70" i="4"/>
  <c r="C70" i="4"/>
  <c r="C68" i="4"/>
  <c r="C66" i="4"/>
  <c r="C65" i="4"/>
  <c r="C64" i="4"/>
  <c r="C72" i="4" s="1"/>
  <c r="C73" i="4" s="1"/>
  <c r="C63" i="4"/>
  <c r="D48" i="4"/>
  <c r="E48" i="4"/>
  <c r="C48" i="4"/>
  <c r="C57" i="4" s="1"/>
  <c r="C58" i="4" s="1"/>
  <c r="D55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D43" i="4" s="1"/>
  <c r="E36" i="4"/>
  <c r="E43" i="4" s="1"/>
  <c r="C36" i="4"/>
  <c r="C43" i="4" s="1"/>
  <c r="D27" i="4"/>
  <c r="E27" i="4"/>
  <c r="C27" i="4"/>
  <c r="D17" i="4"/>
  <c r="E17" i="4"/>
  <c r="C17" i="4"/>
  <c r="D13" i="4"/>
  <c r="E13" i="4"/>
  <c r="E21" i="4" s="1"/>
  <c r="E22" i="4" s="1"/>
  <c r="C13" i="4"/>
  <c r="C8" i="4"/>
  <c r="C21" i="4" s="1"/>
  <c r="C22" i="4" s="1"/>
  <c r="C13" i="2"/>
  <c r="C9" i="2"/>
  <c r="D72" i="4" l="1"/>
  <c r="D73" i="4" s="1"/>
  <c r="E72" i="4"/>
  <c r="E73" i="4" s="1"/>
  <c r="G159" i="6"/>
  <c r="D21" i="4"/>
  <c r="D22" i="4" s="1"/>
  <c r="C8" i="2"/>
  <c r="G9" i="2"/>
  <c r="D159" i="6"/>
  <c r="C8" i="6"/>
  <c r="C159" i="6" s="1"/>
  <c r="F159" i="6"/>
  <c r="E57" i="4"/>
  <c r="E58" i="4" s="1"/>
  <c r="E23" i="4"/>
  <c r="E31" i="4" s="1"/>
  <c r="D23" i="4"/>
  <c r="D31" i="4" s="1"/>
  <c r="C23" i="4"/>
  <c r="C31" i="4" s="1"/>
  <c r="D57" i="4"/>
  <c r="D58" i="4" s="1"/>
  <c r="G8" i="2" l="1"/>
  <c r="C19" i="2"/>
  <c r="E8" i="6"/>
  <c r="E159" i="6" s="1"/>
  <c r="G19" i="2" l="1"/>
  <c r="H70" i="15"/>
  <c r="H71" i="15" s="1"/>
</calcChain>
</file>

<file path=xl/sharedStrings.xml><?xml version="1.0" encoding="utf-8"?>
<sst xmlns="http://schemas.openxmlformats.org/spreadsheetml/2006/main" count="1064" uniqueCount="677">
  <si>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</si>
  <si>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</si>
  <si>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</si>
  <si>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</si>
  <si>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</si>
  <si>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</si>
  <si>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</si>
  <si>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</si>
  <si>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</si>
  <si>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</si>
  <si>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</si>
  <si>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</si>
  <si>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</si>
  <si>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</si>
  <si>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</si>
  <si>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</si>
  <si>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</si>
  <si>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</si>
  <si>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</si>
  <si>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</si>
  <si>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</si>
  <si>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</si>
  <si>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</si>
  <si>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</si>
  <si>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</si>
  <si>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</si>
  <si>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</si>
  <si>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</si>
  <si>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</si>
  <si>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</si>
  <si>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</si>
  <si>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</si>
  <si>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</si>
  <si>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</si>
  <si>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</si>
  <si>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</si>
  <si>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</si>
  <si>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</si>
  <si>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</si>
  <si>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</si>
  <si>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</si>
  <si>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</si>
  <si>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</si>
  <si>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</si>
  <si>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</si>
  <si>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</si>
  <si>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</si>
  <si>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</si>
  <si>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</si>
  <si>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</si>
  <si>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</si>
  <si>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</si>
  <si>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</si>
  <si>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</si>
  <si>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</si>
  <si>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</si>
  <si>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</si>
  <si>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</si>
  <si>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</si>
  <si>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</si>
  <si>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</si>
  <si>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</si>
  <si>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</si>
  <si>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</si>
  <si>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</si>
  <si>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</si>
  <si>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</si>
  <si>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</si>
  <si>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</si>
  <si>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</si>
  <si>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</si>
  <si>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</si>
  <si>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</si>
  <si>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</si>
  <si>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</si>
  <si>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</si>
  <si>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</si>
  <si>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</si>
  <si>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</si>
  <si>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</si>
  <si>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</si>
  <si>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</si>
  <si>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</si>
  <si>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</si>
  <si>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</si>
  <si>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</si>
  <si>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</si>
  <si>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</si>
  <si>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</si>
  <si>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</si>
  <si>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</si>
  <si>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</si>
  <si>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</si>
  <si>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</si>
  <si>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</si>
  <si>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</si>
  <si>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</si>
  <si>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</si>
  <si>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</si>
  <si>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</si>
  <si>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</si>
  <si>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</si>
  <si>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</si>
  <si>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</si>
  <si>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</si>
  <si>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</si>
  <si>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</si>
  <si>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</si>
  <si>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</si>
  <si>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</si>
  <si>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</si>
  <si>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</si>
  <si>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</si>
  <si>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</si>
  <si>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</si>
  <si>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</si>
  <si>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</si>
  <si>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</si>
  <si>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</si>
  <si>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</si>
  <si>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</si>
  <si>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</si>
  <si>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</si>
  <si>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</si>
  <si>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</si>
  <si>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</si>
  <si>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</si>
  <si>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</si>
  <si>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</si>
  <si>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</si>
  <si>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</si>
  <si>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</si>
  <si>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</si>
  <si>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</si>
  <si>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</si>
  <si>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</si>
  <si>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</si>
  <si>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</si>
  <si>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</si>
  <si>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</si>
  <si>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</si>
  <si>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</si>
  <si>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</si>
  <si>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</si>
  <si>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</si>
  <si>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</si>
  <si>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</si>
  <si>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</si>
  <si>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</si>
  <si>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</si>
  <si>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</si>
  <si>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</si>
  <si>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</si>
  <si>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</si>
  <si>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</si>
  <si>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</si>
  <si>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</si>
  <si>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</si>
  <si>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</si>
  <si>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</si>
  <si>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</si>
  <si>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</si>
  <si>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</si>
  <si>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</si>
  <si>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</si>
  <si>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</si>
  <si>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</si>
  <si>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</si>
  <si>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</si>
  <si>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</si>
  <si>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</si>
  <si>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</si>
  <si>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</si>
  <si>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</si>
  <si>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</si>
  <si>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</si>
  <si>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</si>
  <si>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</si>
  <si>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</si>
  <si>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</si>
  <si>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</si>
  <si>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</si>
  <si>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</si>
  <si>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</si>
  <si>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</si>
  <si>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</si>
  <si>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</si>
  <si>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</si>
  <si>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</si>
  <si>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</si>
  <si>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</si>
  <si>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</si>
  <si>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</si>
  <si>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</si>
  <si>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</si>
  <si>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</si>
  <si>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</si>
  <si>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</si>
  <si>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</si>
  <si>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</si>
  <si>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</si>
  <si>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</si>
  <si>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</si>
  <si>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</si>
  <si>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</si>
  <si>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</si>
  <si>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</si>
  <si>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</si>
  <si>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</si>
  <si>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</si>
  <si>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</si>
  <si>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</si>
  <si>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</si>
  <si>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</si>
  <si>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</si>
  <si>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</si>
  <si>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</si>
  <si>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</si>
  <si>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</si>
  <si>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</si>
  <si>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</si>
  <si>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</si>
  <si>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</si>
  <si>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</si>
  <si>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</si>
  <si>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</si>
  <si>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</si>
  <si>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</si>
  <si>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</si>
  <si>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</si>
  <si>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</si>
  <si>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</si>
  <si>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</si>
  <si>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</si>
  <si>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</si>
  <si>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</si>
  <si>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</si>
  <si>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</si>
  <si>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</si>
  <si>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</si>
  <si>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</si>
  <si>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</si>
  <si>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</si>
  <si>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</si>
  <si>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</si>
  <si>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</si>
  <si>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</si>
  <si>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</si>
  <si>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</si>
  <si>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</si>
  <si>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</si>
  <si>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</si>
  <si>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</si>
  <si>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</si>
  <si>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</si>
  <si>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</si>
  <si>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</si>
  <si>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</si>
  <si>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</si>
  <si>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</si>
  <si>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</si>
  <si>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</si>
  <si>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</si>
  <si>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</si>
  <si>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</si>
  <si>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</si>
  <si>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</si>
  <si>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</si>
  <si>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</si>
  <si>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</si>
  <si>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</si>
  <si>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</si>
  <si>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</si>
  <si>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</si>
  <si>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</si>
  <si>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</si>
  <si>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</si>
  <si>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</si>
  <si>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</si>
  <si>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</si>
  <si>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</si>
  <si>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</si>
  <si>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</si>
  <si>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</si>
  <si>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</si>
  <si>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</si>
  <si>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</si>
  <si>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</si>
  <si>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</si>
  <si>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</si>
  <si>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</si>
  <si>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</si>
  <si>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</si>
  <si>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</si>
  <si>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</si>
  <si>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</si>
  <si>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</si>
  <si>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</si>
  <si>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</si>
  <si>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</si>
  <si>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</si>
  <si>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</si>
  <si>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</si>
  <si>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</si>
  <si>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</si>
  <si>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</si>
  <si>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</si>
  <si>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</si>
  <si>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</si>
  <si>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</si>
  <si>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</si>
  <si>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</si>
  <si>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</si>
  <si>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</si>
  <si>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</si>
  <si>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</si>
  <si>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</si>
  <si>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</si>
  <si>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</si>
  <si>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</si>
  <si>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</si>
  <si>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</si>
  <si>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</si>
  <si>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</si>
  <si>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</si>
  <si>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</si>
  <si>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</si>
  <si>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</si>
  <si>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</si>
  <si>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</si>
  <si>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</si>
  <si>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</si>
  <si>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</si>
  <si>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</si>
  <si>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</si>
  <si>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</si>
  <si>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</si>
  <si>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</si>
  <si>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</si>
  <si>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</si>
  <si>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</si>
  <si>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</si>
  <si>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</si>
  <si>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</si>
  <si>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</si>
  <si>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</si>
  <si>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</si>
  <si>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</si>
  <si>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</si>
  <si>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</si>
  <si>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</si>
  <si>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</si>
  <si>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</si>
  <si>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</si>
  <si>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</si>
  <si>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</si>
  <si>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</si>
  <si>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</si>
  <si>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</si>
  <si>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</si>
  <si>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</si>
  <si>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</si>
  <si>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</si>
  <si>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</si>
  <si>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</si>
  <si>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</si>
  <si>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</si>
  <si>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</si>
  <si>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</si>
  <si>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</si>
  <si>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</si>
  <si>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</si>
  <si>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</si>
  <si>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</si>
  <si>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</si>
  <si>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</si>
  <si>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</si>
  <si>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</si>
  <si>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</si>
  <si>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</si>
  <si>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</si>
  <si>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</si>
  <si>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</si>
  <si>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</si>
  <si>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</si>
  <si>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</si>
  <si>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</si>
  <si>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</si>
  <si>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</si>
  <si>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</si>
  <si>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</si>
  <si>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</si>
  <si>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</si>
  <si>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</si>
  <si>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</si>
  <si>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</si>
  <si>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</si>
  <si>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</si>
  <si>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</si>
  <si>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</si>
  <si>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</si>
  <si>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</si>
  <si>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</si>
  <si>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</si>
  <si>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</si>
  <si>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</si>
  <si>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</si>
  <si>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</si>
  <si>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</si>
  <si>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</si>
  <si>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</si>
  <si>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</si>
  <si>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</si>
  <si>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</si>
  <si>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</si>
  <si>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</si>
  <si>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</si>
  <si>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</si>
  <si>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</si>
  <si>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</si>
  <si>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</si>
  <si>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</si>
  <si>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</si>
  <si>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</si>
  <si>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</si>
  <si>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</si>
  <si>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</si>
  <si>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</si>
  <si>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</si>
  <si>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</si>
  <si>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</si>
  <si>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</si>
  <si>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</si>
  <si>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</si>
  <si>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</si>
  <si>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</si>
  <si>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</si>
  <si>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</si>
  <si>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</si>
  <si>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</si>
  <si>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</si>
  <si>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</si>
  <si>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</si>
  <si>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</si>
  <si>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</si>
  <si>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</si>
  <si>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</si>
  <si>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</si>
  <si>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</si>
  <si>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</si>
  <si>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</si>
  <si>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</si>
  <si>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</si>
  <si>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</si>
  <si>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</si>
  <si>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</si>
  <si>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</si>
  <si>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</si>
  <si>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</si>
  <si>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</si>
  <si>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</si>
  <si>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</si>
  <si>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</si>
  <si>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</si>
  <si>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</si>
  <si>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</si>
  <si>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</si>
  <si>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</si>
  <si>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</si>
  <si>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</si>
  <si>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</si>
  <si>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</si>
  <si>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</si>
  <si>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</si>
  <si>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</si>
  <si>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</si>
  <si>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</si>
  <si>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</si>
  <si>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</si>
  <si>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</si>
  <si>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</si>
  <si>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</si>
  <si>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</si>
  <si>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NOMBRE DE LA ENTIDAD FEDERATIVA / MUNICIPIO(a)</t>
  </si>
  <si>
    <t>Proyecciones de Egresos - LDF</t>
  </si>
  <si>
    <t>(CIFRAS NOMINALES)</t>
  </si>
  <si>
    <t>(de proyecto de presupuesto) (c)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</si>
  <si>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</si>
  <si>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</si>
  <si>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</si>
  <si>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</si>
  <si>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</si>
  <si>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</si>
  <si>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</si>
  <si>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</si>
  <si>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</si>
  <si>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</si>
  <si>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</si>
  <si>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</si>
  <si>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</si>
  <si>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</si>
  <si>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</si>
  <si>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</si>
  <si>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</si>
  <si>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</si>
  <si>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8"/>
        <color theme="1"/>
        <rFont val="Arial"/>
        <family val="2"/>
      </rPr>
      <t xml:space="preserve">1 </t>
    </r>
    <r>
      <rPr>
        <b/>
        <sz val="8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</si>
  <si>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8"/>
        <color theme="1"/>
        <rFont val="Arial"/>
        <family val="2"/>
      </rPr>
      <t xml:space="preserve">2 </t>
    </r>
    <r>
      <rPr>
        <b/>
        <sz val="8"/>
        <color theme="1"/>
        <rFont val="Arial"/>
        <family val="2"/>
      </rPr>
      <t>(d)</t>
    </r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</si>
  <si>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</si>
  <si>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</si>
  <si>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</si>
  <si>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</si>
  <si>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</si>
  <si>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</si>
  <si>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</si>
  <si>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</si>
  <si>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</si>
  <si>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</si>
  <si>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</si>
  <si>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</si>
  <si>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</si>
  <si>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</si>
  <si>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</si>
  <si>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</si>
  <si>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</si>
  <si>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</si>
  <si>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</si>
  <si>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</si>
  <si>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</si>
  <si>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</si>
  <si>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</si>
  <si>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</si>
  <si>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</si>
  <si>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</si>
  <si>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</si>
  <si>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</si>
  <si>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</si>
  <si>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</si>
  <si>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</si>
  <si>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</si>
  <si>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</si>
  <si>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</si>
  <si>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</si>
  <si>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</si>
  <si>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</si>
  <si>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</si>
  <si>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</si>
  <si>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</si>
  <si>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</si>
  <si>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</si>
  <si>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</si>
  <si>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</si>
  <si>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</si>
  <si>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</si>
  <si>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</si>
  <si>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</si>
  <si>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</si>
  <si>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</si>
  <si>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</si>
  <si>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</si>
  <si>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</si>
  <si>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</si>
  <si>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</si>
  <si>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</si>
  <si>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</si>
  <si>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</si>
  <si>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</si>
  <si>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</si>
  <si>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</si>
  <si>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</si>
  <si>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</si>
  <si>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</si>
  <si>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</si>
  <si>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</si>
  <si>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</si>
  <si>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</si>
  <si>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</si>
  <si>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</si>
  <si>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</si>
  <si>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</si>
  <si>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</si>
  <si>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</si>
  <si>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Iniciativa de Ley de Ingresos y Proyecto de Presupuesto de Egresos</t>
  </si>
  <si>
    <t>pesos</t>
  </si>
  <si>
    <t>Art. 6 y 19 de la LDF</t>
  </si>
  <si>
    <t>Ley de Ingresos y Presupuesto de Egresos</t>
  </si>
  <si>
    <t>Cuenta Pública / Formato 4 LDF</t>
  </si>
  <si>
    <t xml:space="preserve">Iniciativa de Ley de Ingresos </t>
  </si>
  <si>
    <t>Art. 6, 19 y 46 de la LDF</t>
  </si>
  <si>
    <t xml:space="preserve">Ley de Ingresos </t>
  </si>
  <si>
    <t>a.1 Aprobado</t>
  </si>
  <si>
    <t>Reporte Trim. Formato 6 a)</t>
  </si>
  <si>
    <t>Art. 9 de la LDF</t>
  </si>
  <si>
    <t>a.2 Pagado</t>
  </si>
  <si>
    <t>Cuenta Pública / Formato 6 a)</t>
  </si>
  <si>
    <t>Autorizaciones de recursos aprobados por el FONDEN</t>
  </si>
  <si>
    <t>Cuenta Pública / Auxiliar de Cuentas</t>
  </si>
  <si>
    <t>Reporte Trim. Formato 6 d)</t>
  </si>
  <si>
    <t>Art. 10 y 21 de la LDF</t>
  </si>
  <si>
    <t>Art. 13 fracc. V y 21 de la LDF</t>
  </si>
  <si>
    <t>Presupuesto de Egresos</t>
  </si>
  <si>
    <t>Art. 11 y 21 de la LDF</t>
  </si>
  <si>
    <t>Proyecto de Presupuesto de Egresos</t>
  </si>
  <si>
    <t>Art. 12 y 20 de la LDF</t>
  </si>
  <si>
    <t>B. INDICADORES CUALITATIVOS</t>
  </si>
  <si>
    <t>Art. 5 y 18 de la LDF</t>
  </si>
  <si>
    <t>Iniciativa de Ley de Ingresos y Proyecto de Presupuesto de Egresos / Formatos 7 a) y b)</t>
  </si>
  <si>
    <t>Iniciativa de Ley de Ingresos y Proyecto de Presupuesto de Egresos / Formatos 7 c) y d)</t>
  </si>
  <si>
    <t>Proyecto de Presupuesto de Egresos / Formato 8</t>
  </si>
  <si>
    <t>Iniciativa de Ley de Ingresos o Proyecto de Presupuesto de Egresos</t>
  </si>
  <si>
    <t>Reporte Trim. y Cuenta Pública</t>
  </si>
  <si>
    <t>Proyecto de Presupuesto</t>
  </si>
  <si>
    <t>INDICADORES DEL EJERCICIO PRESUPUESTARIO</t>
  </si>
  <si>
    <t xml:space="preserve">Cuenta Pública / Formato 5 </t>
  </si>
  <si>
    <t>Art. 14 y 21 de la LDF</t>
  </si>
  <si>
    <t>Cuenta Pública</t>
  </si>
  <si>
    <t>Art. Noveno Transitorio de la LDF</t>
  </si>
  <si>
    <t>Página de internet de la Secretaría de Finanzas o Tesorería Municipal</t>
  </si>
  <si>
    <t>Art. 13 frac. III y 21 de la LDF</t>
  </si>
  <si>
    <t>Art. 13 frac. VII y 21 de la LDF</t>
  </si>
  <si>
    <t>INDICADORES DE DEUDA PÚBLICA</t>
  </si>
  <si>
    <t>Art. 30 frac. I de la LDF</t>
  </si>
  <si>
    <t>a. Propuesto</t>
  </si>
  <si>
    <t>b. Aprobado</t>
  </si>
  <si>
    <t>c. Ejercido</t>
  </si>
  <si>
    <t>1. Balance Presupuestario Sostenible (j)</t>
  </si>
  <si>
    <t>2. Balance Presupuestario de Recursos Disponibles Sostenible (k)</t>
  </si>
  <si>
    <t>3. Financiamiento Neto dentro del Techo de Financiamiento Neto (l)</t>
  </si>
  <si>
    <t>4. Recursos destinados a la atención de desastres naturales</t>
  </si>
  <si>
    <t>a. Asignación al fideicomiso para desastres naturales (m)</t>
  </si>
  <si>
    <t>b. Aportación promedio realizada por la Entidad Federativa durante los 5 ejercicios previos, para infraestructura dañada por desastres naturales (n)</t>
  </si>
  <si>
    <t>c. Saldo del fideicomiso para desastres naturales (o)</t>
  </si>
  <si>
    <t>d. Costo promedio de los últimos 5 ejercicios de la reconstrucción de infraestructura dañada por desastres naturales (p)</t>
  </si>
  <si>
    <t xml:space="preserve">6. Previsiones de gasto para compromisos de pago derivados de APPs (r) </t>
  </si>
  <si>
    <t>a. Asignación en el Presupuesto de Egresos</t>
  </si>
  <si>
    <t>7. Techo de ADEFAS para el ejercicio fiscal (s)</t>
  </si>
  <si>
    <t>5. Techo para servicios personales (q)</t>
  </si>
  <si>
    <t>b. Ejercido</t>
  </si>
  <si>
    <t>1. Iniciativa de Ley de Ingresos y Proyecto de Presupuesto de Egresos</t>
  </si>
  <si>
    <t>a. Objetivos anuales, estrategias y metas para el ejercicio fiscal (t)</t>
  </si>
  <si>
    <t>b. Proyecciones de ejercicios posteriores (u)</t>
  </si>
  <si>
    <t>c. Descripción de riesgos relevantes y propuestas de acción para enfrentarlos (v)</t>
  </si>
  <si>
    <t>d. Resultados de ejercicios fiscales anteriores y el ejercicio fiscal en cuestión (w)</t>
  </si>
  <si>
    <t>e. Estudio actuarial de las pensiones de sus trabajadores (x)</t>
  </si>
  <si>
    <t>2. Balance Presupuestario de Recursos Disponibles, en caso de ser negativo</t>
  </si>
  <si>
    <t>a. Razones excepcionales que justifican el Balance Presupuestario de Recursos Disponibles negativo (y)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</si>
  <si>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</si>
  <si>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</si>
  <si>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</si>
  <si>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3. Servicios Personales</t>
  </si>
  <si>
    <t>a. Remuneraciones de los servidores públicos (cc)</t>
  </si>
  <si>
    <t>b. Previsiones salariales y económicas para cubrir incrementos salariales, creación de plazas y otros (dd)</t>
  </si>
  <si>
    <t>1. Ingresos Excedentes derivados de Ingresos de Libre Disposición</t>
  </si>
  <si>
    <t>a. Monto de Ingresos Excedentes derivados de ILD (ee)</t>
  </si>
  <si>
    <t>b. Monto de Ingresos Excedentes derivados de ILD destinados al fin del A.14, fracción I de la LDF (ff)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</si>
  <si>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</si>
  <si>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</si>
  <si>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</si>
  <si>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1. Análisis Costo-Beneficio para programas o proyectos de inversión mayores a 10 millones de UDIS (jj)</t>
  </si>
  <si>
    <t>2. Análisis de conveniencia y análisis de transferencia de riesgos de los proyectos APPs (kk)</t>
  </si>
  <si>
    <t>3. Identificación de población objetivo, destino y temporalidad de subsidios (ll)</t>
  </si>
  <si>
    <t>1. Obligaciones a Corto Plazo</t>
  </si>
  <si>
    <t>a. Límite de Obligaciones a Corto Plazo (mm)</t>
  </si>
  <si>
    <t>b. Obligaciones a Corto Plazo (nn)</t>
  </si>
  <si>
    <t>Al 31 de diciembre de 2016 y al 31 de diciembre de 2015</t>
  </si>
  <si>
    <t>31 de diciembre de 2016</t>
  </si>
  <si>
    <t>31 de diciembre de 2015</t>
  </si>
  <si>
    <t>Del 1 de enero al 31 de  Diciembre de 2016 (b)</t>
  </si>
  <si>
    <t>Del 1 de enero al 31 de Diciembre  de 2016 (b)</t>
  </si>
  <si>
    <t>Del 1 de enero al 31 de diciembre de 2016 (b)</t>
  </si>
  <si>
    <t>Del 1 de enero al 31 de Diciembre de 2016 (b)</t>
  </si>
  <si>
    <t>CONGRESO DEL ESTADO DE TLAXCALA</t>
  </si>
  <si>
    <t>al 31 de diciembre de 2016-1 (d)</t>
  </si>
  <si>
    <t>Del 1 de enero al 31  de DICIEMBRE  de 2016 (b)</t>
  </si>
  <si>
    <t>Del 1 de enero al 31  de Diciembre de 2016 (b)</t>
  </si>
  <si>
    <t>Del 1 de enero Al 31 de Diciembre de 2016 (b)</t>
  </si>
  <si>
    <t>*</t>
  </si>
  <si>
    <t>¨*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</si>
</sst>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7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3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3"/>
    </xf>
    <xf numFmtId="0" fontId="3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indent="3"/>
    </xf>
    <xf numFmtId="0" fontId="3" fillId="0" borderId="2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3"/>
    </xf>
    <xf numFmtId="0" fontId="3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indent="4"/>
    </xf>
    <xf numFmtId="0" fontId="3" fillId="2" borderId="1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11" fillId="0" borderId="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43" fontId="4" fillId="0" borderId="8" xfId="0" applyNumberFormat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11" xfId="1" applyFont="1" applyBorder="1" applyAlignment="1">
      <alignment horizontal="left" vertical="center" wrapText="1"/>
    </xf>
    <xf numFmtId="43" fontId="4" fillId="0" borderId="6" xfId="1" applyFont="1" applyBorder="1" applyAlignment="1">
      <alignment horizontal="left" vertical="center" wrapText="1"/>
    </xf>
    <xf numFmtId="43" fontId="3" fillId="0" borderId="8" xfId="1" applyFont="1" applyBorder="1" applyAlignment="1">
      <alignment horizontal="left" vertical="center" wrapText="1"/>
    </xf>
    <xf numFmtId="43" fontId="3" fillId="0" borderId="8" xfId="0" applyNumberFormat="1" applyFont="1" applyBorder="1" applyAlignment="1">
      <alignment horizontal="left" vertical="center" wrapText="1"/>
    </xf>
    <xf numFmtId="4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1" fontId="3" fillId="2" borderId="11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15" fillId="0" borderId="0" xfId="0" applyFont="1"/>
    <xf numFmtId="1" fontId="3" fillId="0" borderId="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8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Vinculados%204to%20Trimestre%202016%20DEFINITIVO%20MEMORIA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greso1\Desktop\Contabilidad%202016\ESTADOS%20FINANCIEROS%20TRIMESTRALES\2016\CUARTO%20TRIMESTRE%202016\BALANZA%20DICIEMBRE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greso1\Desktop\Contabilidad%202016\ESTADOS%20FINANCIEROS%20TRIMESTRALES\2016\CUARTO%20TRIMESTRE%202016\BALANZA%20DICIEMBRE%202015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ok"/>
      <sheetName val="EA ok"/>
      <sheetName val="ECSF"/>
      <sheetName val="PT_ESF_ECSF"/>
      <sheetName val="EAA ok"/>
      <sheetName val="EADP ok"/>
      <sheetName val="EVHP ok"/>
      <sheetName val="EFE"/>
      <sheetName val="EAI ok"/>
      <sheetName val="CAdmon ok"/>
      <sheetName val="COG ok"/>
      <sheetName val="CTG ok"/>
      <sheetName val="CFG ok"/>
      <sheetName val="End Neto ok"/>
      <sheetName val="Int ok"/>
      <sheetName val="CProg ok"/>
      <sheetName val="Post Fiscal ok"/>
      <sheetName val="BMu ok"/>
      <sheetName val="BInmu ok"/>
      <sheetName val="Rel Cta Banc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D11">
            <v>17437235.519999996</v>
          </cell>
        </row>
        <row r="12">
          <cell r="D12">
            <v>16611298.319999998</v>
          </cell>
        </row>
        <row r="13">
          <cell r="D13">
            <v>48031542.200000003</v>
          </cell>
        </row>
        <row r="14">
          <cell r="D14">
            <v>230728.09</v>
          </cell>
        </row>
        <row r="15">
          <cell r="D15">
            <v>1851637.4199999997</v>
          </cell>
        </row>
        <row r="16">
          <cell r="D16">
            <v>0</v>
          </cell>
        </row>
        <row r="17">
          <cell r="D17">
            <v>0</v>
          </cell>
        </row>
        <row r="19">
          <cell r="D19">
            <v>30632564.239999998</v>
          </cell>
        </row>
        <row r="20">
          <cell r="D20">
            <v>1027296.2500000001</v>
          </cell>
        </row>
        <row r="22">
          <cell r="D22">
            <v>46894.64</v>
          </cell>
        </row>
        <row r="23">
          <cell r="D23">
            <v>5786.7999999999993</v>
          </cell>
        </row>
        <row r="24">
          <cell r="D24">
            <v>4552536</v>
          </cell>
        </row>
        <row r="25">
          <cell r="D25">
            <v>12205.23</v>
          </cell>
        </row>
        <row r="27">
          <cell r="D27">
            <v>14956.099999999999</v>
          </cell>
        </row>
        <row r="29">
          <cell r="D29">
            <v>1741064.12</v>
          </cell>
        </row>
        <row r="30">
          <cell r="D30">
            <v>135165.70000000001</v>
          </cell>
        </row>
        <row r="31">
          <cell r="D31">
            <v>149681.58000000002</v>
          </cell>
        </row>
        <row r="32">
          <cell r="D32">
            <v>0.8600000000000001</v>
          </cell>
        </row>
        <row r="33">
          <cell r="D33">
            <v>199908.25</v>
          </cell>
        </row>
        <row r="34">
          <cell r="D34">
            <v>1007886.1999999998</v>
          </cell>
        </row>
        <row r="35">
          <cell r="D35">
            <v>537682.65</v>
          </cell>
        </row>
        <row r="36">
          <cell r="D36">
            <v>275393.33999999997</v>
          </cell>
        </row>
        <row r="37">
          <cell r="D37">
            <v>28944628.799999997</v>
          </cell>
        </row>
        <row r="42">
          <cell r="D42">
            <v>36597351.689999998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>
        <row r="5">
          <cell r="L5">
            <v>0</v>
          </cell>
        </row>
        <row r="6">
          <cell r="L6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38">
          <cell r="L138">
            <v>1405491.76</v>
          </cell>
        </row>
        <row r="147">
          <cell r="L147">
            <v>10033132.41</v>
          </cell>
        </row>
        <row r="168">
          <cell r="L168">
            <v>539615.18999999994</v>
          </cell>
        </row>
        <row r="200">
          <cell r="L200">
            <v>0</v>
          </cell>
        </row>
        <row r="206">
          <cell r="L206">
            <v>981000.32</v>
          </cell>
        </row>
        <row r="282">
          <cell r="L282">
            <v>0</v>
          </cell>
        </row>
        <row r="290">
          <cell r="L290">
            <v>0</v>
          </cell>
        </row>
        <row r="292">
          <cell r="L292">
            <v>128504.06</v>
          </cell>
        </row>
        <row r="358">
          <cell r="L358">
            <v>10391189.119999999</v>
          </cell>
        </row>
        <row r="361">
          <cell r="L361">
            <v>996874.06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5"/>
    </sheetNames>
    <sheetDataSet>
      <sheetData sheetId="0">
        <row r="3">
          <cell r="L3">
            <v>2173774.65</v>
          </cell>
        </row>
        <row r="155">
          <cell r="L155">
            <v>1405491.76</v>
          </cell>
        </row>
        <row r="157">
          <cell r="L157">
            <v>9287074.5</v>
          </cell>
        </row>
        <row r="178">
          <cell r="L178">
            <v>72715.199999999997</v>
          </cell>
        </row>
        <row r="216">
          <cell r="L216">
            <v>1447104.61</v>
          </cell>
        </row>
        <row r="290">
          <cell r="L290">
            <v>103888.32000000001</v>
          </cell>
        </row>
        <row r="359">
          <cell r="L359">
            <v>10391189.119999999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B12" sqref="B12"/>
    </sheetView>
  </sheetViews>
  <sheetFormatPr baseColWidth="10" defaultRowHeight="15" x14ac:dyDescent="0.25"/>
  <cols>
    <col min="1" max="1" width="37.28515625" customWidth="1"/>
    <col min="2" max="2" width="11.7109375" bestFit="1" customWidth="1"/>
    <col min="4" max="4" width="39.28515625" customWidth="1"/>
    <col min="5" max="6" width="11.7109375" bestFit="1" customWidth="1"/>
  </cols>
  <sheetData>
    <row r="1" spans="1:9" x14ac:dyDescent="0.25">
      <c r="A1" s="187" t="s">
        <v>670</v>
      </c>
      <c r="B1" s="188"/>
      <c r="C1" s="188"/>
      <c r="D1" s="188"/>
      <c r="E1" s="188"/>
      <c r="F1" s="189"/>
      <c r="G1" s="1"/>
      <c r="H1" s="1"/>
      <c r="I1" s="1"/>
    </row>
    <row r="2" spans="1:9" x14ac:dyDescent="0.25">
      <c r="A2" s="190" t="s">
        <v>1</v>
      </c>
      <c r="B2" s="191"/>
      <c r="C2" s="191"/>
      <c r="D2" s="191"/>
      <c r="E2" s="191"/>
      <c r="F2" s="192"/>
      <c r="G2" s="1"/>
      <c r="H2" s="1"/>
      <c r="I2" s="1"/>
    </row>
    <row r="3" spans="1:9" x14ac:dyDescent="0.25">
      <c r="A3" s="190" t="s">
        <v>663</v>
      </c>
      <c r="B3" s="191"/>
      <c r="C3" s="191"/>
      <c r="D3" s="191"/>
      <c r="E3" s="191"/>
      <c r="F3" s="192"/>
      <c r="G3" s="1"/>
      <c r="H3" s="1"/>
      <c r="I3" s="1"/>
    </row>
    <row r="4" spans="1:9" ht="15.75" thickBot="1" x14ac:dyDescent="0.3">
      <c r="A4" s="193" t="s">
        <v>2</v>
      </c>
      <c r="B4" s="194"/>
      <c r="C4" s="194"/>
      <c r="D4" s="194"/>
      <c r="E4" s="194"/>
      <c r="F4" s="195"/>
      <c r="G4" s="1"/>
      <c r="H4" s="1"/>
      <c r="I4" s="1"/>
    </row>
    <row r="5" spans="1:9" ht="34.5" thickBot="1" x14ac:dyDescent="0.3">
      <c r="A5" s="2" t="s">
        <v>3</v>
      </c>
      <c r="B5" s="169" t="s">
        <v>664</v>
      </c>
      <c r="C5" s="169" t="s">
        <v>665</v>
      </c>
      <c r="D5" s="4" t="s">
        <v>3</v>
      </c>
      <c r="E5" s="169" t="s">
        <v>664</v>
      </c>
      <c r="F5" s="169" t="s">
        <v>665</v>
      </c>
    </row>
    <row r="6" spans="1:9" x14ac:dyDescent="0.25">
      <c r="A6" s="5" t="s">
        <v>4</v>
      </c>
      <c r="B6" s="6"/>
      <c r="C6" s="6"/>
      <c r="D6" s="6" t="s">
        <v>5</v>
      </c>
      <c r="E6" s="6"/>
      <c r="F6" s="6"/>
    </row>
    <row r="7" spans="1:9" x14ac:dyDescent="0.25">
      <c r="A7" s="5" t="s">
        <v>6</v>
      </c>
      <c r="B7" s="7"/>
      <c r="C7" s="7"/>
      <c r="D7" s="6" t="s">
        <v>7</v>
      </c>
      <c r="E7" s="7"/>
      <c r="F7" s="7"/>
    </row>
    <row r="8" spans="1:9" ht="22.5" x14ac:dyDescent="0.25">
      <c r="A8" s="9" t="s">
        <v>8</v>
      </c>
      <c r="B8" s="154">
        <f>SUM(B9:B15)</f>
        <v>764593.76</v>
      </c>
      <c r="C8" s="154">
        <f>SUM(C9:C15)</f>
        <v>2173774.65</v>
      </c>
      <c r="D8" s="165" t="s">
        <v>9</v>
      </c>
      <c r="E8" s="154">
        <f>SUM(E9:E17)</f>
        <v>981000.32</v>
      </c>
      <c r="F8" s="154">
        <f>SUM(F9:F17)</f>
        <v>1447104.61</v>
      </c>
    </row>
    <row r="9" spans="1:9" x14ac:dyDescent="0.25">
      <c r="A9" s="9" t="s">
        <v>10</v>
      </c>
      <c r="B9" s="154">
        <f>+'[2]BALANZA DICIEMBRE 2016'!$L$5</f>
        <v>0</v>
      </c>
      <c r="C9" s="165"/>
      <c r="D9" s="165" t="s">
        <v>11</v>
      </c>
      <c r="E9" s="154">
        <f>+'[2]BALANZA DICIEMBRE 2016'!$L$200</f>
        <v>0</v>
      </c>
      <c r="F9" s="154">
        <v>0</v>
      </c>
    </row>
    <row r="10" spans="1:9" x14ac:dyDescent="0.25">
      <c r="A10" s="9" t="s">
        <v>12</v>
      </c>
      <c r="B10" s="154">
        <f>+'[2]BALANZA DICIEMBRE 2016'!$L$6</f>
        <v>764593.76</v>
      </c>
      <c r="C10" s="153">
        <f>+'[3]balanza diciembre 2015'!$L$3</f>
        <v>2173774.65</v>
      </c>
      <c r="D10" s="165" t="s">
        <v>13</v>
      </c>
      <c r="E10" s="154">
        <v>0</v>
      </c>
      <c r="F10" s="154">
        <v>0</v>
      </c>
    </row>
    <row r="11" spans="1:9" ht="22.5" x14ac:dyDescent="0.25">
      <c r="A11" s="9" t="s">
        <v>14</v>
      </c>
      <c r="B11" s="154">
        <f>+'[2]BALANZA DICIEMBRE 2016'!$L$11</f>
        <v>0</v>
      </c>
      <c r="C11" s="165"/>
      <c r="D11" s="165" t="s">
        <v>15</v>
      </c>
      <c r="E11" s="154">
        <v>0</v>
      </c>
      <c r="F11" s="154">
        <v>0</v>
      </c>
    </row>
    <row r="12" spans="1:9" ht="22.5" x14ac:dyDescent="0.25">
      <c r="A12" s="9" t="s">
        <v>16</v>
      </c>
      <c r="B12" s="154">
        <f>+'[2]BALANZA DICIEMBRE 2016'!$L$11</f>
        <v>0</v>
      </c>
      <c r="C12" s="165"/>
      <c r="D12" s="165" t="s">
        <v>17</v>
      </c>
      <c r="E12" s="154">
        <v>0</v>
      </c>
      <c r="F12" s="154">
        <v>0</v>
      </c>
    </row>
    <row r="13" spans="1:9" ht="22.5" x14ac:dyDescent="0.25">
      <c r="A13" s="9" t="s">
        <v>18</v>
      </c>
      <c r="B13" s="154">
        <f>+'[2]BALANZA DICIEMBRE 2016'!$L$13</f>
        <v>0</v>
      </c>
      <c r="C13" s="165"/>
      <c r="D13" s="165" t="s">
        <v>19</v>
      </c>
      <c r="E13" s="154">
        <v>0</v>
      </c>
      <c r="F13" s="154">
        <v>0</v>
      </c>
    </row>
    <row r="14" spans="1:9" ht="22.5" x14ac:dyDescent="0.25">
      <c r="A14" s="9" t="s">
        <v>20</v>
      </c>
      <c r="B14" s="154">
        <f>+'[2]BALANZA DICIEMBRE 2016'!$L$14</f>
        <v>0</v>
      </c>
      <c r="C14" s="165"/>
      <c r="D14" s="165" t="s">
        <v>21</v>
      </c>
      <c r="E14" s="154">
        <v>0</v>
      </c>
      <c r="F14" s="154">
        <v>0</v>
      </c>
    </row>
    <row r="15" spans="1:9" ht="22.5" x14ac:dyDescent="0.25">
      <c r="A15" s="9" t="s">
        <v>22</v>
      </c>
      <c r="B15" s="154">
        <f>+'[2]BALANZA DICIEMBRE 2016'!$L$15</f>
        <v>0</v>
      </c>
      <c r="C15" s="165"/>
      <c r="D15" s="165" t="s">
        <v>23</v>
      </c>
      <c r="E15" s="154">
        <f>+'[2]BALANZA DICIEMBRE 2016'!$L$206</f>
        <v>981000.32</v>
      </c>
      <c r="F15" s="154">
        <f>+'[3]balanza diciembre 2015'!$L$216</f>
        <v>1447104.61</v>
      </c>
    </row>
    <row r="16" spans="1:9" ht="22.5" x14ac:dyDescent="0.25">
      <c r="A16" s="9" t="s">
        <v>24</v>
      </c>
      <c r="B16" s="154">
        <f>SUM(B17:B23)</f>
        <v>0</v>
      </c>
      <c r="C16" s="154">
        <f>SUM(C17:C23)</f>
        <v>0</v>
      </c>
      <c r="D16" s="165" t="s">
        <v>25</v>
      </c>
      <c r="E16" s="154">
        <f>+'[2]BALANZA DICIEMBRE 2016'!$L$282</f>
        <v>0</v>
      </c>
      <c r="F16" s="154">
        <v>0</v>
      </c>
    </row>
    <row r="17" spans="1:6" x14ac:dyDescent="0.25">
      <c r="A17" s="9" t="s">
        <v>26</v>
      </c>
      <c r="B17" s="154">
        <v>0</v>
      </c>
      <c r="C17" s="165"/>
      <c r="D17" s="165" t="s">
        <v>27</v>
      </c>
      <c r="E17" s="154">
        <v>0</v>
      </c>
      <c r="F17" s="154">
        <v>0</v>
      </c>
    </row>
    <row r="18" spans="1:6" x14ac:dyDescent="0.25">
      <c r="A18" s="9" t="s">
        <v>28</v>
      </c>
      <c r="B18" s="154">
        <v>0</v>
      </c>
      <c r="C18" s="165"/>
      <c r="D18" s="165" t="s">
        <v>29</v>
      </c>
      <c r="E18" s="154">
        <f>+E19+E20+E21</f>
        <v>128504.06</v>
      </c>
      <c r="F18" s="154">
        <f>+F19+F20+F21</f>
        <v>103888.32000000001</v>
      </c>
    </row>
    <row r="19" spans="1:6" x14ac:dyDescent="0.25">
      <c r="A19" s="9" t="s">
        <v>30</v>
      </c>
      <c r="B19" s="154">
        <v>0</v>
      </c>
      <c r="C19" s="165"/>
      <c r="D19" s="165" t="s">
        <v>31</v>
      </c>
      <c r="E19" s="154">
        <f>+'[2]BALANZA DICIEMBRE 2016'!$L$290</f>
        <v>0</v>
      </c>
      <c r="F19" s="154">
        <v>0</v>
      </c>
    </row>
    <row r="20" spans="1:6" ht="22.5" x14ac:dyDescent="0.25">
      <c r="A20" s="9" t="s">
        <v>32</v>
      </c>
      <c r="B20" s="154">
        <v>0</v>
      </c>
      <c r="C20" s="165"/>
      <c r="D20" s="165" t="s">
        <v>33</v>
      </c>
      <c r="E20" s="154">
        <v>0</v>
      </c>
      <c r="F20" s="154">
        <v>0</v>
      </c>
    </row>
    <row r="21" spans="1:6" ht="22.5" x14ac:dyDescent="0.25">
      <c r="A21" s="9" t="s">
        <v>34</v>
      </c>
      <c r="B21" s="154">
        <v>0</v>
      </c>
      <c r="C21" s="165"/>
      <c r="D21" s="165" t="s">
        <v>35</v>
      </c>
      <c r="E21" s="154">
        <f>+'[2]BALANZA DICIEMBRE 2016'!$L$292</f>
        <v>128504.06</v>
      </c>
      <c r="F21" s="154">
        <f>+'[3]balanza diciembre 2015'!$L$290</f>
        <v>103888.32000000001</v>
      </c>
    </row>
    <row r="22" spans="1:6" ht="22.5" x14ac:dyDescent="0.25">
      <c r="A22" s="9" t="s">
        <v>36</v>
      </c>
      <c r="B22" s="154">
        <v>0</v>
      </c>
      <c r="C22" s="165"/>
      <c r="D22" s="165" t="s">
        <v>37</v>
      </c>
      <c r="E22" s="154">
        <f>+E23+E24</f>
        <v>0</v>
      </c>
      <c r="F22" s="154">
        <f>+F23+F24</f>
        <v>0</v>
      </c>
    </row>
    <row r="23" spans="1:6" ht="22.5" x14ac:dyDescent="0.25">
      <c r="A23" s="9" t="s">
        <v>38</v>
      </c>
      <c r="B23" s="154">
        <v>0</v>
      </c>
      <c r="C23" s="165"/>
      <c r="D23" s="165" t="s">
        <v>39</v>
      </c>
      <c r="E23" s="154">
        <v>0</v>
      </c>
      <c r="F23" s="154">
        <v>0</v>
      </c>
    </row>
    <row r="24" spans="1:6" ht="22.5" x14ac:dyDescent="0.25">
      <c r="A24" s="9" t="s">
        <v>40</v>
      </c>
      <c r="B24" s="154">
        <f>SUM(B25:B29)</f>
        <v>0</v>
      </c>
      <c r="C24" s="154">
        <f>SUM(C25:C29)</f>
        <v>0</v>
      </c>
      <c r="D24" s="165" t="s">
        <v>41</v>
      </c>
      <c r="E24" s="154">
        <v>0</v>
      </c>
      <c r="F24" s="154">
        <v>0</v>
      </c>
    </row>
    <row r="25" spans="1:6" ht="22.5" x14ac:dyDescent="0.25">
      <c r="A25" s="9" t="s">
        <v>42</v>
      </c>
      <c r="B25" s="154">
        <v>0</v>
      </c>
      <c r="C25" s="165"/>
      <c r="D25" s="165" t="s">
        <v>43</v>
      </c>
      <c r="E25" s="154">
        <v>0</v>
      </c>
      <c r="F25" s="154">
        <v>0</v>
      </c>
    </row>
    <row r="26" spans="1:6" ht="22.5" x14ac:dyDescent="0.25">
      <c r="A26" s="9" t="s">
        <v>44</v>
      </c>
      <c r="B26" s="154">
        <v>0</v>
      </c>
      <c r="C26" s="165"/>
      <c r="D26" s="165" t="s">
        <v>45</v>
      </c>
      <c r="E26" s="154">
        <f>+E27+E28+E29</f>
        <v>0</v>
      </c>
      <c r="F26" s="154">
        <f>+F27+F28+F29</f>
        <v>0</v>
      </c>
    </row>
    <row r="27" spans="1:6" ht="22.5" x14ac:dyDescent="0.25">
      <c r="A27" s="9" t="s">
        <v>46</v>
      </c>
      <c r="B27" s="154">
        <v>0</v>
      </c>
      <c r="C27" s="165"/>
      <c r="D27" s="165" t="s">
        <v>47</v>
      </c>
      <c r="E27" s="154">
        <v>0</v>
      </c>
      <c r="F27" s="154">
        <v>0</v>
      </c>
    </row>
    <row r="28" spans="1:6" ht="22.5" x14ac:dyDescent="0.25">
      <c r="A28" s="9" t="s">
        <v>48</v>
      </c>
      <c r="B28" s="154">
        <v>0</v>
      </c>
      <c r="C28" s="165"/>
      <c r="D28" s="165" t="s">
        <v>49</v>
      </c>
      <c r="E28" s="154">
        <v>0</v>
      </c>
      <c r="F28" s="154">
        <v>0</v>
      </c>
    </row>
    <row r="29" spans="1:6" ht="22.5" x14ac:dyDescent="0.25">
      <c r="A29" s="9" t="s">
        <v>50</v>
      </c>
      <c r="B29" s="154">
        <v>0</v>
      </c>
      <c r="C29" s="165"/>
      <c r="D29" s="165" t="s">
        <v>51</v>
      </c>
      <c r="E29" s="154">
        <v>0</v>
      </c>
      <c r="F29" s="154">
        <v>0</v>
      </c>
    </row>
    <row r="30" spans="1:6" ht="22.5" x14ac:dyDescent="0.25">
      <c r="A30" s="9" t="s">
        <v>52</v>
      </c>
      <c r="B30" s="154">
        <f>SUM(B31:B35)</f>
        <v>0</v>
      </c>
      <c r="C30" s="154">
        <f>SUM(C31:C35)</f>
        <v>0</v>
      </c>
      <c r="D30" s="165" t="s">
        <v>53</v>
      </c>
      <c r="E30" s="154">
        <f>+E31+E32+E33+E34+E35+E36</f>
        <v>0</v>
      </c>
      <c r="F30" s="154">
        <f>+F31+F32+F33+F34+F35+F36</f>
        <v>0</v>
      </c>
    </row>
    <row r="31" spans="1:6" x14ac:dyDescent="0.25">
      <c r="A31" s="9" t="s">
        <v>54</v>
      </c>
      <c r="B31" s="154">
        <v>0</v>
      </c>
      <c r="C31" s="165"/>
      <c r="D31" s="165" t="s">
        <v>55</v>
      </c>
      <c r="E31" s="154">
        <v>0</v>
      </c>
      <c r="F31" s="154">
        <v>0</v>
      </c>
    </row>
    <row r="32" spans="1:6" x14ac:dyDescent="0.25">
      <c r="A32" s="9" t="s">
        <v>56</v>
      </c>
      <c r="B32" s="154">
        <v>0</v>
      </c>
      <c r="C32" s="165"/>
      <c r="D32" s="165" t="s">
        <v>57</v>
      </c>
      <c r="E32" s="154">
        <v>0</v>
      </c>
      <c r="F32" s="154">
        <v>0</v>
      </c>
    </row>
    <row r="33" spans="1:6" ht="22.5" x14ac:dyDescent="0.25">
      <c r="A33" s="9" t="s">
        <v>58</v>
      </c>
      <c r="B33" s="154">
        <v>0</v>
      </c>
      <c r="C33" s="165"/>
      <c r="D33" s="165" t="s">
        <v>59</v>
      </c>
      <c r="E33" s="154">
        <v>0</v>
      </c>
      <c r="F33" s="154">
        <v>0</v>
      </c>
    </row>
    <row r="34" spans="1:6" ht="22.5" x14ac:dyDescent="0.25">
      <c r="A34" s="9" t="s">
        <v>60</v>
      </c>
      <c r="B34" s="154">
        <v>0</v>
      </c>
      <c r="C34" s="165"/>
      <c r="D34" s="165" t="s">
        <v>61</v>
      </c>
      <c r="E34" s="154">
        <v>0</v>
      </c>
      <c r="F34" s="154">
        <v>0</v>
      </c>
    </row>
    <row r="35" spans="1:6" ht="22.5" x14ac:dyDescent="0.25">
      <c r="A35" s="9" t="s">
        <v>62</v>
      </c>
      <c r="B35" s="154">
        <v>0</v>
      </c>
      <c r="C35" s="165"/>
      <c r="D35" s="165" t="s">
        <v>63</v>
      </c>
      <c r="E35" s="154">
        <v>0</v>
      </c>
      <c r="F35" s="154">
        <v>0</v>
      </c>
    </row>
    <row r="36" spans="1:6" x14ac:dyDescent="0.25">
      <c r="A36" s="9" t="s">
        <v>64</v>
      </c>
      <c r="B36" s="154">
        <v>0</v>
      </c>
      <c r="C36" s="165"/>
      <c r="D36" s="165" t="s">
        <v>65</v>
      </c>
      <c r="E36" s="154">
        <v>0</v>
      </c>
      <c r="F36" s="154">
        <v>0</v>
      </c>
    </row>
    <row r="37" spans="1:6" ht="22.5" x14ac:dyDescent="0.25">
      <c r="A37" s="9" t="s">
        <v>66</v>
      </c>
      <c r="B37" s="154">
        <f>SUM(B38:B39)</f>
        <v>0</v>
      </c>
      <c r="C37" s="154">
        <f>SUM(C38:C39)</f>
        <v>0</v>
      </c>
      <c r="D37" s="165" t="s">
        <v>67</v>
      </c>
      <c r="E37" s="154">
        <f>+E38+E39+E40</f>
        <v>0</v>
      </c>
      <c r="F37" s="154">
        <f>+F38+F39+F40</f>
        <v>0</v>
      </c>
    </row>
    <row r="38" spans="1:6" ht="22.5" x14ac:dyDescent="0.25">
      <c r="A38" s="9" t="s">
        <v>68</v>
      </c>
      <c r="B38" s="154">
        <v>0</v>
      </c>
      <c r="C38" s="165"/>
      <c r="D38" s="165" t="s">
        <v>69</v>
      </c>
      <c r="E38" s="154">
        <v>0</v>
      </c>
      <c r="F38" s="154">
        <v>0</v>
      </c>
    </row>
    <row r="39" spans="1:6" x14ac:dyDescent="0.25">
      <c r="A39" s="9" t="s">
        <v>70</v>
      </c>
      <c r="B39" s="154">
        <v>0</v>
      </c>
      <c r="C39" s="165"/>
      <c r="D39" s="165" t="s">
        <v>71</v>
      </c>
      <c r="E39" s="154">
        <v>0</v>
      </c>
      <c r="F39" s="154">
        <v>0</v>
      </c>
    </row>
    <row r="40" spans="1:6" x14ac:dyDescent="0.25">
      <c r="A40" s="9" t="s">
        <v>72</v>
      </c>
      <c r="B40" s="154">
        <f>SUM(B41:B44)</f>
        <v>0</v>
      </c>
      <c r="C40" s="154">
        <f>SUM(C41:C44)</f>
        <v>0</v>
      </c>
      <c r="D40" s="165" t="s">
        <v>73</v>
      </c>
      <c r="E40" s="154">
        <v>0</v>
      </c>
      <c r="F40" s="154">
        <v>0</v>
      </c>
    </row>
    <row r="41" spans="1:6" x14ac:dyDescent="0.25">
      <c r="A41" s="9" t="s">
        <v>74</v>
      </c>
      <c r="B41" s="154">
        <v>0</v>
      </c>
      <c r="C41" s="165"/>
      <c r="D41" s="165" t="s">
        <v>75</v>
      </c>
      <c r="E41" s="154">
        <f>+E42+E43+E44</f>
        <v>0</v>
      </c>
      <c r="F41" s="154">
        <f>+F42+F43+F44</f>
        <v>0</v>
      </c>
    </row>
    <row r="42" spans="1:6" ht="22.5" x14ac:dyDescent="0.25">
      <c r="A42" s="9" t="s">
        <v>76</v>
      </c>
      <c r="B42" s="154">
        <v>0</v>
      </c>
      <c r="C42" s="165"/>
      <c r="D42" s="165" t="s">
        <v>77</v>
      </c>
      <c r="E42" s="154">
        <v>0</v>
      </c>
      <c r="F42" s="154">
        <v>0</v>
      </c>
    </row>
    <row r="43" spans="1:6" ht="22.5" x14ac:dyDescent="0.25">
      <c r="A43" s="9" t="s">
        <v>78</v>
      </c>
      <c r="B43" s="154">
        <v>0</v>
      </c>
      <c r="C43" s="165"/>
      <c r="D43" s="165" t="s">
        <v>79</v>
      </c>
      <c r="E43" s="154">
        <v>0</v>
      </c>
      <c r="F43" s="154">
        <v>0</v>
      </c>
    </row>
    <row r="44" spans="1:6" x14ac:dyDescent="0.25">
      <c r="A44" s="9" t="s">
        <v>80</v>
      </c>
      <c r="B44" s="154">
        <v>0</v>
      </c>
      <c r="C44" s="165"/>
      <c r="D44" s="165" t="s">
        <v>81</v>
      </c>
      <c r="E44" s="154">
        <v>0</v>
      </c>
      <c r="F44" s="154">
        <v>0</v>
      </c>
    </row>
    <row r="45" spans="1:6" x14ac:dyDescent="0.25">
      <c r="A45" s="9"/>
      <c r="B45" s="154"/>
      <c r="C45" s="165"/>
      <c r="D45" s="165"/>
      <c r="E45" s="165"/>
      <c r="F45" s="165"/>
    </row>
    <row r="46" spans="1:6" ht="22.5" x14ac:dyDescent="0.25">
      <c r="A46" s="15" t="s">
        <v>82</v>
      </c>
      <c r="B46" s="157">
        <f>+B8+B16+B24+B30+B36+B37+B40</f>
        <v>764593.76</v>
      </c>
      <c r="C46" s="157">
        <f>+C8+C16+C24+C30+C36+C37+C40</f>
        <v>2173774.65</v>
      </c>
      <c r="D46" s="166" t="s">
        <v>83</v>
      </c>
      <c r="E46" s="158">
        <f>+E8+E18+E22+E25+E26+E30+E37+E41</f>
        <v>1109504.3799999999</v>
      </c>
      <c r="F46" s="158">
        <f>+F8+F18+F22+F25+F26+F30+F37+F41</f>
        <v>1550992.9300000002</v>
      </c>
    </row>
    <row r="47" spans="1:6" ht="15.75" thickBot="1" x14ac:dyDescent="0.3">
      <c r="A47" s="10"/>
      <c r="B47" s="155"/>
      <c r="C47" s="16"/>
      <c r="D47" s="167"/>
      <c r="E47" s="155"/>
      <c r="F47" s="16"/>
    </row>
    <row r="48" spans="1:6" x14ac:dyDescent="0.25">
      <c r="A48" s="17" t="s">
        <v>84</v>
      </c>
      <c r="B48" s="156"/>
      <c r="C48" s="18"/>
      <c r="D48" s="19" t="s">
        <v>85</v>
      </c>
      <c r="E48" s="156"/>
      <c r="F48" s="18"/>
    </row>
    <row r="49" spans="1:6" x14ac:dyDescent="0.25">
      <c r="A49" s="9" t="s">
        <v>86</v>
      </c>
      <c r="B49" s="154">
        <v>0</v>
      </c>
      <c r="C49" s="165"/>
      <c r="D49" s="165" t="s">
        <v>87</v>
      </c>
      <c r="E49" s="154">
        <v>0</v>
      </c>
      <c r="F49" s="165">
        <v>0</v>
      </c>
    </row>
    <row r="50" spans="1:6" ht="22.5" x14ac:dyDescent="0.25">
      <c r="A50" s="9" t="s">
        <v>88</v>
      </c>
      <c r="B50" s="154">
        <v>0</v>
      </c>
      <c r="C50" s="165"/>
      <c r="D50" s="165" t="s">
        <v>89</v>
      </c>
      <c r="E50" s="154">
        <v>0</v>
      </c>
      <c r="F50" s="165">
        <v>0</v>
      </c>
    </row>
    <row r="51" spans="1:6" ht="22.5" x14ac:dyDescent="0.25">
      <c r="A51" s="9" t="s">
        <v>90</v>
      </c>
      <c r="B51" s="154">
        <f>+'[2]BALANZA DICIEMBRE 2016'!$L$138</f>
        <v>1405491.76</v>
      </c>
      <c r="C51" s="153">
        <f>+'[3]balanza diciembre 2015'!$L$155</f>
        <v>1405491.76</v>
      </c>
      <c r="D51" s="165" t="s">
        <v>91</v>
      </c>
      <c r="E51" s="154">
        <v>0</v>
      </c>
      <c r="F51" s="165">
        <v>0</v>
      </c>
    </row>
    <row r="52" spans="1:6" x14ac:dyDescent="0.25">
      <c r="A52" s="9" t="s">
        <v>92</v>
      </c>
      <c r="B52" s="154">
        <f>+'[2]BALANZA DICIEMBRE 2016'!$L$147</f>
        <v>10033132.41</v>
      </c>
      <c r="C52" s="153">
        <f>+'[3]balanza diciembre 2015'!$L$157</f>
        <v>9287074.5</v>
      </c>
      <c r="D52" s="165" t="s">
        <v>93</v>
      </c>
      <c r="E52" s="154">
        <v>0</v>
      </c>
      <c r="F52" s="165">
        <v>0</v>
      </c>
    </row>
    <row r="53" spans="1:6" ht="22.5" x14ac:dyDescent="0.25">
      <c r="A53" s="9" t="s">
        <v>94</v>
      </c>
      <c r="B53" s="154">
        <f>+'[2]BALANZA DICIEMBRE 2016'!$L$168</f>
        <v>539615.18999999994</v>
      </c>
      <c r="C53" s="153">
        <f>+'[3]balanza diciembre 2015'!$L$178</f>
        <v>72715.199999999997</v>
      </c>
      <c r="D53" s="165" t="s">
        <v>95</v>
      </c>
      <c r="E53" s="154">
        <v>0</v>
      </c>
      <c r="F53" s="165">
        <v>0</v>
      </c>
    </row>
    <row r="54" spans="1:6" ht="22.5" x14ac:dyDescent="0.25">
      <c r="A54" s="9" t="s">
        <v>96</v>
      </c>
      <c r="B54" s="154">
        <v>0</v>
      </c>
      <c r="C54" s="165"/>
      <c r="D54" s="165" t="s">
        <v>97</v>
      </c>
      <c r="E54" s="154">
        <v>0</v>
      </c>
      <c r="F54" s="165">
        <v>0</v>
      </c>
    </row>
    <row r="55" spans="1:6" x14ac:dyDescent="0.25">
      <c r="A55" s="9" t="s">
        <v>98</v>
      </c>
      <c r="B55" s="154">
        <v>0</v>
      </c>
      <c r="C55" s="165"/>
      <c r="D55" s="166"/>
      <c r="E55" s="154"/>
      <c r="F55" s="165"/>
    </row>
    <row r="56" spans="1:6" ht="22.5" x14ac:dyDescent="0.25">
      <c r="A56" s="9" t="s">
        <v>99</v>
      </c>
      <c r="B56" s="154">
        <v>0</v>
      </c>
      <c r="C56" s="165"/>
      <c r="D56" s="166" t="s">
        <v>100</v>
      </c>
      <c r="E56" s="157">
        <f>SUM(E49:E54)</f>
        <v>0</v>
      </c>
      <c r="F56" s="157">
        <f>SUM(F49:F54)</f>
        <v>0</v>
      </c>
    </row>
    <row r="57" spans="1:6" x14ac:dyDescent="0.25">
      <c r="A57" s="9" t="s">
        <v>101</v>
      </c>
      <c r="B57" s="154">
        <v>0</v>
      </c>
      <c r="C57" s="165"/>
      <c r="D57" s="168"/>
      <c r="E57" s="154"/>
      <c r="F57" s="165"/>
    </row>
    <row r="58" spans="1:6" x14ac:dyDescent="0.25">
      <c r="A58" s="9"/>
      <c r="B58" s="154"/>
      <c r="C58" s="165"/>
      <c r="D58" s="166" t="s">
        <v>102</v>
      </c>
      <c r="E58" s="157">
        <f>+E56+E46</f>
        <v>1109504.3799999999</v>
      </c>
      <c r="F58" s="157">
        <f>+F56+F46</f>
        <v>1550992.9300000002</v>
      </c>
    </row>
    <row r="59" spans="1:6" ht="22.5" x14ac:dyDescent="0.25">
      <c r="A59" s="15" t="s">
        <v>103</v>
      </c>
      <c r="B59" s="157">
        <f>SUM(B49:B57)</f>
        <v>11978239.359999999</v>
      </c>
      <c r="C59" s="157">
        <f>SUM(C49:C57)</f>
        <v>10765281.459999999</v>
      </c>
      <c r="D59" s="165"/>
      <c r="E59" s="154"/>
      <c r="F59" s="165"/>
    </row>
    <row r="60" spans="1:6" x14ac:dyDescent="0.25">
      <c r="A60" s="9"/>
      <c r="B60" s="154"/>
      <c r="C60" s="165"/>
      <c r="D60" s="166" t="s">
        <v>104</v>
      </c>
      <c r="E60" s="154"/>
      <c r="F60" s="165"/>
    </row>
    <row r="61" spans="1:6" x14ac:dyDescent="0.25">
      <c r="A61" s="15" t="s">
        <v>105</v>
      </c>
      <c r="B61" s="157">
        <f>+B46+B59</f>
        <v>12742833.119999999</v>
      </c>
      <c r="C61" s="157">
        <f>+C46+C59</f>
        <v>12939056.109999999</v>
      </c>
      <c r="D61" s="166"/>
      <c r="E61" s="154"/>
      <c r="F61" s="165"/>
    </row>
    <row r="62" spans="1:6" ht="22.5" x14ac:dyDescent="0.25">
      <c r="A62" s="9"/>
      <c r="B62" s="165"/>
      <c r="C62" s="165"/>
      <c r="D62" s="166" t="s">
        <v>106</v>
      </c>
      <c r="E62" s="157">
        <f>SUM(E63:E65)</f>
        <v>10391189.119999999</v>
      </c>
      <c r="F62" s="157">
        <f>SUM(F63:F65)</f>
        <v>10391189.119999999</v>
      </c>
    </row>
    <row r="63" spans="1:6" x14ac:dyDescent="0.25">
      <c r="A63" s="9"/>
      <c r="B63" s="165"/>
      <c r="C63" s="165"/>
      <c r="D63" s="165" t="s">
        <v>107</v>
      </c>
      <c r="E63" s="154"/>
      <c r="F63" s="165"/>
    </row>
    <row r="64" spans="1:6" x14ac:dyDescent="0.25">
      <c r="A64" s="9"/>
      <c r="B64" s="165"/>
      <c r="C64" s="165"/>
      <c r="D64" s="165" t="s">
        <v>108</v>
      </c>
      <c r="E64" s="154"/>
      <c r="F64" s="165"/>
    </row>
    <row r="65" spans="1:7" x14ac:dyDescent="0.25">
      <c r="A65" s="9"/>
      <c r="B65" s="165"/>
      <c r="C65" s="165"/>
      <c r="D65" s="165" t="s">
        <v>109</v>
      </c>
      <c r="E65" s="154">
        <f>+'[2]BALANZA DICIEMBRE 2016'!$L$358</f>
        <v>10391189.119999999</v>
      </c>
      <c r="F65" s="153">
        <f>+'[3]balanza diciembre 2015'!$L$359</f>
        <v>10391189.119999999</v>
      </c>
    </row>
    <row r="66" spans="1:7" x14ac:dyDescent="0.25">
      <c r="A66" s="9"/>
      <c r="B66" s="165"/>
      <c r="C66" s="165"/>
      <c r="D66" s="165"/>
      <c r="E66" s="154"/>
      <c r="F66" s="165"/>
    </row>
    <row r="67" spans="1:7" ht="22.5" x14ac:dyDescent="0.25">
      <c r="A67" s="9"/>
      <c r="B67" s="165"/>
      <c r="C67" s="165"/>
      <c r="D67" s="166" t="s">
        <v>110</v>
      </c>
      <c r="E67" s="157">
        <f>SUM(E68:E72)</f>
        <v>1242139.6200000001</v>
      </c>
      <c r="F67" s="157">
        <f>SUM(F68:F72)</f>
        <v>996874.0600000096</v>
      </c>
    </row>
    <row r="68" spans="1:7" x14ac:dyDescent="0.25">
      <c r="A68" s="9"/>
      <c r="B68" s="165"/>
      <c r="C68" s="165"/>
      <c r="D68" s="165" t="s">
        <v>111</v>
      </c>
      <c r="E68" s="154">
        <v>245265.56</v>
      </c>
      <c r="F68" s="154">
        <v>2420891.9900000095</v>
      </c>
    </row>
    <row r="69" spans="1:7" x14ac:dyDescent="0.25">
      <c r="A69" s="9"/>
      <c r="B69" s="165"/>
      <c r="C69" s="165"/>
      <c r="D69" s="165" t="s">
        <v>112</v>
      </c>
      <c r="E69" s="154">
        <f>+'[2]BALANZA DICIEMBRE 2016'!$L$361</f>
        <v>996874.06</v>
      </c>
      <c r="F69" s="154">
        <v>-1424017.93</v>
      </c>
    </row>
    <row r="70" spans="1:7" x14ac:dyDescent="0.25">
      <c r="A70" s="9"/>
      <c r="B70" s="165"/>
      <c r="C70" s="165"/>
      <c r="D70" s="165" t="s">
        <v>113</v>
      </c>
      <c r="E70" s="154">
        <v>0</v>
      </c>
      <c r="F70" s="165"/>
    </row>
    <row r="71" spans="1:7" x14ac:dyDescent="0.25">
      <c r="A71" s="9"/>
      <c r="B71" s="165"/>
      <c r="C71" s="165"/>
      <c r="D71" s="165" t="s">
        <v>114</v>
      </c>
      <c r="E71" s="154">
        <v>0</v>
      </c>
      <c r="F71" s="165"/>
    </row>
    <row r="72" spans="1:7" ht="22.5" x14ac:dyDescent="0.25">
      <c r="A72" s="9"/>
      <c r="B72" s="165"/>
      <c r="C72" s="165"/>
      <c r="D72" s="165" t="s">
        <v>115</v>
      </c>
      <c r="E72" s="154">
        <v>0</v>
      </c>
      <c r="F72" s="165"/>
    </row>
    <row r="73" spans="1:7" x14ac:dyDescent="0.25">
      <c r="A73" s="9"/>
      <c r="B73" s="165"/>
      <c r="C73" s="165"/>
      <c r="D73" s="165"/>
      <c r="E73" s="154"/>
      <c r="F73" s="165"/>
    </row>
    <row r="74" spans="1:7" ht="22.5" x14ac:dyDescent="0.25">
      <c r="A74" s="9"/>
      <c r="B74" s="165"/>
      <c r="C74" s="165"/>
      <c r="D74" s="166" t="s">
        <v>116</v>
      </c>
      <c r="E74" s="157">
        <f>SUM(E75:E76)</f>
        <v>0</v>
      </c>
      <c r="F74" s="157">
        <f>SUM(F75:F76)</f>
        <v>0</v>
      </c>
    </row>
    <row r="75" spans="1:7" x14ac:dyDescent="0.25">
      <c r="A75" s="9"/>
      <c r="B75" s="165"/>
      <c r="C75" s="165"/>
      <c r="D75" s="165" t="s">
        <v>117</v>
      </c>
      <c r="E75" s="154">
        <v>0</v>
      </c>
      <c r="F75" s="165"/>
    </row>
    <row r="76" spans="1:7" x14ac:dyDescent="0.25">
      <c r="A76" s="9"/>
      <c r="B76" s="165"/>
      <c r="C76" s="165"/>
      <c r="D76" s="165" t="s">
        <v>118</v>
      </c>
      <c r="E76" s="154">
        <v>0</v>
      </c>
      <c r="F76" s="165"/>
    </row>
    <row r="77" spans="1:7" x14ac:dyDescent="0.25">
      <c r="A77" s="9"/>
      <c r="B77" s="165"/>
      <c r="C77" s="165"/>
      <c r="D77" s="165"/>
      <c r="E77" s="154"/>
      <c r="F77" s="165"/>
    </row>
    <row r="78" spans="1:7" ht="22.5" x14ac:dyDescent="0.25">
      <c r="A78" s="9"/>
      <c r="B78" s="165"/>
      <c r="C78" s="165"/>
      <c r="D78" s="166" t="s">
        <v>119</v>
      </c>
      <c r="E78" s="157">
        <f>+E62+E67+E74</f>
        <v>11633328.739999998</v>
      </c>
      <c r="F78" s="157">
        <f>+F62+F67+F74</f>
        <v>11388063.180000009</v>
      </c>
    </row>
    <row r="79" spans="1:7" x14ac:dyDescent="0.25">
      <c r="A79" s="9"/>
      <c r="B79" s="165"/>
      <c r="C79" s="165"/>
      <c r="D79" s="165"/>
      <c r="E79" s="157"/>
      <c r="F79" s="157"/>
    </row>
    <row r="80" spans="1:7" ht="22.5" x14ac:dyDescent="0.25">
      <c r="A80" s="9"/>
      <c r="B80" s="165"/>
      <c r="C80" s="165"/>
      <c r="D80" s="166" t="s">
        <v>120</v>
      </c>
      <c r="E80" s="157">
        <f>+E78+E58</f>
        <v>12742833.119999997</v>
      </c>
      <c r="F80" s="157">
        <f>+F78+F58</f>
        <v>12939056.110000009</v>
      </c>
      <c r="G80" s="159"/>
    </row>
    <row r="81" spans="1:7" x14ac:dyDescent="0.25">
      <c r="A81" s="9"/>
      <c r="B81" s="165"/>
      <c r="C81" s="165"/>
      <c r="D81" s="165"/>
      <c r="E81" s="165"/>
      <c r="F81" s="165"/>
      <c r="G81" s="159"/>
    </row>
    <row r="82" spans="1:7" x14ac:dyDescent="0.25">
      <c r="A82" s="9"/>
      <c r="B82" s="165"/>
      <c r="C82" s="165"/>
      <c r="D82" s="165"/>
      <c r="E82" s="165"/>
      <c r="F82" s="165"/>
    </row>
    <row r="83" spans="1:7" x14ac:dyDescent="0.25">
      <c r="A83" s="21"/>
      <c r="B83" s="22"/>
      <c r="C83" s="22"/>
      <c r="D83" s="22"/>
      <c r="E83" s="22"/>
      <c r="F83" s="22"/>
    </row>
    <row r="84" spans="1:7" x14ac:dyDescent="0.25">
      <c r="A84" s="20"/>
      <c r="B84" s="20"/>
      <c r="C84" s="20"/>
      <c r="D84" s="20"/>
      <c r="E84" s="20"/>
      <c r="F84" s="2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19" workbookViewId="0">
      <selection activeCell="N10" sqref="N10"/>
    </sheetView>
  </sheetViews>
  <sheetFormatPr baseColWidth="10" defaultRowHeight="15" x14ac:dyDescent="0.25"/>
  <cols>
    <col min="1" max="1" width="7.5703125" customWidth="1"/>
  </cols>
  <sheetData>
    <row r="1" spans="1:11" x14ac:dyDescent="0.25">
      <c r="A1" s="281"/>
      <c r="B1" s="282"/>
      <c r="C1" s="282"/>
      <c r="D1" s="282"/>
      <c r="E1" s="282"/>
      <c r="F1" s="282"/>
      <c r="G1" s="282"/>
      <c r="H1" s="282"/>
      <c r="I1" s="282"/>
      <c r="J1" s="282"/>
      <c r="K1" s="283"/>
    </row>
    <row r="2" spans="1:11" x14ac:dyDescent="0.25">
      <c r="A2" s="237" t="s">
        <v>670</v>
      </c>
      <c r="B2" s="238"/>
      <c r="C2" s="238"/>
      <c r="D2" s="238"/>
      <c r="E2" s="238"/>
      <c r="F2" s="238"/>
      <c r="G2" s="238"/>
      <c r="H2" s="238"/>
      <c r="I2" s="238"/>
      <c r="J2" s="238"/>
      <c r="K2" s="284"/>
    </row>
    <row r="3" spans="1:11" x14ac:dyDescent="0.25">
      <c r="A3" s="237" t="s">
        <v>567</v>
      </c>
      <c r="B3" s="238"/>
      <c r="C3" s="238"/>
      <c r="D3" s="238"/>
      <c r="E3" s="238"/>
      <c r="F3" s="238"/>
      <c r="G3" s="238"/>
      <c r="H3" s="238"/>
      <c r="I3" s="238"/>
      <c r="J3" s="238"/>
      <c r="K3" s="284"/>
    </row>
    <row r="4" spans="1:11" x14ac:dyDescent="0.25">
      <c r="A4" s="237" t="s">
        <v>668</v>
      </c>
      <c r="B4" s="238"/>
      <c r="C4" s="238"/>
      <c r="D4" s="238"/>
      <c r="E4" s="238"/>
      <c r="F4" s="238"/>
      <c r="G4" s="238"/>
      <c r="H4" s="238"/>
      <c r="I4" s="238"/>
      <c r="J4" s="238"/>
      <c r="K4" s="284"/>
    </row>
    <row r="5" spans="1:11" ht="15.75" thickBot="1" x14ac:dyDescent="0.3">
      <c r="A5" s="239"/>
      <c r="B5" s="240"/>
      <c r="C5" s="240"/>
      <c r="D5" s="240"/>
      <c r="E5" s="240"/>
      <c r="F5" s="240"/>
      <c r="G5" s="240"/>
      <c r="H5" s="240"/>
      <c r="I5" s="240"/>
      <c r="J5" s="240"/>
      <c r="K5" s="285"/>
    </row>
    <row r="6" spans="1:11" ht="15.75" thickBot="1" x14ac:dyDescent="0.3">
      <c r="A6" s="340" t="s">
        <v>568</v>
      </c>
      <c r="B6" s="341"/>
      <c r="C6" s="342"/>
      <c r="D6" s="207" t="s">
        <v>569</v>
      </c>
      <c r="E6" s="208"/>
      <c r="F6" s="208"/>
      <c r="G6" s="349"/>
      <c r="H6" s="350" t="s">
        <v>570</v>
      </c>
      <c r="I6" s="349"/>
      <c r="J6" s="214" t="s">
        <v>571</v>
      </c>
      <c r="K6" s="202" t="s">
        <v>572</v>
      </c>
    </row>
    <row r="7" spans="1:11" ht="15.75" thickBot="1" x14ac:dyDescent="0.3">
      <c r="A7" s="343"/>
      <c r="B7" s="344"/>
      <c r="C7" s="345"/>
      <c r="D7" s="210" t="s">
        <v>573</v>
      </c>
      <c r="E7" s="338"/>
      <c r="F7" s="339" t="s">
        <v>574</v>
      </c>
      <c r="G7" s="338"/>
      <c r="H7" s="117"/>
      <c r="I7" s="117"/>
      <c r="J7" s="304"/>
      <c r="K7" s="203"/>
    </row>
    <row r="8" spans="1:11" ht="45.75" thickBot="1" x14ac:dyDescent="0.3">
      <c r="A8" s="346"/>
      <c r="B8" s="347"/>
      <c r="C8" s="348"/>
      <c r="D8" s="28"/>
      <c r="E8" s="118" t="s">
        <v>575</v>
      </c>
      <c r="F8" s="118"/>
      <c r="G8" s="118" t="s">
        <v>576</v>
      </c>
      <c r="H8" s="152" t="s">
        <v>577</v>
      </c>
      <c r="I8" s="119" t="s">
        <v>578</v>
      </c>
      <c r="J8" s="216"/>
      <c r="K8" s="204"/>
    </row>
    <row r="9" spans="1:11" ht="15.75" thickBot="1" x14ac:dyDescent="0.3">
      <c r="A9" s="328" t="s">
        <v>579</v>
      </c>
      <c r="B9" s="329"/>
      <c r="C9" s="329"/>
      <c r="D9" s="329"/>
      <c r="E9" s="329"/>
      <c r="F9" s="329"/>
      <c r="G9" s="329"/>
      <c r="H9" s="120"/>
      <c r="I9" s="120"/>
      <c r="J9" s="120"/>
      <c r="K9" s="121"/>
    </row>
    <row r="10" spans="1:11" ht="15.75" thickBot="1" x14ac:dyDescent="0.3">
      <c r="A10" s="326" t="s">
        <v>580</v>
      </c>
      <c r="B10" s="327"/>
      <c r="C10" s="327"/>
      <c r="D10" s="327"/>
      <c r="E10" s="327"/>
      <c r="F10" s="327"/>
      <c r="G10" s="327"/>
      <c r="H10" s="122"/>
      <c r="I10" s="122"/>
      <c r="J10" s="122"/>
      <c r="K10" s="123"/>
    </row>
    <row r="11" spans="1:11" ht="22.5" customHeight="1" thickBot="1" x14ac:dyDescent="0.3">
      <c r="A11" s="324" t="s">
        <v>624</v>
      </c>
      <c r="B11" s="325"/>
      <c r="C11" s="325"/>
      <c r="D11" s="124"/>
      <c r="E11" s="125"/>
      <c r="F11" s="124"/>
      <c r="G11" s="125"/>
      <c r="H11" s="124"/>
      <c r="I11" s="124"/>
      <c r="J11" s="124"/>
      <c r="K11" s="126"/>
    </row>
    <row r="12" spans="1:11" ht="68.25" thickBot="1" x14ac:dyDescent="0.3">
      <c r="A12" s="318" t="s">
        <v>621</v>
      </c>
      <c r="B12" s="319"/>
      <c r="C12" s="320"/>
      <c r="D12" s="127" t="s">
        <v>675</v>
      </c>
      <c r="E12" s="25" t="s">
        <v>581</v>
      </c>
      <c r="F12" s="25"/>
      <c r="G12" s="31"/>
      <c r="H12" s="128">
        <v>190191000</v>
      </c>
      <c r="I12" s="127" t="s">
        <v>582</v>
      </c>
      <c r="J12" s="25" t="s">
        <v>583</v>
      </c>
      <c r="K12" s="25"/>
    </row>
    <row r="13" spans="1:11" ht="45.75" thickBot="1" x14ac:dyDescent="0.3">
      <c r="A13" s="318" t="s">
        <v>622</v>
      </c>
      <c r="B13" s="319"/>
      <c r="C13" s="320"/>
      <c r="D13" s="129" t="s">
        <v>675</v>
      </c>
      <c r="E13" s="130" t="s">
        <v>584</v>
      </c>
      <c r="F13" s="130"/>
      <c r="G13" s="131"/>
      <c r="H13" s="132">
        <v>190191000</v>
      </c>
      <c r="I13" s="129" t="s">
        <v>582</v>
      </c>
      <c r="J13" s="130" t="s">
        <v>583</v>
      </c>
      <c r="K13" s="130"/>
    </row>
    <row r="14" spans="1:11" ht="34.5" thickBot="1" x14ac:dyDescent="0.3">
      <c r="A14" s="318" t="s">
        <v>623</v>
      </c>
      <c r="B14" s="319"/>
      <c r="C14" s="320"/>
      <c r="D14" s="129" t="s">
        <v>675</v>
      </c>
      <c r="E14" s="130" t="s">
        <v>585</v>
      </c>
      <c r="F14" s="130"/>
      <c r="G14" s="131"/>
      <c r="H14" s="132">
        <v>224342792</v>
      </c>
      <c r="I14" s="129" t="s">
        <v>582</v>
      </c>
      <c r="J14" s="133" t="s">
        <v>583</v>
      </c>
      <c r="K14" s="130"/>
    </row>
    <row r="15" spans="1:11" ht="24.75" customHeight="1" thickBot="1" x14ac:dyDescent="0.3">
      <c r="A15" s="324" t="s">
        <v>625</v>
      </c>
      <c r="B15" s="325"/>
      <c r="C15" s="325"/>
      <c r="D15" s="134"/>
      <c r="E15" s="134"/>
      <c r="F15" s="134"/>
      <c r="G15" s="135"/>
      <c r="H15" s="134"/>
      <c r="I15" s="134"/>
      <c r="J15" s="124"/>
      <c r="K15" s="136"/>
    </row>
    <row r="16" spans="1:11" ht="68.25" thickBot="1" x14ac:dyDescent="0.3">
      <c r="A16" s="318" t="s">
        <v>621</v>
      </c>
      <c r="B16" s="319"/>
      <c r="C16" s="320"/>
      <c r="D16" s="127"/>
      <c r="E16" s="25" t="s">
        <v>581</v>
      </c>
      <c r="F16" s="25"/>
      <c r="G16" s="31"/>
      <c r="H16" s="128"/>
      <c r="I16" s="127" t="s">
        <v>582</v>
      </c>
      <c r="J16" s="25" t="s">
        <v>583</v>
      </c>
      <c r="K16" s="25"/>
    </row>
    <row r="17" spans="1:11" ht="45.75" thickBot="1" x14ac:dyDescent="0.3">
      <c r="A17" s="318" t="s">
        <v>622</v>
      </c>
      <c r="B17" s="319"/>
      <c r="C17" s="320"/>
      <c r="D17" s="129"/>
      <c r="E17" s="130" t="s">
        <v>584</v>
      </c>
      <c r="F17" s="130"/>
      <c r="G17" s="131"/>
      <c r="H17" s="132"/>
      <c r="I17" s="129" t="s">
        <v>582</v>
      </c>
      <c r="J17" s="130" t="s">
        <v>583</v>
      </c>
      <c r="K17" s="130"/>
    </row>
    <row r="18" spans="1:11" ht="34.5" thickBot="1" x14ac:dyDescent="0.3">
      <c r="A18" s="318" t="s">
        <v>623</v>
      </c>
      <c r="B18" s="319"/>
      <c r="C18" s="320"/>
      <c r="D18" s="129"/>
      <c r="E18" s="130" t="s">
        <v>585</v>
      </c>
      <c r="F18" s="130"/>
      <c r="G18" s="131"/>
      <c r="H18" s="132"/>
      <c r="I18" s="129" t="s">
        <v>582</v>
      </c>
      <c r="J18" s="133" t="s">
        <v>583</v>
      </c>
      <c r="K18" s="130"/>
    </row>
    <row r="19" spans="1:11" ht="26.25" customHeight="1" thickBot="1" x14ac:dyDescent="0.3">
      <c r="A19" s="324" t="s">
        <v>626</v>
      </c>
      <c r="B19" s="325"/>
      <c r="C19" s="325"/>
      <c r="D19" s="134"/>
      <c r="E19" s="134"/>
      <c r="F19" s="134"/>
      <c r="G19" s="135"/>
      <c r="H19" s="134"/>
      <c r="I19" s="134"/>
      <c r="J19" s="124"/>
      <c r="K19" s="136"/>
    </row>
    <row r="20" spans="1:11" ht="34.5" thickBot="1" x14ac:dyDescent="0.3">
      <c r="A20" s="318" t="s">
        <v>621</v>
      </c>
      <c r="B20" s="319"/>
      <c r="C20" s="320"/>
      <c r="D20" s="127"/>
      <c r="E20" s="25" t="s">
        <v>586</v>
      </c>
      <c r="F20" s="25"/>
      <c r="G20" s="31"/>
      <c r="H20" s="128">
        <v>0</v>
      </c>
      <c r="I20" s="127" t="s">
        <v>582</v>
      </c>
      <c r="J20" s="25" t="s">
        <v>587</v>
      </c>
      <c r="K20" s="25"/>
    </row>
    <row r="21" spans="1:11" ht="23.25" thickBot="1" x14ac:dyDescent="0.3">
      <c r="A21" s="318" t="s">
        <v>622</v>
      </c>
      <c r="B21" s="319"/>
      <c r="C21" s="320"/>
      <c r="D21" s="129"/>
      <c r="E21" s="130" t="s">
        <v>588</v>
      </c>
      <c r="F21" s="130"/>
      <c r="G21" s="131"/>
      <c r="H21" s="132">
        <v>0</v>
      </c>
      <c r="I21" s="129" t="s">
        <v>582</v>
      </c>
      <c r="J21" s="130" t="s">
        <v>587</v>
      </c>
      <c r="K21" s="130"/>
    </row>
    <row r="22" spans="1:11" ht="34.5" thickBot="1" x14ac:dyDescent="0.3">
      <c r="A22" s="318" t="s">
        <v>623</v>
      </c>
      <c r="B22" s="319"/>
      <c r="C22" s="320"/>
      <c r="D22" s="129"/>
      <c r="E22" s="130" t="s">
        <v>585</v>
      </c>
      <c r="F22" s="130"/>
      <c r="G22" s="131"/>
      <c r="H22" s="132">
        <v>0</v>
      </c>
      <c r="I22" s="129" t="s">
        <v>582</v>
      </c>
      <c r="J22" s="133" t="s">
        <v>587</v>
      </c>
      <c r="K22" s="130"/>
    </row>
    <row r="23" spans="1:11" ht="26.25" customHeight="1" thickBot="1" x14ac:dyDescent="0.3">
      <c r="A23" s="334" t="s">
        <v>627</v>
      </c>
      <c r="B23" s="335"/>
      <c r="C23" s="335"/>
      <c r="D23" s="134"/>
      <c r="E23" s="134"/>
      <c r="F23" s="134"/>
      <c r="G23" s="135"/>
      <c r="H23" s="134"/>
      <c r="I23" s="134"/>
      <c r="J23" s="124"/>
      <c r="K23" s="136"/>
    </row>
    <row r="24" spans="1:11" ht="26.25" customHeight="1" thickBot="1" x14ac:dyDescent="0.3">
      <c r="A24" s="336" t="s">
        <v>628</v>
      </c>
      <c r="B24" s="337"/>
      <c r="C24" s="337"/>
      <c r="D24" s="124"/>
      <c r="E24" s="124"/>
      <c r="F24" s="124"/>
      <c r="G24" s="125"/>
      <c r="H24" s="124"/>
      <c r="I24" s="124"/>
      <c r="J24" s="124"/>
      <c r="K24" s="126"/>
    </row>
    <row r="25" spans="1:11" ht="23.25" thickBot="1" x14ac:dyDescent="0.3">
      <c r="A25" s="318" t="s">
        <v>589</v>
      </c>
      <c r="B25" s="319"/>
      <c r="C25" s="320"/>
      <c r="D25" s="127"/>
      <c r="E25" s="25" t="s">
        <v>590</v>
      </c>
      <c r="F25" s="25"/>
      <c r="G25" s="31"/>
      <c r="H25" s="128">
        <v>0</v>
      </c>
      <c r="I25" s="127" t="s">
        <v>582</v>
      </c>
      <c r="J25" s="25" t="s">
        <v>591</v>
      </c>
      <c r="K25" s="25"/>
    </row>
    <row r="26" spans="1:11" ht="23.25" thickBot="1" x14ac:dyDescent="0.3">
      <c r="A26" s="318" t="s">
        <v>592</v>
      </c>
      <c r="B26" s="319"/>
      <c r="C26" s="320"/>
      <c r="D26" s="129"/>
      <c r="E26" s="130" t="s">
        <v>593</v>
      </c>
      <c r="F26" s="130"/>
      <c r="G26" s="131"/>
      <c r="H26" s="132">
        <v>0</v>
      </c>
      <c r="I26" s="129" t="s">
        <v>582</v>
      </c>
      <c r="J26" s="130" t="s">
        <v>591</v>
      </c>
      <c r="K26" s="130"/>
    </row>
    <row r="27" spans="1:11" ht="72" customHeight="1" thickBot="1" x14ac:dyDescent="0.3">
      <c r="A27" s="318" t="s">
        <v>629</v>
      </c>
      <c r="B27" s="319"/>
      <c r="C27" s="320"/>
      <c r="D27" s="137"/>
      <c r="E27" s="130" t="s">
        <v>594</v>
      </c>
      <c r="F27" s="138"/>
      <c r="G27" s="131"/>
      <c r="H27" s="132">
        <v>0</v>
      </c>
      <c r="I27" s="129" t="s">
        <v>582</v>
      </c>
      <c r="J27" s="130" t="s">
        <v>591</v>
      </c>
      <c r="K27" s="130"/>
    </row>
    <row r="28" spans="1:11" ht="48.75" customHeight="1" thickBot="1" x14ac:dyDescent="0.3">
      <c r="A28" s="318" t="s">
        <v>630</v>
      </c>
      <c r="B28" s="319"/>
      <c r="C28" s="320"/>
      <c r="D28" s="139"/>
      <c r="E28" s="133" t="s">
        <v>595</v>
      </c>
      <c r="F28" s="136"/>
      <c r="G28" s="140"/>
      <c r="H28" s="141">
        <v>0</v>
      </c>
      <c r="I28" s="142" t="s">
        <v>582</v>
      </c>
      <c r="J28" s="133" t="s">
        <v>591</v>
      </c>
      <c r="K28" s="133"/>
    </row>
    <row r="29" spans="1:11" ht="74.25" customHeight="1" thickBot="1" x14ac:dyDescent="0.3">
      <c r="A29" s="318" t="s">
        <v>631</v>
      </c>
      <c r="B29" s="319"/>
      <c r="C29" s="320"/>
      <c r="D29" s="143"/>
      <c r="E29" s="43" t="s">
        <v>594</v>
      </c>
      <c r="F29" s="126"/>
      <c r="G29" s="32"/>
      <c r="H29" s="144">
        <v>0</v>
      </c>
      <c r="I29" s="145" t="s">
        <v>582</v>
      </c>
      <c r="J29" s="43" t="s">
        <v>591</v>
      </c>
      <c r="K29" s="43"/>
    </row>
    <row r="30" spans="1:11" ht="27.75" customHeight="1" thickBot="1" x14ac:dyDescent="0.3">
      <c r="A30" s="334" t="s">
        <v>635</v>
      </c>
      <c r="B30" s="335"/>
      <c r="C30" s="335"/>
      <c r="D30" s="134"/>
      <c r="E30" s="134"/>
      <c r="F30" s="134"/>
      <c r="G30" s="135"/>
      <c r="H30" s="134"/>
      <c r="I30" s="134"/>
      <c r="J30" s="134"/>
      <c r="K30" s="136"/>
    </row>
    <row r="31" spans="1:11" ht="34.5" customHeight="1" thickBot="1" x14ac:dyDescent="0.3">
      <c r="A31" s="318" t="s">
        <v>633</v>
      </c>
      <c r="B31" s="319"/>
      <c r="C31" s="320"/>
      <c r="D31" s="127" t="s">
        <v>675</v>
      </c>
      <c r="E31" s="25" t="s">
        <v>596</v>
      </c>
      <c r="F31" s="25"/>
      <c r="G31" s="31"/>
      <c r="H31" s="186">
        <v>84162441.549999997</v>
      </c>
      <c r="I31" s="127" t="s">
        <v>582</v>
      </c>
      <c r="J31" s="25" t="s">
        <v>597</v>
      </c>
      <c r="K31" s="25"/>
    </row>
    <row r="32" spans="1:11" ht="30.75" customHeight="1" thickBot="1" x14ac:dyDescent="0.3">
      <c r="A32" s="318" t="s">
        <v>636</v>
      </c>
      <c r="B32" s="319"/>
      <c r="C32" s="320"/>
      <c r="D32" s="129" t="s">
        <v>675</v>
      </c>
      <c r="E32" s="130" t="s">
        <v>596</v>
      </c>
      <c r="F32" s="130"/>
      <c r="G32" s="131"/>
      <c r="H32" s="132">
        <v>74139472</v>
      </c>
      <c r="I32" s="129" t="s">
        <v>582</v>
      </c>
      <c r="J32" s="133" t="s">
        <v>598</v>
      </c>
      <c r="K32" s="130"/>
    </row>
    <row r="33" spans="1:11" ht="38.25" customHeight="1" thickBot="1" x14ac:dyDescent="0.3">
      <c r="A33" s="324" t="s">
        <v>632</v>
      </c>
      <c r="B33" s="325"/>
      <c r="C33" s="325"/>
      <c r="D33" s="134"/>
      <c r="E33" s="134"/>
      <c r="F33" s="134"/>
      <c r="G33" s="135"/>
      <c r="H33" s="134"/>
      <c r="I33" s="134"/>
      <c r="J33" s="124"/>
      <c r="K33" s="136"/>
    </row>
    <row r="34" spans="1:11" ht="36.75" customHeight="1" thickBot="1" x14ac:dyDescent="0.3">
      <c r="A34" s="318" t="s">
        <v>633</v>
      </c>
      <c r="B34" s="319"/>
      <c r="C34" s="320"/>
      <c r="D34" s="127"/>
      <c r="E34" s="25" t="s">
        <v>599</v>
      </c>
      <c r="F34" s="25"/>
      <c r="G34" s="31"/>
      <c r="H34" s="128">
        <v>0</v>
      </c>
      <c r="I34" s="127" t="s">
        <v>582</v>
      </c>
      <c r="J34" s="43" t="s">
        <v>600</v>
      </c>
      <c r="K34" s="25"/>
    </row>
    <row r="35" spans="1:11" ht="26.25" customHeight="1" thickBot="1" x14ac:dyDescent="0.3">
      <c r="A35" s="324" t="s">
        <v>634</v>
      </c>
      <c r="B35" s="325"/>
      <c r="C35" s="325"/>
      <c r="D35" s="134"/>
      <c r="E35" s="134"/>
      <c r="F35" s="134"/>
      <c r="G35" s="135"/>
      <c r="H35" s="134"/>
      <c r="I35" s="134"/>
      <c r="J35" s="124"/>
      <c r="K35" s="136"/>
    </row>
    <row r="36" spans="1:11" ht="34.5" thickBot="1" x14ac:dyDescent="0.3">
      <c r="A36" s="318" t="s">
        <v>621</v>
      </c>
      <c r="B36" s="319"/>
      <c r="C36" s="320"/>
      <c r="D36" s="145"/>
      <c r="E36" s="43" t="s">
        <v>601</v>
      </c>
      <c r="F36" s="43"/>
      <c r="G36" s="32"/>
      <c r="H36" s="128">
        <v>0</v>
      </c>
      <c r="I36" s="145" t="s">
        <v>582</v>
      </c>
      <c r="J36" s="25" t="s">
        <v>602</v>
      </c>
      <c r="K36" s="25"/>
    </row>
    <row r="37" spans="1:11" ht="23.25" thickBot="1" x14ac:dyDescent="0.3">
      <c r="A37" s="318" t="s">
        <v>622</v>
      </c>
      <c r="B37" s="319"/>
      <c r="C37" s="320"/>
      <c r="D37" s="127"/>
      <c r="E37" s="25" t="s">
        <v>590</v>
      </c>
      <c r="F37" s="25"/>
      <c r="G37" s="31"/>
      <c r="H37" s="132">
        <v>0</v>
      </c>
      <c r="I37" s="127" t="s">
        <v>582</v>
      </c>
      <c r="J37" s="130" t="s">
        <v>602</v>
      </c>
      <c r="K37" s="130"/>
    </row>
    <row r="38" spans="1:11" ht="23.25" thickBot="1" x14ac:dyDescent="0.3">
      <c r="A38" s="318" t="s">
        <v>623</v>
      </c>
      <c r="B38" s="319"/>
      <c r="C38" s="320"/>
      <c r="D38" s="142"/>
      <c r="E38" s="133" t="s">
        <v>593</v>
      </c>
      <c r="F38" s="133"/>
      <c r="G38" s="140"/>
      <c r="H38" s="140">
        <v>0</v>
      </c>
      <c r="I38" s="133" t="s">
        <v>582</v>
      </c>
      <c r="J38" s="133" t="s">
        <v>602</v>
      </c>
      <c r="K38" s="133"/>
    </row>
    <row r="39" spans="1:11" ht="15.75" thickBot="1" x14ac:dyDescent="0.3">
      <c r="A39" s="326" t="s">
        <v>603</v>
      </c>
      <c r="B39" s="327"/>
      <c r="C39" s="327"/>
      <c r="D39" s="327"/>
      <c r="E39" s="327"/>
      <c r="F39" s="327"/>
      <c r="G39" s="327"/>
      <c r="H39" s="122"/>
      <c r="I39" s="122"/>
      <c r="J39" s="122"/>
      <c r="K39" s="123"/>
    </row>
    <row r="40" spans="1:11" ht="24.75" customHeight="1" thickBot="1" x14ac:dyDescent="0.3">
      <c r="A40" s="324" t="s">
        <v>637</v>
      </c>
      <c r="B40" s="325"/>
      <c r="C40" s="325"/>
      <c r="D40" s="124"/>
      <c r="E40" s="125"/>
      <c r="F40" s="124"/>
      <c r="G40" s="125"/>
      <c r="H40" s="124"/>
      <c r="I40" s="124"/>
      <c r="J40" s="124"/>
      <c r="K40" s="126"/>
    </row>
    <row r="41" spans="1:11" ht="68.25" thickBot="1" x14ac:dyDescent="0.3">
      <c r="A41" s="318" t="s">
        <v>638</v>
      </c>
      <c r="B41" s="319"/>
      <c r="C41" s="320"/>
      <c r="D41" s="145" t="s">
        <v>675</v>
      </c>
      <c r="E41" s="43" t="s">
        <v>581</v>
      </c>
      <c r="F41" s="43"/>
      <c r="G41" s="32"/>
      <c r="H41" s="146"/>
      <c r="I41" s="147"/>
      <c r="J41" s="25" t="s">
        <v>604</v>
      </c>
      <c r="K41" s="25"/>
    </row>
    <row r="42" spans="1:11" ht="90.75" thickBot="1" x14ac:dyDescent="0.3">
      <c r="A42" s="318" t="s">
        <v>639</v>
      </c>
      <c r="B42" s="319"/>
      <c r="C42" s="320"/>
      <c r="D42" s="145"/>
      <c r="E42" s="43" t="s">
        <v>605</v>
      </c>
      <c r="F42" s="43" t="s">
        <v>675</v>
      </c>
      <c r="G42" s="32"/>
      <c r="H42" s="148"/>
      <c r="I42" s="137"/>
      <c r="J42" s="130" t="s">
        <v>604</v>
      </c>
      <c r="K42" s="130"/>
    </row>
    <row r="43" spans="1:11" ht="90.75" customHeight="1" thickBot="1" x14ac:dyDescent="0.3">
      <c r="A43" s="318" t="s">
        <v>640</v>
      </c>
      <c r="B43" s="319"/>
      <c r="C43" s="320"/>
      <c r="D43" s="145"/>
      <c r="E43" s="43" t="s">
        <v>581</v>
      </c>
      <c r="F43" s="43" t="s">
        <v>675</v>
      </c>
      <c r="G43" s="32"/>
      <c r="H43" s="148"/>
      <c r="I43" s="137"/>
      <c r="J43" s="130" t="s">
        <v>604</v>
      </c>
      <c r="K43" s="130"/>
    </row>
    <row r="44" spans="1:11" ht="90.75" thickBot="1" x14ac:dyDescent="0.3">
      <c r="A44" s="318" t="s">
        <v>641</v>
      </c>
      <c r="B44" s="319"/>
      <c r="C44" s="320"/>
      <c r="D44" s="145"/>
      <c r="E44" s="43" t="s">
        <v>606</v>
      </c>
      <c r="F44" s="43" t="s">
        <v>675</v>
      </c>
      <c r="G44" s="32"/>
      <c r="H44" s="148"/>
      <c r="I44" s="137"/>
      <c r="J44" s="130" t="s">
        <v>604</v>
      </c>
      <c r="K44" s="130"/>
    </row>
    <row r="45" spans="1:11" ht="68.25" customHeight="1" thickBot="1" x14ac:dyDescent="0.3">
      <c r="A45" s="318" t="s">
        <v>642</v>
      </c>
      <c r="B45" s="319"/>
      <c r="C45" s="320"/>
      <c r="D45" s="145"/>
      <c r="E45" s="43" t="s">
        <v>607</v>
      </c>
      <c r="F45" s="43" t="s">
        <v>675</v>
      </c>
      <c r="G45" s="32"/>
      <c r="H45" s="148"/>
      <c r="I45" s="137"/>
      <c r="J45" s="133" t="s">
        <v>604</v>
      </c>
      <c r="K45" s="130"/>
    </row>
    <row r="46" spans="1:11" ht="33.75" customHeight="1" thickBot="1" x14ac:dyDescent="0.3">
      <c r="A46" s="324" t="s">
        <v>643</v>
      </c>
      <c r="B46" s="325"/>
      <c r="C46" s="325"/>
      <c r="D46" s="124"/>
      <c r="E46" s="125"/>
      <c r="F46" s="124"/>
      <c r="G46" s="125"/>
      <c r="H46" s="134"/>
      <c r="I46" s="134"/>
      <c r="J46" s="124"/>
      <c r="K46" s="136"/>
    </row>
    <row r="47" spans="1:11" ht="82.5" customHeight="1" thickBot="1" x14ac:dyDescent="0.3">
      <c r="A47" s="318" t="s">
        <v>644</v>
      </c>
      <c r="B47" s="319"/>
      <c r="C47" s="320"/>
      <c r="D47" s="145"/>
      <c r="E47" s="43" t="s">
        <v>608</v>
      </c>
      <c r="F47" s="43" t="s">
        <v>675</v>
      </c>
      <c r="G47" s="32"/>
      <c r="H47" s="146"/>
      <c r="I47" s="147"/>
      <c r="J47" s="25" t="s">
        <v>583</v>
      </c>
      <c r="K47" s="25"/>
    </row>
    <row r="48" spans="1:11" ht="84" customHeight="1" thickBot="1" x14ac:dyDescent="0.3">
      <c r="A48" s="318" t="s">
        <v>645</v>
      </c>
      <c r="B48" s="319"/>
      <c r="C48" s="320"/>
      <c r="D48" s="145"/>
      <c r="E48" s="43" t="s">
        <v>608</v>
      </c>
      <c r="F48" s="43" t="s">
        <v>675</v>
      </c>
      <c r="G48" s="32"/>
      <c r="H48" s="148"/>
      <c r="I48" s="137"/>
      <c r="J48" s="130" t="s">
        <v>583</v>
      </c>
      <c r="K48" s="130"/>
    </row>
    <row r="49" spans="1:11" ht="78.75" customHeight="1" thickBot="1" x14ac:dyDescent="0.3">
      <c r="A49" s="318" t="s">
        <v>646</v>
      </c>
      <c r="B49" s="319"/>
      <c r="C49" s="320"/>
      <c r="D49" s="145"/>
      <c r="E49" s="43" t="s">
        <v>608</v>
      </c>
      <c r="F49" s="43" t="s">
        <v>675</v>
      </c>
      <c r="G49" s="32"/>
      <c r="H49" s="134"/>
      <c r="I49" s="139"/>
      <c r="J49" s="133" t="s">
        <v>583</v>
      </c>
      <c r="K49" s="133"/>
    </row>
    <row r="50" spans="1:11" ht="55.5" customHeight="1" thickBot="1" x14ac:dyDescent="0.3">
      <c r="A50" s="318" t="s">
        <v>647</v>
      </c>
      <c r="B50" s="319"/>
      <c r="C50" s="320"/>
      <c r="D50" s="145"/>
      <c r="E50" s="43" t="s">
        <v>609</v>
      </c>
      <c r="F50" s="43" t="s">
        <v>675</v>
      </c>
      <c r="G50" s="32"/>
      <c r="H50" s="124"/>
      <c r="I50" s="143"/>
      <c r="J50" s="43" t="s">
        <v>583</v>
      </c>
      <c r="K50" s="43"/>
    </row>
    <row r="51" spans="1:11" ht="15.75" customHeight="1" thickBot="1" x14ac:dyDescent="0.3">
      <c r="A51" s="324" t="s">
        <v>648</v>
      </c>
      <c r="B51" s="325"/>
      <c r="C51" s="325"/>
      <c r="D51" s="134"/>
      <c r="E51" s="135"/>
      <c r="F51" s="134"/>
      <c r="G51" s="135"/>
      <c r="H51" s="134"/>
      <c r="I51" s="134"/>
      <c r="J51" s="134"/>
      <c r="K51" s="136"/>
    </row>
    <row r="52" spans="1:11" ht="33.75" customHeight="1" thickBot="1" x14ac:dyDescent="0.3">
      <c r="A52" s="318" t="s">
        <v>649</v>
      </c>
      <c r="B52" s="319"/>
      <c r="C52" s="320"/>
      <c r="D52" s="145" t="s">
        <v>675</v>
      </c>
      <c r="E52" s="43" t="s">
        <v>610</v>
      </c>
      <c r="F52" s="43"/>
      <c r="G52" s="32"/>
      <c r="H52" s="146"/>
      <c r="I52" s="147"/>
      <c r="J52" s="25" t="s">
        <v>597</v>
      </c>
      <c r="K52" s="25"/>
    </row>
    <row r="53" spans="1:11" ht="51" customHeight="1" thickBot="1" x14ac:dyDescent="0.3">
      <c r="A53" s="318" t="s">
        <v>650</v>
      </c>
      <c r="B53" s="319"/>
      <c r="C53" s="320"/>
      <c r="D53" s="145" t="s">
        <v>675</v>
      </c>
      <c r="E53" s="43" t="s">
        <v>610</v>
      </c>
      <c r="F53" s="43"/>
      <c r="G53" s="32"/>
      <c r="H53" s="134"/>
      <c r="I53" s="139"/>
      <c r="J53" s="133" t="s">
        <v>597</v>
      </c>
      <c r="K53" s="133"/>
    </row>
    <row r="54" spans="1:11" ht="15.75" thickBot="1" x14ac:dyDescent="0.3">
      <c r="A54" s="50"/>
      <c r="B54" s="51"/>
      <c r="C54" s="51"/>
      <c r="D54" s="51"/>
      <c r="E54" s="51"/>
      <c r="F54" s="51"/>
      <c r="G54" s="51"/>
      <c r="H54" s="51"/>
      <c r="I54" s="51"/>
      <c r="J54" s="51"/>
      <c r="K54" s="102"/>
    </row>
    <row r="55" spans="1:11" ht="15.75" thickBot="1" x14ac:dyDescent="0.3">
      <c r="A55" s="328" t="s">
        <v>611</v>
      </c>
      <c r="B55" s="329"/>
      <c r="C55" s="329"/>
      <c r="D55" s="329"/>
      <c r="E55" s="329"/>
      <c r="F55" s="329"/>
      <c r="G55" s="329"/>
      <c r="H55" s="149"/>
      <c r="I55" s="149"/>
      <c r="J55" s="149"/>
      <c r="K55" s="150"/>
    </row>
    <row r="56" spans="1:11" ht="15.75" thickBot="1" x14ac:dyDescent="0.3">
      <c r="A56" s="326" t="s">
        <v>580</v>
      </c>
      <c r="B56" s="327"/>
      <c r="C56" s="327"/>
      <c r="D56" s="327"/>
      <c r="E56" s="327"/>
      <c r="F56" s="327"/>
      <c r="G56" s="327"/>
      <c r="H56" s="122"/>
      <c r="I56" s="122"/>
      <c r="J56" s="122"/>
      <c r="K56" s="123"/>
    </row>
    <row r="57" spans="1:11" ht="27" customHeight="1" thickBot="1" x14ac:dyDescent="0.3">
      <c r="A57" s="324" t="s">
        <v>651</v>
      </c>
      <c r="B57" s="325"/>
      <c r="C57" s="325"/>
      <c r="D57" s="124"/>
      <c r="E57" s="125"/>
      <c r="F57" s="124"/>
      <c r="G57" s="125"/>
      <c r="H57" s="124"/>
      <c r="I57" s="124"/>
      <c r="J57" s="124"/>
      <c r="K57" s="126"/>
    </row>
    <row r="58" spans="1:11" ht="36.75" customHeight="1" thickBot="1" x14ac:dyDescent="0.3">
      <c r="A58" s="318" t="s">
        <v>652</v>
      </c>
      <c r="B58" s="319"/>
      <c r="C58" s="320"/>
      <c r="D58" s="127" t="s">
        <v>675</v>
      </c>
      <c r="E58" s="25" t="s">
        <v>612</v>
      </c>
      <c r="F58" s="25"/>
      <c r="G58" s="31"/>
      <c r="H58" s="128">
        <f>EAID!E36</f>
        <v>34151792</v>
      </c>
      <c r="I58" s="127" t="s">
        <v>582</v>
      </c>
      <c r="J58" s="25" t="s">
        <v>613</v>
      </c>
      <c r="K58" s="25"/>
    </row>
    <row r="59" spans="1:11" ht="46.5" customHeight="1" thickBot="1" x14ac:dyDescent="0.3">
      <c r="A59" s="318" t="s">
        <v>653</v>
      </c>
      <c r="B59" s="319"/>
      <c r="C59" s="320"/>
      <c r="D59" s="129"/>
      <c r="E59" s="130" t="s">
        <v>614</v>
      </c>
      <c r="F59" s="130" t="s">
        <v>676</v>
      </c>
      <c r="G59" s="131"/>
      <c r="H59" s="132"/>
      <c r="I59" s="129" t="s">
        <v>582</v>
      </c>
      <c r="J59" s="130" t="s">
        <v>613</v>
      </c>
      <c r="K59" s="130"/>
    </row>
    <row r="60" spans="1:11" ht="48" customHeight="1" thickBot="1" x14ac:dyDescent="0.3">
      <c r="A60" s="318" t="s">
        <v>654</v>
      </c>
      <c r="B60" s="319"/>
      <c r="C60" s="320"/>
      <c r="D60" s="129"/>
      <c r="E60" s="130" t="s">
        <v>614</v>
      </c>
      <c r="F60" s="130" t="s">
        <v>676</v>
      </c>
      <c r="G60" s="131"/>
      <c r="H60" s="132"/>
      <c r="I60" s="129" t="s">
        <v>582</v>
      </c>
      <c r="J60" s="130" t="s">
        <v>613</v>
      </c>
      <c r="K60" s="130"/>
    </row>
    <row r="61" spans="1:11" ht="48.75" customHeight="1" thickBot="1" x14ac:dyDescent="0.3">
      <c r="A61" s="318" t="s">
        <v>655</v>
      </c>
      <c r="B61" s="319"/>
      <c r="C61" s="320"/>
      <c r="D61" s="129"/>
      <c r="E61" s="130" t="s">
        <v>614</v>
      </c>
      <c r="F61" s="130" t="s">
        <v>675</v>
      </c>
      <c r="G61" s="131"/>
      <c r="H61" s="132"/>
      <c r="I61" s="129" t="s">
        <v>582</v>
      </c>
      <c r="J61" s="130" t="s">
        <v>613</v>
      </c>
      <c r="K61" s="130"/>
    </row>
    <row r="62" spans="1:11" ht="50.25" customHeight="1" thickBot="1" x14ac:dyDescent="0.3">
      <c r="A62" s="318" t="s">
        <v>656</v>
      </c>
      <c r="B62" s="319"/>
      <c r="C62" s="320"/>
      <c r="D62" s="142" t="s">
        <v>675</v>
      </c>
      <c r="E62" s="133"/>
      <c r="F62" s="133"/>
      <c r="G62" s="140"/>
      <c r="H62" s="141"/>
      <c r="I62" s="142" t="s">
        <v>582</v>
      </c>
      <c r="J62" s="133" t="s">
        <v>615</v>
      </c>
      <c r="K62" s="133"/>
    </row>
    <row r="63" spans="1:11" ht="15.75" thickBot="1" x14ac:dyDescent="0.3">
      <c r="A63" s="326" t="s">
        <v>603</v>
      </c>
      <c r="B63" s="327"/>
      <c r="C63" s="327"/>
      <c r="D63" s="327"/>
      <c r="E63" s="327"/>
      <c r="F63" s="327"/>
      <c r="G63" s="327"/>
      <c r="H63" s="122"/>
      <c r="I63" s="122"/>
      <c r="J63" s="122"/>
      <c r="K63" s="123"/>
    </row>
    <row r="64" spans="1:11" ht="72.75" customHeight="1" thickBot="1" x14ac:dyDescent="0.3">
      <c r="A64" s="321" t="s">
        <v>657</v>
      </c>
      <c r="B64" s="322"/>
      <c r="C64" s="323"/>
      <c r="D64" s="25"/>
      <c r="E64" s="25" t="s">
        <v>616</v>
      </c>
      <c r="F64" s="25" t="s">
        <v>675</v>
      </c>
      <c r="G64" s="31"/>
      <c r="H64" s="146"/>
      <c r="I64" s="147"/>
      <c r="J64" s="25" t="s">
        <v>617</v>
      </c>
      <c r="K64" s="25"/>
    </row>
    <row r="65" spans="1:11" ht="75" customHeight="1" thickBot="1" x14ac:dyDescent="0.3">
      <c r="A65" s="321" t="s">
        <v>658</v>
      </c>
      <c r="B65" s="322"/>
      <c r="C65" s="323"/>
      <c r="D65" s="130"/>
      <c r="E65" s="130" t="s">
        <v>616</v>
      </c>
      <c r="F65" s="130" t="s">
        <v>675</v>
      </c>
      <c r="G65" s="131"/>
      <c r="H65" s="148"/>
      <c r="I65" s="137"/>
      <c r="J65" s="130" t="s">
        <v>617</v>
      </c>
      <c r="K65" s="130"/>
    </row>
    <row r="66" spans="1:11" ht="76.5" customHeight="1" thickBot="1" x14ac:dyDescent="0.3">
      <c r="A66" s="321" t="s">
        <v>659</v>
      </c>
      <c r="B66" s="322"/>
      <c r="C66" s="323"/>
      <c r="D66" s="133"/>
      <c r="E66" s="133" t="s">
        <v>616</v>
      </c>
      <c r="F66" s="133" t="s">
        <v>675</v>
      </c>
      <c r="G66" s="140"/>
      <c r="H66" s="134"/>
      <c r="I66" s="139"/>
      <c r="J66" s="133" t="s">
        <v>618</v>
      </c>
      <c r="K66" s="133"/>
    </row>
    <row r="67" spans="1:11" ht="15.75" thickBot="1" x14ac:dyDescent="0.3">
      <c r="A67" s="328" t="s">
        <v>619</v>
      </c>
      <c r="B67" s="329"/>
      <c r="C67" s="329"/>
      <c r="D67" s="329"/>
      <c r="E67" s="329"/>
      <c r="F67" s="329"/>
      <c r="G67" s="330"/>
      <c r="H67" s="151"/>
      <c r="I67" s="151"/>
      <c r="J67" s="151"/>
      <c r="K67" s="151"/>
    </row>
    <row r="68" spans="1:11" ht="15.75" thickBot="1" x14ac:dyDescent="0.3">
      <c r="A68" s="331" t="s">
        <v>580</v>
      </c>
      <c r="B68" s="332"/>
      <c r="C68" s="332"/>
      <c r="D68" s="332"/>
      <c r="E68" s="332"/>
      <c r="F68" s="332"/>
      <c r="G68" s="332"/>
      <c r="H68" s="332"/>
      <c r="I68" s="332"/>
      <c r="J68" s="332"/>
      <c r="K68" s="333"/>
    </row>
    <row r="69" spans="1:11" ht="15.75" customHeight="1" thickBot="1" x14ac:dyDescent="0.3">
      <c r="A69" s="324" t="s">
        <v>660</v>
      </c>
      <c r="B69" s="325"/>
      <c r="C69" s="325"/>
      <c r="D69" s="124"/>
      <c r="E69" s="125"/>
      <c r="F69" s="124"/>
      <c r="G69" s="125"/>
      <c r="H69" s="124"/>
      <c r="I69" s="124"/>
      <c r="J69" s="124"/>
      <c r="K69" s="126"/>
    </row>
    <row r="70" spans="1:11" ht="35.25" customHeight="1" thickBot="1" x14ac:dyDescent="0.3">
      <c r="A70" s="318" t="s">
        <v>661</v>
      </c>
      <c r="B70" s="319"/>
      <c r="C70" s="320"/>
      <c r="D70" s="43" t="s">
        <v>675</v>
      </c>
      <c r="E70" s="43"/>
      <c r="F70" s="43"/>
      <c r="G70" s="32"/>
      <c r="H70" s="43">
        <f>IADPOP!C19</f>
        <v>1109504</v>
      </c>
      <c r="I70" s="43" t="s">
        <v>582</v>
      </c>
      <c r="J70" s="43" t="s">
        <v>620</v>
      </c>
      <c r="K70" s="43"/>
    </row>
    <row r="71" spans="1:11" ht="32.25" customHeight="1" thickBot="1" x14ac:dyDescent="0.3">
      <c r="A71" s="318" t="s">
        <v>662</v>
      </c>
      <c r="B71" s="319"/>
      <c r="C71" s="320"/>
      <c r="D71" s="43" t="s">
        <v>675</v>
      </c>
      <c r="E71" s="43"/>
      <c r="F71" s="43"/>
      <c r="G71" s="32"/>
      <c r="H71" s="43">
        <f>H70</f>
        <v>1109504</v>
      </c>
      <c r="I71" s="43" t="s">
        <v>582</v>
      </c>
      <c r="J71" s="43" t="s">
        <v>620</v>
      </c>
      <c r="K71" s="43"/>
    </row>
  </sheetData>
  <mergeCells count="74">
    <mergeCell ref="D7:E7"/>
    <mergeCell ref="F7:G7"/>
    <mergeCell ref="A9:G9"/>
    <mergeCell ref="A10:G10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A42:C42"/>
    <mergeCell ref="A43:C43"/>
    <mergeCell ref="A44:C44"/>
    <mergeCell ref="A45:C45"/>
    <mergeCell ref="A39:G39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2:C12"/>
    <mergeCell ref="A13:C13"/>
    <mergeCell ref="A14:C14"/>
    <mergeCell ref="A11:C11"/>
    <mergeCell ref="A15:C15"/>
    <mergeCell ref="A26:C26"/>
    <mergeCell ref="A27:C27"/>
    <mergeCell ref="A41:C41"/>
    <mergeCell ref="A29:C29"/>
    <mergeCell ref="A33:C33"/>
    <mergeCell ref="A34:C34"/>
    <mergeCell ref="A35:C35"/>
    <mergeCell ref="A36:C36"/>
    <mergeCell ref="A37:C37"/>
    <mergeCell ref="A38:C38"/>
    <mergeCell ref="A30:C30"/>
    <mergeCell ref="A31:C31"/>
    <mergeCell ref="A32:C32"/>
    <mergeCell ref="A40:C40"/>
    <mergeCell ref="A28:C28"/>
    <mergeCell ref="A60:C60"/>
    <mergeCell ref="A46:C46"/>
    <mergeCell ref="A47:C47"/>
    <mergeCell ref="A48:C48"/>
    <mergeCell ref="A49:C49"/>
    <mergeCell ref="A50:C50"/>
    <mergeCell ref="A51:C51"/>
    <mergeCell ref="A55:G55"/>
    <mergeCell ref="A56:G56"/>
    <mergeCell ref="A52:C52"/>
    <mergeCell ref="A53:C53"/>
    <mergeCell ref="A57:C57"/>
    <mergeCell ref="A58:C58"/>
    <mergeCell ref="A59:C59"/>
    <mergeCell ref="A70:C70"/>
    <mergeCell ref="A71:C71"/>
    <mergeCell ref="A61:C61"/>
    <mergeCell ref="A62:C62"/>
    <mergeCell ref="A64:C64"/>
    <mergeCell ref="A65:C65"/>
    <mergeCell ref="A66:C66"/>
    <mergeCell ref="A69:C69"/>
    <mergeCell ref="A63:G63"/>
    <mergeCell ref="A67:G67"/>
    <mergeCell ref="A68:K68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G1"/>
    </sheetView>
  </sheetViews>
  <sheetFormatPr baseColWidth="10" defaultRowHeight="15" x14ac:dyDescent="0.25"/>
  <cols>
    <col min="1" max="1" width="53.140625" customWidth="1"/>
  </cols>
  <sheetData>
    <row r="1" spans="1:8" x14ac:dyDescent="0.25">
      <c r="A1" s="281" t="s">
        <v>447</v>
      </c>
      <c r="B1" s="282"/>
      <c r="C1" s="282"/>
      <c r="D1" s="282"/>
      <c r="E1" s="282"/>
      <c r="F1" s="282"/>
      <c r="G1" s="282"/>
      <c r="H1" s="85"/>
    </row>
    <row r="2" spans="1:8" x14ac:dyDescent="0.25">
      <c r="A2" s="237" t="s">
        <v>448</v>
      </c>
      <c r="B2" s="238"/>
      <c r="C2" s="238"/>
      <c r="D2" s="238"/>
      <c r="E2" s="238"/>
      <c r="F2" s="238"/>
      <c r="G2" s="238"/>
      <c r="H2" s="85"/>
    </row>
    <row r="3" spans="1:8" x14ac:dyDescent="0.25">
      <c r="A3" s="237" t="s">
        <v>2</v>
      </c>
      <c r="B3" s="238"/>
      <c r="C3" s="238"/>
      <c r="D3" s="238"/>
      <c r="E3" s="238"/>
      <c r="F3" s="238"/>
      <c r="G3" s="238"/>
      <c r="H3" s="85"/>
    </row>
    <row r="4" spans="1:8" ht="15.75" thickBot="1" x14ac:dyDescent="0.3">
      <c r="A4" s="239" t="s">
        <v>449</v>
      </c>
      <c r="B4" s="240"/>
      <c r="C4" s="240"/>
      <c r="D4" s="240"/>
      <c r="E4" s="240"/>
      <c r="F4" s="240"/>
      <c r="G4" s="240"/>
      <c r="H4" s="85"/>
    </row>
    <row r="5" spans="1:8" ht="22.5" x14ac:dyDescent="0.25">
      <c r="A5" s="243" t="s">
        <v>450</v>
      </c>
      <c r="B5" s="26" t="s">
        <v>451</v>
      </c>
      <c r="C5" s="202" t="s">
        <v>453</v>
      </c>
      <c r="D5" s="202" t="s">
        <v>454</v>
      </c>
      <c r="E5" s="202" t="s">
        <v>455</v>
      </c>
      <c r="F5" s="202" t="s">
        <v>456</v>
      </c>
      <c r="G5" s="202" t="s">
        <v>457</v>
      </c>
      <c r="H5" s="310"/>
    </row>
    <row r="6" spans="1:8" ht="23.25" thickBot="1" x14ac:dyDescent="0.3">
      <c r="A6" s="244"/>
      <c r="B6" s="24" t="s">
        <v>452</v>
      </c>
      <c r="C6" s="204"/>
      <c r="D6" s="204"/>
      <c r="E6" s="204"/>
      <c r="F6" s="204"/>
      <c r="G6" s="204"/>
      <c r="H6" s="310"/>
    </row>
    <row r="7" spans="1:8" ht="15.75" x14ac:dyDescent="0.25">
      <c r="A7" s="78"/>
      <c r="B7" s="79"/>
      <c r="C7" s="79"/>
      <c r="D7" s="79"/>
      <c r="E7" s="79"/>
      <c r="F7" s="79"/>
      <c r="G7" s="79"/>
      <c r="H7" s="77"/>
    </row>
    <row r="8" spans="1:8" ht="15.75" x14ac:dyDescent="0.25">
      <c r="A8" s="86" t="s">
        <v>461</v>
      </c>
      <c r="B8" s="79"/>
      <c r="C8" s="79"/>
      <c r="D8" s="79"/>
      <c r="E8" s="79"/>
      <c r="F8" s="79"/>
      <c r="G8" s="79"/>
      <c r="H8" s="77"/>
    </row>
    <row r="9" spans="1:8" ht="15.75" x14ac:dyDescent="0.25">
      <c r="A9" s="87" t="s">
        <v>462</v>
      </c>
      <c r="B9" s="79"/>
      <c r="C9" s="79"/>
      <c r="D9" s="79"/>
      <c r="E9" s="79"/>
      <c r="F9" s="79"/>
      <c r="G9" s="79"/>
      <c r="H9" s="77"/>
    </row>
    <row r="10" spans="1:8" ht="15.75" x14ac:dyDescent="0.25">
      <c r="A10" s="80" t="s">
        <v>463</v>
      </c>
      <c r="B10" s="79"/>
      <c r="C10" s="79"/>
      <c r="D10" s="79"/>
      <c r="E10" s="79"/>
      <c r="F10" s="79"/>
      <c r="G10" s="79"/>
      <c r="H10" s="77"/>
    </row>
    <row r="11" spans="1:8" ht="15.75" x14ac:dyDescent="0.25">
      <c r="A11" s="87" t="s">
        <v>464</v>
      </c>
      <c r="B11" s="79"/>
      <c r="C11" s="79"/>
      <c r="D11" s="79"/>
      <c r="E11" s="79"/>
      <c r="F11" s="79"/>
      <c r="G11" s="79"/>
      <c r="H11" s="77"/>
    </row>
    <row r="12" spans="1:8" ht="15.75" x14ac:dyDescent="0.25">
      <c r="A12" s="80" t="s">
        <v>465</v>
      </c>
      <c r="B12" s="79"/>
      <c r="C12" s="79"/>
      <c r="D12" s="79"/>
      <c r="E12" s="79"/>
      <c r="F12" s="79"/>
      <c r="G12" s="79"/>
      <c r="H12" s="77"/>
    </row>
    <row r="13" spans="1:8" ht="15.75" x14ac:dyDescent="0.25">
      <c r="A13" s="87" t="s">
        <v>466</v>
      </c>
      <c r="B13" s="79"/>
      <c r="C13" s="79"/>
      <c r="D13" s="79"/>
      <c r="E13" s="79"/>
      <c r="F13" s="79"/>
      <c r="G13" s="79"/>
      <c r="H13" s="77"/>
    </row>
    <row r="14" spans="1:8" ht="15.75" x14ac:dyDescent="0.25">
      <c r="A14" s="80" t="s">
        <v>467</v>
      </c>
      <c r="B14" s="79"/>
      <c r="C14" s="79"/>
      <c r="D14" s="79"/>
      <c r="E14" s="79"/>
      <c r="F14" s="79"/>
      <c r="G14" s="79"/>
      <c r="H14" s="77"/>
    </row>
    <row r="15" spans="1:8" ht="15.75" x14ac:dyDescent="0.25">
      <c r="A15" s="87" t="s">
        <v>468</v>
      </c>
      <c r="B15" s="79"/>
      <c r="C15" s="79"/>
      <c r="D15" s="79"/>
      <c r="E15" s="79"/>
      <c r="F15" s="79"/>
      <c r="G15" s="79"/>
      <c r="H15" s="77"/>
    </row>
    <row r="16" spans="1:8" ht="15.75" x14ac:dyDescent="0.25">
      <c r="A16" s="80" t="s">
        <v>469</v>
      </c>
      <c r="B16" s="79"/>
      <c r="C16" s="79"/>
      <c r="D16" s="79"/>
      <c r="E16" s="79"/>
      <c r="F16" s="79"/>
      <c r="G16" s="79"/>
      <c r="H16" s="77"/>
    </row>
    <row r="17" spans="1:8" ht="15.75" x14ac:dyDescent="0.25">
      <c r="A17" s="87" t="s">
        <v>470</v>
      </c>
      <c r="B17" s="79"/>
      <c r="C17" s="79"/>
      <c r="D17" s="79"/>
      <c r="E17" s="79"/>
      <c r="F17" s="79"/>
      <c r="G17" s="79"/>
      <c r="H17" s="77"/>
    </row>
    <row r="18" spans="1:8" ht="15.75" x14ac:dyDescent="0.25">
      <c r="A18" s="80" t="s">
        <v>471</v>
      </c>
      <c r="B18" s="79"/>
      <c r="C18" s="79"/>
      <c r="D18" s="79"/>
      <c r="E18" s="79"/>
      <c r="F18" s="79"/>
      <c r="G18" s="79"/>
      <c r="H18" s="77"/>
    </row>
    <row r="19" spans="1:8" ht="15.75" x14ac:dyDescent="0.25">
      <c r="A19" s="87" t="s">
        <v>472</v>
      </c>
      <c r="B19" s="79"/>
      <c r="C19" s="79"/>
      <c r="D19" s="79"/>
      <c r="E19" s="79"/>
      <c r="F19" s="79"/>
      <c r="G19" s="79"/>
      <c r="H19" s="77"/>
    </row>
    <row r="20" spans="1:8" ht="15.75" x14ac:dyDescent="0.25">
      <c r="A20" s="80" t="s">
        <v>473</v>
      </c>
      <c r="B20" s="79"/>
      <c r="C20" s="79"/>
      <c r="D20" s="79"/>
      <c r="E20" s="79"/>
      <c r="F20" s="79"/>
      <c r="G20" s="79"/>
      <c r="H20" s="77"/>
    </row>
    <row r="21" spans="1:8" ht="15.75" x14ac:dyDescent="0.25">
      <c r="A21" s="78"/>
      <c r="B21" s="79"/>
      <c r="C21" s="79"/>
      <c r="D21" s="79"/>
      <c r="E21" s="79"/>
      <c r="F21" s="79"/>
      <c r="G21" s="79"/>
      <c r="H21" s="77"/>
    </row>
    <row r="22" spans="1:8" ht="15.75" x14ac:dyDescent="0.25">
      <c r="A22" s="86" t="s">
        <v>474</v>
      </c>
      <c r="B22" s="79"/>
      <c r="C22" s="79"/>
      <c r="D22" s="79"/>
      <c r="E22" s="79"/>
      <c r="F22" s="79"/>
      <c r="G22" s="79"/>
      <c r="H22" s="77"/>
    </row>
    <row r="23" spans="1:8" ht="15.75" x14ac:dyDescent="0.25">
      <c r="A23" s="80" t="s">
        <v>475</v>
      </c>
      <c r="B23" s="79"/>
      <c r="C23" s="79"/>
      <c r="D23" s="79"/>
      <c r="E23" s="79"/>
      <c r="F23" s="79"/>
      <c r="G23" s="79"/>
      <c r="H23" s="77"/>
    </row>
    <row r="24" spans="1:8" ht="15.75" x14ac:dyDescent="0.25">
      <c r="A24" s="87" t="s">
        <v>476</v>
      </c>
      <c r="B24" s="79"/>
      <c r="C24" s="79"/>
      <c r="D24" s="79"/>
      <c r="E24" s="79"/>
      <c r="F24" s="79"/>
      <c r="G24" s="79"/>
      <c r="H24" s="77"/>
    </row>
    <row r="25" spans="1:8" ht="15.75" x14ac:dyDescent="0.25">
      <c r="A25" s="80" t="s">
        <v>477</v>
      </c>
      <c r="B25" s="79"/>
      <c r="C25" s="79"/>
      <c r="D25" s="79"/>
      <c r="E25" s="79"/>
      <c r="F25" s="79"/>
      <c r="G25" s="79"/>
      <c r="H25" s="77"/>
    </row>
    <row r="26" spans="1:8" ht="22.5" x14ac:dyDescent="0.25">
      <c r="A26" s="80" t="s">
        <v>478</v>
      </c>
      <c r="B26" s="79"/>
      <c r="C26" s="79"/>
      <c r="D26" s="79"/>
      <c r="E26" s="79"/>
      <c r="F26" s="79"/>
      <c r="G26" s="79"/>
      <c r="H26" s="77"/>
    </row>
    <row r="27" spans="1:8" ht="15.75" x14ac:dyDescent="0.25">
      <c r="A27" s="80" t="s">
        <v>479</v>
      </c>
      <c r="B27" s="79"/>
      <c r="C27" s="79"/>
      <c r="D27" s="79"/>
      <c r="E27" s="79"/>
      <c r="F27" s="79"/>
      <c r="G27" s="79"/>
      <c r="H27" s="77"/>
    </row>
    <row r="28" spans="1:8" ht="15.75" x14ac:dyDescent="0.25">
      <c r="A28" s="78"/>
      <c r="B28" s="79"/>
      <c r="C28" s="79"/>
      <c r="D28" s="79"/>
      <c r="E28" s="79"/>
      <c r="F28" s="79"/>
      <c r="G28" s="79"/>
      <c r="H28" s="77"/>
    </row>
    <row r="29" spans="1:8" ht="15.75" x14ac:dyDescent="0.25">
      <c r="A29" s="86" t="s">
        <v>480</v>
      </c>
      <c r="B29" s="79"/>
      <c r="C29" s="79"/>
      <c r="D29" s="79"/>
      <c r="E29" s="79"/>
      <c r="F29" s="79"/>
      <c r="G29" s="79"/>
      <c r="H29" s="77"/>
    </row>
    <row r="30" spans="1:8" ht="15.75" x14ac:dyDescent="0.25">
      <c r="A30" s="80" t="s">
        <v>481</v>
      </c>
      <c r="B30" s="79"/>
      <c r="C30" s="79"/>
      <c r="D30" s="79"/>
      <c r="E30" s="79"/>
      <c r="F30" s="79"/>
      <c r="G30" s="79"/>
      <c r="H30" s="77"/>
    </row>
    <row r="31" spans="1:8" ht="15.75" x14ac:dyDescent="0.25">
      <c r="A31" s="78"/>
      <c r="B31" s="79"/>
      <c r="C31" s="79"/>
      <c r="D31" s="79"/>
      <c r="E31" s="79"/>
      <c r="F31" s="79"/>
      <c r="G31" s="79"/>
      <c r="H31" s="77"/>
    </row>
    <row r="32" spans="1:8" ht="15.75" x14ac:dyDescent="0.25">
      <c r="A32" s="86" t="s">
        <v>482</v>
      </c>
      <c r="B32" s="79"/>
      <c r="C32" s="79"/>
      <c r="D32" s="79"/>
      <c r="E32" s="79"/>
      <c r="F32" s="79"/>
      <c r="G32" s="79"/>
      <c r="H32" s="77"/>
    </row>
    <row r="33" spans="1:8" ht="15.75" x14ac:dyDescent="0.25">
      <c r="A33" s="78"/>
      <c r="B33" s="79"/>
      <c r="C33" s="79"/>
      <c r="D33" s="79"/>
      <c r="E33" s="79"/>
      <c r="F33" s="79"/>
      <c r="G33" s="79"/>
      <c r="H33" s="77"/>
    </row>
    <row r="34" spans="1:8" ht="15.75" x14ac:dyDescent="0.25">
      <c r="A34" s="88" t="s">
        <v>298</v>
      </c>
      <c r="B34" s="79"/>
      <c r="C34" s="79"/>
      <c r="D34" s="79"/>
      <c r="E34" s="79"/>
      <c r="F34" s="79"/>
      <c r="G34" s="79"/>
      <c r="H34" s="77"/>
    </row>
    <row r="35" spans="1:8" ht="22.5" x14ac:dyDescent="0.25">
      <c r="A35" s="82" t="s">
        <v>458</v>
      </c>
      <c r="B35" s="79"/>
      <c r="C35" s="79"/>
      <c r="D35" s="79"/>
      <c r="E35" s="79"/>
      <c r="F35" s="79"/>
      <c r="G35" s="79"/>
      <c r="H35" s="77"/>
    </row>
    <row r="36" spans="1:8" ht="22.5" x14ac:dyDescent="0.25">
      <c r="A36" s="82" t="s">
        <v>459</v>
      </c>
      <c r="B36" s="79"/>
      <c r="C36" s="79"/>
      <c r="D36" s="79"/>
      <c r="E36" s="79"/>
      <c r="F36" s="79"/>
      <c r="G36" s="79"/>
      <c r="H36" s="77"/>
    </row>
    <row r="37" spans="1:8" ht="15.75" x14ac:dyDescent="0.25">
      <c r="A37" s="81" t="s">
        <v>460</v>
      </c>
      <c r="B37" s="79"/>
      <c r="C37" s="79"/>
      <c r="D37" s="79"/>
      <c r="E37" s="79"/>
      <c r="F37" s="79"/>
      <c r="G37" s="79"/>
      <c r="H37" s="77"/>
    </row>
    <row r="38" spans="1:8" ht="16.5" thickBot="1" x14ac:dyDescent="0.3">
      <c r="A38" s="83"/>
      <c r="B38" s="84"/>
      <c r="C38" s="84"/>
      <c r="D38" s="84"/>
      <c r="E38" s="84"/>
      <c r="F38" s="84"/>
      <c r="G38" s="84"/>
      <c r="H38" s="77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3" sqref="E23"/>
    </sheetView>
  </sheetViews>
  <sheetFormatPr baseColWidth="10" defaultRowHeight="15" x14ac:dyDescent="0.25"/>
  <cols>
    <col min="1" max="1" width="53.140625" customWidth="1"/>
  </cols>
  <sheetData>
    <row r="1" spans="1:8" x14ac:dyDescent="0.25">
      <c r="A1" s="281" t="s">
        <v>483</v>
      </c>
      <c r="B1" s="282"/>
      <c r="C1" s="282"/>
      <c r="D1" s="282"/>
      <c r="E1" s="282"/>
      <c r="F1" s="282"/>
      <c r="G1" s="282"/>
      <c r="H1" s="92"/>
    </row>
    <row r="2" spans="1:8" x14ac:dyDescent="0.25">
      <c r="A2" s="237" t="s">
        <v>484</v>
      </c>
      <c r="B2" s="238"/>
      <c r="C2" s="238"/>
      <c r="D2" s="238"/>
      <c r="E2" s="238"/>
      <c r="F2" s="238"/>
      <c r="G2" s="238"/>
      <c r="H2" s="92"/>
    </row>
    <row r="3" spans="1:8" x14ac:dyDescent="0.25">
      <c r="A3" s="237" t="s">
        <v>2</v>
      </c>
      <c r="B3" s="238"/>
      <c r="C3" s="238"/>
      <c r="D3" s="238"/>
      <c r="E3" s="238"/>
      <c r="F3" s="238"/>
      <c r="G3" s="238"/>
      <c r="H3" s="92"/>
    </row>
    <row r="4" spans="1:8" ht="15.75" thickBot="1" x14ac:dyDescent="0.3">
      <c r="A4" s="239" t="s">
        <v>485</v>
      </c>
      <c r="B4" s="240"/>
      <c r="C4" s="240"/>
      <c r="D4" s="240"/>
      <c r="E4" s="240"/>
      <c r="F4" s="240"/>
      <c r="G4" s="240"/>
      <c r="H4" s="92"/>
    </row>
    <row r="5" spans="1:8" ht="22.5" x14ac:dyDescent="0.25">
      <c r="A5" s="243" t="s">
        <v>450</v>
      </c>
      <c r="B5" s="26" t="s">
        <v>451</v>
      </c>
      <c r="C5" s="202" t="s">
        <v>453</v>
      </c>
      <c r="D5" s="202" t="s">
        <v>454</v>
      </c>
      <c r="E5" s="202" t="s">
        <v>455</v>
      </c>
      <c r="F5" s="202" t="s">
        <v>456</v>
      </c>
      <c r="G5" s="202" t="s">
        <v>457</v>
      </c>
      <c r="H5" s="311"/>
    </row>
    <row r="6" spans="1:8" ht="45.75" thickBot="1" x14ac:dyDescent="0.3">
      <c r="A6" s="244"/>
      <c r="B6" s="24" t="s">
        <v>486</v>
      </c>
      <c r="C6" s="204"/>
      <c r="D6" s="204"/>
      <c r="E6" s="204"/>
      <c r="F6" s="204"/>
      <c r="G6" s="204"/>
      <c r="H6" s="311"/>
    </row>
    <row r="7" spans="1:8" x14ac:dyDescent="0.25">
      <c r="A7" s="93" t="s">
        <v>487</v>
      </c>
      <c r="B7" s="7"/>
      <c r="C7" s="7"/>
      <c r="D7" s="7"/>
      <c r="E7" s="7"/>
      <c r="F7" s="7"/>
      <c r="G7" s="7"/>
      <c r="H7" s="90"/>
    </row>
    <row r="8" spans="1:8" x14ac:dyDescent="0.25">
      <c r="A8" s="94" t="s">
        <v>488</v>
      </c>
      <c r="B8" s="7"/>
      <c r="C8" s="7"/>
      <c r="D8" s="7"/>
      <c r="E8" s="7"/>
      <c r="F8" s="7"/>
      <c r="G8" s="7"/>
      <c r="H8" s="90"/>
    </row>
    <row r="9" spans="1:8" x14ac:dyDescent="0.25">
      <c r="A9" s="91" t="s">
        <v>489</v>
      </c>
      <c r="B9" s="7"/>
      <c r="C9" s="7"/>
      <c r="D9" s="7"/>
      <c r="E9" s="7"/>
      <c r="F9" s="7"/>
      <c r="G9" s="7"/>
      <c r="H9" s="90"/>
    </row>
    <row r="10" spans="1:8" x14ac:dyDescent="0.25">
      <c r="A10" s="94" t="s">
        <v>490</v>
      </c>
      <c r="B10" s="7"/>
      <c r="C10" s="7"/>
      <c r="D10" s="7"/>
      <c r="E10" s="7"/>
      <c r="F10" s="7"/>
      <c r="G10" s="7"/>
      <c r="H10" s="90"/>
    </row>
    <row r="11" spans="1:8" x14ac:dyDescent="0.25">
      <c r="A11" s="91" t="s">
        <v>491</v>
      </c>
      <c r="B11" s="7"/>
      <c r="C11" s="7"/>
      <c r="D11" s="7"/>
      <c r="E11" s="7"/>
      <c r="F11" s="7"/>
      <c r="G11" s="7"/>
      <c r="H11" s="90"/>
    </row>
    <row r="12" spans="1:8" x14ac:dyDescent="0.25">
      <c r="A12" s="94" t="s">
        <v>492</v>
      </c>
      <c r="B12" s="7"/>
      <c r="C12" s="7"/>
      <c r="D12" s="7"/>
      <c r="E12" s="7"/>
      <c r="F12" s="7"/>
      <c r="G12" s="7"/>
      <c r="H12" s="90"/>
    </row>
    <row r="13" spans="1:8" x14ac:dyDescent="0.25">
      <c r="A13" s="91" t="s">
        <v>493</v>
      </c>
      <c r="B13" s="7"/>
      <c r="C13" s="7"/>
      <c r="D13" s="7"/>
      <c r="E13" s="7"/>
      <c r="F13" s="7"/>
      <c r="G13" s="7"/>
      <c r="H13" s="90"/>
    </row>
    <row r="14" spans="1:8" x14ac:dyDescent="0.25">
      <c r="A14" s="94" t="s">
        <v>494</v>
      </c>
      <c r="B14" s="7"/>
      <c r="C14" s="7"/>
      <c r="D14" s="7"/>
      <c r="E14" s="7"/>
      <c r="F14" s="7"/>
      <c r="G14" s="7"/>
      <c r="H14" s="90"/>
    </row>
    <row r="15" spans="1:8" x14ac:dyDescent="0.25">
      <c r="A15" s="91" t="s">
        <v>495</v>
      </c>
      <c r="B15" s="7"/>
      <c r="C15" s="7"/>
      <c r="D15" s="7"/>
      <c r="E15" s="7"/>
      <c r="F15" s="7"/>
      <c r="G15" s="7"/>
      <c r="H15" s="90"/>
    </row>
    <row r="16" spans="1:8" x14ac:dyDescent="0.25">
      <c r="A16" s="94" t="s">
        <v>496</v>
      </c>
      <c r="B16" s="7"/>
      <c r="C16" s="7"/>
      <c r="D16" s="7"/>
      <c r="E16" s="7"/>
      <c r="F16" s="7"/>
      <c r="G16" s="7"/>
      <c r="H16" s="90"/>
    </row>
    <row r="17" spans="1:8" x14ac:dyDescent="0.25">
      <c r="A17" s="8"/>
      <c r="B17" s="7"/>
      <c r="C17" s="7"/>
      <c r="D17" s="7"/>
      <c r="E17" s="7"/>
      <c r="F17" s="7"/>
      <c r="G17" s="7"/>
      <c r="H17" s="90"/>
    </row>
    <row r="18" spans="1:8" x14ac:dyDescent="0.25">
      <c r="A18" s="93" t="s">
        <v>497</v>
      </c>
      <c r="B18" s="7"/>
      <c r="C18" s="7"/>
      <c r="D18" s="7"/>
      <c r="E18" s="7"/>
      <c r="F18" s="7"/>
      <c r="G18" s="7"/>
      <c r="H18" s="90"/>
    </row>
    <row r="19" spans="1:8" x14ac:dyDescent="0.25">
      <c r="A19" s="91" t="s">
        <v>488</v>
      </c>
      <c r="B19" s="7"/>
      <c r="C19" s="7"/>
      <c r="D19" s="7"/>
      <c r="E19" s="7"/>
      <c r="F19" s="7"/>
      <c r="G19" s="7"/>
      <c r="H19" s="90"/>
    </row>
    <row r="20" spans="1:8" x14ac:dyDescent="0.25">
      <c r="A20" s="94" t="s">
        <v>489</v>
      </c>
      <c r="B20" s="7"/>
      <c r="C20" s="7"/>
      <c r="D20" s="7"/>
      <c r="E20" s="7"/>
      <c r="F20" s="7"/>
      <c r="G20" s="7"/>
      <c r="H20" s="90"/>
    </row>
    <row r="21" spans="1:8" x14ac:dyDescent="0.25">
      <c r="A21" s="91" t="s">
        <v>490</v>
      </c>
      <c r="B21" s="7"/>
      <c r="C21" s="7"/>
      <c r="D21" s="7"/>
      <c r="E21" s="7"/>
      <c r="F21" s="7"/>
      <c r="G21" s="7"/>
      <c r="H21" s="90"/>
    </row>
    <row r="22" spans="1:8" x14ac:dyDescent="0.25">
      <c r="A22" s="94" t="s">
        <v>491</v>
      </c>
      <c r="B22" s="7"/>
      <c r="C22" s="7"/>
      <c r="D22" s="7"/>
      <c r="E22" s="7"/>
      <c r="F22" s="7"/>
      <c r="G22" s="7"/>
      <c r="H22" s="90"/>
    </row>
    <row r="23" spans="1:8" x14ac:dyDescent="0.25">
      <c r="A23" s="91" t="s">
        <v>492</v>
      </c>
      <c r="B23" s="7"/>
      <c r="C23" s="7"/>
      <c r="D23" s="7"/>
      <c r="E23" s="7"/>
      <c r="F23" s="7"/>
      <c r="G23" s="7"/>
      <c r="H23" s="90"/>
    </row>
    <row r="24" spans="1:8" x14ac:dyDescent="0.25">
      <c r="A24" s="94" t="s">
        <v>493</v>
      </c>
      <c r="B24" s="7"/>
      <c r="C24" s="7"/>
      <c r="D24" s="7"/>
      <c r="E24" s="7"/>
      <c r="F24" s="7"/>
      <c r="G24" s="7"/>
      <c r="H24" s="90"/>
    </row>
    <row r="25" spans="1:8" x14ac:dyDescent="0.25">
      <c r="A25" s="91" t="s">
        <v>494</v>
      </c>
      <c r="B25" s="7"/>
      <c r="C25" s="7"/>
      <c r="D25" s="7"/>
      <c r="E25" s="7"/>
      <c r="F25" s="7"/>
      <c r="G25" s="7"/>
      <c r="H25" s="90"/>
    </row>
    <row r="26" spans="1:8" x14ac:dyDescent="0.25">
      <c r="A26" s="94" t="s">
        <v>498</v>
      </c>
      <c r="B26" s="7"/>
      <c r="C26" s="7"/>
      <c r="D26" s="7"/>
      <c r="E26" s="7"/>
      <c r="F26" s="7"/>
      <c r="G26" s="7"/>
      <c r="H26" s="90"/>
    </row>
    <row r="27" spans="1:8" x14ac:dyDescent="0.25">
      <c r="A27" s="91" t="s">
        <v>496</v>
      </c>
      <c r="B27" s="7"/>
      <c r="C27" s="7"/>
      <c r="D27" s="7"/>
      <c r="E27" s="7"/>
      <c r="F27" s="7"/>
      <c r="G27" s="7"/>
      <c r="H27" s="90"/>
    </row>
    <row r="28" spans="1:8" x14ac:dyDescent="0.25">
      <c r="A28" s="8"/>
      <c r="B28" s="7"/>
      <c r="C28" s="7"/>
      <c r="D28" s="7"/>
      <c r="E28" s="7"/>
      <c r="F28" s="7"/>
      <c r="G28" s="7"/>
      <c r="H28" s="90"/>
    </row>
    <row r="29" spans="1:8" x14ac:dyDescent="0.25">
      <c r="A29" s="93" t="s">
        <v>499</v>
      </c>
      <c r="B29" s="7"/>
      <c r="C29" s="7"/>
      <c r="D29" s="7"/>
      <c r="E29" s="7"/>
      <c r="F29" s="7"/>
      <c r="G29" s="7"/>
      <c r="H29" s="90"/>
    </row>
    <row r="30" spans="1:8" ht="15.75" thickBot="1" x14ac:dyDescent="0.3">
      <c r="A30" s="14"/>
      <c r="B30" s="11"/>
      <c r="C30" s="11"/>
      <c r="D30" s="11"/>
      <c r="E30" s="11"/>
      <c r="F30" s="11"/>
      <c r="G30" s="11"/>
      <c r="H30" s="90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G1"/>
    </sheetView>
  </sheetViews>
  <sheetFormatPr baseColWidth="10" defaultRowHeight="15" x14ac:dyDescent="0.25"/>
  <cols>
    <col min="1" max="1" width="52.85546875" customWidth="1"/>
  </cols>
  <sheetData>
    <row r="1" spans="1:7" x14ac:dyDescent="0.25">
      <c r="A1" s="281" t="s">
        <v>447</v>
      </c>
      <c r="B1" s="282"/>
      <c r="C1" s="282"/>
      <c r="D1" s="282"/>
      <c r="E1" s="282"/>
      <c r="F1" s="282"/>
      <c r="G1" s="283"/>
    </row>
    <row r="2" spans="1:7" x14ac:dyDescent="0.25">
      <c r="A2" s="237" t="s">
        <v>500</v>
      </c>
      <c r="B2" s="238"/>
      <c r="C2" s="238"/>
      <c r="D2" s="238"/>
      <c r="E2" s="238"/>
      <c r="F2" s="238"/>
      <c r="G2" s="284"/>
    </row>
    <row r="3" spans="1:7" ht="15.75" thickBot="1" x14ac:dyDescent="0.3">
      <c r="A3" s="239" t="s">
        <v>2</v>
      </c>
      <c r="B3" s="240"/>
      <c r="C3" s="240"/>
      <c r="D3" s="240"/>
      <c r="E3" s="240"/>
      <c r="F3" s="240"/>
      <c r="G3" s="285"/>
    </row>
    <row r="4" spans="1:7" ht="34.5" thickBot="1" x14ac:dyDescent="0.3">
      <c r="A4" s="95" t="s">
        <v>450</v>
      </c>
      <c r="B4" s="33" t="s">
        <v>501</v>
      </c>
      <c r="C4" s="33" t="s">
        <v>502</v>
      </c>
      <c r="D4" s="33" t="s">
        <v>503</v>
      </c>
      <c r="E4" s="33" t="s">
        <v>504</v>
      </c>
      <c r="F4" s="33" t="s">
        <v>505</v>
      </c>
      <c r="G4" s="33" t="s">
        <v>506</v>
      </c>
    </row>
    <row r="5" spans="1:7" x14ac:dyDescent="0.25">
      <c r="A5" s="78"/>
      <c r="B5" s="96"/>
      <c r="C5" s="96"/>
      <c r="D5" s="96"/>
      <c r="E5" s="96"/>
      <c r="F5" s="96"/>
      <c r="G5" s="96"/>
    </row>
    <row r="6" spans="1:7" x14ac:dyDescent="0.25">
      <c r="A6" s="86" t="s">
        <v>507</v>
      </c>
      <c r="B6" s="96"/>
      <c r="C6" s="96"/>
      <c r="D6" s="96"/>
      <c r="E6" s="96"/>
      <c r="F6" s="96"/>
      <c r="G6" s="96"/>
    </row>
    <row r="7" spans="1:7" x14ac:dyDescent="0.25">
      <c r="A7" s="97" t="s">
        <v>508</v>
      </c>
      <c r="B7" s="96"/>
      <c r="C7" s="96"/>
      <c r="D7" s="96"/>
      <c r="E7" s="96"/>
      <c r="F7" s="96"/>
      <c r="G7" s="96"/>
    </row>
    <row r="8" spans="1:7" x14ac:dyDescent="0.25">
      <c r="A8" s="100" t="s">
        <v>509</v>
      </c>
      <c r="B8" s="96"/>
      <c r="C8" s="96"/>
      <c r="D8" s="96"/>
      <c r="E8" s="96"/>
      <c r="F8" s="96"/>
      <c r="G8" s="96"/>
    </row>
    <row r="9" spans="1:7" x14ac:dyDescent="0.25">
      <c r="A9" s="97" t="s">
        <v>464</v>
      </c>
      <c r="B9" s="96"/>
      <c r="C9" s="96"/>
      <c r="D9" s="96"/>
      <c r="E9" s="96"/>
      <c r="F9" s="96"/>
      <c r="G9" s="96"/>
    </row>
    <row r="10" spans="1:7" x14ac:dyDescent="0.25">
      <c r="A10" s="100" t="s">
        <v>465</v>
      </c>
      <c r="B10" s="96"/>
      <c r="C10" s="96"/>
      <c r="D10" s="96"/>
      <c r="E10" s="96"/>
      <c r="F10" s="96"/>
      <c r="G10" s="96"/>
    </row>
    <row r="11" spans="1:7" x14ac:dyDescent="0.25">
      <c r="A11" s="97" t="s">
        <v>510</v>
      </c>
      <c r="B11" s="96"/>
      <c r="C11" s="96"/>
      <c r="D11" s="96"/>
      <c r="E11" s="96"/>
      <c r="F11" s="96"/>
      <c r="G11" s="96"/>
    </row>
    <row r="12" spans="1:7" x14ac:dyDescent="0.25">
      <c r="A12" s="100" t="s">
        <v>511</v>
      </c>
      <c r="B12" s="96"/>
      <c r="C12" s="96"/>
      <c r="D12" s="96"/>
      <c r="E12" s="96"/>
      <c r="F12" s="96"/>
      <c r="G12" s="96"/>
    </row>
    <row r="13" spans="1:7" x14ac:dyDescent="0.25">
      <c r="A13" s="97" t="s">
        <v>468</v>
      </c>
      <c r="B13" s="96"/>
      <c r="C13" s="96"/>
      <c r="D13" s="96"/>
      <c r="E13" s="96"/>
      <c r="F13" s="96"/>
      <c r="G13" s="96"/>
    </row>
    <row r="14" spans="1:7" x14ac:dyDescent="0.25">
      <c r="A14" s="100" t="s">
        <v>469</v>
      </c>
      <c r="B14" s="96"/>
      <c r="C14" s="96"/>
      <c r="D14" s="96"/>
      <c r="E14" s="96"/>
      <c r="F14" s="96"/>
      <c r="G14" s="96"/>
    </row>
    <row r="15" spans="1:7" x14ac:dyDescent="0.25">
      <c r="A15" s="97" t="s">
        <v>512</v>
      </c>
      <c r="B15" s="96"/>
      <c r="C15" s="96"/>
      <c r="D15" s="96"/>
      <c r="E15" s="96"/>
      <c r="F15" s="96"/>
      <c r="G15" s="96"/>
    </row>
    <row r="16" spans="1:7" x14ac:dyDescent="0.25">
      <c r="A16" s="100" t="s">
        <v>513</v>
      </c>
      <c r="B16" s="96"/>
      <c r="C16" s="96"/>
      <c r="D16" s="96"/>
      <c r="E16" s="96"/>
      <c r="F16" s="96"/>
      <c r="G16" s="96"/>
    </row>
    <row r="17" spans="1:7" x14ac:dyDescent="0.25">
      <c r="A17" s="97" t="s">
        <v>514</v>
      </c>
      <c r="B17" s="96"/>
      <c r="C17" s="96"/>
      <c r="D17" s="96"/>
      <c r="E17" s="96"/>
      <c r="F17" s="96"/>
      <c r="G17" s="96"/>
    </row>
    <row r="18" spans="1:7" x14ac:dyDescent="0.25">
      <c r="A18" s="100" t="s">
        <v>473</v>
      </c>
      <c r="B18" s="96"/>
      <c r="C18" s="96"/>
      <c r="D18" s="96"/>
      <c r="E18" s="96"/>
      <c r="F18" s="96"/>
      <c r="G18" s="96"/>
    </row>
    <row r="19" spans="1:7" x14ac:dyDescent="0.25">
      <c r="A19" s="82"/>
      <c r="B19" s="96"/>
      <c r="C19" s="96"/>
      <c r="D19" s="96"/>
      <c r="E19" s="96"/>
      <c r="F19" s="96"/>
      <c r="G19" s="96"/>
    </row>
    <row r="20" spans="1:7" x14ac:dyDescent="0.25">
      <c r="A20" s="86" t="s">
        <v>515</v>
      </c>
      <c r="B20" s="96"/>
      <c r="C20" s="96"/>
      <c r="D20" s="96"/>
      <c r="E20" s="96"/>
      <c r="F20" s="96"/>
      <c r="G20" s="96"/>
    </row>
    <row r="21" spans="1:7" x14ac:dyDescent="0.25">
      <c r="A21" s="97" t="s">
        <v>516</v>
      </c>
      <c r="B21" s="96"/>
      <c r="C21" s="96"/>
      <c r="D21" s="96"/>
      <c r="E21" s="96"/>
      <c r="F21" s="96"/>
      <c r="G21" s="96"/>
    </row>
    <row r="22" spans="1:7" x14ac:dyDescent="0.25">
      <c r="A22" s="100" t="s">
        <v>476</v>
      </c>
      <c r="B22" s="96"/>
      <c r="C22" s="96"/>
      <c r="D22" s="96"/>
      <c r="E22" s="96"/>
      <c r="F22" s="96"/>
      <c r="G22" s="96"/>
    </row>
    <row r="23" spans="1:7" x14ac:dyDescent="0.25">
      <c r="A23" s="97" t="s">
        <v>477</v>
      </c>
      <c r="B23" s="96"/>
      <c r="C23" s="96"/>
      <c r="D23" s="96"/>
      <c r="E23" s="96"/>
      <c r="F23" s="96"/>
      <c r="G23" s="96"/>
    </row>
    <row r="24" spans="1:7" ht="22.5" x14ac:dyDescent="0.25">
      <c r="A24" s="97" t="s">
        <v>478</v>
      </c>
      <c r="B24" s="96"/>
      <c r="C24" s="96"/>
      <c r="D24" s="96"/>
      <c r="E24" s="96"/>
      <c r="F24" s="96"/>
      <c r="G24" s="96"/>
    </row>
    <row r="25" spans="1:7" x14ac:dyDescent="0.25">
      <c r="A25" s="97" t="s">
        <v>479</v>
      </c>
      <c r="B25" s="96"/>
      <c r="C25" s="96"/>
      <c r="D25" s="96"/>
      <c r="E25" s="96"/>
      <c r="F25" s="96"/>
      <c r="G25" s="96"/>
    </row>
    <row r="26" spans="1:7" x14ac:dyDescent="0.25">
      <c r="A26" s="82"/>
      <c r="B26" s="96"/>
      <c r="C26" s="96"/>
      <c r="D26" s="96"/>
      <c r="E26" s="96"/>
      <c r="F26" s="96"/>
      <c r="G26" s="96"/>
    </row>
    <row r="27" spans="1:7" x14ac:dyDescent="0.25">
      <c r="A27" s="86" t="s">
        <v>517</v>
      </c>
      <c r="B27" s="96"/>
      <c r="C27" s="96"/>
      <c r="D27" s="96"/>
      <c r="E27" s="96"/>
      <c r="F27" s="96"/>
      <c r="G27" s="96"/>
    </row>
    <row r="28" spans="1:7" x14ac:dyDescent="0.25">
      <c r="A28" s="82" t="s">
        <v>296</v>
      </c>
      <c r="B28" s="96"/>
      <c r="C28" s="96"/>
      <c r="D28" s="96"/>
      <c r="E28" s="96"/>
      <c r="F28" s="96"/>
      <c r="G28" s="96"/>
    </row>
    <row r="29" spans="1:7" x14ac:dyDescent="0.25">
      <c r="A29" s="82"/>
      <c r="B29" s="96"/>
      <c r="C29" s="96"/>
      <c r="D29" s="96"/>
      <c r="E29" s="96"/>
      <c r="F29" s="96"/>
      <c r="G29" s="96"/>
    </row>
    <row r="30" spans="1:7" x14ac:dyDescent="0.25">
      <c r="A30" s="86" t="s">
        <v>518</v>
      </c>
      <c r="B30" s="96"/>
      <c r="C30" s="96"/>
      <c r="D30" s="96"/>
      <c r="E30" s="96"/>
      <c r="F30" s="96"/>
      <c r="G30" s="96"/>
    </row>
    <row r="31" spans="1:7" x14ac:dyDescent="0.25">
      <c r="A31" s="82"/>
      <c r="B31" s="96"/>
      <c r="C31" s="96"/>
      <c r="D31" s="96"/>
      <c r="E31" s="96"/>
      <c r="F31" s="96"/>
      <c r="G31" s="96"/>
    </row>
    <row r="32" spans="1:7" x14ac:dyDescent="0.25">
      <c r="A32" s="88" t="s">
        <v>298</v>
      </c>
      <c r="B32" s="96"/>
      <c r="C32" s="96"/>
      <c r="D32" s="96"/>
      <c r="E32" s="96"/>
      <c r="F32" s="96"/>
      <c r="G32" s="96"/>
    </row>
    <row r="33" spans="1:7" ht="22.5" x14ac:dyDescent="0.25">
      <c r="A33" s="82" t="s">
        <v>458</v>
      </c>
      <c r="B33" s="96"/>
      <c r="C33" s="96"/>
      <c r="D33" s="96"/>
      <c r="E33" s="96"/>
      <c r="F33" s="96"/>
      <c r="G33" s="96"/>
    </row>
    <row r="34" spans="1:7" ht="22.5" x14ac:dyDescent="0.25">
      <c r="A34" s="82" t="s">
        <v>459</v>
      </c>
      <c r="B34" s="96"/>
      <c r="C34" s="96"/>
      <c r="D34" s="96"/>
      <c r="E34" s="96"/>
      <c r="F34" s="96"/>
      <c r="G34" s="96"/>
    </row>
    <row r="35" spans="1:7" x14ac:dyDescent="0.25">
      <c r="A35" s="81" t="s">
        <v>460</v>
      </c>
      <c r="B35" s="96"/>
      <c r="C35" s="96"/>
      <c r="D35" s="96"/>
      <c r="E35" s="96"/>
      <c r="F35" s="96"/>
      <c r="G35" s="96"/>
    </row>
    <row r="36" spans="1:7" ht="15.75" thickBot="1" x14ac:dyDescent="0.3">
      <c r="A36" s="98"/>
      <c r="B36" s="99"/>
      <c r="C36" s="99"/>
      <c r="D36" s="99"/>
      <c r="E36" s="99"/>
      <c r="F36" s="99"/>
      <c r="G36" s="99"/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5" sqref="B5"/>
    </sheetView>
  </sheetViews>
  <sheetFormatPr baseColWidth="10" defaultRowHeight="15" x14ac:dyDescent="0.25"/>
  <cols>
    <col min="1" max="1" width="52.85546875" customWidth="1"/>
  </cols>
  <sheetData>
    <row r="1" spans="1:8" x14ac:dyDescent="0.25">
      <c r="A1" s="281" t="s">
        <v>483</v>
      </c>
      <c r="B1" s="282"/>
      <c r="C1" s="282"/>
      <c r="D1" s="282"/>
      <c r="E1" s="282"/>
      <c r="F1" s="282"/>
      <c r="G1" s="282"/>
      <c r="H1" s="85"/>
    </row>
    <row r="2" spans="1:8" x14ac:dyDescent="0.25">
      <c r="A2" s="237" t="s">
        <v>519</v>
      </c>
      <c r="B2" s="238"/>
      <c r="C2" s="238"/>
      <c r="D2" s="238"/>
      <c r="E2" s="238"/>
      <c r="F2" s="238"/>
      <c r="G2" s="238"/>
      <c r="H2" s="85"/>
    </row>
    <row r="3" spans="1:8" ht="15.75" thickBot="1" x14ac:dyDescent="0.3">
      <c r="A3" s="239" t="s">
        <v>2</v>
      </c>
      <c r="B3" s="240"/>
      <c r="C3" s="240"/>
      <c r="D3" s="240"/>
      <c r="E3" s="240"/>
      <c r="F3" s="240"/>
      <c r="G3" s="240"/>
      <c r="H3" s="85"/>
    </row>
    <row r="4" spans="1:8" ht="34.5" thickBot="1" x14ac:dyDescent="0.3">
      <c r="A4" s="95" t="s">
        <v>450</v>
      </c>
      <c r="B4" s="101" t="s">
        <v>501</v>
      </c>
      <c r="C4" s="101" t="s">
        <v>502</v>
      </c>
      <c r="D4" s="101" t="s">
        <v>503</v>
      </c>
      <c r="E4" s="101" t="s">
        <v>504</v>
      </c>
      <c r="F4" s="101" t="s">
        <v>505</v>
      </c>
      <c r="G4" s="33" t="s">
        <v>506</v>
      </c>
      <c r="H4" s="89"/>
    </row>
    <row r="5" spans="1:8" ht="15.75" x14ac:dyDescent="0.25">
      <c r="A5" s="65" t="s">
        <v>487</v>
      </c>
      <c r="B5" s="102"/>
      <c r="C5" s="102"/>
      <c r="D5" s="102"/>
      <c r="E5" s="102"/>
      <c r="F5" s="102"/>
      <c r="G5" s="102"/>
      <c r="H5" s="89"/>
    </row>
    <row r="6" spans="1:8" ht="15.75" x14ac:dyDescent="0.25">
      <c r="A6" s="64" t="s">
        <v>488</v>
      </c>
      <c r="B6" s="102"/>
      <c r="C6" s="102"/>
      <c r="D6" s="102"/>
      <c r="E6" s="102"/>
      <c r="F6" s="102"/>
      <c r="G6" s="102"/>
      <c r="H6" s="89"/>
    </row>
    <row r="7" spans="1:8" ht="15.75" x14ac:dyDescent="0.25">
      <c r="A7" s="64" t="s">
        <v>489</v>
      </c>
      <c r="B7" s="102"/>
      <c r="C7" s="102"/>
      <c r="D7" s="102"/>
      <c r="E7" s="102"/>
      <c r="F7" s="102"/>
      <c r="G7" s="102"/>
      <c r="H7" s="89"/>
    </row>
    <row r="8" spans="1:8" ht="15.75" x14ac:dyDescent="0.25">
      <c r="A8" s="64" t="s">
        <v>490</v>
      </c>
      <c r="B8" s="102"/>
      <c r="C8" s="102"/>
      <c r="D8" s="102"/>
      <c r="E8" s="102"/>
      <c r="F8" s="102"/>
      <c r="G8" s="102"/>
      <c r="H8" s="89"/>
    </row>
    <row r="9" spans="1:8" ht="15.75" x14ac:dyDescent="0.25">
      <c r="A9" s="64" t="s">
        <v>491</v>
      </c>
      <c r="B9" s="102"/>
      <c r="C9" s="102"/>
      <c r="D9" s="102"/>
      <c r="E9" s="102"/>
      <c r="F9" s="102"/>
      <c r="G9" s="102"/>
      <c r="H9" s="89"/>
    </row>
    <row r="10" spans="1:8" ht="15.75" x14ac:dyDescent="0.25">
      <c r="A10" s="64" t="s">
        <v>492</v>
      </c>
      <c r="B10" s="102"/>
      <c r="C10" s="102"/>
      <c r="D10" s="102"/>
      <c r="E10" s="102"/>
      <c r="F10" s="102"/>
      <c r="G10" s="102"/>
      <c r="H10" s="89"/>
    </row>
    <row r="11" spans="1:8" ht="15.75" x14ac:dyDescent="0.25">
      <c r="A11" s="64" t="s">
        <v>493</v>
      </c>
      <c r="B11" s="102"/>
      <c r="C11" s="102"/>
      <c r="D11" s="102"/>
      <c r="E11" s="102"/>
      <c r="F11" s="102"/>
      <c r="G11" s="102"/>
      <c r="H11" s="89"/>
    </row>
    <row r="12" spans="1:8" ht="15.75" x14ac:dyDescent="0.25">
      <c r="A12" s="64" t="s">
        <v>494</v>
      </c>
      <c r="B12" s="102"/>
      <c r="C12" s="102"/>
      <c r="D12" s="102"/>
      <c r="E12" s="102"/>
      <c r="F12" s="102"/>
      <c r="G12" s="102"/>
      <c r="H12" s="89"/>
    </row>
    <row r="13" spans="1:8" ht="15.75" x14ac:dyDescent="0.25">
      <c r="A13" s="64" t="s">
        <v>495</v>
      </c>
      <c r="B13" s="102"/>
      <c r="C13" s="102"/>
      <c r="D13" s="102"/>
      <c r="E13" s="102"/>
      <c r="F13" s="102"/>
      <c r="G13" s="102"/>
      <c r="H13" s="89"/>
    </row>
    <row r="14" spans="1:8" ht="15.75" x14ac:dyDescent="0.25">
      <c r="A14" s="64" t="s">
        <v>496</v>
      </c>
      <c r="B14" s="102"/>
      <c r="C14" s="102"/>
      <c r="D14" s="102"/>
      <c r="E14" s="102"/>
      <c r="F14" s="102"/>
      <c r="G14" s="102"/>
      <c r="H14" s="89"/>
    </row>
    <row r="15" spans="1:8" ht="15.75" x14ac:dyDescent="0.25">
      <c r="A15" s="64"/>
      <c r="B15" s="102"/>
      <c r="C15" s="102"/>
      <c r="D15" s="102"/>
      <c r="E15" s="102"/>
      <c r="F15" s="102"/>
      <c r="G15" s="102"/>
      <c r="H15" s="89"/>
    </row>
    <row r="16" spans="1:8" ht="15.75" x14ac:dyDescent="0.25">
      <c r="A16" s="65" t="s">
        <v>497</v>
      </c>
      <c r="B16" s="102"/>
      <c r="C16" s="102"/>
      <c r="D16" s="102"/>
      <c r="E16" s="102"/>
      <c r="F16" s="102"/>
      <c r="G16" s="102"/>
      <c r="H16" s="89"/>
    </row>
    <row r="17" spans="1:8" ht="15.75" x14ac:dyDescent="0.25">
      <c r="A17" s="64" t="s">
        <v>488</v>
      </c>
      <c r="B17" s="102"/>
      <c r="C17" s="102"/>
      <c r="D17" s="102"/>
      <c r="E17" s="102"/>
      <c r="F17" s="102"/>
      <c r="G17" s="102"/>
      <c r="H17" s="89"/>
    </row>
    <row r="18" spans="1:8" ht="15.75" x14ac:dyDescent="0.25">
      <c r="A18" s="64" t="s">
        <v>489</v>
      </c>
      <c r="B18" s="102"/>
      <c r="C18" s="102"/>
      <c r="D18" s="102"/>
      <c r="E18" s="102"/>
      <c r="F18" s="102"/>
      <c r="G18" s="102"/>
      <c r="H18" s="89"/>
    </row>
    <row r="19" spans="1:8" ht="15.75" x14ac:dyDescent="0.25">
      <c r="A19" s="64" t="s">
        <v>490</v>
      </c>
      <c r="B19" s="102"/>
      <c r="C19" s="102"/>
      <c r="D19" s="102"/>
      <c r="E19" s="102"/>
      <c r="F19" s="102"/>
      <c r="G19" s="102"/>
      <c r="H19" s="89"/>
    </row>
    <row r="20" spans="1:8" ht="15.75" x14ac:dyDescent="0.25">
      <c r="A20" s="64" t="s">
        <v>491</v>
      </c>
      <c r="B20" s="102"/>
      <c r="C20" s="102"/>
      <c r="D20" s="102"/>
      <c r="E20" s="102"/>
      <c r="F20" s="102"/>
      <c r="G20" s="102"/>
      <c r="H20" s="89"/>
    </row>
    <row r="21" spans="1:8" ht="15.75" x14ac:dyDescent="0.25">
      <c r="A21" s="64" t="s">
        <v>492</v>
      </c>
      <c r="B21" s="102"/>
      <c r="C21" s="102"/>
      <c r="D21" s="102"/>
      <c r="E21" s="102"/>
      <c r="F21" s="102"/>
      <c r="G21" s="102"/>
      <c r="H21" s="89"/>
    </row>
    <row r="22" spans="1:8" ht="15.75" x14ac:dyDescent="0.25">
      <c r="A22" s="64" t="s">
        <v>493</v>
      </c>
      <c r="B22" s="102"/>
      <c r="C22" s="102"/>
      <c r="D22" s="102"/>
      <c r="E22" s="102"/>
      <c r="F22" s="102"/>
      <c r="G22" s="102"/>
      <c r="H22" s="89"/>
    </row>
    <row r="23" spans="1:8" ht="15.75" x14ac:dyDescent="0.25">
      <c r="A23" s="64" t="s">
        <v>494</v>
      </c>
      <c r="B23" s="102"/>
      <c r="C23" s="102"/>
      <c r="D23" s="102"/>
      <c r="E23" s="102"/>
      <c r="F23" s="102"/>
      <c r="G23" s="102"/>
      <c r="H23" s="89"/>
    </row>
    <row r="24" spans="1:8" ht="15.75" x14ac:dyDescent="0.25">
      <c r="A24" s="64" t="s">
        <v>498</v>
      </c>
      <c r="B24" s="102"/>
      <c r="C24" s="102"/>
      <c r="D24" s="102"/>
      <c r="E24" s="102"/>
      <c r="F24" s="102"/>
      <c r="G24" s="102"/>
      <c r="H24" s="89"/>
    </row>
    <row r="25" spans="1:8" ht="15.75" x14ac:dyDescent="0.25">
      <c r="A25" s="64" t="s">
        <v>496</v>
      </c>
      <c r="B25" s="102"/>
      <c r="C25" s="102"/>
      <c r="D25" s="102"/>
      <c r="E25" s="102"/>
      <c r="F25" s="102"/>
      <c r="G25" s="102"/>
      <c r="H25" s="89"/>
    </row>
    <row r="26" spans="1:8" ht="15.75" x14ac:dyDescent="0.25">
      <c r="A26" s="64"/>
      <c r="B26" s="102"/>
      <c r="C26" s="102"/>
      <c r="D26" s="102"/>
      <c r="E26" s="102"/>
      <c r="F26" s="102"/>
      <c r="G26" s="102"/>
      <c r="H26" s="89"/>
    </row>
    <row r="27" spans="1:8" ht="15.75" x14ac:dyDescent="0.25">
      <c r="A27" s="65" t="s">
        <v>520</v>
      </c>
      <c r="B27" s="102"/>
      <c r="C27" s="102"/>
      <c r="D27" s="102"/>
      <c r="E27" s="102"/>
      <c r="F27" s="102"/>
      <c r="G27" s="102"/>
      <c r="H27" s="89"/>
    </row>
    <row r="28" spans="1:8" ht="16.5" thickBot="1" x14ac:dyDescent="0.3">
      <c r="A28" s="103"/>
      <c r="B28" s="104"/>
      <c r="C28" s="104"/>
      <c r="D28" s="104"/>
      <c r="E28" s="104"/>
      <c r="F28" s="104"/>
      <c r="G28" s="104"/>
      <c r="H28" s="89"/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G69" sqref="G69"/>
    </sheetView>
  </sheetViews>
  <sheetFormatPr baseColWidth="10" defaultRowHeight="15" x14ac:dyDescent="0.25"/>
  <cols>
    <col min="1" max="1" width="65.140625" customWidth="1"/>
    <col min="2" max="2" width="11.42578125" customWidth="1"/>
  </cols>
  <sheetData>
    <row r="1" spans="1:6" x14ac:dyDescent="0.25">
      <c r="A1" s="312" t="s">
        <v>0</v>
      </c>
      <c r="B1" s="313"/>
      <c r="C1" s="313"/>
      <c r="D1" s="313"/>
      <c r="E1" s="313"/>
      <c r="F1" s="314"/>
    </row>
    <row r="2" spans="1:6" ht="15.75" thickBot="1" x14ac:dyDescent="0.3">
      <c r="A2" s="315" t="s">
        <v>521</v>
      </c>
      <c r="B2" s="316"/>
      <c r="C2" s="316"/>
      <c r="D2" s="316"/>
      <c r="E2" s="316"/>
      <c r="F2" s="317"/>
    </row>
    <row r="3" spans="1:6" ht="34.5" thickBot="1" x14ac:dyDescent="0.3">
      <c r="A3" s="105"/>
      <c r="B3" s="107" t="s">
        <v>522</v>
      </c>
      <c r="C3" s="106" t="s">
        <v>523</v>
      </c>
      <c r="D3" s="107" t="s">
        <v>524</v>
      </c>
      <c r="E3" s="107" t="s">
        <v>525</v>
      </c>
      <c r="F3" s="107" t="s">
        <v>526</v>
      </c>
    </row>
    <row r="4" spans="1:6" x14ac:dyDescent="0.25">
      <c r="A4" s="108" t="s">
        <v>527</v>
      </c>
      <c r="B4" s="109"/>
      <c r="C4" s="110"/>
      <c r="D4" s="110"/>
      <c r="E4" s="110"/>
      <c r="F4" s="110"/>
    </row>
    <row r="5" spans="1:6" x14ac:dyDescent="0.25">
      <c r="A5" s="37" t="s">
        <v>528</v>
      </c>
      <c r="B5" s="109"/>
      <c r="C5" s="110"/>
      <c r="D5" s="110"/>
      <c r="E5" s="110"/>
      <c r="F5" s="110"/>
    </row>
    <row r="6" spans="1:6" x14ac:dyDescent="0.25">
      <c r="A6" s="37" t="s">
        <v>529</v>
      </c>
      <c r="B6" s="109"/>
      <c r="C6" s="110"/>
      <c r="D6" s="110"/>
      <c r="E6" s="110"/>
      <c r="F6" s="110"/>
    </row>
    <row r="7" spans="1:6" x14ac:dyDescent="0.25">
      <c r="A7" s="108"/>
      <c r="B7" s="111"/>
      <c r="C7" s="112"/>
      <c r="D7" s="112"/>
      <c r="E7" s="112"/>
      <c r="F7" s="112"/>
    </row>
    <row r="8" spans="1:6" x14ac:dyDescent="0.25">
      <c r="A8" s="108" t="s">
        <v>530</v>
      </c>
      <c r="B8" s="111"/>
      <c r="C8" s="112"/>
      <c r="D8" s="112"/>
      <c r="E8" s="112"/>
      <c r="F8" s="112"/>
    </row>
    <row r="9" spans="1:6" x14ac:dyDescent="0.25">
      <c r="A9" s="37" t="s">
        <v>531</v>
      </c>
      <c r="B9" s="111"/>
      <c r="C9" s="112"/>
      <c r="D9" s="112"/>
      <c r="E9" s="112"/>
      <c r="F9" s="112"/>
    </row>
    <row r="10" spans="1:6" x14ac:dyDescent="0.25">
      <c r="A10" s="76" t="s">
        <v>532</v>
      </c>
      <c r="B10" s="111"/>
      <c r="C10" s="112"/>
      <c r="D10" s="112"/>
      <c r="E10" s="112"/>
      <c r="F10" s="112"/>
    </row>
    <row r="11" spans="1:6" x14ac:dyDescent="0.25">
      <c r="A11" s="76" t="s">
        <v>533</v>
      </c>
      <c r="B11" s="111"/>
      <c r="C11" s="112"/>
      <c r="D11" s="112"/>
      <c r="E11" s="112"/>
      <c r="F11" s="112"/>
    </row>
    <row r="12" spans="1:6" x14ac:dyDescent="0.25">
      <c r="A12" s="76" t="s">
        <v>534</v>
      </c>
      <c r="B12" s="111"/>
      <c r="C12" s="112"/>
      <c r="D12" s="112"/>
      <c r="E12" s="112"/>
      <c r="F12" s="112"/>
    </row>
    <row r="13" spans="1:6" x14ac:dyDescent="0.25">
      <c r="A13" s="37" t="s">
        <v>535</v>
      </c>
      <c r="B13" s="111"/>
      <c r="C13" s="112"/>
      <c r="D13" s="112"/>
      <c r="E13" s="112"/>
      <c r="F13" s="112"/>
    </row>
    <row r="14" spans="1:6" x14ac:dyDescent="0.25">
      <c r="A14" s="76" t="s">
        <v>532</v>
      </c>
      <c r="B14" s="111"/>
      <c r="C14" s="112"/>
      <c r="D14" s="112"/>
      <c r="E14" s="112"/>
      <c r="F14" s="112"/>
    </row>
    <row r="15" spans="1:6" x14ac:dyDescent="0.25">
      <c r="A15" s="76" t="s">
        <v>533</v>
      </c>
      <c r="B15" s="111"/>
      <c r="C15" s="112"/>
      <c r="D15" s="112"/>
      <c r="E15" s="112"/>
      <c r="F15" s="112"/>
    </row>
    <row r="16" spans="1:6" x14ac:dyDescent="0.25">
      <c r="A16" s="76" t="s">
        <v>534</v>
      </c>
      <c r="B16" s="111"/>
      <c r="C16" s="112"/>
      <c r="D16" s="112"/>
      <c r="E16" s="112"/>
      <c r="F16" s="112"/>
    </row>
    <row r="17" spans="1:6" x14ac:dyDescent="0.25">
      <c r="A17" s="37" t="s">
        <v>536</v>
      </c>
      <c r="B17" s="111"/>
      <c r="C17" s="112"/>
      <c r="D17" s="112"/>
      <c r="E17" s="112"/>
      <c r="F17" s="112"/>
    </row>
    <row r="18" spans="1:6" x14ac:dyDescent="0.25">
      <c r="A18" s="37" t="s">
        <v>537</v>
      </c>
      <c r="B18" s="111"/>
      <c r="C18" s="112"/>
      <c r="D18" s="112"/>
      <c r="E18" s="112"/>
      <c r="F18" s="112"/>
    </row>
    <row r="19" spans="1:6" x14ac:dyDescent="0.25">
      <c r="A19" s="37" t="s">
        <v>538</v>
      </c>
      <c r="B19" s="111"/>
      <c r="C19" s="112"/>
      <c r="D19" s="112"/>
      <c r="E19" s="112"/>
      <c r="F19" s="112"/>
    </row>
    <row r="20" spans="1:6" x14ac:dyDescent="0.25">
      <c r="A20" s="37" t="s">
        <v>539</v>
      </c>
      <c r="B20" s="111"/>
      <c r="C20" s="112"/>
      <c r="D20" s="112"/>
      <c r="E20" s="112"/>
      <c r="F20" s="112"/>
    </row>
    <row r="21" spans="1:6" x14ac:dyDescent="0.25">
      <c r="A21" s="37" t="s">
        <v>540</v>
      </c>
      <c r="B21" s="111"/>
      <c r="C21" s="112"/>
      <c r="D21" s="112"/>
      <c r="E21" s="112"/>
      <c r="F21" s="112"/>
    </row>
    <row r="22" spans="1:6" x14ac:dyDescent="0.25">
      <c r="A22" s="37" t="s">
        <v>541</v>
      </c>
      <c r="B22" s="111"/>
      <c r="C22" s="112"/>
      <c r="D22" s="112"/>
      <c r="E22" s="112"/>
      <c r="F22" s="112"/>
    </row>
    <row r="23" spans="1:6" x14ac:dyDescent="0.25">
      <c r="A23" s="37" t="s">
        <v>542</v>
      </c>
      <c r="B23" s="111"/>
      <c r="C23" s="112"/>
      <c r="D23" s="112"/>
      <c r="E23" s="112"/>
      <c r="F23" s="112"/>
    </row>
    <row r="24" spans="1:6" x14ac:dyDescent="0.25">
      <c r="A24" s="37" t="s">
        <v>543</v>
      </c>
      <c r="B24" s="111"/>
      <c r="C24" s="112"/>
      <c r="D24" s="112"/>
      <c r="E24" s="112"/>
      <c r="F24" s="112"/>
    </row>
    <row r="25" spans="1:6" x14ac:dyDescent="0.25">
      <c r="A25" s="108"/>
      <c r="B25" s="109"/>
      <c r="C25" s="110"/>
      <c r="D25" s="110"/>
      <c r="E25" s="110"/>
      <c r="F25" s="110"/>
    </row>
    <row r="26" spans="1:6" x14ac:dyDescent="0.25">
      <c r="A26" s="40" t="s">
        <v>544</v>
      </c>
      <c r="B26" s="111"/>
      <c r="C26" s="112"/>
      <c r="D26" s="112"/>
      <c r="E26" s="112"/>
      <c r="F26" s="112"/>
    </row>
    <row r="27" spans="1:6" x14ac:dyDescent="0.25">
      <c r="A27" s="37" t="s">
        <v>545</v>
      </c>
      <c r="B27" s="111"/>
      <c r="C27" s="112"/>
      <c r="D27" s="112"/>
      <c r="E27" s="112"/>
      <c r="F27" s="112"/>
    </row>
    <row r="28" spans="1:6" x14ac:dyDescent="0.25">
      <c r="A28" s="108"/>
      <c r="B28" s="109"/>
      <c r="C28" s="110"/>
      <c r="D28" s="110"/>
      <c r="E28" s="110"/>
      <c r="F28" s="110"/>
    </row>
    <row r="29" spans="1:6" x14ac:dyDescent="0.25">
      <c r="A29" s="40" t="s">
        <v>546</v>
      </c>
      <c r="B29" s="111"/>
      <c r="C29" s="112"/>
      <c r="D29" s="112"/>
      <c r="E29" s="112"/>
      <c r="F29" s="112"/>
    </row>
    <row r="30" spans="1:6" x14ac:dyDescent="0.25">
      <c r="A30" s="37" t="s">
        <v>531</v>
      </c>
      <c r="B30" s="111"/>
      <c r="C30" s="112"/>
      <c r="D30" s="112"/>
      <c r="E30" s="112"/>
      <c r="F30" s="112"/>
    </row>
    <row r="31" spans="1:6" x14ac:dyDescent="0.25">
      <c r="A31" s="37" t="s">
        <v>535</v>
      </c>
      <c r="B31" s="111"/>
      <c r="C31" s="112"/>
      <c r="D31" s="112"/>
      <c r="E31" s="112"/>
      <c r="F31" s="112"/>
    </row>
    <row r="32" spans="1:6" x14ac:dyDescent="0.25">
      <c r="A32" s="37" t="s">
        <v>547</v>
      </c>
      <c r="B32" s="111"/>
      <c r="C32" s="112"/>
      <c r="D32" s="112"/>
      <c r="E32" s="112"/>
      <c r="F32" s="112"/>
    </row>
    <row r="33" spans="1:6" x14ac:dyDescent="0.25">
      <c r="A33" s="108"/>
      <c r="B33" s="109"/>
      <c r="C33" s="110"/>
      <c r="D33" s="110"/>
      <c r="E33" s="110"/>
      <c r="F33" s="110"/>
    </row>
    <row r="34" spans="1:6" x14ac:dyDescent="0.25">
      <c r="A34" s="40" t="s">
        <v>548</v>
      </c>
      <c r="B34" s="111"/>
      <c r="C34" s="112"/>
      <c r="D34" s="112"/>
      <c r="E34" s="112"/>
      <c r="F34" s="112"/>
    </row>
    <row r="35" spans="1:6" x14ac:dyDescent="0.25">
      <c r="A35" s="37" t="s">
        <v>549</v>
      </c>
      <c r="B35" s="111"/>
      <c r="C35" s="112"/>
      <c r="D35" s="112"/>
      <c r="E35" s="112"/>
      <c r="F35" s="112"/>
    </row>
    <row r="36" spans="1:6" x14ac:dyDescent="0.25">
      <c r="A36" s="37" t="s">
        <v>550</v>
      </c>
      <c r="B36" s="111"/>
      <c r="C36" s="112"/>
      <c r="D36" s="112"/>
      <c r="E36" s="112"/>
      <c r="F36" s="112"/>
    </row>
    <row r="37" spans="1:6" x14ac:dyDescent="0.25">
      <c r="A37" s="37" t="s">
        <v>551</v>
      </c>
      <c r="B37" s="111"/>
      <c r="C37" s="112"/>
      <c r="D37" s="112"/>
      <c r="E37" s="112"/>
      <c r="F37" s="112"/>
    </row>
    <row r="38" spans="1:6" x14ac:dyDescent="0.25">
      <c r="A38" s="108"/>
      <c r="B38" s="109"/>
      <c r="C38" s="110"/>
      <c r="D38" s="110"/>
      <c r="E38" s="110"/>
      <c r="F38" s="110"/>
    </row>
    <row r="39" spans="1:6" x14ac:dyDescent="0.25">
      <c r="A39" s="108" t="s">
        <v>552</v>
      </c>
      <c r="B39" s="111"/>
      <c r="C39" s="112"/>
      <c r="D39" s="112"/>
      <c r="E39" s="112"/>
      <c r="F39" s="112"/>
    </row>
    <row r="40" spans="1:6" x14ac:dyDescent="0.25">
      <c r="A40" s="108"/>
      <c r="B40" s="109"/>
      <c r="C40" s="110"/>
      <c r="D40" s="110"/>
      <c r="E40" s="110"/>
      <c r="F40" s="110"/>
    </row>
    <row r="41" spans="1:6" x14ac:dyDescent="0.25">
      <c r="A41" s="108" t="s">
        <v>553</v>
      </c>
      <c r="B41" s="111"/>
      <c r="C41" s="112"/>
      <c r="D41" s="112"/>
      <c r="E41" s="112"/>
      <c r="F41" s="112"/>
    </row>
    <row r="42" spans="1:6" x14ac:dyDescent="0.25">
      <c r="A42" s="37" t="s">
        <v>554</v>
      </c>
      <c r="B42" s="111"/>
      <c r="C42" s="112"/>
      <c r="D42" s="112"/>
      <c r="E42" s="112"/>
      <c r="F42" s="112"/>
    </row>
    <row r="43" spans="1:6" x14ac:dyDescent="0.25">
      <c r="A43" s="37" t="s">
        <v>555</v>
      </c>
      <c r="B43" s="111"/>
      <c r="C43" s="112"/>
      <c r="D43" s="112"/>
      <c r="E43" s="112"/>
      <c r="F43" s="112"/>
    </row>
    <row r="44" spans="1:6" x14ac:dyDescent="0.25">
      <c r="A44" s="37" t="s">
        <v>556</v>
      </c>
      <c r="B44" s="111"/>
      <c r="C44" s="112"/>
      <c r="D44" s="112"/>
      <c r="E44" s="112"/>
      <c r="F44" s="112"/>
    </row>
    <row r="45" spans="1:6" x14ac:dyDescent="0.25">
      <c r="A45" s="108"/>
      <c r="B45" s="109"/>
      <c r="C45" s="110"/>
      <c r="D45" s="110"/>
      <c r="E45" s="110"/>
      <c r="F45" s="110"/>
    </row>
    <row r="46" spans="1:6" ht="22.5" x14ac:dyDescent="0.25">
      <c r="A46" s="116" t="s">
        <v>557</v>
      </c>
      <c r="B46" s="111"/>
      <c r="C46" s="112"/>
      <c r="D46" s="112"/>
      <c r="E46" s="112"/>
      <c r="F46" s="112"/>
    </row>
    <row r="47" spans="1:6" x14ac:dyDescent="0.25">
      <c r="A47" s="37" t="s">
        <v>555</v>
      </c>
      <c r="B47" s="111"/>
      <c r="C47" s="112"/>
      <c r="D47" s="112"/>
      <c r="E47" s="112"/>
      <c r="F47" s="112"/>
    </row>
    <row r="48" spans="1:6" x14ac:dyDescent="0.25">
      <c r="A48" s="37" t="s">
        <v>556</v>
      </c>
      <c r="B48" s="111"/>
      <c r="C48" s="112"/>
      <c r="D48" s="112"/>
      <c r="E48" s="112"/>
      <c r="F48" s="112"/>
    </row>
    <row r="49" spans="1:6" x14ac:dyDescent="0.25">
      <c r="A49" s="108"/>
      <c r="B49" s="109"/>
      <c r="C49" s="110"/>
      <c r="D49" s="110"/>
      <c r="E49" s="110"/>
      <c r="F49" s="110"/>
    </row>
    <row r="50" spans="1:6" x14ac:dyDescent="0.25">
      <c r="A50" s="108" t="s">
        <v>558</v>
      </c>
      <c r="B50" s="111"/>
      <c r="C50" s="112"/>
      <c r="D50" s="112"/>
      <c r="E50" s="112"/>
      <c r="F50" s="112"/>
    </row>
    <row r="51" spans="1:6" x14ac:dyDescent="0.25">
      <c r="A51" s="37" t="s">
        <v>555</v>
      </c>
      <c r="B51" s="111"/>
      <c r="C51" s="112"/>
      <c r="D51" s="112"/>
      <c r="E51" s="112"/>
      <c r="F51" s="112"/>
    </row>
    <row r="52" spans="1:6" x14ac:dyDescent="0.25">
      <c r="A52" s="37" t="s">
        <v>556</v>
      </c>
      <c r="B52" s="111"/>
      <c r="C52" s="112"/>
      <c r="D52" s="112"/>
      <c r="E52" s="112"/>
      <c r="F52" s="112"/>
    </row>
    <row r="53" spans="1:6" x14ac:dyDescent="0.25">
      <c r="A53" s="37" t="s">
        <v>559</v>
      </c>
      <c r="B53" s="111"/>
      <c r="C53" s="112"/>
      <c r="D53" s="112"/>
      <c r="E53" s="112"/>
      <c r="F53" s="112"/>
    </row>
    <row r="54" spans="1:6" x14ac:dyDescent="0.25">
      <c r="A54" s="108"/>
      <c r="B54" s="109"/>
      <c r="C54" s="110"/>
      <c r="D54" s="110"/>
      <c r="E54" s="110"/>
      <c r="F54" s="110"/>
    </row>
    <row r="55" spans="1:6" x14ac:dyDescent="0.25">
      <c r="A55" s="108" t="s">
        <v>560</v>
      </c>
      <c r="B55" s="111"/>
      <c r="C55" s="112"/>
      <c r="D55" s="112"/>
      <c r="E55" s="112"/>
      <c r="F55" s="112"/>
    </row>
    <row r="56" spans="1:6" x14ac:dyDescent="0.25">
      <c r="A56" s="37" t="s">
        <v>555</v>
      </c>
      <c r="B56" s="111"/>
      <c r="C56" s="112"/>
      <c r="D56" s="112"/>
      <c r="E56" s="112"/>
      <c r="F56" s="112"/>
    </row>
    <row r="57" spans="1:6" x14ac:dyDescent="0.25">
      <c r="A57" s="37" t="s">
        <v>556</v>
      </c>
      <c r="B57" s="111"/>
      <c r="C57" s="112"/>
      <c r="D57" s="112"/>
      <c r="E57" s="112"/>
      <c r="F57" s="112"/>
    </row>
    <row r="58" spans="1:6" x14ac:dyDescent="0.25">
      <c r="A58" s="108"/>
      <c r="B58" s="109"/>
      <c r="C58" s="110"/>
      <c r="D58" s="110"/>
      <c r="E58" s="110"/>
      <c r="F58" s="110"/>
    </row>
    <row r="59" spans="1:6" x14ac:dyDescent="0.25">
      <c r="A59" s="108" t="s">
        <v>561</v>
      </c>
      <c r="B59" s="111"/>
      <c r="C59" s="112"/>
      <c r="D59" s="112"/>
      <c r="E59" s="112"/>
      <c r="F59" s="112"/>
    </row>
    <row r="60" spans="1:6" x14ac:dyDescent="0.25">
      <c r="A60" s="37" t="s">
        <v>562</v>
      </c>
      <c r="B60" s="111"/>
      <c r="C60" s="112"/>
      <c r="D60" s="112"/>
      <c r="E60" s="112"/>
      <c r="F60" s="112"/>
    </row>
    <row r="61" spans="1:6" x14ac:dyDescent="0.25">
      <c r="A61" s="37" t="s">
        <v>563</v>
      </c>
      <c r="B61" s="111"/>
      <c r="C61" s="112"/>
      <c r="D61" s="112"/>
      <c r="E61" s="112"/>
      <c r="F61" s="112"/>
    </row>
    <row r="62" spans="1:6" x14ac:dyDescent="0.25">
      <c r="A62" s="108"/>
      <c r="B62" s="109"/>
      <c r="C62" s="110"/>
      <c r="D62" s="110"/>
      <c r="E62" s="110"/>
      <c r="F62" s="110"/>
    </row>
    <row r="63" spans="1:6" x14ac:dyDescent="0.25">
      <c r="A63" s="108" t="s">
        <v>564</v>
      </c>
      <c r="B63" s="111"/>
      <c r="C63" s="112"/>
      <c r="D63" s="112"/>
      <c r="E63" s="112"/>
      <c r="F63" s="112"/>
    </row>
    <row r="64" spans="1:6" x14ac:dyDescent="0.25">
      <c r="A64" s="37" t="s">
        <v>565</v>
      </c>
      <c r="B64" s="111"/>
      <c r="C64" s="112"/>
      <c r="D64" s="112"/>
      <c r="E64" s="112"/>
      <c r="F64" s="112"/>
    </row>
    <row r="65" spans="1:6" x14ac:dyDescent="0.25">
      <c r="A65" s="37" t="s">
        <v>566</v>
      </c>
      <c r="B65" s="111"/>
      <c r="C65" s="112"/>
      <c r="D65" s="112"/>
      <c r="E65" s="112"/>
      <c r="F65" s="112"/>
    </row>
    <row r="66" spans="1:6" ht="15.75" thickBot="1" x14ac:dyDescent="0.3">
      <c r="A66" s="113"/>
      <c r="B66" s="114"/>
      <c r="C66" s="115"/>
      <c r="D66" s="115"/>
      <c r="E66" s="115"/>
      <c r="F66" s="115"/>
    </row>
  </sheetData>
  <mergeCells count="2">
    <mergeCell ref="A1:F1"/>
    <mergeCell ref="A2:F2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D11" sqref="D11"/>
    </sheetView>
  </sheetViews>
  <sheetFormatPr baseColWidth="10" defaultRowHeight="15" x14ac:dyDescent="0.25"/>
  <cols>
    <col min="2" max="2" width="15.5703125" customWidth="1"/>
  </cols>
  <sheetData>
    <row r="1" spans="1:9" ht="15.75" thickBot="1" x14ac:dyDescent="0.3">
      <c r="A1" s="207" t="s">
        <v>670</v>
      </c>
      <c r="B1" s="208"/>
      <c r="C1" s="208"/>
      <c r="D1" s="208"/>
      <c r="E1" s="208"/>
      <c r="F1" s="208"/>
      <c r="G1" s="208"/>
      <c r="H1" s="208"/>
      <c r="I1" s="209"/>
    </row>
    <row r="2" spans="1:9" ht="15.75" thickBot="1" x14ac:dyDescent="0.3">
      <c r="A2" s="210" t="s">
        <v>121</v>
      </c>
      <c r="B2" s="211"/>
      <c r="C2" s="211"/>
      <c r="D2" s="211"/>
      <c r="E2" s="211"/>
      <c r="F2" s="211"/>
      <c r="G2" s="211"/>
      <c r="H2" s="211"/>
      <c r="I2" s="212"/>
    </row>
    <row r="3" spans="1:9" ht="15.75" thickBot="1" x14ac:dyDescent="0.3">
      <c r="A3" s="210" t="s">
        <v>666</v>
      </c>
      <c r="B3" s="211"/>
      <c r="C3" s="211"/>
      <c r="D3" s="211"/>
      <c r="E3" s="211"/>
      <c r="F3" s="211"/>
      <c r="G3" s="211"/>
      <c r="H3" s="211"/>
      <c r="I3" s="212"/>
    </row>
    <row r="4" spans="1:9" ht="15.75" thickBot="1" x14ac:dyDescent="0.3">
      <c r="A4" s="210" t="s">
        <v>2</v>
      </c>
      <c r="B4" s="211"/>
      <c r="C4" s="211"/>
      <c r="D4" s="211"/>
      <c r="E4" s="211"/>
      <c r="F4" s="211"/>
      <c r="G4" s="211"/>
      <c r="H4" s="211"/>
      <c r="I4" s="212"/>
    </row>
    <row r="5" spans="1:9" ht="39" customHeight="1" x14ac:dyDescent="0.25">
      <c r="A5" s="213" t="s">
        <v>122</v>
      </c>
      <c r="B5" s="214"/>
      <c r="C5" s="23" t="s">
        <v>123</v>
      </c>
      <c r="D5" s="202" t="s">
        <v>124</v>
      </c>
      <c r="E5" s="202" t="s">
        <v>125</v>
      </c>
      <c r="F5" s="202" t="s">
        <v>126</v>
      </c>
      <c r="G5" s="23" t="s">
        <v>127</v>
      </c>
      <c r="H5" s="202" t="s">
        <v>129</v>
      </c>
      <c r="I5" s="202" t="s">
        <v>130</v>
      </c>
    </row>
    <row r="6" spans="1:9" ht="36.75" customHeight="1" thickBot="1" x14ac:dyDescent="0.3">
      <c r="A6" s="215"/>
      <c r="B6" s="216"/>
      <c r="C6" s="24" t="s">
        <v>671</v>
      </c>
      <c r="D6" s="204"/>
      <c r="E6" s="204"/>
      <c r="F6" s="204"/>
      <c r="G6" s="24" t="s">
        <v>128</v>
      </c>
      <c r="H6" s="204"/>
      <c r="I6" s="204"/>
    </row>
    <row r="7" spans="1:9" x14ac:dyDescent="0.25">
      <c r="A7" s="217"/>
      <c r="B7" s="218"/>
      <c r="C7" s="6"/>
      <c r="D7" s="6"/>
      <c r="E7" s="6"/>
      <c r="F7" s="6"/>
      <c r="G7" s="6"/>
      <c r="H7" s="6"/>
      <c r="I7" s="6"/>
    </row>
    <row r="8" spans="1:9" x14ac:dyDescent="0.25">
      <c r="A8" s="198" t="s">
        <v>131</v>
      </c>
      <c r="B8" s="199"/>
      <c r="C8" s="13">
        <f>SUM(C9,C13,)</f>
        <v>0</v>
      </c>
      <c r="D8" s="13">
        <v>0</v>
      </c>
      <c r="E8" s="13">
        <v>0</v>
      </c>
      <c r="F8" s="13">
        <v>0</v>
      </c>
      <c r="G8" s="13">
        <f>D8+C8+E8+F8</f>
        <v>0</v>
      </c>
      <c r="H8" s="13">
        <v>0</v>
      </c>
      <c r="I8" s="13">
        <v>0</v>
      </c>
    </row>
    <row r="9" spans="1:9" x14ac:dyDescent="0.25">
      <c r="A9" s="198" t="s">
        <v>132</v>
      </c>
      <c r="B9" s="199"/>
      <c r="C9" s="6">
        <f>SUM(C10:C12)</f>
        <v>0</v>
      </c>
      <c r="D9" s="6">
        <f t="shared" ref="D9:I9" si="0">SUM(D10:D12)</f>
        <v>0</v>
      </c>
      <c r="E9" s="6">
        <f t="shared" si="0"/>
        <v>0</v>
      </c>
      <c r="F9" s="6">
        <f t="shared" si="0"/>
        <v>0</v>
      </c>
      <c r="G9" s="13">
        <f>D9+C9+E9+F9</f>
        <v>0</v>
      </c>
      <c r="H9" s="6">
        <f t="shared" si="0"/>
        <v>0</v>
      </c>
      <c r="I9" s="6">
        <f t="shared" si="0"/>
        <v>0</v>
      </c>
    </row>
    <row r="10" spans="1:9" x14ac:dyDescent="0.25">
      <c r="A10" s="200" t="s">
        <v>133</v>
      </c>
      <c r="B10" s="201"/>
      <c r="C10" s="6"/>
      <c r="D10" s="6"/>
      <c r="E10" s="6"/>
      <c r="F10" s="6"/>
      <c r="G10" s="13"/>
      <c r="H10" s="6"/>
      <c r="I10" s="6"/>
    </row>
    <row r="11" spans="1:9" x14ac:dyDescent="0.25">
      <c r="A11" s="200" t="s">
        <v>134</v>
      </c>
      <c r="B11" s="201"/>
      <c r="C11" s="7"/>
      <c r="D11" s="7"/>
      <c r="E11" s="7"/>
      <c r="F11" s="7"/>
      <c r="G11" s="13"/>
      <c r="H11" s="7"/>
      <c r="I11" s="7"/>
    </row>
    <row r="12" spans="1:9" x14ac:dyDescent="0.25">
      <c r="A12" s="200" t="s">
        <v>135</v>
      </c>
      <c r="B12" s="201"/>
      <c r="C12" s="7"/>
      <c r="D12" s="7"/>
      <c r="E12" s="7"/>
      <c r="F12" s="7"/>
      <c r="G12" s="13"/>
      <c r="H12" s="7"/>
      <c r="I12" s="7"/>
    </row>
    <row r="13" spans="1:9" x14ac:dyDescent="0.25">
      <c r="A13" s="198" t="s">
        <v>136</v>
      </c>
      <c r="B13" s="199"/>
      <c r="C13" s="6">
        <f>SUM(C14:C16)</f>
        <v>0</v>
      </c>
      <c r="D13" s="6">
        <f t="shared" ref="D13:I13" si="1">SUM(D14:D16)</f>
        <v>0</v>
      </c>
      <c r="E13" s="6">
        <f t="shared" si="1"/>
        <v>0</v>
      </c>
      <c r="F13" s="6">
        <f t="shared" si="1"/>
        <v>0</v>
      </c>
      <c r="G13" s="13">
        <f t="shared" ref="G13:G26" si="2">D13+C13+E13+F13</f>
        <v>0</v>
      </c>
      <c r="H13" s="6">
        <f t="shared" si="1"/>
        <v>0</v>
      </c>
      <c r="I13" s="6">
        <f t="shared" si="1"/>
        <v>0</v>
      </c>
    </row>
    <row r="14" spans="1:9" x14ac:dyDescent="0.25">
      <c r="A14" s="200" t="s">
        <v>137</v>
      </c>
      <c r="B14" s="201"/>
      <c r="C14" s="6"/>
      <c r="D14" s="6"/>
      <c r="E14" s="6"/>
      <c r="F14" s="6"/>
      <c r="G14" s="13"/>
      <c r="H14" s="6"/>
      <c r="I14" s="6"/>
    </row>
    <row r="15" spans="1:9" x14ac:dyDescent="0.25">
      <c r="A15" s="200" t="s">
        <v>138</v>
      </c>
      <c r="B15" s="201"/>
      <c r="C15" s="7"/>
      <c r="D15" s="7"/>
      <c r="E15" s="7"/>
      <c r="F15" s="7"/>
      <c r="G15" s="13"/>
      <c r="H15" s="7"/>
      <c r="I15" s="7"/>
    </row>
    <row r="16" spans="1:9" x14ac:dyDescent="0.25">
      <c r="A16" s="200" t="s">
        <v>139</v>
      </c>
      <c r="B16" s="201"/>
      <c r="C16" s="7"/>
      <c r="D16" s="7"/>
      <c r="E16" s="7"/>
      <c r="F16" s="7"/>
      <c r="G16" s="13"/>
      <c r="H16" s="7"/>
      <c r="I16" s="7"/>
    </row>
    <row r="17" spans="1:9" x14ac:dyDescent="0.25">
      <c r="A17" s="198" t="s">
        <v>140</v>
      </c>
      <c r="B17" s="199"/>
      <c r="C17" s="7">
        <v>1109504</v>
      </c>
      <c r="D17" s="7">
        <v>0</v>
      </c>
      <c r="E17" s="7">
        <v>0</v>
      </c>
      <c r="F17" s="7">
        <v>0</v>
      </c>
      <c r="G17" s="13">
        <f t="shared" si="2"/>
        <v>1109504</v>
      </c>
      <c r="H17" s="7">
        <v>0</v>
      </c>
      <c r="I17" s="7">
        <v>0</v>
      </c>
    </row>
    <row r="18" spans="1:9" x14ac:dyDescent="0.25">
      <c r="A18" s="200"/>
      <c r="B18" s="201"/>
      <c r="C18" s="7"/>
      <c r="D18" s="7"/>
      <c r="E18" s="7"/>
      <c r="F18" s="7"/>
      <c r="G18" s="13">
        <f t="shared" si="2"/>
        <v>0</v>
      </c>
      <c r="H18" s="7"/>
      <c r="I18" s="7"/>
    </row>
    <row r="19" spans="1:9" ht="21.75" customHeight="1" x14ac:dyDescent="0.25">
      <c r="A19" s="198" t="s">
        <v>141</v>
      </c>
      <c r="B19" s="199"/>
      <c r="C19" s="6">
        <f>C8+C17</f>
        <v>1109504</v>
      </c>
      <c r="D19" s="6">
        <f t="shared" ref="D19:I19" si="3">D8+D17</f>
        <v>0</v>
      </c>
      <c r="E19" s="6">
        <f t="shared" si="3"/>
        <v>0</v>
      </c>
      <c r="F19" s="6">
        <f t="shared" si="3"/>
        <v>0</v>
      </c>
      <c r="G19" s="13">
        <f t="shared" si="2"/>
        <v>1109504</v>
      </c>
      <c r="H19" s="6">
        <v>0</v>
      </c>
      <c r="I19" s="6">
        <f t="shared" si="3"/>
        <v>0</v>
      </c>
    </row>
    <row r="20" spans="1:9" x14ac:dyDescent="0.25">
      <c r="A20" s="198"/>
      <c r="B20" s="199"/>
      <c r="C20" s="6"/>
      <c r="D20" s="6"/>
      <c r="E20" s="6"/>
      <c r="F20" s="6"/>
      <c r="G20" s="13"/>
      <c r="H20" s="6"/>
      <c r="I20" s="6"/>
    </row>
    <row r="21" spans="1:9" ht="23.25" customHeight="1" x14ac:dyDescent="0.25">
      <c r="A21" s="198" t="s">
        <v>149</v>
      </c>
      <c r="B21" s="199"/>
      <c r="C21" s="6">
        <f>SUM(C22:C24)</f>
        <v>0</v>
      </c>
      <c r="D21" s="6">
        <f t="shared" ref="D21:I21" si="4">SUM(D22:D24)</f>
        <v>0</v>
      </c>
      <c r="E21" s="6">
        <f t="shared" si="4"/>
        <v>0</v>
      </c>
      <c r="F21" s="6">
        <f t="shared" si="4"/>
        <v>0</v>
      </c>
      <c r="G21" s="13">
        <f t="shared" si="2"/>
        <v>0</v>
      </c>
      <c r="H21" s="6">
        <f t="shared" si="4"/>
        <v>0</v>
      </c>
      <c r="I21" s="6">
        <f t="shared" si="4"/>
        <v>0</v>
      </c>
    </row>
    <row r="22" spans="1:9" x14ac:dyDescent="0.25">
      <c r="A22" s="200" t="s">
        <v>142</v>
      </c>
      <c r="B22" s="201"/>
      <c r="C22" s="13"/>
      <c r="D22" s="13"/>
      <c r="E22" s="13"/>
      <c r="F22" s="13"/>
      <c r="G22" s="13"/>
      <c r="H22" s="13"/>
      <c r="I22" s="13"/>
    </row>
    <row r="23" spans="1:9" x14ac:dyDescent="0.25">
      <c r="A23" s="200" t="s">
        <v>143</v>
      </c>
      <c r="B23" s="201"/>
      <c r="C23" s="13"/>
      <c r="D23" s="13"/>
      <c r="E23" s="13"/>
      <c r="F23" s="13"/>
      <c r="G23" s="13"/>
      <c r="H23" s="13"/>
      <c r="I23" s="13"/>
    </row>
    <row r="24" spans="1:9" x14ac:dyDescent="0.25">
      <c r="A24" s="200" t="s">
        <v>144</v>
      </c>
      <c r="B24" s="201"/>
      <c r="C24" s="13"/>
      <c r="D24" s="13"/>
      <c r="E24" s="13"/>
      <c r="F24" s="13"/>
      <c r="G24" s="13"/>
      <c r="H24" s="13"/>
      <c r="I24" s="13"/>
    </row>
    <row r="25" spans="1:9" x14ac:dyDescent="0.25">
      <c r="A25" s="196"/>
      <c r="B25" s="197"/>
      <c r="C25" s="13"/>
      <c r="D25" s="13"/>
      <c r="E25" s="13"/>
      <c r="F25" s="13"/>
      <c r="G25" s="13"/>
      <c r="H25" s="13"/>
      <c r="I25" s="13"/>
    </row>
    <row r="26" spans="1:9" ht="21.75" customHeight="1" x14ac:dyDescent="0.25">
      <c r="A26" s="198" t="s">
        <v>145</v>
      </c>
      <c r="B26" s="199"/>
      <c r="C26" s="13">
        <f>SUM(C27:C29)</f>
        <v>0</v>
      </c>
      <c r="D26" s="13">
        <f t="shared" ref="D26:I26" si="5">SUM(D27:D29)</f>
        <v>0</v>
      </c>
      <c r="E26" s="13">
        <f t="shared" si="5"/>
        <v>0</v>
      </c>
      <c r="F26" s="13">
        <f t="shared" si="5"/>
        <v>0</v>
      </c>
      <c r="G26" s="13">
        <f t="shared" si="2"/>
        <v>0</v>
      </c>
      <c r="H26" s="13">
        <f t="shared" si="5"/>
        <v>0</v>
      </c>
      <c r="I26" s="13">
        <f t="shared" si="5"/>
        <v>0</v>
      </c>
    </row>
    <row r="27" spans="1:9" ht="16.5" customHeight="1" x14ac:dyDescent="0.25">
      <c r="A27" s="200" t="s">
        <v>146</v>
      </c>
      <c r="B27" s="201"/>
      <c r="C27" s="13"/>
      <c r="D27" s="13"/>
      <c r="E27" s="13"/>
      <c r="F27" s="13"/>
      <c r="G27" s="13"/>
      <c r="H27" s="13"/>
      <c r="I27" s="13"/>
    </row>
    <row r="28" spans="1:9" x14ac:dyDescent="0.25">
      <c r="A28" s="200" t="s">
        <v>147</v>
      </c>
      <c r="B28" s="201"/>
      <c r="C28" s="13"/>
      <c r="D28" s="13"/>
      <c r="E28" s="13"/>
      <c r="F28" s="13"/>
      <c r="G28" s="13"/>
      <c r="H28" s="13"/>
      <c r="I28" s="13"/>
    </row>
    <row r="29" spans="1:9" x14ac:dyDescent="0.25">
      <c r="A29" s="200" t="s">
        <v>148</v>
      </c>
      <c r="B29" s="201"/>
      <c r="C29" s="13"/>
      <c r="D29" s="13"/>
      <c r="E29" s="13"/>
      <c r="F29" s="13"/>
      <c r="G29" s="13"/>
      <c r="H29" s="13"/>
      <c r="I29" s="13"/>
    </row>
    <row r="30" spans="1:9" ht="15.75" thickBot="1" x14ac:dyDescent="0.3">
      <c r="A30" s="205"/>
      <c r="B30" s="206"/>
      <c r="C30" s="12"/>
      <c r="D30" s="12"/>
      <c r="E30" s="12"/>
      <c r="F30" s="12"/>
      <c r="G30" s="12"/>
      <c r="H30" s="12"/>
      <c r="I30" s="12"/>
    </row>
    <row r="31" spans="1:9" ht="15.75" thickBot="1" x14ac:dyDescent="0.3"/>
    <row r="32" spans="1:9" ht="22.5" x14ac:dyDescent="0.25">
      <c r="A32" s="202" t="s">
        <v>150</v>
      </c>
      <c r="B32" s="26" t="s">
        <v>151</v>
      </c>
      <c r="C32" s="26" t="s">
        <v>153</v>
      </c>
      <c r="D32" s="26" t="s">
        <v>156</v>
      </c>
      <c r="E32" s="202" t="s">
        <v>158</v>
      </c>
      <c r="F32" s="26" t="s">
        <v>159</v>
      </c>
    </row>
    <row r="33" spans="1:6" x14ac:dyDescent="0.25">
      <c r="A33" s="203"/>
      <c r="B33" s="23" t="s">
        <v>152</v>
      </c>
      <c r="C33" s="23" t="s">
        <v>154</v>
      </c>
      <c r="D33" s="23" t="s">
        <v>157</v>
      </c>
      <c r="E33" s="203"/>
      <c r="F33" s="23" t="s">
        <v>160</v>
      </c>
    </row>
    <row r="34" spans="1:6" ht="15.75" thickBot="1" x14ac:dyDescent="0.3">
      <c r="A34" s="204"/>
      <c r="B34" s="27"/>
      <c r="C34" s="24" t="s">
        <v>155</v>
      </c>
      <c r="D34" s="27"/>
      <c r="E34" s="204"/>
      <c r="F34" s="27"/>
    </row>
    <row r="35" spans="1:6" ht="45" x14ac:dyDescent="0.25">
      <c r="A35" s="15" t="s">
        <v>161</v>
      </c>
      <c r="B35" s="7">
        <f>SUM(B37:B38)</f>
        <v>0</v>
      </c>
      <c r="C35" s="7"/>
      <c r="D35" s="7"/>
      <c r="E35" s="7"/>
      <c r="F35" s="7"/>
    </row>
    <row r="36" spans="1:6" x14ac:dyDescent="0.25">
      <c r="A36" s="8" t="s">
        <v>162</v>
      </c>
      <c r="B36" s="7"/>
      <c r="C36" s="7"/>
      <c r="D36" s="7"/>
      <c r="E36" s="7"/>
      <c r="F36" s="7"/>
    </row>
    <row r="37" spans="1:6" x14ac:dyDescent="0.25">
      <c r="A37" s="8" t="s">
        <v>163</v>
      </c>
      <c r="B37" s="7"/>
      <c r="C37" s="7"/>
      <c r="D37" s="7"/>
      <c r="E37" s="7"/>
      <c r="F37" s="7"/>
    </row>
    <row r="38" spans="1:6" ht="15.75" thickBot="1" x14ac:dyDescent="0.3">
      <c r="A38" s="14" t="s">
        <v>164</v>
      </c>
      <c r="B38" s="11"/>
      <c r="C38" s="11"/>
      <c r="D38" s="11"/>
      <c r="E38" s="11"/>
      <c r="F38" s="11"/>
    </row>
  </sheetData>
  <mergeCells count="36"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4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opLeftCell="A34" workbookViewId="0">
      <selection activeCell="K21" sqref="A1:K21"/>
    </sheetView>
  </sheetViews>
  <sheetFormatPr baseColWidth="10" defaultRowHeight="15" x14ac:dyDescent="0.2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 x14ac:dyDescent="0.3">
      <c r="A1" s="207" t="s">
        <v>670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 x14ac:dyDescent="0.3">
      <c r="A2" s="210" t="s">
        <v>165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 x14ac:dyDescent="0.3">
      <c r="A3" s="210" t="s">
        <v>667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 x14ac:dyDescent="0.3">
      <c r="A4" s="210" t="s">
        <v>2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113.25" thickBot="1" x14ac:dyDescent="0.3">
      <c r="A5" s="28" t="s">
        <v>166</v>
      </c>
      <c r="B5" s="24" t="s">
        <v>167</v>
      </c>
      <c r="C5" s="24" t="s">
        <v>168</v>
      </c>
      <c r="D5" s="24" t="s">
        <v>169</v>
      </c>
      <c r="E5" s="24" t="s">
        <v>170</v>
      </c>
      <c r="F5" s="24" t="s">
        <v>171</v>
      </c>
      <c r="G5" s="24" t="s">
        <v>172</v>
      </c>
      <c r="H5" s="24" t="s">
        <v>173</v>
      </c>
      <c r="I5" s="24" t="s">
        <v>174</v>
      </c>
      <c r="J5" s="24" t="s">
        <v>175</v>
      </c>
      <c r="K5" s="24" t="s">
        <v>176</v>
      </c>
    </row>
    <row r="6" spans="1:11" x14ac:dyDescent="0.25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 x14ac:dyDescent="0.25">
      <c r="A7" s="15" t="s">
        <v>177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x14ac:dyDescent="0.25">
      <c r="A8" s="29" t="s">
        <v>178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29" t="s">
        <v>179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29" t="s">
        <v>180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29" t="s">
        <v>181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45" x14ac:dyDescent="0.25">
      <c r="A13" s="15" t="s">
        <v>182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 x14ac:dyDescent="0.25">
      <c r="A14" s="29" t="s">
        <v>183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 x14ac:dyDescent="0.25">
      <c r="A15" s="29" t="s">
        <v>184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 x14ac:dyDescent="0.25">
      <c r="A16" s="29" t="s">
        <v>185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3.75" x14ac:dyDescent="0.25">
      <c r="A17" s="29" t="s">
        <v>186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67.5" x14ac:dyDescent="0.25">
      <c r="A19" s="15" t="s">
        <v>187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.75" thickBot="1" x14ac:dyDescent="0.3">
      <c r="A20" s="14"/>
      <c r="B20" s="30"/>
      <c r="C20" s="30"/>
      <c r="D20" s="30"/>
      <c r="E20" s="30"/>
      <c r="F20" s="30"/>
      <c r="G20" s="30"/>
      <c r="H20" s="30"/>
      <c r="I20" s="30"/>
      <c r="J20" s="30"/>
      <c r="K20" s="30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workbookViewId="0">
      <selection activeCell="C10" sqref="C10"/>
    </sheetView>
  </sheetViews>
  <sheetFormatPr baseColWidth="10" defaultRowHeight="15" x14ac:dyDescent="0.25"/>
  <cols>
    <col min="1" max="1" width="36.28515625" customWidth="1"/>
    <col min="2" max="2" width="39" customWidth="1"/>
  </cols>
  <sheetData>
    <row r="1" spans="1:5" x14ac:dyDescent="0.25">
      <c r="A1" s="237" t="s">
        <v>670</v>
      </c>
      <c r="B1" s="238"/>
      <c r="C1" s="238"/>
      <c r="D1" s="238"/>
      <c r="E1" s="238"/>
    </row>
    <row r="2" spans="1:5" x14ac:dyDescent="0.25">
      <c r="A2" s="237" t="s">
        <v>188</v>
      </c>
      <c r="B2" s="238"/>
      <c r="C2" s="238"/>
      <c r="D2" s="238"/>
      <c r="E2" s="238"/>
    </row>
    <row r="3" spans="1:5" x14ac:dyDescent="0.25">
      <c r="A3" s="237" t="s">
        <v>668</v>
      </c>
      <c r="B3" s="238"/>
      <c r="C3" s="238"/>
      <c r="D3" s="238"/>
      <c r="E3" s="238"/>
    </row>
    <row r="4" spans="1:5" ht="15.75" thickBot="1" x14ac:dyDescent="0.3">
      <c r="A4" s="239" t="s">
        <v>2</v>
      </c>
      <c r="B4" s="240"/>
      <c r="C4" s="240"/>
      <c r="D4" s="240"/>
      <c r="E4" s="240"/>
    </row>
    <row r="5" spans="1:5" x14ac:dyDescent="0.25">
      <c r="A5" s="249" t="s">
        <v>3</v>
      </c>
      <c r="B5" s="250"/>
      <c r="C5" s="26" t="s">
        <v>189</v>
      </c>
      <c r="D5" s="202" t="s">
        <v>191</v>
      </c>
      <c r="E5" s="26" t="s">
        <v>192</v>
      </c>
    </row>
    <row r="6" spans="1:5" ht="15.75" thickBot="1" x14ac:dyDescent="0.3">
      <c r="A6" s="251"/>
      <c r="B6" s="252"/>
      <c r="C6" s="24" t="s">
        <v>190</v>
      </c>
      <c r="D6" s="204"/>
      <c r="E6" s="24" t="s">
        <v>193</v>
      </c>
    </row>
    <row r="7" spans="1:5" x14ac:dyDescent="0.25">
      <c r="A7" s="231"/>
      <c r="B7" s="232"/>
      <c r="C7" s="31"/>
      <c r="D7" s="31"/>
      <c r="E7" s="31"/>
    </row>
    <row r="8" spans="1:5" x14ac:dyDescent="0.25">
      <c r="A8" s="225" t="s">
        <v>194</v>
      </c>
      <c r="B8" s="226"/>
      <c r="C8" s="31">
        <f>SUM(C9:C11)</f>
        <v>190191000</v>
      </c>
      <c r="D8" s="31">
        <f t="shared" ref="D8" si="0">SUM(D9:D11)</f>
        <v>224097527</v>
      </c>
      <c r="E8" s="31">
        <v>224342792</v>
      </c>
    </row>
    <row r="9" spans="1:5" x14ac:dyDescent="0.25">
      <c r="A9" s="233" t="s">
        <v>195</v>
      </c>
      <c r="B9" s="234"/>
      <c r="C9" s="31">
        <v>190191000</v>
      </c>
      <c r="D9" s="31">
        <v>224097527</v>
      </c>
      <c r="E9" s="31">
        <v>224342792</v>
      </c>
    </row>
    <row r="10" spans="1:5" x14ac:dyDescent="0.25">
      <c r="A10" s="233" t="s">
        <v>196</v>
      </c>
      <c r="B10" s="234"/>
      <c r="C10" s="31"/>
      <c r="D10" s="31"/>
      <c r="E10" s="31"/>
    </row>
    <row r="11" spans="1:5" x14ac:dyDescent="0.25">
      <c r="A11" s="233" t="s">
        <v>197</v>
      </c>
      <c r="B11" s="234"/>
      <c r="C11" s="31"/>
      <c r="D11" s="31"/>
      <c r="E11" s="31"/>
    </row>
    <row r="12" spans="1:5" x14ac:dyDescent="0.25">
      <c r="A12" s="233"/>
      <c r="B12" s="234"/>
      <c r="C12" s="31"/>
      <c r="D12" s="31"/>
      <c r="E12" s="31"/>
    </row>
    <row r="13" spans="1:5" x14ac:dyDescent="0.25">
      <c r="A13" s="225" t="s">
        <v>229</v>
      </c>
      <c r="B13" s="226"/>
      <c r="C13" s="31">
        <f>SUM(C14:C15)</f>
        <v>190191000</v>
      </c>
      <c r="D13" s="31">
        <f t="shared" ref="D13:E13" si="1">SUM(D14:D15)</f>
        <v>224097527</v>
      </c>
      <c r="E13" s="31">
        <f t="shared" si="1"/>
        <v>224097527</v>
      </c>
    </row>
    <row r="14" spans="1:5" x14ac:dyDescent="0.25">
      <c r="A14" s="233" t="s">
        <v>198</v>
      </c>
      <c r="B14" s="234"/>
      <c r="C14" s="31">
        <v>190191000</v>
      </c>
      <c r="D14" s="31">
        <v>224097527</v>
      </c>
      <c r="E14" s="31">
        <v>224097527</v>
      </c>
    </row>
    <row r="15" spans="1:5" x14ac:dyDescent="0.25">
      <c r="A15" s="233" t="s">
        <v>199</v>
      </c>
      <c r="B15" s="234"/>
      <c r="C15" s="31"/>
      <c r="D15" s="31"/>
      <c r="E15" s="31"/>
    </row>
    <row r="16" spans="1:5" x14ac:dyDescent="0.25">
      <c r="A16" s="233"/>
      <c r="B16" s="234"/>
      <c r="C16" s="31"/>
      <c r="D16" s="31"/>
      <c r="E16" s="31"/>
    </row>
    <row r="17" spans="1:5" x14ac:dyDescent="0.25">
      <c r="A17" s="225" t="s">
        <v>200</v>
      </c>
      <c r="B17" s="226"/>
      <c r="C17" s="170">
        <f>SUM(C18:C19)</f>
        <v>0</v>
      </c>
      <c r="D17" s="170">
        <f t="shared" ref="D17:E17" si="2">SUM(D18:D19)</f>
        <v>0</v>
      </c>
      <c r="E17" s="170">
        <f t="shared" si="2"/>
        <v>0</v>
      </c>
    </row>
    <row r="18" spans="1:5" x14ac:dyDescent="0.25">
      <c r="A18" s="233" t="s">
        <v>201</v>
      </c>
      <c r="B18" s="234"/>
      <c r="C18" s="170"/>
      <c r="D18" s="170"/>
      <c r="E18" s="170"/>
    </row>
    <row r="19" spans="1:5" x14ac:dyDescent="0.25">
      <c r="A19" s="233" t="s">
        <v>202</v>
      </c>
      <c r="B19" s="234"/>
      <c r="C19" s="170"/>
      <c r="D19" s="170"/>
      <c r="E19" s="170"/>
    </row>
    <row r="20" spans="1:5" x14ac:dyDescent="0.25">
      <c r="A20" s="233"/>
      <c r="B20" s="234"/>
      <c r="C20" s="31"/>
      <c r="D20" s="31"/>
      <c r="E20" s="31"/>
    </row>
    <row r="21" spans="1:5" x14ac:dyDescent="0.25">
      <c r="A21" s="225" t="s">
        <v>203</v>
      </c>
      <c r="B21" s="226"/>
      <c r="C21" s="31">
        <f>C8-C13+C17</f>
        <v>0</v>
      </c>
      <c r="D21" s="31">
        <f t="shared" ref="D21:E21" si="3">D8-D13+D17</f>
        <v>0</v>
      </c>
      <c r="E21" s="31">
        <f t="shared" si="3"/>
        <v>245265</v>
      </c>
    </row>
    <row r="22" spans="1:5" x14ac:dyDescent="0.25">
      <c r="A22" s="225" t="s">
        <v>204</v>
      </c>
      <c r="B22" s="226"/>
      <c r="C22" s="31">
        <f>C21-C11</f>
        <v>0</v>
      </c>
      <c r="D22" s="31">
        <f t="shared" ref="D22:E22" si="4">D21-D11</f>
        <v>0</v>
      </c>
      <c r="E22" s="31">
        <f t="shared" si="4"/>
        <v>245265</v>
      </c>
    </row>
    <row r="23" spans="1:5" ht="15" customHeight="1" x14ac:dyDescent="0.25">
      <c r="A23" s="225" t="s">
        <v>205</v>
      </c>
      <c r="B23" s="226"/>
      <c r="C23" s="229">
        <f>C22-C17</f>
        <v>0</v>
      </c>
      <c r="D23" s="229">
        <f t="shared" ref="D23:E23" si="5">D22-D17</f>
        <v>0</v>
      </c>
      <c r="E23" s="229">
        <f t="shared" si="5"/>
        <v>245265</v>
      </c>
    </row>
    <row r="24" spans="1:5" ht="15.75" thickBot="1" x14ac:dyDescent="0.3">
      <c r="A24" s="227"/>
      <c r="B24" s="228"/>
      <c r="C24" s="230"/>
      <c r="D24" s="230"/>
      <c r="E24" s="230"/>
    </row>
    <row r="25" spans="1:5" ht="15.75" thickBot="1" x14ac:dyDescent="0.3">
      <c r="A25" s="253" t="s">
        <v>206</v>
      </c>
      <c r="B25" s="254"/>
      <c r="C25" s="33" t="s">
        <v>207</v>
      </c>
      <c r="D25" s="33" t="s">
        <v>191</v>
      </c>
      <c r="E25" s="33" t="s">
        <v>208</v>
      </c>
    </row>
    <row r="26" spans="1:5" x14ac:dyDescent="0.25">
      <c r="A26" s="231"/>
      <c r="B26" s="232"/>
      <c r="C26" s="31"/>
      <c r="D26" s="31"/>
      <c r="E26" s="31"/>
    </row>
    <row r="27" spans="1:5" x14ac:dyDescent="0.25">
      <c r="A27" s="225" t="s">
        <v>209</v>
      </c>
      <c r="B27" s="226"/>
      <c r="C27" s="31">
        <f>SUM(C28:C29)</f>
        <v>0</v>
      </c>
      <c r="D27" s="31">
        <f t="shared" ref="D27:E27" si="6">SUM(D28:D29)</f>
        <v>0</v>
      </c>
      <c r="E27" s="31">
        <f t="shared" si="6"/>
        <v>0</v>
      </c>
    </row>
    <row r="28" spans="1:5" x14ac:dyDescent="0.25">
      <c r="A28" s="233" t="s">
        <v>210</v>
      </c>
      <c r="B28" s="234"/>
      <c r="C28" s="31"/>
      <c r="D28" s="31"/>
      <c r="E28" s="31"/>
    </row>
    <row r="29" spans="1:5" x14ac:dyDescent="0.25">
      <c r="A29" s="233" t="s">
        <v>211</v>
      </c>
      <c r="B29" s="234"/>
      <c r="C29" s="31"/>
      <c r="D29" s="31"/>
      <c r="E29" s="31"/>
    </row>
    <row r="30" spans="1:5" x14ac:dyDescent="0.25">
      <c r="A30" s="233"/>
      <c r="B30" s="234"/>
      <c r="C30" s="31"/>
      <c r="D30" s="31"/>
      <c r="E30" s="31"/>
    </row>
    <row r="31" spans="1:5" x14ac:dyDescent="0.25">
      <c r="A31" s="225" t="s">
        <v>212</v>
      </c>
      <c r="B31" s="226"/>
      <c r="C31" s="34">
        <f>C23+C27</f>
        <v>0</v>
      </c>
      <c r="D31" s="34">
        <f t="shared" ref="D31:E31" si="7">D23+D27</f>
        <v>0</v>
      </c>
      <c r="E31" s="34">
        <f t="shared" si="7"/>
        <v>245265</v>
      </c>
    </row>
    <row r="32" spans="1:5" ht="15.75" thickBot="1" x14ac:dyDescent="0.3">
      <c r="A32" s="235"/>
      <c r="B32" s="236"/>
      <c r="C32" s="32"/>
      <c r="D32" s="32"/>
      <c r="E32" s="32"/>
    </row>
    <row r="33" spans="1:5" x14ac:dyDescent="0.25">
      <c r="A33" s="249" t="s">
        <v>206</v>
      </c>
      <c r="B33" s="250"/>
      <c r="C33" s="202" t="s">
        <v>213</v>
      </c>
      <c r="D33" s="243" t="s">
        <v>191</v>
      </c>
      <c r="E33" s="35" t="s">
        <v>192</v>
      </c>
    </row>
    <row r="34" spans="1:5" ht="15.75" thickBot="1" x14ac:dyDescent="0.3">
      <c r="A34" s="251"/>
      <c r="B34" s="252"/>
      <c r="C34" s="204"/>
      <c r="D34" s="244"/>
      <c r="E34" s="36" t="s">
        <v>208</v>
      </c>
    </row>
    <row r="35" spans="1:5" x14ac:dyDescent="0.25">
      <c r="A35" s="37"/>
      <c r="B35" s="38"/>
      <c r="C35" s="38"/>
      <c r="D35" s="38"/>
      <c r="E35" s="38"/>
    </row>
    <row r="36" spans="1:5" x14ac:dyDescent="0.25">
      <c r="A36" s="223" t="s">
        <v>214</v>
      </c>
      <c r="B36" s="224"/>
      <c r="C36" s="38">
        <f>SUM(C37:C38)</f>
        <v>0</v>
      </c>
      <c r="D36" s="164">
        <f t="shared" ref="D36:E36" si="8">SUM(D37:D38)</f>
        <v>0</v>
      </c>
      <c r="E36" s="164">
        <f t="shared" si="8"/>
        <v>0</v>
      </c>
    </row>
    <row r="37" spans="1:5" x14ac:dyDescent="0.25">
      <c r="A37" s="221" t="s">
        <v>215</v>
      </c>
      <c r="B37" s="222"/>
      <c r="C37" s="38"/>
      <c r="D37" s="38"/>
      <c r="E37" s="38"/>
    </row>
    <row r="38" spans="1:5" x14ac:dyDescent="0.25">
      <c r="A38" s="221" t="s">
        <v>216</v>
      </c>
      <c r="B38" s="222"/>
      <c r="C38" s="38"/>
      <c r="D38" s="38"/>
      <c r="E38" s="38"/>
    </row>
    <row r="39" spans="1:5" x14ac:dyDescent="0.25">
      <c r="A39" s="223" t="s">
        <v>217</v>
      </c>
      <c r="B39" s="224"/>
      <c r="C39" s="38">
        <f>SUM(C40:C41)</f>
        <v>0</v>
      </c>
      <c r="D39" s="164">
        <f t="shared" ref="D39:E39" si="9">SUM(D40:D41)</f>
        <v>0</v>
      </c>
      <c r="E39" s="164">
        <f t="shared" si="9"/>
        <v>0</v>
      </c>
    </row>
    <row r="40" spans="1:5" x14ac:dyDescent="0.25">
      <c r="A40" s="221" t="s">
        <v>218</v>
      </c>
      <c r="B40" s="222"/>
      <c r="C40" s="38"/>
      <c r="D40" s="38"/>
      <c r="E40" s="38"/>
    </row>
    <row r="41" spans="1:5" x14ac:dyDescent="0.25">
      <c r="A41" s="221" t="s">
        <v>219</v>
      </c>
      <c r="B41" s="222"/>
      <c r="C41" s="38"/>
      <c r="D41" s="38"/>
      <c r="E41" s="38"/>
    </row>
    <row r="42" spans="1:5" x14ac:dyDescent="0.25">
      <c r="A42" s="221"/>
      <c r="B42" s="222"/>
      <c r="C42" s="38"/>
      <c r="D42" s="38"/>
      <c r="E42" s="38"/>
    </row>
    <row r="43" spans="1:5" x14ac:dyDescent="0.25">
      <c r="A43" s="223" t="s">
        <v>220</v>
      </c>
      <c r="B43" s="224"/>
      <c r="C43" s="241">
        <f>C36-C39</f>
        <v>0</v>
      </c>
      <c r="D43" s="241">
        <f t="shared" ref="D43:E43" si="10">D36-D39</f>
        <v>0</v>
      </c>
      <c r="E43" s="241">
        <f t="shared" si="10"/>
        <v>0</v>
      </c>
    </row>
    <row r="44" spans="1:5" ht="15.75" thickBot="1" x14ac:dyDescent="0.3">
      <c r="A44" s="245"/>
      <c r="B44" s="246"/>
      <c r="C44" s="242"/>
      <c r="D44" s="242"/>
      <c r="E44" s="242"/>
    </row>
    <row r="45" spans="1:5" x14ac:dyDescent="0.25">
      <c r="A45" s="249" t="s">
        <v>206</v>
      </c>
      <c r="B45" s="250"/>
      <c r="C45" s="35" t="s">
        <v>189</v>
      </c>
      <c r="D45" s="243" t="s">
        <v>191</v>
      </c>
      <c r="E45" s="35" t="s">
        <v>192</v>
      </c>
    </row>
    <row r="46" spans="1:5" ht="15.75" thickBot="1" x14ac:dyDescent="0.3">
      <c r="A46" s="251"/>
      <c r="B46" s="252"/>
      <c r="C46" s="36" t="s">
        <v>207</v>
      </c>
      <c r="D46" s="244"/>
      <c r="E46" s="36" t="s">
        <v>208</v>
      </c>
    </row>
    <row r="47" spans="1:5" x14ac:dyDescent="0.25">
      <c r="A47" s="247"/>
      <c r="B47" s="248"/>
      <c r="C47" s="38"/>
      <c r="D47" s="38"/>
      <c r="E47" s="38"/>
    </row>
    <row r="48" spans="1:5" x14ac:dyDescent="0.25">
      <c r="A48" s="221" t="s">
        <v>221</v>
      </c>
      <c r="B48" s="222"/>
      <c r="C48" s="38">
        <f>C9</f>
        <v>190191000</v>
      </c>
      <c r="D48" s="164">
        <f t="shared" ref="D48:E48" si="11">D9</f>
        <v>224097527</v>
      </c>
      <c r="E48" s="164">
        <f t="shared" si="11"/>
        <v>224342792</v>
      </c>
    </row>
    <row r="49" spans="1:5" x14ac:dyDescent="0.25">
      <c r="A49" s="221" t="s">
        <v>222</v>
      </c>
      <c r="B49" s="222"/>
      <c r="C49" s="38">
        <f>C37-C40</f>
        <v>0</v>
      </c>
      <c r="D49" s="164">
        <f t="shared" ref="D49:E49" si="12">D37-D40</f>
        <v>0</v>
      </c>
      <c r="E49" s="164">
        <f t="shared" si="12"/>
        <v>0</v>
      </c>
    </row>
    <row r="50" spans="1:5" x14ac:dyDescent="0.25">
      <c r="A50" s="221" t="s">
        <v>215</v>
      </c>
      <c r="B50" s="222"/>
      <c r="C50" s="38">
        <f>C37</f>
        <v>0</v>
      </c>
      <c r="D50" s="164">
        <f t="shared" ref="D50:E50" si="13">D37</f>
        <v>0</v>
      </c>
      <c r="E50" s="164">
        <f t="shared" si="13"/>
        <v>0</v>
      </c>
    </row>
    <row r="51" spans="1:5" x14ac:dyDescent="0.25">
      <c r="A51" s="221" t="s">
        <v>218</v>
      </c>
      <c r="B51" s="222"/>
      <c r="C51" s="38">
        <f>C40</f>
        <v>0</v>
      </c>
      <c r="D51" s="164">
        <f t="shared" ref="D51:E51" si="14">D40</f>
        <v>0</v>
      </c>
      <c r="E51" s="164">
        <f t="shared" si="14"/>
        <v>0</v>
      </c>
    </row>
    <row r="52" spans="1:5" x14ac:dyDescent="0.25">
      <c r="A52" s="221"/>
      <c r="B52" s="222"/>
      <c r="C52" s="38"/>
      <c r="D52" s="38"/>
      <c r="E52" s="38"/>
    </row>
    <row r="53" spans="1:5" x14ac:dyDescent="0.25">
      <c r="A53" s="221" t="s">
        <v>198</v>
      </c>
      <c r="B53" s="222"/>
      <c r="C53" s="38">
        <f>C14</f>
        <v>190191000</v>
      </c>
      <c r="D53" s="164">
        <f t="shared" ref="D53:E53" si="15">D14</f>
        <v>224097527</v>
      </c>
      <c r="E53" s="164">
        <f t="shared" si="15"/>
        <v>224097527</v>
      </c>
    </row>
    <row r="54" spans="1:5" x14ac:dyDescent="0.25">
      <c r="A54" s="221"/>
      <c r="B54" s="222"/>
      <c r="C54" s="38"/>
      <c r="D54" s="38"/>
      <c r="E54" s="38"/>
    </row>
    <row r="55" spans="1:5" x14ac:dyDescent="0.25">
      <c r="A55" s="221" t="s">
        <v>201</v>
      </c>
      <c r="B55" s="222"/>
      <c r="C55" s="171">
        <f>C18</f>
        <v>0</v>
      </c>
      <c r="D55" s="171">
        <f t="shared" ref="D55:E55" si="16">D18</f>
        <v>0</v>
      </c>
      <c r="E55" s="171">
        <f t="shared" si="16"/>
        <v>0</v>
      </c>
    </row>
    <row r="56" spans="1:5" x14ac:dyDescent="0.25">
      <c r="A56" s="221"/>
      <c r="B56" s="222"/>
      <c r="C56" s="38"/>
      <c r="D56" s="38"/>
      <c r="E56" s="38"/>
    </row>
    <row r="57" spans="1:5" x14ac:dyDescent="0.25">
      <c r="A57" s="223" t="s">
        <v>223</v>
      </c>
      <c r="B57" s="224"/>
      <c r="C57" s="41">
        <f>C48+C49-C53-C55</f>
        <v>0</v>
      </c>
      <c r="D57" s="41">
        <f t="shared" ref="D57:E57" si="17">D48+D49-D53-D55</f>
        <v>0</v>
      </c>
      <c r="E57" s="41">
        <f t="shared" si="17"/>
        <v>245265</v>
      </c>
    </row>
    <row r="58" spans="1:5" x14ac:dyDescent="0.25">
      <c r="A58" s="225" t="s">
        <v>224</v>
      </c>
      <c r="B58" s="226"/>
      <c r="C58" s="219">
        <f>C57-C49</f>
        <v>0</v>
      </c>
      <c r="D58" s="219">
        <f t="shared" ref="D58:E58" si="18">D57-D49</f>
        <v>0</v>
      </c>
      <c r="E58" s="219">
        <f t="shared" si="18"/>
        <v>245265</v>
      </c>
    </row>
    <row r="59" spans="1:5" ht="15.75" thickBot="1" x14ac:dyDescent="0.3">
      <c r="A59" s="227"/>
      <c r="B59" s="228"/>
      <c r="C59" s="220"/>
      <c r="D59" s="220"/>
      <c r="E59" s="220"/>
    </row>
    <row r="60" spans="1:5" x14ac:dyDescent="0.25">
      <c r="A60" s="249" t="s">
        <v>206</v>
      </c>
      <c r="B60" s="250"/>
      <c r="C60" s="202" t="s">
        <v>213</v>
      </c>
      <c r="D60" s="243" t="s">
        <v>191</v>
      </c>
      <c r="E60" s="35" t="s">
        <v>192</v>
      </c>
    </row>
    <row r="61" spans="1:5" ht="15.75" thickBot="1" x14ac:dyDescent="0.3">
      <c r="A61" s="251"/>
      <c r="B61" s="252"/>
      <c r="C61" s="204"/>
      <c r="D61" s="244"/>
      <c r="E61" s="36" t="s">
        <v>208</v>
      </c>
    </row>
    <row r="62" spans="1:5" x14ac:dyDescent="0.25">
      <c r="A62" s="247"/>
      <c r="B62" s="248"/>
      <c r="C62" s="38"/>
      <c r="D62" s="38"/>
      <c r="E62" s="38"/>
    </row>
    <row r="63" spans="1:5" x14ac:dyDescent="0.25">
      <c r="A63" s="221" t="s">
        <v>196</v>
      </c>
      <c r="B63" s="222"/>
      <c r="C63" s="38">
        <f>C10</f>
        <v>0</v>
      </c>
      <c r="D63" s="164">
        <f t="shared" ref="D63:E63" si="19">D10</f>
        <v>0</v>
      </c>
      <c r="E63" s="164">
        <f t="shared" si="19"/>
        <v>0</v>
      </c>
    </row>
    <row r="64" spans="1:5" x14ac:dyDescent="0.25">
      <c r="A64" s="221" t="s">
        <v>225</v>
      </c>
      <c r="B64" s="222"/>
      <c r="C64" s="38">
        <f>C38-C41</f>
        <v>0</v>
      </c>
      <c r="D64" s="164">
        <f t="shared" ref="D64:E64" si="20">D38-D41</f>
        <v>0</v>
      </c>
      <c r="E64" s="164">
        <f t="shared" si="20"/>
        <v>0</v>
      </c>
    </row>
    <row r="65" spans="1:5" x14ac:dyDescent="0.25">
      <c r="A65" s="221" t="s">
        <v>216</v>
      </c>
      <c r="B65" s="222"/>
      <c r="C65" s="38">
        <f>C38</f>
        <v>0</v>
      </c>
      <c r="D65" s="164">
        <f t="shared" ref="D65:E65" si="21">D38</f>
        <v>0</v>
      </c>
      <c r="E65" s="164">
        <f t="shared" si="21"/>
        <v>0</v>
      </c>
    </row>
    <row r="66" spans="1:5" x14ac:dyDescent="0.25">
      <c r="A66" s="221" t="s">
        <v>219</v>
      </c>
      <c r="B66" s="222"/>
      <c r="C66" s="38">
        <f>C41</f>
        <v>0</v>
      </c>
      <c r="D66" s="164">
        <f t="shared" ref="D66:E66" si="22">D41</f>
        <v>0</v>
      </c>
      <c r="E66" s="164">
        <f t="shared" si="22"/>
        <v>0</v>
      </c>
    </row>
    <row r="67" spans="1:5" x14ac:dyDescent="0.25">
      <c r="A67" s="221"/>
      <c r="B67" s="222"/>
      <c r="C67" s="38"/>
      <c r="D67" s="164"/>
      <c r="E67" s="164"/>
    </row>
    <row r="68" spans="1:5" x14ac:dyDescent="0.25">
      <c r="A68" s="221" t="s">
        <v>226</v>
      </c>
      <c r="B68" s="222"/>
      <c r="C68" s="38">
        <f>C15</f>
        <v>0</v>
      </c>
      <c r="D68" s="164">
        <f t="shared" ref="D68:E68" si="23">D15</f>
        <v>0</v>
      </c>
      <c r="E68" s="164">
        <f t="shared" si="23"/>
        <v>0</v>
      </c>
    </row>
    <row r="69" spans="1:5" x14ac:dyDescent="0.25">
      <c r="A69" s="221"/>
      <c r="B69" s="222"/>
      <c r="C69" s="38"/>
      <c r="D69" s="164"/>
      <c r="E69" s="164"/>
    </row>
    <row r="70" spans="1:5" x14ac:dyDescent="0.25">
      <c r="A70" s="221" t="s">
        <v>202</v>
      </c>
      <c r="B70" s="222"/>
      <c r="C70" s="39">
        <f>C19</f>
        <v>0</v>
      </c>
      <c r="D70" s="39">
        <f t="shared" ref="D70:E70" si="24">D19</f>
        <v>0</v>
      </c>
      <c r="E70" s="39">
        <f t="shared" si="24"/>
        <v>0</v>
      </c>
    </row>
    <row r="71" spans="1:5" x14ac:dyDescent="0.25">
      <c r="A71" s="221"/>
      <c r="B71" s="222"/>
      <c r="C71" s="38"/>
      <c r="D71" s="38"/>
      <c r="E71" s="38"/>
    </row>
    <row r="72" spans="1:5" x14ac:dyDescent="0.25">
      <c r="A72" s="223" t="s">
        <v>227</v>
      </c>
      <c r="B72" s="224"/>
      <c r="C72" s="41">
        <f>C63+C64-C68+C70</f>
        <v>0</v>
      </c>
      <c r="D72" s="41">
        <f t="shared" ref="D72" si="25">D63+D64-D68+D70</f>
        <v>0</v>
      </c>
      <c r="E72" s="41">
        <f>E63+E64-E68+E70</f>
        <v>0</v>
      </c>
    </row>
    <row r="73" spans="1:5" x14ac:dyDescent="0.25">
      <c r="A73" s="223" t="s">
        <v>228</v>
      </c>
      <c r="B73" s="224"/>
      <c r="C73" s="241">
        <f>C72-C64</f>
        <v>0</v>
      </c>
      <c r="D73" s="241">
        <f t="shared" ref="D73" si="26">D72-D64</f>
        <v>0</v>
      </c>
      <c r="E73" s="241">
        <f>E72-E64</f>
        <v>0</v>
      </c>
    </row>
    <row r="74" spans="1:5" ht="15.75" thickBot="1" x14ac:dyDescent="0.3">
      <c r="A74" s="245"/>
      <c r="B74" s="246"/>
      <c r="C74" s="242"/>
      <c r="D74" s="242"/>
      <c r="E74" s="242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3:E74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69:B69"/>
    <mergeCell ref="A70:B70"/>
    <mergeCell ref="A71:B71"/>
    <mergeCell ref="A53:B53"/>
    <mergeCell ref="C43:C44"/>
    <mergeCell ref="D43:D44"/>
    <mergeCell ref="E43:E44"/>
    <mergeCell ref="D45:D46"/>
    <mergeCell ref="A52:B52"/>
    <mergeCell ref="A43:B44"/>
    <mergeCell ref="A50:B50"/>
    <mergeCell ref="A51:B51"/>
    <mergeCell ref="A47:B47"/>
    <mergeCell ref="A45:B4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8:B48"/>
    <mergeCell ref="A49:B49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4:B54"/>
    <mergeCell ref="A55:B55"/>
    <mergeCell ref="A56:B56"/>
    <mergeCell ref="A57:B57"/>
    <mergeCell ref="A58:B59"/>
    <mergeCell ref="C58:C59"/>
    <mergeCell ref="D58:D59"/>
    <mergeCell ref="E58:E59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scale="82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opLeftCell="A64" workbookViewId="0">
      <selection sqref="A1:I1"/>
    </sheetView>
  </sheetViews>
  <sheetFormatPr baseColWidth="10" defaultRowHeight="15" x14ac:dyDescent="0.25"/>
  <cols>
    <col min="1" max="1" width="11.42578125" customWidth="1"/>
    <col min="3" max="3" width="29.85546875" customWidth="1"/>
    <col min="5" max="5" width="12.28515625" customWidth="1"/>
  </cols>
  <sheetData>
    <row r="1" spans="1:9" x14ac:dyDescent="0.25">
      <c r="A1" s="281" t="s">
        <v>670</v>
      </c>
      <c r="B1" s="282"/>
      <c r="C1" s="282"/>
      <c r="D1" s="282"/>
      <c r="E1" s="282"/>
      <c r="F1" s="282"/>
      <c r="G1" s="282"/>
      <c r="H1" s="282"/>
      <c r="I1" s="283"/>
    </row>
    <row r="2" spans="1:9" x14ac:dyDescent="0.25">
      <c r="A2" s="237" t="s">
        <v>230</v>
      </c>
      <c r="B2" s="238"/>
      <c r="C2" s="238"/>
      <c r="D2" s="238"/>
      <c r="E2" s="238"/>
      <c r="F2" s="238"/>
      <c r="G2" s="238"/>
      <c r="H2" s="238"/>
      <c r="I2" s="284"/>
    </row>
    <row r="3" spans="1:9" x14ac:dyDescent="0.25">
      <c r="A3" s="237" t="s">
        <v>669</v>
      </c>
      <c r="B3" s="238"/>
      <c r="C3" s="238"/>
      <c r="D3" s="238"/>
      <c r="E3" s="238"/>
      <c r="F3" s="238"/>
      <c r="G3" s="238"/>
      <c r="H3" s="238"/>
      <c r="I3" s="284"/>
    </row>
    <row r="4" spans="1:9" ht="15.75" thickBot="1" x14ac:dyDescent="0.3">
      <c r="A4" s="239" t="s">
        <v>2</v>
      </c>
      <c r="B4" s="240"/>
      <c r="C4" s="240"/>
      <c r="D4" s="240"/>
      <c r="E4" s="240"/>
      <c r="F4" s="240"/>
      <c r="G4" s="240"/>
      <c r="H4" s="240"/>
      <c r="I4" s="285"/>
    </row>
    <row r="5" spans="1:9" ht="15.75" thickBot="1" x14ac:dyDescent="0.3">
      <c r="A5" s="281"/>
      <c r="B5" s="282"/>
      <c r="C5" s="283"/>
      <c r="D5" s="207" t="s">
        <v>231</v>
      </c>
      <c r="E5" s="208"/>
      <c r="F5" s="208"/>
      <c r="G5" s="208"/>
      <c r="H5" s="209"/>
      <c r="I5" s="243" t="s">
        <v>232</v>
      </c>
    </row>
    <row r="6" spans="1:9" x14ac:dyDescent="0.25">
      <c r="A6" s="237" t="s">
        <v>206</v>
      </c>
      <c r="B6" s="238"/>
      <c r="C6" s="284"/>
      <c r="D6" s="243" t="s">
        <v>234</v>
      </c>
      <c r="E6" s="202" t="s">
        <v>235</v>
      </c>
      <c r="F6" s="243" t="s">
        <v>236</v>
      </c>
      <c r="G6" s="243" t="s">
        <v>191</v>
      </c>
      <c r="H6" s="243" t="s">
        <v>237</v>
      </c>
      <c r="I6" s="286"/>
    </row>
    <row r="7" spans="1:9" ht="15.75" thickBot="1" x14ac:dyDescent="0.3">
      <c r="A7" s="239" t="s">
        <v>233</v>
      </c>
      <c r="B7" s="240"/>
      <c r="C7" s="285"/>
      <c r="D7" s="244"/>
      <c r="E7" s="204"/>
      <c r="F7" s="244"/>
      <c r="G7" s="244"/>
      <c r="H7" s="244"/>
      <c r="I7" s="244"/>
    </row>
    <row r="8" spans="1:9" x14ac:dyDescent="0.25">
      <c r="A8" s="277"/>
      <c r="B8" s="278"/>
      <c r="C8" s="279"/>
      <c r="D8" s="44"/>
      <c r="E8" s="44"/>
      <c r="F8" s="44"/>
      <c r="G8" s="44"/>
      <c r="H8" s="44"/>
      <c r="I8" s="44"/>
    </row>
    <row r="9" spans="1:9" x14ac:dyDescent="0.25">
      <c r="A9" s="267" t="s">
        <v>238</v>
      </c>
      <c r="B9" s="268"/>
      <c r="C9" s="280"/>
      <c r="D9" s="44">
        <f>SUM(D10:D17)</f>
        <v>0</v>
      </c>
      <c r="E9" s="44"/>
      <c r="F9" s="44"/>
      <c r="G9" s="44"/>
      <c r="H9" s="44"/>
      <c r="I9" s="44"/>
    </row>
    <row r="10" spans="1:9" x14ac:dyDescent="0.25">
      <c r="A10" s="255" t="s">
        <v>239</v>
      </c>
      <c r="B10" s="276"/>
      <c r="C10" s="257"/>
      <c r="D10" s="44"/>
      <c r="E10" s="44"/>
      <c r="F10" s="44"/>
      <c r="G10" s="44"/>
      <c r="H10" s="44"/>
      <c r="I10" s="44"/>
    </row>
    <row r="11" spans="1:9" x14ac:dyDescent="0.25">
      <c r="A11" s="255" t="s">
        <v>240</v>
      </c>
      <c r="B11" s="276"/>
      <c r="C11" s="257"/>
      <c r="D11" s="44"/>
      <c r="E11" s="44"/>
      <c r="F11" s="44"/>
      <c r="G11" s="44"/>
      <c r="H11" s="44"/>
      <c r="I11" s="44"/>
    </row>
    <row r="12" spans="1:9" x14ac:dyDescent="0.25">
      <c r="A12" s="255" t="s">
        <v>241</v>
      </c>
      <c r="B12" s="276"/>
      <c r="C12" s="257"/>
      <c r="D12" s="44"/>
      <c r="E12" s="44"/>
      <c r="F12" s="44"/>
      <c r="G12" s="44"/>
      <c r="H12" s="44"/>
      <c r="I12" s="44"/>
    </row>
    <row r="13" spans="1:9" x14ac:dyDescent="0.25">
      <c r="A13" s="255" t="s">
        <v>242</v>
      </c>
      <c r="B13" s="276"/>
      <c r="C13" s="257"/>
      <c r="D13" s="44"/>
      <c r="E13" s="44"/>
      <c r="F13" s="44"/>
      <c r="G13" s="44"/>
      <c r="H13" s="44"/>
      <c r="I13" s="44"/>
    </row>
    <row r="14" spans="1:9" x14ac:dyDescent="0.25">
      <c r="A14" s="255" t="s">
        <v>243</v>
      </c>
      <c r="B14" s="276"/>
      <c r="C14" s="257"/>
      <c r="D14" s="44"/>
      <c r="E14" s="44"/>
      <c r="F14" s="44"/>
      <c r="G14" s="44"/>
      <c r="H14" s="44"/>
      <c r="I14" s="44"/>
    </row>
    <row r="15" spans="1:9" x14ac:dyDescent="0.25">
      <c r="A15" s="255" t="s">
        <v>244</v>
      </c>
      <c r="B15" s="276"/>
      <c r="C15" s="257"/>
      <c r="D15" s="44"/>
      <c r="E15" s="44"/>
      <c r="F15" s="44"/>
      <c r="G15" s="44"/>
      <c r="H15" s="44"/>
      <c r="I15" s="44"/>
    </row>
    <row r="16" spans="1:9" x14ac:dyDescent="0.25">
      <c r="A16" s="255" t="s">
        <v>245</v>
      </c>
      <c r="B16" s="276"/>
      <c r="C16" s="257"/>
      <c r="D16" s="44"/>
      <c r="E16" s="44"/>
      <c r="F16" s="44"/>
      <c r="G16" s="44"/>
      <c r="H16" s="44"/>
      <c r="I16" s="44"/>
    </row>
    <row r="17" spans="1:9" x14ac:dyDescent="0.25">
      <c r="A17" s="255" t="s">
        <v>246</v>
      </c>
      <c r="B17" s="256"/>
      <c r="C17" s="257"/>
      <c r="D17" s="172">
        <f>SUM(D19:D29)</f>
        <v>0</v>
      </c>
      <c r="E17" s="173"/>
      <c r="F17" s="173"/>
      <c r="G17" s="173"/>
      <c r="H17" s="173"/>
      <c r="I17" s="173"/>
    </row>
    <row r="18" spans="1:9" x14ac:dyDescent="0.25">
      <c r="A18" s="37" t="s">
        <v>247</v>
      </c>
      <c r="B18" s="56"/>
      <c r="C18" s="57"/>
      <c r="D18" s="172"/>
      <c r="E18" s="173"/>
      <c r="F18" s="173"/>
      <c r="G18" s="173"/>
      <c r="H18" s="173"/>
      <c r="I18" s="173"/>
    </row>
    <row r="19" spans="1:9" x14ac:dyDescent="0.25">
      <c r="A19" s="48"/>
      <c r="B19" s="265" t="s">
        <v>248</v>
      </c>
      <c r="C19" s="260"/>
      <c r="D19" s="44"/>
      <c r="E19" s="44"/>
      <c r="F19" s="44"/>
      <c r="G19" s="44"/>
      <c r="H19" s="44"/>
      <c r="I19" s="44"/>
    </row>
    <row r="20" spans="1:9" x14ac:dyDescent="0.25">
      <c r="A20" s="48"/>
      <c r="B20" s="265" t="s">
        <v>249</v>
      </c>
      <c r="C20" s="260"/>
      <c r="D20" s="44"/>
      <c r="E20" s="44"/>
      <c r="F20" s="44"/>
      <c r="G20" s="44"/>
      <c r="H20" s="44"/>
      <c r="I20" s="44"/>
    </row>
    <row r="21" spans="1:9" x14ac:dyDescent="0.25">
      <c r="A21" s="48"/>
      <c r="B21" s="265" t="s">
        <v>250</v>
      </c>
      <c r="C21" s="260"/>
      <c r="D21" s="44"/>
      <c r="E21" s="44"/>
      <c r="F21" s="44"/>
      <c r="G21" s="44"/>
      <c r="H21" s="44"/>
      <c r="I21" s="44"/>
    </row>
    <row r="22" spans="1:9" x14ac:dyDescent="0.25">
      <c r="A22" s="48"/>
      <c r="B22" s="265" t="s">
        <v>251</v>
      </c>
      <c r="C22" s="260"/>
      <c r="D22" s="44"/>
      <c r="E22" s="44"/>
      <c r="F22" s="44"/>
      <c r="G22" s="44"/>
      <c r="H22" s="44"/>
      <c r="I22" s="44"/>
    </row>
    <row r="23" spans="1:9" x14ac:dyDescent="0.25">
      <c r="A23" s="48"/>
      <c r="B23" s="265" t="s">
        <v>252</v>
      </c>
      <c r="C23" s="260"/>
      <c r="D23" s="44"/>
      <c r="E23" s="44"/>
      <c r="F23" s="44"/>
      <c r="G23" s="44"/>
      <c r="H23" s="44"/>
      <c r="I23" s="44"/>
    </row>
    <row r="24" spans="1:9" x14ac:dyDescent="0.25">
      <c r="A24" s="48"/>
      <c r="B24" s="265" t="s">
        <v>253</v>
      </c>
      <c r="C24" s="260"/>
      <c r="D24" s="44"/>
      <c r="E24" s="44"/>
      <c r="F24" s="44"/>
      <c r="G24" s="44"/>
      <c r="H24" s="44"/>
      <c r="I24" s="44"/>
    </row>
    <row r="25" spans="1:9" x14ac:dyDescent="0.25">
      <c r="A25" s="48"/>
      <c r="B25" s="265" t="s">
        <v>254</v>
      </c>
      <c r="C25" s="260"/>
      <c r="D25" s="44"/>
      <c r="E25" s="44"/>
      <c r="F25" s="44"/>
      <c r="G25" s="44"/>
      <c r="H25" s="44"/>
      <c r="I25" s="44"/>
    </row>
    <row r="26" spans="1:9" x14ac:dyDescent="0.25">
      <c r="A26" s="48"/>
      <c r="B26" s="265" t="s">
        <v>255</v>
      </c>
      <c r="C26" s="260"/>
      <c r="D26" s="44"/>
      <c r="E26" s="44"/>
      <c r="F26" s="44"/>
      <c r="G26" s="44"/>
      <c r="H26" s="44"/>
      <c r="I26" s="44"/>
    </row>
    <row r="27" spans="1:9" x14ac:dyDescent="0.25">
      <c r="A27" s="48"/>
      <c r="B27" s="265" t="s">
        <v>256</v>
      </c>
      <c r="C27" s="260"/>
      <c r="D27" s="44"/>
      <c r="E27" s="44"/>
      <c r="F27" s="44"/>
      <c r="G27" s="44"/>
      <c r="H27" s="44"/>
      <c r="I27" s="44"/>
    </row>
    <row r="28" spans="1:9" x14ac:dyDescent="0.25">
      <c r="A28" s="48"/>
      <c r="B28" s="265" t="s">
        <v>257</v>
      </c>
      <c r="C28" s="260"/>
      <c r="D28" s="44"/>
      <c r="E28" s="44"/>
      <c r="F28" s="44"/>
      <c r="G28" s="44"/>
      <c r="H28" s="44"/>
      <c r="I28" s="44"/>
    </row>
    <row r="29" spans="1:9" x14ac:dyDescent="0.25">
      <c r="A29" s="48"/>
      <c r="B29" s="265" t="s">
        <v>258</v>
      </c>
      <c r="C29" s="260"/>
      <c r="D29" s="44"/>
      <c r="E29" s="44"/>
      <c r="F29" s="44"/>
      <c r="G29" s="44"/>
      <c r="H29" s="44"/>
      <c r="I29" s="44"/>
    </row>
    <row r="30" spans="1:9" x14ac:dyDescent="0.25">
      <c r="A30" s="258" t="s">
        <v>259</v>
      </c>
      <c r="B30" s="259"/>
      <c r="C30" s="260"/>
      <c r="D30" s="44">
        <f>SUM(B310)</f>
        <v>0</v>
      </c>
      <c r="E30" s="44"/>
      <c r="F30" s="44"/>
      <c r="G30" s="44"/>
      <c r="H30" s="44"/>
      <c r="I30" s="44"/>
    </row>
    <row r="31" spans="1:9" x14ac:dyDescent="0.25">
      <c r="A31" s="48"/>
      <c r="B31" s="265" t="s">
        <v>260</v>
      </c>
      <c r="C31" s="260"/>
      <c r="D31" s="44"/>
      <c r="E31" s="44"/>
      <c r="F31" s="44"/>
      <c r="G31" s="44"/>
      <c r="H31" s="44"/>
      <c r="I31" s="44"/>
    </row>
    <row r="32" spans="1:9" x14ac:dyDescent="0.25">
      <c r="A32" s="48"/>
      <c r="B32" s="265" t="s">
        <v>261</v>
      </c>
      <c r="C32" s="260"/>
      <c r="D32" s="44"/>
      <c r="E32" s="44"/>
      <c r="F32" s="44"/>
      <c r="G32" s="44"/>
      <c r="H32" s="44"/>
      <c r="I32" s="44"/>
    </row>
    <row r="33" spans="1:9" x14ac:dyDescent="0.25">
      <c r="A33" s="48"/>
      <c r="B33" s="265" t="s">
        <v>262</v>
      </c>
      <c r="C33" s="260"/>
      <c r="D33" s="44"/>
      <c r="E33" s="44"/>
      <c r="F33" s="44"/>
      <c r="G33" s="44"/>
      <c r="H33" s="44"/>
      <c r="I33" s="44"/>
    </row>
    <row r="34" spans="1:9" x14ac:dyDescent="0.25">
      <c r="A34" s="48"/>
      <c r="B34" s="265" t="s">
        <v>263</v>
      </c>
      <c r="C34" s="260"/>
      <c r="D34" s="44"/>
      <c r="E34" s="44"/>
      <c r="F34" s="44"/>
      <c r="G34" s="44"/>
      <c r="H34" s="44"/>
      <c r="I34" s="44"/>
    </row>
    <row r="35" spans="1:9" x14ac:dyDescent="0.25">
      <c r="A35" s="48"/>
      <c r="B35" s="265" t="s">
        <v>264</v>
      </c>
      <c r="C35" s="260"/>
      <c r="D35" s="44"/>
      <c r="E35" s="44"/>
      <c r="F35" s="44"/>
      <c r="G35" s="44"/>
      <c r="H35" s="44"/>
      <c r="I35" s="44"/>
    </row>
    <row r="36" spans="1:9" x14ac:dyDescent="0.25">
      <c r="A36" s="258" t="s">
        <v>265</v>
      </c>
      <c r="B36" s="265"/>
      <c r="C36" s="260"/>
      <c r="D36" s="44">
        <v>190191000</v>
      </c>
      <c r="E36" s="44">
        <v>34151792</v>
      </c>
      <c r="F36" s="44">
        <f>D36+E36</f>
        <v>224342792</v>
      </c>
      <c r="G36" s="44">
        <v>224097527</v>
      </c>
      <c r="H36" s="44">
        <v>224342792</v>
      </c>
      <c r="I36" s="44">
        <f>F36-D36</f>
        <v>34151792</v>
      </c>
    </row>
    <row r="37" spans="1:9" x14ac:dyDescent="0.25">
      <c r="A37" s="258" t="s">
        <v>266</v>
      </c>
      <c r="B37" s="259"/>
      <c r="C37" s="260"/>
      <c r="D37" s="44"/>
      <c r="E37" s="44"/>
      <c r="F37" s="44"/>
      <c r="G37" s="44"/>
      <c r="H37" s="44"/>
      <c r="I37" s="44"/>
    </row>
    <row r="38" spans="1:9" x14ac:dyDescent="0.25">
      <c r="A38" s="48"/>
      <c r="B38" s="265" t="s">
        <v>267</v>
      </c>
      <c r="C38" s="260"/>
      <c r="D38" s="44"/>
      <c r="E38" s="44"/>
      <c r="F38" s="44"/>
      <c r="G38" s="44"/>
      <c r="H38" s="44"/>
      <c r="I38" s="44"/>
    </row>
    <row r="39" spans="1:9" x14ac:dyDescent="0.25">
      <c r="A39" s="258" t="s">
        <v>268</v>
      </c>
      <c r="B39" s="259"/>
      <c r="C39" s="260"/>
      <c r="D39" s="44"/>
      <c r="E39" s="44"/>
      <c r="F39" s="44"/>
      <c r="G39" s="44"/>
      <c r="H39" s="44"/>
      <c r="I39" s="44"/>
    </row>
    <row r="40" spans="1:9" x14ac:dyDescent="0.25">
      <c r="A40" s="48"/>
      <c r="B40" s="265" t="s">
        <v>269</v>
      </c>
      <c r="C40" s="260"/>
      <c r="D40" s="44"/>
      <c r="E40" s="44"/>
      <c r="F40" s="44"/>
      <c r="G40" s="44"/>
      <c r="H40" s="44"/>
      <c r="I40" s="44"/>
    </row>
    <row r="41" spans="1:9" x14ac:dyDescent="0.25">
      <c r="A41" s="48"/>
      <c r="B41" s="265" t="s">
        <v>270</v>
      </c>
      <c r="C41" s="260"/>
      <c r="D41" s="44"/>
      <c r="E41" s="44"/>
      <c r="F41" s="44"/>
      <c r="G41" s="44"/>
      <c r="H41" s="44"/>
      <c r="I41" s="44"/>
    </row>
    <row r="42" spans="1:9" x14ac:dyDescent="0.25">
      <c r="A42" s="50"/>
      <c r="B42" s="51"/>
      <c r="C42" s="52"/>
      <c r="D42" s="44"/>
      <c r="E42" s="44"/>
      <c r="F42" s="44"/>
      <c r="G42" s="44"/>
      <c r="H42" s="44"/>
      <c r="I42" s="44"/>
    </row>
    <row r="43" spans="1:9" x14ac:dyDescent="0.25">
      <c r="A43" s="40" t="s">
        <v>271</v>
      </c>
      <c r="B43" s="58"/>
      <c r="C43" s="59"/>
      <c r="D43" s="270">
        <f>SUM(D39,D36,D30,D17,D10:D16)</f>
        <v>190191000</v>
      </c>
      <c r="E43" s="270">
        <f t="shared" ref="E43:I43" si="0">SUM(E39,E36,E30,E17,E10:E16)</f>
        <v>34151792</v>
      </c>
      <c r="F43" s="270">
        <f t="shared" si="0"/>
        <v>224342792</v>
      </c>
      <c r="G43" s="270">
        <f t="shared" si="0"/>
        <v>224097527</v>
      </c>
      <c r="H43" s="270">
        <f t="shared" si="0"/>
        <v>224342792</v>
      </c>
      <c r="I43" s="270">
        <f t="shared" si="0"/>
        <v>34151792</v>
      </c>
    </row>
    <row r="44" spans="1:9" x14ac:dyDescent="0.25">
      <c r="A44" s="40" t="s">
        <v>272</v>
      </c>
      <c r="B44" s="58"/>
      <c r="C44" s="59"/>
      <c r="D44" s="270"/>
      <c r="E44" s="270"/>
      <c r="F44" s="270"/>
      <c r="G44" s="270"/>
      <c r="H44" s="270"/>
      <c r="I44" s="270"/>
    </row>
    <row r="45" spans="1:9" x14ac:dyDescent="0.25">
      <c r="A45" s="267" t="s">
        <v>273</v>
      </c>
      <c r="B45" s="268"/>
      <c r="C45" s="269"/>
      <c r="D45" s="53"/>
      <c r="E45" s="53"/>
      <c r="F45" s="53"/>
      <c r="G45" s="53"/>
      <c r="H45" s="53"/>
      <c r="I45" s="44"/>
    </row>
    <row r="46" spans="1:9" x14ac:dyDescent="0.25">
      <c r="A46" s="50"/>
      <c r="B46" s="51"/>
      <c r="C46" s="52"/>
      <c r="D46" s="44"/>
      <c r="E46" s="44"/>
      <c r="F46" s="44"/>
      <c r="G46" s="44"/>
      <c r="H46" s="44"/>
      <c r="I46" s="44"/>
    </row>
    <row r="47" spans="1:9" x14ac:dyDescent="0.25">
      <c r="A47" s="267" t="s">
        <v>274</v>
      </c>
      <c r="B47" s="268"/>
      <c r="C47" s="269"/>
      <c r="D47" s="44"/>
      <c r="E47" s="44"/>
      <c r="F47" s="44"/>
      <c r="G47" s="44"/>
      <c r="H47" s="44"/>
      <c r="I47" s="44"/>
    </row>
    <row r="48" spans="1:9" x14ac:dyDescent="0.25">
      <c r="A48" s="221" t="s">
        <v>275</v>
      </c>
      <c r="B48" s="263"/>
      <c r="C48" s="264"/>
      <c r="D48" s="44"/>
      <c r="E48" s="44"/>
      <c r="F48" s="44"/>
      <c r="G48" s="44"/>
      <c r="H48" s="44"/>
      <c r="I48" s="44"/>
    </row>
    <row r="49" spans="1:9" x14ac:dyDescent="0.25">
      <c r="A49" s="255" t="s">
        <v>276</v>
      </c>
      <c r="B49" s="256"/>
      <c r="C49" s="257"/>
      <c r="D49" s="44"/>
      <c r="E49" s="44"/>
      <c r="F49" s="44"/>
      <c r="G49" s="44"/>
      <c r="H49" s="44"/>
      <c r="I49" s="44"/>
    </row>
    <row r="50" spans="1:9" x14ac:dyDescent="0.25">
      <c r="A50" s="255" t="s">
        <v>277</v>
      </c>
      <c r="B50" s="256"/>
      <c r="C50" s="257"/>
      <c r="D50" s="44"/>
      <c r="E50" s="44"/>
      <c r="F50" s="44"/>
      <c r="G50" s="44"/>
      <c r="H50" s="44"/>
      <c r="I50" s="44"/>
    </row>
    <row r="51" spans="1:9" x14ac:dyDescent="0.25">
      <c r="A51" s="255" t="s">
        <v>278</v>
      </c>
      <c r="B51" s="256"/>
      <c r="C51" s="257"/>
      <c r="D51" s="44"/>
      <c r="E51" s="44"/>
      <c r="F51" s="44"/>
      <c r="G51" s="44"/>
      <c r="H51" s="44"/>
      <c r="I51" s="44"/>
    </row>
    <row r="52" spans="1:9" x14ac:dyDescent="0.25">
      <c r="A52" s="255" t="s">
        <v>279</v>
      </c>
      <c r="B52" s="256"/>
      <c r="C52" s="257"/>
      <c r="D52" s="44"/>
      <c r="E52" s="44"/>
      <c r="F52" s="44"/>
      <c r="G52" s="44"/>
      <c r="H52" s="44"/>
      <c r="I52" s="44"/>
    </row>
    <row r="53" spans="1:9" x14ac:dyDescent="0.25">
      <c r="A53" s="255" t="s">
        <v>280</v>
      </c>
      <c r="B53" s="256"/>
      <c r="C53" s="257"/>
      <c r="D53" s="44"/>
      <c r="E53" s="44"/>
      <c r="F53" s="44"/>
      <c r="G53" s="44"/>
      <c r="H53" s="44"/>
      <c r="I53" s="44"/>
    </row>
    <row r="54" spans="1:9" x14ac:dyDescent="0.25">
      <c r="A54" s="255" t="s">
        <v>281</v>
      </c>
      <c r="B54" s="256"/>
      <c r="C54" s="257"/>
      <c r="D54" s="44"/>
      <c r="E54" s="44"/>
      <c r="F54" s="44"/>
      <c r="G54" s="44"/>
      <c r="H54" s="44"/>
      <c r="I54" s="44"/>
    </row>
    <row r="55" spans="1:9" x14ac:dyDescent="0.25">
      <c r="A55" s="255" t="s">
        <v>282</v>
      </c>
      <c r="B55" s="256"/>
      <c r="C55" s="257"/>
      <c r="D55" s="44"/>
      <c r="E55" s="44"/>
      <c r="F55" s="44"/>
      <c r="G55" s="44"/>
      <c r="H55" s="44"/>
      <c r="I55" s="44"/>
    </row>
    <row r="56" spans="1:9" x14ac:dyDescent="0.25">
      <c r="A56" s="255" t="s">
        <v>283</v>
      </c>
      <c r="B56" s="256"/>
      <c r="C56" s="266"/>
      <c r="D56" s="44"/>
      <c r="E56" s="44"/>
      <c r="F56" s="44"/>
      <c r="G56" s="44"/>
      <c r="H56" s="44"/>
      <c r="I56" s="44"/>
    </row>
    <row r="57" spans="1:9" x14ac:dyDescent="0.25">
      <c r="A57" s="221" t="s">
        <v>284</v>
      </c>
      <c r="B57" s="263"/>
      <c r="C57" s="264"/>
      <c r="D57" s="44"/>
      <c r="E57" s="44"/>
      <c r="F57" s="44"/>
      <c r="G57" s="44"/>
      <c r="H57" s="44"/>
      <c r="I57" s="44"/>
    </row>
    <row r="58" spans="1:9" x14ac:dyDescent="0.25">
      <c r="A58" s="258" t="s">
        <v>285</v>
      </c>
      <c r="B58" s="265"/>
      <c r="C58" s="260"/>
      <c r="D58" s="44"/>
      <c r="E58" s="44"/>
      <c r="F58" s="44"/>
      <c r="G58" s="44"/>
      <c r="H58" s="44"/>
      <c r="I58" s="44"/>
    </row>
    <row r="59" spans="1:9" x14ac:dyDescent="0.25">
      <c r="A59" s="258" t="s">
        <v>286</v>
      </c>
      <c r="B59" s="265"/>
      <c r="C59" s="260"/>
      <c r="D59" s="44"/>
      <c r="E59" s="44"/>
      <c r="F59" s="44"/>
      <c r="G59" s="44"/>
      <c r="H59" s="44"/>
      <c r="I59" s="44"/>
    </row>
    <row r="60" spans="1:9" x14ac:dyDescent="0.25">
      <c r="A60" s="258" t="s">
        <v>287</v>
      </c>
      <c r="B60" s="265"/>
      <c r="C60" s="260"/>
      <c r="D60" s="44"/>
      <c r="E60" s="44"/>
      <c r="F60" s="44"/>
      <c r="G60" s="44"/>
      <c r="H60" s="44"/>
      <c r="I60" s="44"/>
    </row>
    <row r="61" spans="1:9" x14ac:dyDescent="0.25">
      <c r="A61" s="258" t="s">
        <v>288</v>
      </c>
      <c r="B61" s="265"/>
      <c r="C61" s="260"/>
      <c r="D61" s="44"/>
      <c r="E61" s="44"/>
      <c r="F61" s="44"/>
      <c r="G61" s="44"/>
      <c r="H61" s="44"/>
      <c r="I61" s="44"/>
    </row>
    <row r="62" spans="1:9" x14ac:dyDescent="0.25">
      <c r="A62" s="221" t="s">
        <v>289</v>
      </c>
      <c r="B62" s="263"/>
      <c r="C62" s="264"/>
      <c r="D62" s="44"/>
      <c r="E62" s="44"/>
      <c r="F62" s="44"/>
      <c r="G62" s="44"/>
      <c r="H62" s="44"/>
      <c r="I62" s="44"/>
    </row>
    <row r="63" spans="1:9" x14ac:dyDescent="0.25">
      <c r="A63" s="258" t="s">
        <v>290</v>
      </c>
      <c r="B63" s="265"/>
      <c r="C63" s="260"/>
      <c r="D63" s="44"/>
      <c r="E63" s="44"/>
      <c r="F63" s="44"/>
      <c r="G63" s="44"/>
      <c r="H63" s="44"/>
      <c r="I63" s="44"/>
    </row>
    <row r="64" spans="1:9" x14ac:dyDescent="0.25">
      <c r="A64" s="258" t="s">
        <v>291</v>
      </c>
      <c r="B64" s="265"/>
      <c r="C64" s="260"/>
      <c r="D64" s="44"/>
      <c r="E64" s="44"/>
      <c r="F64" s="44"/>
      <c r="G64" s="44"/>
      <c r="H64" s="44"/>
      <c r="I64" s="44"/>
    </row>
    <row r="65" spans="1:9" x14ac:dyDescent="0.25">
      <c r="A65" s="221" t="s">
        <v>292</v>
      </c>
      <c r="B65" s="263"/>
      <c r="C65" s="264"/>
      <c r="D65" s="44"/>
      <c r="E65" s="44"/>
      <c r="F65" s="44"/>
      <c r="G65" s="44"/>
      <c r="H65" s="44"/>
      <c r="I65" s="44"/>
    </row>
    <row r="66" spans="1:9" x14ac:dyDescent="0.25">
      <c r="A66" s="221" t="s">
        <v>293</v>
      </c>
      <c r="B66" s="263"/>
      <c r="C66" s="264"/>
      <c r="D66" s="44"/>
      <c r="E66" s="44"/>
      <c r="F66" s="44"/>
      <c r="G66" s="44"/>
      <c r="H66" s="44"/>
      <c r="I66" s="44"/>
    </row>
    <row r="67" spans="1:9" x14ac:dyDescent="0.25">
      <c r="A67" s="50"/>
      <c r="B67" s="274"/>
      <c r="C67" s="275"/>
      <c r="D67" s="44"/>
      <c r="E67" s="44"/>
      <c r="F67" s="44"/>
      <c r="G67" s="44"/>
      <c r="H67" s="44"/>
      <c r="I67" s="44"/>
    </row>
    <row r="68" spans="1:9" x14ac:dyDescent="0.25">
      <c r="A68" s="267" t="s">
        <v>294</v>
      </c>
      <c r="B68" s="268"/>
      <c r="C68" s="269"/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</row>
    <row r="69" spans="1:9" x14ac:dyDescent="0.25">
      <c r="A69" s="50"/>
      <c r="B69" s="274"/>
      <c r="C69" s="275"/>
      <c r="D69" s="44"/>
      <c r="E69" s="44"/>
      <c r="F69" s="44"/>
      <c r="G69" s="44"/>
      <c r="H69" s="44"/>
      <c r="I69" s="44"/>
    </row>
    <row r="70" spans="1:9" x14ac:dyDescent="0.25">
      <c r="A70" s="267" t="s">
        <v>295</v>
      </c>
      <c r="B70" s="268"/>
      <c r="C70" s="269"/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</row>
    <row r="71" spans="1:9" x14ac:dyDescent="0.25">
      <c r="A71" s="221" t="s">
        <v>296</v>
      </c>
      <c r="B71" s="263"/>
      <c r="C71" s="264"/>
      <c r="D71" s="44"/>
      <c r="E71" s="44"/>
      <c r="F71" s="44"/>
      <c r="G71" s="44"/>
      <c r="H71" s="44"/>
      <c r="I71" s="44"/>
    </row>
    <row r="72" spans="1:9" x14ac:dyDescent="0.25">
      <c r="A72" s="50"/>
      <c r="B72" s="274"/>
      <c r="C72" s="275"/>
      <c r="D72" s="44"/>
      <c r="E72" s="44"/>
      <c r="F72" s="44"/>
      <c r="G72" s="44"/>
      <c r="H72" s="44"/>
      <c r="I72" s="44"/>
    </row>
    <row r="73" spans="1:9" x14ac:dyDescent="0.25">
      <c r="A73" s="267" t="s">
        <v>297</v>
      </c>
      <c r="B73" s="268"/>
      <c r="C73" s="269"/>
      <c r="D73" s="44">
        <f>SUM(D70+D68+D43)</f>
        <v>190191000</v>
      </c>
      <c r="E73" s="161">
        <f t="shared" ref="E73:I73" si="1">SUM(E70+E68+E43)</f>
        <v>34151792</v>
      </c>
      <c r="F73" s="161">
        <f t="shared" si="1"/>
        <v>224342792</v>
      </c>
      <c r="G73" s="161">
        <f t="shared" si="1"/>
        <v>224097527</v>
      </c>
      <c r="H73" s="161">
        <f t="shared" si="1"/>
        <v>224342792</v>
      </c>
      <c r="I73" s="161">
        <f t="shared" si="1"/>
        <v>34151792</v>
      </c>
    </row>
    <row r="74" spans="1:9" x14ac:dyDescent="0.25">
      <c r="A74" s="50"/>
      <c r="B74" s="274"/>
      <c r="C74" s="275"/>
      <c r="D74" s="44"/>
      <c r="E74" s="44"/>
      <c r="F74" s="44"/>
      <c r="G74" s="44"/>
      <c r="H74" s="44"/>
      <c r="I74" s="44"/>
    </row>
    <row r="75" spans="1:9" x14ac:dyDescent="0.25">
      <c r="A75" s="223" t="s">
        <v>298</v>
      </c>
      <c r="B75" s="261"/>
      <c r="C75" s="262"/>
      <c r="D75" s="44"/>
      <c r="E75" s="44"/>
      <c r="F75" s="44"/>
      <c r="G75" s="44"/>
      <c r="H75" s="44"/>
      <c r="I75" s="44"/>
    </row>
    <row r="76" spans="1:9" x14ac:dyDescent="0.25">
      <c r="A76" s="258" t="s">
        <v>299</v>
      </c>
      <c r="B76" s="259"/>
      <c r="C76" s="260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x14ac:dyDescent="0.25">
      <c r="A77" s="258" t="s">
        <v>300</v>
      </c>
      <c r="B77" s="259"/>
      <c r="C77" s="260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x14ac:dyDescent="0.25">
      <c r="A78" s="267" t="s">
        <v>301</v>
      </c>
      <c r="B78" s="273"/>
      <c r="C78" s="269"/>
      <c r="D78" s="44">
        <f>D76+D77</f>
        <v>0</v>
      </c>
      <c r="E78" s="161">
        <f t="shared" ref="E78:I78" si="2">E76+E77</f>
        <v>0</v>
      </c>
      <c r="F78" s="161">
        <f t="shared" si="2"/>
        <v>0</v>
      </c>
      <c r="G78" s="161">
        <f t="shared" si="2"/>
        <v>0</v>
      </c>
      <c r="H78" s="161">
        <f t="shared" si="2"/>
        <v>0</v>
      </c>
      <c r="I78" s="161">
        <f t="shared" si="2"/>
        <v>0</v>
      </c>
    </row>
    <row r="79" spans="1:9" ht="15.75" thickBot="1" x14ac:dyDescent="0.3">
      <c r="A79" s="55"/>
      <c r="B79" s="271"/>
      <c r="C79" s="272"/>
      <c r="D79" s="46"/>
      <c r="E79" s="46"/>
      <c r="F79" s="46"/>
      <c r="G79" s="46"/>
      <c r="H79" s="46"/>
      <c r="I79" s="46"/>
    </row>
  </sheetData>
  <mergeCells count="8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A17:C17"/>
    <mergeCell ref="B29:C29"/>
    <mergeCell ref="B19:C19"/>
    <mergeCell ref="B20:C20"/>
    <mergeCell ref="B21:C21"/>
    <mergeCell ref="B22:C22"/>
    <mergeCell ref="B23:C23"/>
    <mergeCell ref="B24:C24"/>
    <mergeCell ref="A30:C30"/>
    <mergeCell ref="F43:F44"/>
    <mergeCell ref="G43:G44"/>
    <mergeCell ref="H43:H44"/>
    <mergeCell ref="I43:I44"/>
    <mergeCell ref="D43:D44"/>
    <mergeCell ref="E43:E4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9:C49"/>
    <mergeCell ref="A50:C50"/>
    <mergeCell ref="A47:C47"/>
    <mergeCell ref="B38:C38"/>
    <mergeCell ref="A39:C39"/>
    <mergeCell ref="B40:C40"/>
    <mergeCell ref="B41:C41"/>
    <mergeCell ref="A45:C45"/>
    <mergeCell ref="B25:C25"/>
    <mergeCell ref="B26:C26"/>
    <mergeCell ref="B27:C27"/>
    <mergeCell ref="B28:C28"/>
    <mergeCell ref="A56:C56"/>
    <mergeCell ref="B31:C31"/>
    <mergeCell ref="B32:C32"/>
    <mergeCell ref="B33:C33"/>
    <mergeCell ref="B34:C34"/>
    <mergeCell ref="B35:C35"/>
    <mergeCell ref="A37:C37"/>
    <mergeCell ref="A36:C36"/>
    <mergeCell ref="A51:C51"/>
    <mergeCell ref="A52:C52"/>
    <mergeCell ref="A53:C53"/>
    <mergeCell ref="A54:C54"/>
    <mergeCell ref="A55:C55"/>
    <mergeCell ref="A76:C76"/>
    <mergeCell ref="A75:C75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71:C71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workbookViewId="0">
      <selection activeCell="A6" sqref="A6:B7"/>
    </sheetView>
  </sheetViews>
  <sheetFormatPr baseColWidth="10" defaultRowHeight="15" x14ac:dyDescent="0.25"/>
  <cols>
    <col min="2" max="2" width="41.5703125" customWidth="1"/>
    <col min="3" max="3" width="12" style="179" bestFit="1" customWidth="1"/>
    <col min="4" max="4" width="12.140625" customWidth="1"/>
    <col min="5" max="5" width="11.42578125" style="179"/>
  </cols>
  <sheetData>
    <row r="1" spans="1:8" x14ac:dyDescent="0.25">
      <c r="A1" s="281" t="s">
        <v>670</v>
      </c>
      <c r="B1" s="282"/>
      <c r="C1" s="282"/>
      <c r="D1" s="282"/>
      <c r="E1" s="282"/>
      <c r="F1" s="282"/>
      <c r="G1" s="282"/>
      <c r="H1" s="297"/>
    </row>
    <row r="2" spans="1:8" x14ac:dyDescent="0.25">
      <c r="A2" s="237" t="s">
        <v>302</v>
      </c>
      <c r="B2" s="238"/>
      <c r="C2" s="238"/>
      <c r="D2" s="238"/>
      <c r="E2" s="238"/>
      <c r="F2" s="238"/>
      <c r="G2" s="238"/>
      <c r="H2" s="298"/>
    </row>
    <row r="3" spans="1:8" x14ac:dyDescent="0.25">
      <c r="A3" s="237" t="s">
        <v>303</v>
      </c>
      <c r="B3" s="238"/>
      <c r="C3" s="238"/>
      <c r="D3" s="238"/>
      <c r="E3" s="238"/>
      <c r="F3" s="238"/>
      <c r="G3" s="238"/>
      <c r="H3" s="298"/>
    </row>
    <row r="4" spans="1:8" x14ac:dyDescent="0.25">
      <c r="A4" s="237" t="s">
        <v>672</v>
      </c>
      <c r="B4" s="238"/>
      <c r="C4" s="238"/>
      <c r="D4" s="238"/>
      <c r="E4" s="238"/>
      <c r="F4" s="238"/>
      <c r="G4" s="238"/>
      <c r="H4" s="298"/>
    </row>
    <row r="5" spans="1:8" ht="15.75" thickBot="1" x14ac:dyDescent="0.3">
      <c r="A5" s="239" t="s">
        <v>2</v>
      </c>
      <c r="B5" s="240"/>
      <c r="C5" s="240"/>
      <c r="D5" s="240"/>
      <c r="E5" s="240"/>
      <c r="F5" s="240"/>
      <c r="G5" s="240"/>
      <c r="H5" s="299"/>
    </row>
    <row r="6" spans="1:8" ht="15.75" thickBot="1" x14ac:dyDescent="0.3">
      <c r="A6" s="281" t="s">
        <v>3</v>
      </c>
      <c r="B6" s="283"/>
      <c r="C6" s="207" t="s">
        <v>304</v>
      </c>
      <c r="D6" s="208"/>
      <c r="E6" s="208"/>
      <c r="F6" s="208"/>
      <c r="G6" s="209"/>
      <c r="H6" s="202" t="s">
        <v>305</v>
      </c>
    </row>
    <row r="7" spans="1:8" ht="34.5" thickBot="1" x14ac:dyDescent="0.3">
      <c r="A7" s="239"/>
      <c r="B7" s="285"/>
      <c r="C7" s="176" t="s">
        <v>190</v>
      </c>
      <c r="D7" s="24" t="s">
        <v>306</v>
      </c>
      <c r="E7" s="180" t="s">
        <v>307</v>
      </c>
      <c r="F7" s="36" t="s">
        <v>191</v>
      </c>
      <c r="G7" s="36" t="s">
        <v>193</v>
      </c>
      <c r="H7" s="204"/>
    </row>
    <row r="8" spans="1:8" x14ac:dyDescent="0.25">
      <c r="A8" s="290" t="s">
        <v>308</v>
      </c>
      <c r="B8" s="291"/>
      <c r="C8" s="174">
        <f>SUM(C9,C17,C27,C37,C47,C57,C61,C70,C74,)</f>
        <v>190191000</v>
      </c>
      <c r="D8" s="160">
        <f t="shared" ref="D8:G8" si="0">SUM(D9,D17,D27,D37,D47,D57,D61,D70,D74,)</f>
        <v>34151792</v>
      </c>
      <c r="E8" s="174">
        <f>SUM(C8:D8)</f>
        <v>224342792</v>
      </c>
      <c r="F8" s="160">
        <f t="shared" si="0"/>
        <v>224097525</v>
      </c>
      <c r="G8" s="160">
        <f t="shared" si="0"/>
        <v>222097525</v>
      </c>
      <c r="H8" s="174">
        <f>SUM(H9,H17,H27,H37,H47,H57,H61,H70,H74,)</f>
        <v>97710.99999998929</v>
      </c>
    </row>
    <row r="9" spans="1:8" s="183" customFormat="1" x14ac:dyDescent="0.25">
      <c r="A9" s="223" t="s">
        <v>309</v>
      </c>
      <c r="B9" s="224"/>
      <c r="C9" s="174">
        <f>SUM(C10:C16)</f>
        <v>84162441.549999997</v>
      </c>
      <c r="D9" s="174">
        <f t="shared" ref="D9:H9" si="1">SUM(D10:D16)</f>
        <v>0</v>
      </c>
      <c r="E9" s="174">
        <f>SUM(E10:E16)</f>
        <v>84162441.549999997</v>
      </c>
      <c r="F9" s="174">
        <f t="shared" si="1"/>
        <v>74139472</v>
      </c>
      <c r="G9" s="174">
        <f t="shared" si="1"/>
        <v>74139472</v>
      </c>
      <c r="H9" s="174">
        <f t="shared" si="1"/>
        <v>10022969.549999997</v>
      </c>
    </row>
    <row r="10" spans="1:8" x14ac:dyDescent="0.25">
      <c r="A10" s="258" t="s">
        <v>310</v>
      </c>
      <c r="B10" s="287"/>
      <c r="C10" s="175">
        <f>'[1]COG ok'!D11</f>
        <v>17437235.519999996</v>
      </c>
      <c r="D10" s="161">
        <v>0</v>
      </c>
      <c r="E10" s="175">
        <f t="shared" ref="E10:E48" si="2">SUM(C10:D10)</f>
        <v>17437235.519999996</v>
      </c>
      <c r="F10" s="161">
        <v>19580761</v>
      </c>
      <c r="G10" s="161">
        <v>19580761</v>
      </c>
      <c r="H10" s="181">
        <f t="shared" ref="H10:H36" si="3">E10-F10</f>
        <v>-2143525.4800000042</v>
      </c>
    </row>
    <row r="11" spans="1:8" x14ac:dyDescent="0.25">
      <c r="A11" s="258" t="s">
        <v>311</v>
      </c>
      <c r="B11" s="287"/>
      <c r="C11" s="175">
        <f>'[1]COG ok'!D12</f>
        <v>16611298.319999998</v>
      </c>
      <c r="D11" s="161">
        <v>0</v>
      </c>
      <c r="E11" s="175">
        <f t="shared" si="2"/>
        <v>16611298.319999998</v>
      </c>
      <c r="F11" s="161">
        <v>14649079</v>
      </c>
      <c r="G11" s="161">
        <v>14649079</v>
      </c>
      <c r="H11" s="181">
        <f t="shared" si="3"/>
        <v>1962219.3199999984</v>
      </c>
    </row>
    <row r="12" spans="1:8" x14ac:dyDescent="0.25">
      <c r="A12" s="258" t="s">
        <v>312</v>
      </c>
      <c r="B12" s="287"/>
      <c r="C12" s="175">
        <f>'[1]COG ok'!D13</f>
        <v>48031542.200000003</v>
      </c>
      <c r="D12" s="161">
        <v>0</v>
      </c>
      <c r="E12" s="175">
        <f t="shared" si="2"/>
        <v>48031542.200000003</v>
      </c>
      <c r="F12" s="161">
        <v>19414132</v>
      </c>
      <c r="G12" s="161">
        <v>19414132</v>
      </c>
      <c r="H12" s="181">
        <f t="shared" si="3"/>
        <v>28617410.200000003</v>
      </c>
    </row>
    <row r="13" spans="1:8" x14ac:dyDescent="0.25">
      <c r="A13" s="258" t="s">
        <v>313</v>
      </c>
      <c r="B13" s="287"/>
      <c r="C13" s="175">
        <f>'[1]COG ok'!D14</f>
        <v>230728.09</v>
      </c>
      <c r="D13" s="161">
        <v>0</v>
      </c>
      <c r="E13" s="175">
        <f t="shared" si="2"/>
        <v>230728.09</v>
      </c>
      <c r="F13" s="161">
        <v>246153</v>
      </c>
      <c r="G13" s="161">
        <v>246153</v>
      </c>
      <c r="H13" s="181">
        <f t="shared" si="3"/>
        <v>-15424.910000000003</v>
      </c>
    </row>
    <row r="14" spans="1:8" x14ac:dyDescent="0.25">
      <c r="A14" s="258" t="s">
        <v>314</v>
      </c>
      <c r="B14" s="287"/>
      <c r="C14" s="175">
        <f>'[1]COG ok'!D15</f>
        <v>1851637.4199999997</v>
      </c>
      <c r="D14" s="161">
        <v>0</v>
      </c>
      <c r="E14" s="175">
        <f t="shared" si="2"/>
        <v>1851637.4199999997</v>
      </c>
      <c r="F14" s="161">
        <v>20249347</v>
      </c>
      <c r="G14" s="161">
        <v>20249347</v>
      </c>
      <c r="H14" s="181">
        <f t="shared" si="3"/>
        <v>-18397709.580000002</v>
      </c>
    </row>
    <row r="15" spans="1:8" x14ac:dyDescent="0.25">
      <c r="A15" s="258" t="s">
        <v>315</v>
      </c>
      <c r="B15" s="287"/>
      <c r="C15" s="175">
        <f>'[1]COG ok'!D16</f>
        <v>0</v>
      </c>
      <c r="D15" s="161">
        <v>0</v>
      </c>
      <c r="E15" s="175">
        <f t="shared" si="2"/>
        <v>0</v>
      </c>
      <c r="F15" s="161"/>
      <c r="G15" s="161"/>
      <c r="H15" s="181">
        <f t="shared" si="3"/>
        <v>0</v>
      </c>
    </row>
    <row r="16" spans="1:8" x14ac:dyDescent="0.25">
      <c r="A16" s="258" t="s">
        <v>316</v>
      </c>
      <c r="B16" s="287"/>
      <c r="C16" s="175">
        <f>'[1]COG ok'!D17</f>
        <v>0</v>
      </c>
      <c r="D16" s="161">
        <v>0</v>
      </c>
      <c r="E16" s="175">
        <f t="shared" si="2"/>
        <v>0</v>
      </c>
      <c r="F16" s="161"/>
      <c r="G16" s="161"/>
      <c r="H16" s="181">
        <f t="shared" si="3"/>
        <v>0</v>
      </c>
    </row>
    <row r="17" spans="1:8" s="183" customFormat="1" x14ac:dyDescent="0.25">
      <c r="A17" s="223" t="s">
        <v>317</v>
      </c>
      <c r="B17" s="224"/>
      <c r="C17" s="174">
        <f>SUM(C18:C26)</f>
        <v>36292239.259999998</v>
      </c>
      <c r="D17" s="174">
        <f t="shared" ref="D17:G17" si="4">SUM(D18:D26)</f>
        <v>0</v>
      </c>
      <c r="E17" s="174">
        <f t="shared" si="4"/>
        <v>36292239.259999998</v>
      </c>
      <c r="F17" s="174">
        <f t="shared" si="4"/>
        <v>41726740</v>
      </c>
      <c r="G17" s="174">
        <f t="shared" si="4"/>
        <v>41726740</v>
      </c>
      <c r="H17" s="174">
        <f>SUM(H18:H26)</f>
        <v>-5434500.7400000021</v>
      </c>
    </row>
    <row r="18" spans="1:8" x14ac:dyDescent="0.25">
      <c r="A18" s="258" t="s">
        <v>318</v>
      </c>
      <c r="B18" s="287"/>
      <c r="C18" s="175">
        <f>'[1]COG ok'!D19</f>
        <v>30632564.239999998</v>
      </c>
      <c r="D18" s="161">
        <v>0</v>
      </c>
      <c r="E18" s="175">
        <f t="shared" si="2"/>
        <v>30632564.239999998</v>
      </c>
      <c r="F18" s="161">
        <v>35793307</v>
      </c>
      <c r="G18" s="161">
        <v>35793307</v>
      </c>
      <c r="H18" s="181">
        <f t="shared" si="3"/>
        <v>-5160742.7600000016</v>
      </c>
    </row>
    <row r="19" spans="1:8" x14ac:dyDescent="0.25">
      <c r="A19" s="258" t="s">
        <v>319</v>
      </c>
      <c r="B19" s="287"/>
      <c r="C19" s="175">
        <f>'[1]COG ok'!D20</f>
        <v>1027296.2500000001</v>
      </c>
      <c r="D19" s="161">
        <v>0</v>
      </c>
      <c r="E19" s="175">
        <f t="shared" si="2"/>
        <v>1027296.2500000001</v>
      </c>
      <c r="F19" s="161">
        <v>1138238</v>
      </c>
      <c r="G19" s="161">
        <v>1138238</v>
      </c>
      <c r="H19" s="181">
        <f t="shared" si="3"/>
        <v>-110941.74999999988</v>
      </c>
    </row>
    <row r="20" spans="1:8" x14ac:dyDescent="0.25">
      <c r="A20" s="258" t="s">
        <v>320</v>
      </c>
      <c r="B20" s="287"/>
      <c r="C20" s="175">
        <f>'[1]COG ok'!D21</f>
        <v>0</v>
      </c>
      <c r="D20" s="161">
        <v>0</v>
      </c>
      <c r="E20" s="175">
        <f t="shared" si="2"/>
        <v>0</v>
      </c>
      <c r="F20" s="161">
        <v>0</v>
      </c>
      <c r="G20" s="161">
        <v>0</v>
      </c>
      <c r="H20" s="181">
        <f t="shared" si="3"/>
        <v>0</v>
      </c>
    </row>
    <row r="21" spans="1:8" x14ac:dyDescent="0.25">
      <c r="A21" s="258" t="s">
        <v>321</v>
      </c>
      <c r="B21" s="287"/>
      <c r="C21" s="175">
        <f>'[1]COG ok'!D22</f>
        <v>46894.64</v>
      </c>
      <c r="D21" s="161">
        <v>0</v>
      </c>
      <c r="E21" s="175">
        <f t="shared" si="2"/>
        <v>46894.64</v>
      </c>
      <c r="F21" s="161">
        <v>62195</v>
      </c>
      <c r="G21" s="161">
        <v>62195</v>
      </c>
      <c r="H21" s="181">
        <f t="shared" si="3"/>
        <v>-15300.36</v>
      </c>
    </row>
    <row r="22" spans="1:8" x14ac:dyDescent="0.25">
      <c r="A22" s="258" t="s">
        <v>322</v>
      </c>
      <c r="B22" s="287"/>
      <c r="C22" s="175">
        <f>'[1]COG ok'!D23</f>
        <v>5786.7999999999993</v>
      </c>
      <c r="D22" s="161">
        <v>0</v>
      </c>
      <c r="E22" s="175">
        <f t="shared" si="2"/>
        <v>5786.7999999999993</v>
      </c>
      <c r="F22" s="161">
        <v>0</v>
      </c>
      <c r="G22" s="161">
        <v>0</v>
      </c>
      <c r="H22" s="181">
        <f t="shared" si="3"/>
        <v>5786.7999999999993</v>
      </c>
    </row>
    <row r="23" spans="1:8" x14ac:dyDescent="0.25">
      <c r="A23" s="258" t="s">
        <v>323</v>
      </c>
      <c r="B23" s="287"/>
      <c r="C23" s="175">
        <f>'[1]COG ok'!D24</f>
        <v>4552536</v>
      </c>
      <c r="D23" s="161">
        <v>0</v>
      </c>
      <c r="E23" s="175">
        <f t="shared" si="2"/>
        <v>4552536</v>
      </c>
      <c r="F23" s="161">
        <v>4701503</v>
      </c>
      <c r="G23" s="161">
        <v>4701503</v>
      </c>
      <c r="H23" s="181">
        <f t="shared" si="3"/>
        <v>-148967</v>
      </c>
    </row>
    <row r="24" spans="1:8" x14ac:dyDescent="0.25">
      <c r="A24" s="258" t="s">
        <v>324</v>
      </c>
      <c r="B24" s="287"/>
      <c r="C24" s="175">
        <f>'[1]COG ok'!D25</f>
        <v>12205.23</v>
      </c>
      <c r="D24" s="161">
        <v>0</v>
      </c>
      <c r="E24" s="175">
        <f t="shared" si="2"/>
        <v>12205.23</v>
      </c>
      <c r="F24" s="161">
        <v>2520</v>
      </c>
      <c r="G24" s="161">
        <v>2520</v>
      </c>
      <c r="H24" s="181">
        <f t="shared" si="3"/>
        <v>9685.23</v>
      </c>
    </row>
    <row r="25" spans="1:8" x14ac:dyDescent="0.25">
      <c r="A25" s="258" t="s">
        <v>325</v>
      </c>
      <c r="B25" s="287"/>
      <c r="C25" s="175">
        <f>'[1]COG ok'!D26</f>
        <v>0</v>
      </c>
      <c r="D25" s="161">
        <v>0</v>
      </c>
      <c r="E25" s="175">
        <f t="shared" si="2"/>
        <v>0</v>
      </c>
      <c r="F25" s="161">
        <v>0</v>
      </c>
      <c r="G25" s="161">
        <v>0</v>
      </c>
      <c r="H25" s="181">
        <f t="shared" si="3"/>
        <v>0</v>
      </c>
    </row>
    <row r="26" spans="1:8" x14ac:dyDescent="0.25">
      <c r="A26" s="258" t="s">
        <v>326</v>
      </c>
      <c r="B26" s="287"/>
      <c r="C26" s="175">
        <f>'[1]COG ok'!D27</f>
        <v>14956.099999999999</v>
      </c>
      <c r="D26" s="161">
        <v>0</v>
      </c>
      <c r="E26" s="175">
        <f t="shared" si="2"/>
        <v>14956.099999999999</v>
      </c>
      <c r="F26" s="161">
        <v>28977</v>
      </c>
      <c r="G26" s="161">
        <v>28977</v>
      </c>
      <c r="H26" s="181">
        <f t="shared" si="3"/>
        <v>-14020.900000000001</v>
      </c>
    </row>
    <row r="27" spans="1:8" s="183" customFormat="1" x14ac:dyDescent="0.25">
      <c r="A27" s="223" t="s">
        <v>327</v>
      </c>
      <c r="B27" s="224"/>
      <c r="C27" s="174">
        <f>SUM(C28:C36)</f>
        <v>32991411.499999996</v>
      </c>
      <c r="D27" s="174">
        <f t="shared" ref="D27:H27" si="5">SUM(D28:D36)</f>
        <v>0</v>
      </c>
      <c r="E27" s="174">
        <f t="shared" si="5"/>
        <v>32991411.499999996</v>
      </c>
      <c r="F27" s="174">
        <f t="shared" si="5"/>
        <v>35724655</v>
      </c>
      <c r="G27" s="174">
        <f t="shared" si="5"/>
        <v>33724655</v>
      </c>
      <c r="H27" s="174">
        <f t="shared" si="5"/>
        <v>-2733243.5000000033</v>
      </c>
    </row>
    <row r="28" spans="1:8" x14ac:dyDescent="0.25">
      <c r="A28" s="258" t="s">
        <v>328</v>
      </c>
      <c r="B28" s="287"/>
      <c r="C28" s="175">
        <f>'[1]COG ok'!D29</f>
        <v>1741064.12</v>
      </c>
      <c r="D28" s="161">
        <v>0</v>
      </c>
      <c r="E28" s="175">
        <f t="shared" si="2"/>
        <v>1741064.12</v>
      </c>
      <c r="F28" s="161">
        <v>1500155</v>
      </c>
      <c r="G28" s="161">
        <v>1500155</v>
      </c>
      <c r="H28" s="181">
        <f t="shared" si="3"/>
        <v>240909.12000000011</v>
      </c>
    </row>
    <row r="29" spans="1:8" x14ac:dyDescent="0.25">
      <c r="A29" s="258" t="s">
        <v>329</v>
      </c>
      <c r="B29" s="287"/>
      <c r="C29" s="175">
        <f>'[1]COG ok'!D30</f>
        <v>135165.70000000001</v>
      </c>
      <c r="D29" s="161">
        <v>0</v>
      </c>
      <c r="E29" s="175">
        <f t="shared" si="2"/>
        <v>135165.70000000001</v>
      </c>
      <c r="F29" s="161">
        <v>299656</v>
      </c>
      <c r="G29" s="161">
        <v>299656</v>
      </c>
      <c r="H29" s="181">
        <f t="shared" si="3"/>
        <v>-164490.29999999999</v>
      </c>
    </row>
    <row r="30" spans="1:8" x14ac:dyDescent="0.25">
      <c r="A30" s="258" t="s">
        <v>330</v>
      </c>
      <c r="B30" s="287"/>
      <c r="C30" s="175">
        <f>'[1]COG ok'!D31</f>
        <v>149681.58000000002</v>
      </c>
      <c r="D30" s="161">
        <v>0</v>
      </c>
      <c r="E30" s="175">
        <f t="shared" si="2"/>
        <v>149681.58000000002</v>
      </c>
      <c r="F30" s="161">
        <v>697291</v>
      </c>
      <c r="G30" s="161">
        <v>697291</v>
      </c>
      <c r="H30" s="181">
        <f t="shared" si="3"/>
        <v>-547609.41999999993</v>
      </c>
    </row>
    <row r="31" spans="1:8" x14ac:dyDescent="0.25">
      <c r="A31" s="258" t="s">
        <v>331</v>
      </c>
      <c r="B31" s="287"/>
      <c r="C31" s="175">
        <f>'[1]COG ok'!D32</f>
        <v>0.8600000000000001</v>
      </c>
      <c r="D31" s="161">
        <v>0</v>
      </c>
      <c r="E31" s="175">
        <f t="shared" si="2"/>
        <v>0.8600000000000001</v>
      </c>
      <c r="F31" s="161">
        <v>156970</v>
      </c>
      <c r="G31" s="161">
        <v>156970</v>
      </c>
      <c r="H31" s="181">
        <f t="shared" si="3"/>
        <v>-156969.14000000001</v>
      </c>
    </row>
    <row r="32" spans="1:8" x14ac:dyDescent="0.25">
      <c r="A32" s="258" t="s">
        <v>332</v>
      </c>
      <c r="B32" s="287"/>
      <c r="C32" s="175">
        <f>'[1]COG ok'!D33</f>
        <v>199908.25</v>
      </c>
      <c r="D32" s="161">
        <v>0</v>
      </c>
      <c r="E32" s="175">
        <f t="shared" si="2"/>
        <v>199908.25</v>
      </c>
      <c r="F32" s="161">
        <v>2751469</v>
      </c>
      <c r="G32" s="161">
        <v>2751469</v>
      </c>
      <c r="H32" s="181">
        <f t="shared" si="3"/>
        <v>-2551560.75</v>
      </c>
    </row>
    <row r="33" spans="1:8" x14ac:dyDescent="0.25">
      <c r="A33" s="258" t="s">
        <v>333</v>
      </c>
      <c r="B33" s="287"/>
      <c r="C33" s="175">
        <f>'[1]COG ok'!D34</f>
        <v>1007886.1999999998</v>
      </c>
      <c r="D33" s="161">
        <v>0</v>
      </c>
      <c r="E33" s="175">
        <f t="shared" si="2"/>
        <v>1007886.1999999998</v>
      </c>
      <c r="F33" s="161">
        <v>1141726</v>
      </c>
      <c r="G33" s="161">
        <v>1141726</v>
      </c>
      <c r="H33" s="181">
        <f t="shared" si="3"/>
        <v>-133839.80000000016</v>
      </c>
    </row>
    <row r="34" spans="1:8" x14ac:dyDescent="0.25">
      <c r="A34" s="258" t="s">
        <v>334</v>
      </c>
      <c r="B34" s="287"/>
      <c r="C34" s="175">
        <f>'[1]COG ok'!D35</f>
        <v>537682.65</v>
      </c>
      <c r="D34" s="161">
        <v>0</v>
      </c>
      <c r="E34" s="175">
        <f t="shared" si="2"/>
        <v>537682.65</v>
      </c>
      <c r="F34" s="161">
        <v>470356</v>
      </c>
      <c r="G34" s="161">
        <v>470356</v>
      </c>
      <c r="H34" s="181">
        <f t="shared" si="3"/>
        <v>67326.650000000023</v>
      </c>
    </row>
    <row r="35" spans="1:8" x14ac:dyDescent="0.25">
      <c r="A35" s="258" t="s">
        <v>335</v>
      </c>
      <c r="B35" s="287"/>
      <c r="C35" s="175">
        <f>'[1]COG ok'!D36</f>
        <v>275393.33999999997</v>
      </c>
      <c r="D35" s="161">
        <v>0</v>
      </c>
      <c r="E35" s="175">
        <f t="shared" si="2"/>
        <v>275393.33999999997</v>
      </c>
      <c r="F35" s="161">
        <v>279424</v>
      </c>
      <c r="G35" s="161">
        <v>279424</v>
      </c>
      <c r="H35" s="181">
        <f t="shared" si="3"/>
        <v>-4030.6600000000326</v>
      </c>
    </row>
    <row r="36" spans="1:8" x14ac:dyDescent="0.25">
      <c r="A36" s="258" t="s">
        <v>336</v>
      </c>
      <c r="B36" s="287"/>
      <c r="C36" s="175">
        <f>'[1]COG ok'!D37</f>
        <v>28944628.799999997</v>
      </c>
      <c r="D36" s="161">
        <v>0</v>
      </c>
      <c r="E36" s="175">
        <f t="shared" si="2"/>
        <v>28944628.799999997</v>
      </c>
      <c r="F36" s="161">
        <v>28427608</v>
      </c>
      <c r="G36" s="161">
        <v>26427608</v>
      </c>
      <c r="H36" s="181">
        <f t="shared" si="3"/>
        <v>517020.79999999702</v>
      </c>
    </row>
    <row r="37" spans="1:8" s="183" customFormat="1" x14ac:dyDescent="0.25">
      <c r="A37" s="267" t="s">
        <v>337</v>
      </c>
      <c r="B37" s="280"/>
      <c r="C37" s="174">
        <f>SUM(C38:C46)</f>
        <v>36597351.689999998</v>
      </c>
      <c r="D37" s="174">
        <f t="shared" ref="D37:H37" si="6">SUM(D38:D46)</f>
        <v>34151792</v>
      </c>
      <c r="E37" s="174">
        <f t="shared" si="6"/>
        <v>70749143.689999998</v>
      </c>
      <c r="F37" s="174">
        <f t="shared" si="6"/>
        <v>72506658</v>
      </c>
      <c r="G37" s="174">
        <f t="shared" si="6"/>
        <v>72506658</v>
      </c>
      <c r="H37" s="174">
        <f t="shared" si="6"/>
        <v>-1757514.3100000024</v>
      </c>
    </row>
    <row r="38" spans="1:8" x14ac:dyDescent="0.25">
      <c r="A38" s="258" t="s">
        <v>338</v>
      </c>
      <c r="B38" s="287"/>
      <c r="C38" s="175"/>
      <c r="D38" s="44"/>
      <c r="E38" s="174"/>
      <c r="F38" s="44"/>
      <c r="G38" s="44"/>
      <c r="H38" s="181"/>
    </row>
    <row r="39" spans="1:8" x14ac:dyDescent="0.25">
      <c r="A39" s="258" t="s">
        <v>339</v>
      </c>
      <c r="B39" s="287"/>
      <c r="C39" s="175"/>
      <c r="D39" s="44"/>
      <c r="E39" s="174"/>
      <c r="F39" s="44"/>
      <c r="G39" s="44"/>
      <c r="H39" s="181"/>
    </row>
    <row r="40" spans="1:8" x14ac:dyDescent="0.25">
      <c r="A40" s="258" t="s">
        <v>340</v>
      </c>
      <c r="B40" s="287"/>
      <c r="C40" s="175"/>
      <c r="D40" s="44"/>
      <c r="E40" s="174"/>
      <c r="F40" s="44"/>
      <c r="G40" s="44"/>
      <c r="H40" s="181"/>
    </row>
    <row r="41" spans="1:8" x14ac:dyDescent="0.25">
      <c r="A41" s="258" t="s">
        <v>341</v>
      </c>
      <c r="B41" s="287"/>
      <c r="C41" s="175">
        <f>'[1]COG ok'!$D$42</f>
        <v>36597351.689999998</v>
      </c>
      <c r="D41" s="161">
        <v>34151792</v>
      </c>
      <c r="E41" s="175">
        <f t="shared" si="2"/>
        <v>70749143.689999998</v>
      </c>
      <c r="F41" s="161">
        <v>72506658</v>
      </c>
      <c r="G41" s="161">
        <v>72506658</v>
      </c>
      <c r="H41" s="181">
        <f>E41-F41</f>
        <v>-1757514.3100000024</v>
      </c>
    </row>
    <row r="42" spans="1:8" x14ac:dyDescent="0.25">
      <c r="A42" s="258" t="s">
        <v>342</v>
      </c>
      <c r="B42" s="287"/>
      <c r="C42" s="175"/>
      <c r="D42" s="44"/>
      <c r="E42" s="174"/>
      <c r="F42" s="44"/>
      <c r="G42" s="44"/>
      <c r="H42" s="44"/>
    </row>
    <row r="43" spans="1:8" x14ac:dyDescent="0.25">
      <c r="A43" s="258" t="s">
        <v>343</v>
      </c>
      <c r="B43" s="287"/>
      <c r="C43" s="175"/>
      <c r="D43" s="44"/>
      <c r="E43" s="174"/>
      <c r="F43" s="44"/>
      <c r="G43" s="44"/>
      <c r="H43" s="44"/>
    </row>
    <row r="44" spans="1:8" x14ac:dyDescent="0.25">
      <c r="A44" s="258" t="s">
        <v>344</v>
      </c>
      <c r="B44" s="287"/>
      <c r="C44" s="175"/>
      <c r="D44" s="44"/>
      <c r="E44" s="174"/>
      <c r="F44" s="44"/>
      <c r="G44" s="44"/>
      <c r="H44" s="44"/>
    </row>
    <row r="45" spans="1:8" x14ac:dyDescent="0.25">
      <c r="A45" s="258" t="s">
        <v>345</v>
      </c>
      <c r="B45" s="287"/>
      <c r="C45" s="175"/>
      <c r="D45" s="44"/>
      <c r="E45" s="174"/>
      <c r="F45" s="44"/>
      <c r="G45" s="44"/>
      <c r="H45" s="44"/>
    </row>
    <row r="46" spans="1:8" x14ac:dyDescent="0.25">
      <c r="A46" s="258" t="s">
        <v>346</v>
      </c>
      <c r="B46" s="287"/>
      <c r="C46" s="175"/>
      <c r="D46" s="44"/>
      <c r="E46" s="174"/>
      <c r="F46" s="44"/>
      <c r="G46" s="44"/>
      <c r="H46" s="44"/>
    </row>
    <row r="47" spans="1:8" s="183" customFormat="1" x14ac:dyDescent="0.25">
      <c r="A47" s="267" t="s">
        <v>347</v>
      </c>
      <c r="B47" s="280"/>
      <c r="C47" s="174">
        <f>SUM(C48:C56)</f>
        <v>147556</v>
      </c>
      <c r="D47" s="162"/>
      <c r="E47" s="174">
        <f t="shared" si="2"/>
        <v>147556</v>
      </c>
      <c r="F47" s="162"/>
      <c r="G47" s="162"/>
      <c r="H47" s="162"/>
    </row>
    <row r="48" spans="1:8" x14ac:dyDescent="0.25">
      <c r="A48" s="258" t="s">
        <v>348</v>
      </c>
      <c r="B48" s="287"/>
      <c r="C48" s="175">
        <v>147556</v>
      </c>
      <c r="D48" s="161"/>
      <c r="E48" s="175">
        <f t="shared" si="2"/>
        <v>147556</v>
      </c>
      <c r="F48" s="44"/>
      <c r="G48" s="44"/>
      <c r="H48" s="44"/>
    </row>
    <row r="49" spans="1:8" x14ac:dyDescent="0.25">
      <c r="A49" s="258" t="s">
        <v>349</v>
      </c>
      <c r="B49" s="287"/>
      <c r="C49" s="175"/>
      <c r="D49" s="44"/>
      <c r="E49" s="175"/>
      <c r="F49" s="44"/>
      <c r="G49" s="44"/>
      <c r="H49" s="44"/>
    </row>
    <row r="50" spans="1:8" x14ac:dyDescent="0.25">
      <c r="A50" s="258" t="s">
        <v>350</v>
      </c>
      <c r="B50" s="287"/>
      <c r="C50" s="175"/>
      <c r="D50" s="44"/>
      <c r="E50" s="175"/>
      <c r="F50" s="44"/>
      <c r="G50" s="44"/>
      <c r="H50" s="44"/>
    </row>
    <row r="51" spans="1:8" x14ac:dyDescent="0.25">
      <c r="A51" s="258" t="s">
        <v>351</v>
      </c>
      <c r="B51" s="287"/>
      <c r="C51" s="175"/>
      <c r="D51" s="44"/>
      <c r="E51" s="175"/>
      <c r="F51" s="44"/>
      <c r="G51" s="44"/>
      <c r="H51" s="44"/>
    </row>
    <row r="52" spans="1:8" x14ac:dyDescent="0.25">
      <c r="A52" s="258" t="s">
        <v>352</v>
      </c>
      <c r="B52" s="287"/>
      <c r="C52" s="175"/>
      <c r="D52" s="44"/>
      <c r="E52" s="175"/>
      <c r="F52" s="44"/>
      <c r="G52" s="44"/>
      <c r="H52" s="44"/>
    </row>
    <row r="53" spans="1:8" x14ac:dyDescent="0.25">
      <c r="A53" s="258" t="s">
        <v>353</v>
      </c>
      <c r="B53" s="287"/>
      <c r="C53" s="175"/>
      <c r="D53" s="44"/>
      <c r="E53" s="175"/>
      <c r="F53" s="44"/>
      <c r="G53" s="44"/>
      <c r="H53" s="44"/>
    </row>
    <row r="54" spans="1:8" x14ac:dyDescent="0.25">
      <c r="A54" s="258" t="s">
        <v>354</v>
      </c>
      <c r="B54" s="287"/>
      <c r="C54" s="175"/>
      <c r="D54" s="44"/>
      <c r="E54" s="175"/>
      <c r="F54" s="44"/>
      <c r="G54" s="44"/>
      <c r="H54" s="44"/>
    </row>
    <row r="55" spans="1:8" x14ac:dyDescent="0.25">
      <c r="A55" s="258" t="s">
        <v>355</v>
      </c>
      <c r="B55" s="287"/>
      <c r="C55" s="175"/>
      <c r="D55" s="44"/>
      <c r="E55" s="175"/>
      <c r="F55" s="44"/>
      <c r="G55" s="44"/>
      <c r="H55" s="44"/>
    </row>
    <row r="56" spans="1:8" x14ac:dyDescent="0.25">
      <c r="A56" s="258" t="s">
        <v>356</v>
      </c>
      <c r="B56" s="287"/>
      <c r="C56" s="175"/>
      <c r="D56" s="44"/>
      <c r="E56" s="175"/>
      <c r="F56" s="44"/>
      <c r="G56" s="44"/>
      <c r="H56" s="44"/>
    </row>
    <row r="57" spans="1:8" x14ac:dyDescent="0.25">
      <c r="A57" s="221" t="s">
        <v>357</v>
      </c>
      <c r="B57" s="222"/>
      <c r="C57" s="175">
        <f>SUM(C58:C60)</f>
        <v>0</v>
      </c>
      <c r="D57" s="44"/>
      <c r="E57" s="175"/>
      <c r="F57" s="44"/>
      <c r="G57" s="44"/>
      <c r="H57" s="44"/>
    </row>
    <row r="58" spans="1:8" x14ac:dyDescent="0.25">
      <c r="A58" s="258" t="s">
        <v>358</v>
      </c>
      <c r="B58" s="287"/>
      <c r="C58" s="175"/>
      <c r="D58" s="44"/>
      <c r="E58" s="175"/>
      <c r="F58" s="44"/>
      <c r="G58" s="44"/>
      <c r="H58" s="44"/>
    </row>
    <row r="59" spans="1:8" x14ac:dyDescent="0.25">
      <c r="A59" s="258" t="s">
        <v>359</v>
      </c>
      <c r="B59" s="287"/>
      <c r="C59" s="175"/>
      <c r="D59" s="44"/>
      <c r="E59" s="175"/>
      <c r="F59" s="44"/>
      <c r="G59" s="44"/>
      <c r="H59" s="44"/>
    </row>
    <row r="60" spans="1:8" x14ac:dyDescent="0.25">
      <c r="A60" s="258" t="s">
        <v>360</v>
      </c>
      <c r="B60" s="287"/>
      <c r="C60" s="175"/>
      <c r="D60" s="44"/>
      <c r="E60" s="175"/>
      <c r="F60" s="44"/>
      <c r="G60" s="44"/>
      <c r="H60" s="44"/>
    </row>
    <row r="61" spans="1:8" x14ac:dyDescent="0.25">
      <c r="A61" s="258" t="s">
        <v>361</v>
      </c>
      <c r="B61" s="287"/>
      <c r="C61" s="175">
        <f>SUM(C62:C69)</f>
        <v>0</v>
      </c>
      <c r="D61" s="44"/>
      <c r="E61" s="175"/>
      <c r="F61" s="44"/>
      <c r="G61" s="44"/>
      <c r="H61" s="44"/>
    </row>
    <row r="62" spans="1:8" x14ac:dyDescent="0.25">
      <c r="A62" s="258" t="s">
        <v>362</v>
      </c>
      <c r="B62" s="287"/>
      <c r="C62" s="175"/>
      <c r="D62" s="44"/>
      <c r="E62" s="175"/>
      <c r="F62" s="44"/>
      <c r="G62" s="44"/>
      <c r="H62" s="44"/>
    </row>
    <row r="63" spans="1:8" x14ac:dyDescent="0.25">
      <c r="A63" s="258" t="s">
        <v>363</v>
      </c>
      <c r="B63" s="287"/>
      <c r="C63" s="175"/>
      <c r="D63" s="44"/>
      <c r="E63" s="175"/>
      <c r="F63" s="44"/>
      <c r="G63" s="44"/>
      <c r="H63" s="44"/>
    </row>
    <row r="64" spans="1:8" x14ac:dyDescent="0.25">
      <c r="A64" s="258" t="s">
        <v>364</v>
      </c>
      <c r="B64" s="287"/>
      <c r="C64" s="175"/>
      <c r="D64" s="44"/>
      <c r="E64" s="175"/>
      <c r="F64" s="44"/>
      <c r="G64" s="44"/>
      <c r="H64" s="44"/>
    </row>
    <row r="65" spans="1:8" x14ac:dyDescent="0.25">
      <c r="A65" s="258" t="s">
        <v>365</v>
      </c>
      <c r="B65" s="287"/>
      <c r="C65" s="175"/>
      <c r="D65" s="44"/>
      <c r="E65" s="175"/>
      <c r="F65" s="44"/>
      <c r="G65" s="44"/>
      <c r="H65" s="44"/>
    </row>
    <row r="66" spans="1:8" x14ac:dyDescent="0.25">
      <c r="A66" s="258" t="s">
        <v>366</v>
      </c>
      <c r="B66" s="287"/>
      <c r="C66" s="175"/>
      <c r="D66" s="44"/>
      <c r="E66" s="175"/>
      <c r="F66" s="44"/>
      <c r="G66" s="44"/>
      <c r="H66" s="44"/>
    </row>
    <row r="67" spans="1:8" x14ac:dyDescent="0.25">
      <c r="A67" s="258" t="s">
        <v>367</v>
      </c>
      <c r="B67" s="287"/>
      <c r="C67" s="175"/>
      <c r="D67" s="44"/>
      <c r="E67" s="175"/>
      <c r="F67" s="44"/>
      <c r="G67" s="44"/>
      <c r="H67" s="44"/>
    </row>
    <row r="68" spans="1:8" x14ac:dyDescent="0.25">
      <c r="A68" s="258" t="s">
        <v>368</v>
      </c>
      <c r="B68" s="287"/>
      <c r="C68" s="175"/>
      <c r="D68" s="44"/>
      <c r="E68" s="175"/>
      <c r="F68" s="44"/>
      <c r="G68" s="44"/>
      <c r="H68" s="44"/>
    </row>
    <row r="69" spans="1:8" x14ac:dyDescent="0.25">
      <c r="A69" s="258" t="s">
        <v>369</v>
      </c>
      <c r="B69" s="287"/>
      <c r="C69" s="175"/>
      <c r="D69" s="44"/>
      <c r="E69" s="175"/>
      <c r="F69" s="44"/>
      <c r="G69" s="44"/>
      <c r="H69" s="44"/>
    </row>
    <row r="70" spans="1:8" x14ac:dyDescent="0.25">
      <c r="A70" s="221" t="s">
        <v>370</v>
      </c>
      <c r="B70" s="222"/>
      <c r="C70" s="175">
        <f>SUM(C71:C73)</f>
        <v>0</v>
      </c>
      <c r="D70" s="44"/>
      <c r="E70" s="175"/>
      <c r="F70" s="44"/>
      <c r="G70" s="44"/>
      <c r="H70" s="44"/>
    </row>
    <row r="71" spans="1:8" x14ac:dyDescent="0.25">
      <c r="A71" s="258" t="s">
        <v>371</v>
      </c>
      <c r="B71" s="287"/>
      <c r="C71" s="175"/>
      <c r="D71" s="44"/>
      <c r="E71" s="175"/>
      <c r="F71" s="44"/>
      <c r="G71" s="44"/>
      <c r="H71" s="44"/>
    </row>
    <row r="72" spans="1:8" x14ac:dyDescent="0.25">
      <c r="A72" s="258" t="s">
        <v>372</v>
      </c>
      <c r="B72" s="287"/>
      <c r="C72" s="175"/>
      <c r="D72" s="44"/>
      <c r="E72" s="175"/>
      <c r="F72" s="44"/>
      <c r="G72" s="44"/>
      <c r="H72" s="44"/>
    </row>
    <row r="73" spans="1:8" x14ac:dyDescent="0.25">
      <c r="A73" s="258" t="s">
        <v>373</v>
      </c>
      <c r="B73" s="287"/>
      <c r="C73" s="175"/>
      <c r="D73" s="44"/>
      <c r="E73" s="175"/>
      <c r="F73" s="44"/>
      <c r="G73" s="44"/>
      <c r="H73" s="44"/>
    </row>
    <row r="74" spans="1:8" x14ac:dyDescent="0.25">
      <c r="A74" s="221" t="s">
        <v>374</v>
      </c>
      <c r="B74" s="222"/>
      <c r="C74" s="175">
        <f>SUM(C75:C81)</f>
        <v>0</v>
      </c>
      <c r="D74" s="44"/>
      <c r="E74" s="175"/>
      <c r="F74" s="44"/>
      <c r="G74" s="44"/>
      <c r="H74" s="44"/>
    </row>
    <row r="75" spans="1:8" x14ac:dyDescent="0.25">
      <c r="A75" s="258" t="s">
        <v>375</v>
      </c>
      <c r="B75" s="287"/>
      <c r="C75" s="175"/>
      <c r="D75" s="44"/>
      <c r="E75" s="175"/>
      <c r="F75" s="44"/>
      <c r="G75" s="44"/>
      <c r="H75" s="44"/>
    </row>
    <row r="76" spans="1:8" x14ac:dyDescent="0.25">
      <c r="A76" s="258" t="s">
        <v>376</v>
      </c>
      <c r="B76" s="287"/>
      <c r="C76" s="175"/>
      <c r="D76" s="44"/>
      <c r="E76" s="175"/>
      <c r="F76" s="44"/>
      <c r="G76" s="44"/>
      <c r="H76" s="44"/>
    </row>
    <row r="77" spans="1:8" x14ac:dyDescent="0.25">
      <c r="A77" s="258" t="s">
        <v>377</v>
      </c>
      <c r="B77" s="287"/>
      <c r="C77" s="175"/>
      <c r="D77" s="44"/>
      <c r="E77" s="175"/>
      <c r="F77" s="44"/>
      <c r="G77" s="44"/>
      <c r="H77" s="44"/>
    </row>
    <row r="78" spans="1:8" x14ac:dyDescent="0.25">
      <c r="A78" s="258" t="s">
        <v>378</v>
      </c>
      <c r="B78" s="287"/>
      <c r="C78" s="175"/>
      <c r="D78" s="44"/>
      <c r="E78" s="175"/>
      <c r="F78" s="44"/>
      <c r="G78" s="44"/>
      <c r="H78" s="44"/>
    </row>
    <row r="79" spans="1:8" x14ac:dyDescent="0.25">
      <c r="A79" s="258" t="s">
        <v>379</v>
      </c>
      <c r="B79" s="287"/>
      <c r="C79" s="175"/>
      <c r="D79" s="44"/>
      <c r="E79" s="175"/>
      <c r="F79" s="44"/>
      <c r="G79" s="44"/>
      <c r="H79" s="44"/>
    </row>
    <row r="80" spans="1:8" x14ac:dyDescent="0.25">
      <c r="A80" s="258" t="s">
        <v>380</v>
      </c>
      <c r="B80" s="287"/>
      <c r="C80" s="175"/>
      <c r="D80" s="44"/>
      <c r="E80" s="175"/>
      <c r="F80" s="44"/>
      <c r="G80" s="44"/>
      <c r="H80" s="44"/>
    </row>
    <row r="81" spans="1:8" x14ac:dyDescent="0.25">
      <c r="A81" s="258" t="s">
        <v>381</v>
      </c>
      <c r="B81" s="287"/>
      <c r="C81" s="175"/>
      <c r="D81" s="44"/>
      <c r="E81" s="175"/>
      <c r="F81" s="44"/>
      <c r="G81" s="44"/>
      <c r="H81" s="44"/>
    </row>
    <row r="82" spans="1:8" ht="15.75" thickBot="1" x14ac:dyDescent="0.3">
      <c r="A82" s="288"/>
      <c r="B82" s="289"/>
      <c r="C82" s="177"/>
      <c r="D82" s="47"/>
      <c r="E82" s="175"/>
      <c r="F82" s="47"/>
      <c r="G82" s="47"/>
      <c r="H82" s="47"/>
    </row>
    <row r="83" spans="1:8" x14ac:dyDescent="0.25">
      <c r="A83" s="290"/>
      <c r="B83" s="291"/>
      <c r="C83" s="293">
        <f>SUM(C85,C93,C103,C113,C123,C133,C137,C146,C150,)</f>
        <v>0</v>
      </c>
      <c r="D83" s="292">
        <f t="shared" ref="D83:H83" si="7">SUM(D85,D93,D103,D113,D123,D133,D137,D146,D150,)</f>
        <v>0</v>
      </c>
      <c r="E83" s="295">
        <f t="shared" si="7"/>
        <v>0</v>
      </c>
      <c r="F83" s="292">
        <f t="shared" si="7"/>
        <v>0</v>
      </c>
      <c r="G83" s="292">
        <f t="shared" si="7"/>
        <v>0</v>
      </c>
      <c r="H83" s="292">
        <f t="shared" si="7"/>
        <v>0</v>
      </c>
    </row>
    <row r="84" spans="1:8" x14ac:dyDescent="0.25">
      <c r="A84" s="223" t="s">
        <v>382</v>
      </c>
      <c r="B84" s="224"/>
      <c r="C84" s="294"/>
      <c r="D84" s="219"/>
      <c r="E84" s="296"/>
      <c r="F84" s="219"/>
      <c r="G84" s="219"/>
      <c r="H84" s="219"/>
    </row>
    <row r="85" spans="1:8" x14ac:dyDescent="0.25">
      <c r="A85" s="221" t="s">
        <v>309</v>
      </c>
      <c r="B85" s="222"/>
      <c r="C85" s="175"/>
      <c r="D85" s="44"/>
      <c r="E85" s="181"/>
      <c r="F85" s="44"/>
      <c r="G85" s="44"/>
      <c r="H85" s="44"/>
    </row>
    <row r="86" spans="1:8" x14ac:dyDescent="0.25">
      <c r="A86" s="258" t="s">
        <v>310</v>
      </c>
      <c r="B86" s="287"/>
      <c r="C86" s="175"/>
      <c r="D86" s="44"/>
      <c r="E86" s="181"/>
      <c r="F86" s="44"/>
      <c r="G86" s="44"/>
      <c r="H86" s="44"/>
    </row>
    <row r="87" spans="1:8" x14ac:dyDescent="0.25">
      <c r="A87" s="258" t="s">
        <v>311</v>
      </c>
      <c r="B87" s="287"/>
      <c r="C87" s="175"/>
      <c r="D87" s="44"/>
      <c r="E87" s="181"/>
      <c r="F87" s="44"/>
      <c r="G87" s="44"/>
      <c r="H87" s="44"/>
    </row>
    <row r="88" spans="1:8" x14ac:dyDescent="0.25">
      <c r="A88" s="258" t="s">
        <v>312</v>
      </c>
      <c r="B88" s="287"/>
      <c r="C88" s="175"/>
      <c r="D88" s="44"/>
      <c r="E88" s="181"/>
      <c r="F88" s="44"/>
      <c r="G88" s="44"/>
      <c r="H88" s="44"/>
    </row>
    <row r="89" spans="1:8" x14ac:dyDescent="0.25">
      <c r="A89" s="258" t="s">
        <v>313</v>
      </c>
      <c r="B89" s="287"/>
      <c r="C89" s="175"/>
      <c r="D89" s="44"/>
      <c r="E89" s="181"/>
      <c r="F89" s="44"/>
      <c r="G89" s="44"/>
      <c r="H89" s="44"/>
    </row>
    <row r="90" spans="1:8" x14ac:dyDescent="0.25">
      <c r="A90" s="258" t="s">
        <v>314</v>
      </c>
      <c r="B90" s="287"/>
      <c r="C90" s="175"/>
      <c r="D90" s="44"/>
      <c r="E90" s="181"/>
      <c r="F90" s="44"/>
      <c r="G90" s="44"/>
      <c r="H90" s="44"/>
    </row>
    <row r="91" spans="1:8" x14ac:dyDescent="0.25">
      <c r="A91" s="258" t="s">
        <v>315</v>
      </c>
      <c r="B91" s="287"/>
      <c r="C91" s="175"/>
      <c r="D91" s="44"/>
      <c r="E91" s="181"/>
      <c r="F91" s="44"/>
      <c r="G91" s="44"/>
      <c r="H91" s="44"/>
    </row>
    <row r="92" spans="1:8" x14ac:dyDescent="0.25">
      <c r="A92" s="258" t="s">
        <v>316</v>
      </c>
      <c r="B92" s="287"/>
      <c r="C92" s="175"/>
      <c r="D92" s="44"/>
      <c r="E92" s="181"/>
      <c r="F92" s="44"/>
      <c r="G92" s="44"/>
      <c r="H92" s="44"/>
    </row>
    <row r="93" spans="1:8" x14ac:dyDescent="0.25">
      <c r="A93" s="221" t="s">
        <v>317</v>
      </c>
      <c r="B93" s="222"/>
      <c r="C93" s="175"/>
      <c r="D93" s="44"/>
      <c r="E93" s="181"/>
      <c r="F93" s="44"/>
      <c r="G93" s="44"/>
      <c r="H93" s="44"/>
    </row>
    <row r="94" spans="1:8" x14ac:dyDescent="0.25">
      <c r="A94" s="258" t="s">
        <v>318</v>
      </c>
      <c r="B94" s="287"/>
      <c r="C94" s="175"/>
      <c r="D94" s="44"/>
      <c r="E94" s="181"/>
      <c r="F94" s="44"/>
      <c r="G94" s="44"/>
      <c r="H94" s="44"/>
    </row>
    <row r="95" spans="1:8" x14ac:dyDescent="0.25">
      <c r="A95" s="258" t="s">
        <v>319</v>
      </c>
      <c r="B95" s="287"/>
      <c r="C95" s="175"/>
      <c r="D95" s="44"/>
      <c r="E95" s="181"/>
      <c r="F95" s="44"/>
      <c r="G95" s="44"/>
      <c r="H95" s="44"/>
    </row>
    <row r="96" spans="1:8" x14ac:dyDescent="0.25">
      <c r="A96" s="258" t="s">
        <v>320</v>
      </c>
      <c r="B96" s="287"/>
      <c r="C96" s="175"/>
      <c r="D96" s="44"/>
      <c r="E96" s="181"/>
      <c r="F96" s="44"/>
      <c r="G96" s="44"/>
      <c r="H96" s="44"/>
    </row>
    <row r="97" spans="1:8" x14ac:dyDescent="0.25">
      <c r="A97" s="258" t="s">
        <v>321</v>
      </c>
      <c r="B97" s="287"/>
      <c r="C97" s="175"/>
      <c r="D97" s="44"/>
      <c r="E97" s="181"/>
      <c r="F97" s="44"/>
      <c r="G97" s="44"/>
      <c r="H97" s="44"/>
    </row>
    <row r="98" spans="1:8" x14ac:dyDescent="0.25">
      <c r="A98" s="258" t="s">
        <v>322</v>
      </c>
      <c r="B98" s="287"/>
      <c r="C98" s="175"/>
      <c r="D98" s="44"/>
      <c r="E98" s="181"/>
      <c r="F98" s="44"/>
      <c r="G98" s="44"/>
      <c r="H98" s="44"/>
    </row>
    <row r="99" spans="1:8" x14ac:dyDescent="0.25">
      <c r="A99" s="258" t="s">
        <v>323</v>
      </c>
      <c r="B99" s="287"/>
      <c r="C99" s="175"/>
      <c r="D99" s="44"/>
      <c r="E99" s="181"/>
      <c r="F99" s="44"/>
      <c r="G99" s="44"/>
      <c r="H99" s="44"/>
    </row>
    <row r="100" spans="1:8" x14ac:dyDescent="0.25">
      <c r="A100" s="258" t="s">
        <v>324</v>
      </c>
      <c r="B100" s="287"/>
      <c r="C100" s="175"/>
      <c r="D100" s="44"/>
      <c r="E100" s="181"/>
      <c r="F100" s="44"/>
      <c r="G100" s="44"/>
      <c r="H100" s="44"/>
    </row>
    <row r="101" spans="1:8" x14ac:dyDescent="0.25">
      <c r="A101" s="258" t="s">
        <v>325</v>
      </c>
      <c r="B101" s="287"/>
      <c r="C101" s="175"/>
      <c r="D101" s="44"/>
      <c r="E101" s="181"/>
      <c r="F101" s="44"/>
      <c r="G101" s="44"/>
      <c r="H101" s="44"/>
    </row>
    <row r="102" spans="1:8" x14ac:dyDescent="0.25">
      <c r="A102" s="258" t="s">
        <v>326</v>
      </c>
      <c r="B102" s="287"/>
      <c r="C102" s="175"/>
      <c r="D102" s="44"/>
      <c r="E102" s="181"/>
      <c r="F102" s="44"/>
      <c r="G102" s="44"/>
      <c r="H102" s="44"/>
    </row>
    <row r="103" spans="1:8" x14ac:dyDescent="0.25">
      <c r="A103" s="221" t="s">
        <v>327</v>
      </c>
      <c r="B103" s="222"/>
      <c r="C103" s="175"/>
      <c r="D103" s="44"/>
      <c r="E103" s="181"/>
      <c r="F103" s="44"/>
      <c r="G103" s="44"/>
      <c r="H103" s="44"/>
    </row>
    <row r="104" spans="1:8" x14ac:dyDescent="0.25">
      <c r="A104" s="258" t="s">
        <v>328</v>
      </c>
      <c r="B104" s="287"/>
      <c r="C104" s="175"/>
      <c r="D104" s="44"/>
      <c r="E104" s="181"/>
      <c r="F104" s="44"/>
      <c r="G104" s="44"/>
      <c r="H104" s="44"/>
    </row>
    <row r="105" spans="1:8" x14ac:dyDescent="0.25">
      <c r="A105" s="258" t="s">
        <v>329</v>
      </c>
      <c r="B105" s="287"/>
      <c r="C105" s="175"/>
      <c r="D105" s="44"/>
      <c r="E105" s="181"/>
      <c r="F105" s="44"/>
      <c r="G105" s="44"/>
      <c r="H105" s="44"/>
    </row>
    <row r="106" spans="1:8" x14ac:dyDescent="0.25">
      <c r="A106" s="258" t="s">
        <v>330</v>
      </c>
      <c r="B106" s="287"/>
      <c r="C106" s="175"/>
      <c r="D106" s="44"/>
      <c r="E106" s="181"/>
      <c r="F106" s="44"/>
      <c r="G106" s="44"/>
      <c r="H106" s="44"/>
    </row>
    <row r="107" spans="1:8" x14ac:dyDescent="0.25">
      <c r="A107" s="258" t="s">
        <v>331</v>
      </c>
      <c r="B107" s="287"/>
      <c r="C107" s="175"/>
      <c r="D107" s="44"/>
      <c r="E107" s="181"/>
      <c r="F107" s="44"/>
      <c r="G107" s="44"/>
      <c r="H107" s="44"/>
    </row>
    <row r="108" spans="1:8" x14ac:dyDescent="0.25">
      <c r="A108" s="258" t="s">
        <v>332</v>
      </c>
      <c r="B108" s="287"/>
      <c r="C108" s="175"/>
      <c r="D108" s="44"/>
      <c r="E108" s="181"/>
      <c r="F108" s="44"/>
      <c r="G108" s="44"/>
      <c r="H108" s="44"/>
    </row>
    <row r="109" spans="1:8" x14ac:dyDescent="0.25">
      <c r="A109" s="258" t="s">
        <v>333</v>
      </c>
      <c r="B109" s="287"/>
      <c r="C109" s="175"/>
      <c r="D109" s="44"/>
      <c r="E109" s="181"/>
      <c r="F109" s="44"/>
      <c r="G109" s="44"/>
      <c r="H109" s="44"/>
    </row>
    <row r="110" spans="1:8" x14ac:dyDescent="0.25">
      <c r="A110" s="258" t="s">
        <v>334</v>
      </c>
      <c r="B110" s="287"/>
      <c r="C110" s="175"/>
      <c r="D110" s="44"/>
      <c r="E110" s="181"/>
      <c r="F110" s="44"/>
      <c r="G110" s="44"/>
      <c r="H110" s="44"/>
    </row>
    <row r="111" spans="1:8" x14ac:dyDescent="0.25">
      <c r="A111" s="258" t="s">
        <v>335</v>
      </c>
      <c r="B111" s="287"/>
      <c r="C111" s="175"/>
      <c r="D111" s="44"/>
      <c r="E111" s="181"/>
      <c r="F111" s="44"/>
      <c r="G111" s="44"/>
      <c r="H111" s="44"/>
    </row>
    <row r="112" spans="1:8" x14ac:dyDescent="0.25">
      <c r="A112" s="258" t="s">
        <v>336</v>
      </c>
      <c r="B112" s="287"/>
      <c r="C112" s="175"/>
      <c r="D112" s="44"/>
      <c r="E112" s="181"/>
      <c r="F112" s="44"/>
      <c r="G112" s="44"/>
      <c r="H112" s="44"/>
    </row>
    <row r="113" spans="1:8" x14ac:dyDescent="0.25">
      <c r="A113" s="258" t="s">
        <v>337</v>
      </c>
      <c r="B113" s="287"/>
      <c r="C113" s="175"/>
      <c r="D113" s="44"/>
      <c r="E113" s="181"/>
      <c r="F113" s="44"/>
      <c r="G113" s="44"/>
      <c r="H113" s="44"/>
    </row>
    <row r="114" spans="1:8" x14ac:dyDescent="0.25">
      <c r="A114" s="258" t="s">
        <v>338</v>
      </c>
      <c r="B114" s="287"/>
      <c r="C114" s="175"/>
      <c r="D114" s="44"/>
      <c r="E114" s="181"/>
      <c r="F114" s="44"/>
      <c r="G114" s="44"/>
      <c r="H114" s="44"/>
    </row>
    <row r="115" spans="1:8" x14ac:dyDescent="0.25">
      <c r="A115" s="258" t="s">
        <v>339</v>
      </c>
      <c r="B115" s="287"/>
      <c r="C115" s="175"/>
      <c r="D115" s="44"/>
      <c r="E115" s="181"/>
      <c r="F115" s="44"/>
      <c r="G115" s="44"/>
      <c r="H115" s="44"/>
    </row>
    <row r="116" spans="1:8" x14ac:dyDescent="0.25">
      <c r="A116" s="258" t="s">
        <v>340</v>
      </c>
      <c r="B116" s="287"/>
      <c r="C116" s="175"/>
      <c r="D116" s="44"/>
      <c r="E116" s="181"/>
      <c r="F116" s="44"/>
      <c r="G116" s="44"/>
      <c r="H116" s="44"/>
    </row>
    <row r="117" spans="1:8" x14ac:dyDescent="0.25">
      <c r="A117" s="258" t="s">
        <v>341</v>
      </c>
      <c r="B117" s="287"/>
      <c r="C117" s="175"/>
      <c r="D117" s="44"/>
      <c r="E117" s="181"/>
      <c r="F117" s="44"/>
      <c r="G117" s="44"/>
      <c r="H117" s="44"/>
    </row>
    <row r="118" spans="1:8" x14ac:dyDescent="0.25">
      <c r="A118" s="258" t="s">
        <v>342</v>
      </c>
      <c r="B118" s="287"/>
      <c r="C118" s="175"/>
      <c r="D118" s="44"/>
      <c r="E118" s="181"/>
      <c r="F118" s="44"/>
      <c r="G118" s="44"/>
      <c r="H118" s="44"/>
    </row>
    <row r="119" spans="1:8" x14ac:dyDescent="0.25">
      <c r="A119" s="258" t="s">
        <v>343</v>
      </c>
      <c r="B119" s="287"/>
      <c r="C119" s="175"/>
      <c r="D119" s="44"/>
      <c r="E119" s="181"/>
      <c r="F119" s="44"/>
      <c r="G119" s="44"/>
      <c r="H119" s="44"/>
    </row>
    <row r="120" spans="1:8" x14ac:dyDescent="0.25">
      <c r="A120" s="258" t="s">
        <v>344</v>
      </c>
      <c r="B120" s="287"/>
      <c r="C120" s="175"/>
      <c r="D120" s="44"/>
      <c r="E120" s="181"/>
      <c r="F120" s="44"/>
      <c r="G120" s="44"/>
      <c r="H120" s="44"/>
    </row>
    <row r="121" spans="1:8" x14ac:dyDescent="0.25">
      <c r="A121" s="258" t="s">
        <v>345</v>
      </c>
      <c r="B121" s="287"/>
      <c r="C121" s="175"/>
      <c r="D121" s="44"/>
      <c r="E121" s="181"/>
      <c r="F121" s="44"/>
      <c r="G121" s="44"/>
      <c r="H121" s="44"/>
    </row>
    <row r="122" spans="1:8" x14ac:dyDescent="0.25">
      <c r="A122" s="258" t="s">
        <v>346</v>
      </c>
      <c r="B122" s="287"/>
      <c r="C122" s="175"/>
      <c r="D122" s="44"/>
      <c r="E122" s="181"/>
      <c r="F122" s="44"/>
      <c r="G122" s="44"/>
      <c r="H122" s="44"/>
    </row>
    <row r="123" spans="1:8" x14ac:dyDescent="0.25">
      <c r="A123" s="258" t="s">
        <v>347</v>
      </c>
      <c r="B123" s="287"/>
      <c r="C123" s="175"/>
      <c r="D123" s="44"/>
      <c r="E123" s="181"/>
      <c r="F123" s="44"/>
      <c r="G123" s="44"/>
      <c r="H123" s="44"/>
    </row>
    <row r="124" spans="1:8" x14ac:dyDescent="0.25">
      <c r="A124" s="258" t="s">
        <v>348</v>
      </c>
      <c r="B124" s="287"/>
      <c r="C124" s="175"/>
      <c r="D124" s="44"/>
      <c r="E124" s="181"/>
      <c r="F124" s="44"/>
      <c r="G124" s="44"/>
      <c r="H124" s="44"/>
    </row>
    <row r="125" spans="1:8" x14ac:dyDescent="0.25">
      <c r="A125" s="258" t="s">
        <v>349</v>
      </c>
      <c r="B125" s="287"/>
      <c r="C125" s="175"/>
      <c r="D125" s="44"/>
      <c r="E125" s="181"/>
      <c r="F125" s="44"/>
      <c r="G125" s="44"/>
      <c r="H125" s="44"/>
    </row>
    <row r="126" spans="1:8" x14ac:dyDescent="0.25">
      <c r="A126" s="258" t="s">
        <v>350</v>
      </c>
      <c r="B126" s="287"/>
      <c r="C126" s="175"/>
      <c r="D126" s="44"/>
      <c r="E126" s="181"/>
      <c r="F126" s="44"/>
      <c r="G126" s="44"/>
      <c r="H126" s="44"/>
    </row>
    <row r="127" spans="1:8" x14ac:dyDescent="0.25">
      <c r="A127" s="258" t="s">
        <v>351</v>
      </c>
      <c r="B127" s="287"/>
      <c r="C127" s="175"/>
      <c r="D127" s="44"/>
      <c r="E127" s="181"/>
      <c r="F127" s="44"/>
      <c r="G127" s="44"/>
      <c r="H127" s="44"/>
    </row>
    <row r="128" spans="1:8" x14ac:dyDescent="0.25">
      <c r="A128" s="258" t="s">
        <v>352</v>
      </c>
      <c r="B128" s="287"/>
      <c r="C128" s="175"/>
      <c r="D128" s="44"/>
      <c r="E128" s="181"/>
      <c r="F128" s="44"/>
      <c r="G128" s="44"/>
      <c r="H128" s="44"/>
    </row>
    <row r="129" spans="1:8" x14ac:dyDescent="0.25">
      <c r="A129" s="258" t="s">
        <v>353</v>
      </c>
      <c r="B129" s="287"/>
      <c r="C129" s="175"/>
      <c r="D129" s="44"/>
      <c r="E129" s="181"/>
      <c r="F129" s="44"/>
      <c r="G129" s="44"/>
      <c r="H129" s="44"/>
    </row>
    <row r="130" spans="1:8" x14ac:dyDescent="0.25">
      <c r="A130" s="258" t="s">
        <v>354</v>
      </c>
      <c r="B130" s="287"/>
      <c r="C130" s="175"/>
      <c r="D130" s="44"/>
      <c r="E130" s="181"/>
      <c r="F130" s="44"/>
      <c r="G130" s="44"/>
      <c r="H130" s="44"/>
    </row>
    <row r="131" spans="1:8" x14ac:dyDescent="0.25">
      <c r="A131" s="258" t="s">
        <v>355</v>
      </c>
      <c r="B131" s="287"/>
      <c r="C131" s="175"/>
      <c r="D131" s="44"/>
      <c r="E131" s="181"/>
      <c r="F131" s="44"/>
      <c r="G131" s="44"/>
      <c r="H131" s="44"/>
    </row>
    <row r="132" spans="1:8" x14ac:dyDescent="0.25">
      <c r="A132" s="258" t="s">
        <v>356</v>
      </c>
      <c r="B132" s="287"/>
      <c r="C132" s="175"/>
      <c r="D132" s="44"/>
      <c r="E132" s="181"/>
      <c r="F132" s="44"/>
      <c r="G132" s="44"/>
      <c r="H132" s="44"/>
    </row>
    <row r="133" spans="1:8" x14ac:dyDescent="0.25">
      <c r="A133" s="221" t="s">
        <v>357</v>
      </c>
      <c r="B133" s="222"/>
      <c r="C133" s="175"/>
      <c r="D133" s="44"/>
      <c r="E133" s="181"/>
      <c r="F133" s="44"/>
      <c r="G133" s="44"/>
      <c r="H133" s="44"/>
    </row>
    <row r="134" spans="1:8" x14ac:dyDescent="0.25">
      <c r="A134" s="258" t="s">
        <v>358</v>
      </c>
      <c r="B134" s="287"/>
      <c r="C134" s="175"/>
      <c r="D134" s="44"/>
      <c r="E134" s="181"/>
      <c r="F134" s="44"/>
      <c r="G134" s="44"/>
      <c r="H134" s="44"/>
    </row>
    <row r="135" spans="1:8" x14ac:dyDescent="0.25">
      <c r="A135" s="258" t="s">
        <v>359</v>
      </c>
      <c r="B135" s="287"/>
      <c r="C135" s="175"/>
      <c r="D135" s="44"/>
      <c r="E135" s="181"/>
      <c r="F135" s="44"/>
      <c r="G135" s="44"/>
      <c r="H135" s="44"/>
    </row>
    <row r="136" spans="1:8" x14ac:dyDescent="0.25">
      <c r="A136" s="258" t="s">
        <v>360</v>
      </c>
      <c r="B136" s="287"/>
      <c r="C136" s="175"/>
      <c r="D136" s="44"/>
      <c r="E136" s="181"/>
      <c r="F136" s="44"/>
      <c r="G136" s="44"/>
      <c r="H136" s="44"/>
    </row>
    <row r="137" spans="1:8" x14ac:dyDescent="0.25">
      <c r="A137" s="258" t="s">
        <v>361</v>
      </c>
      <c r="B137" s="287"/>
      <c r="C137" s="175"/>
      <c r="D137" s="44"/>
      <c r="E137" s="181"/>
      <c r="F137" s="44"/>
      <c r="G137" s="44"/>
      <c r="H137" s="44"/>
    </row>
    <row r="138" spans="1:8" x14ac:dyDescent="0.25">
      <c r="A138" s="258" t="s">
        <v>362</v>
      </c>
      <c r="B138" s="287"/>
      <c r="C138" s="175"/>
      <c r="D138" s="44"/>
      <c r="E138" s="181"/>
      <c r="F138" s="44"/>
      <c r="G138" s="44"/>
      <c r="H138" s="44"/>
    </row>
    <row r="139" spans="1:8" x14ac:dyDescent="0.25">
      <c r="A139" s="258" t="s">
        <v>363</v>
      </c>
      <c r="B139" s="287"/>
      <c r="C139" s="175"/>
      <c r="D139" s="44"/>
      <c r="E139" s="181"/>
      <c r="F139" s="44"/>
      <c r="G139" s="44"/>
      <c r="H139" s="44"/>
    </row>
    <row r="140" spans="1:8" x14ac:dyDescent="0.25">
      <c r="A140" s="258" t="s">
        <v>364</v>
      </c>
      <c r="B140" s="287"/>
      <c r="C140" s="175"/>
      <c r="D140" s="44"/>
      <c r="E140" s="181"/>
      <c r="F140" s="44"/>
      <c r="G140" s="44"/>
      <c r="H140" s="44"/>
    </row>
    <row r="141" spans="1:8" x14ac:dyDescent="0.25">
      <c r="A141" s="258" t="s">
        <v>365</v>
      </c>
      <c r="B141" s="287"/>
      <c r="C141" s="175"/>
      <c r="D141" s="44"/>
      <c r="E141" s="181"/>
      <c r="F141" s="44"/>
      <c r="G141" s="44"/>
      <c r="H141" s="44"/>
    </row>
    <row r="142" spans="1:8" x14ac:dyDescent="0.25">
      <c r="A142" s="258" t="s">
        <v>366</v>
      </c>
      <c r="B142" s="287"/>
      <c r="C142" s="175"/>
      <c r="D142" s="44"/>
      <c r="E142" s="181"/>
      <c r="F142" s="44"/>
      <c r="G142" s="44"/>
      <c r="H142" s="44"/>
    </row>
    <row r="143" spans="1:8" x14ac:dyDescent="0.25">
      <c r="A143" s="258" t="s">
        <v>367</v>
      </c>
      <c r="B143" s="287"/>
      <c r="C143" s="175"/>
      <c r="D143" s="44"/>
      <c r="E143" s="181"/>
      <c r="F143" s="44"/>
      <c r="G143" s="44"/>
      <c r="H143" s="44"/>
    </row>
    <row r="144" spans="1:8" x14ac:dyDescent="0.25">
      <c r="A144" s="258" t="s">
        <v>368</v>
      </c>
      <c r="B144" s="287"/>
      <c r="C144" s="175"/>
      <c r="D144" s="44"/>
      <c r="E144" s="181"/>
      <c r="F144" s="44"/>
      <c r="G144" s="44"/>
      <c r="H144" s="44"/>
    </row>
    <row r="145" spans="1:8" x14ac:dyDescent="0.25">
      <c r="A145" s="258" t="s">
        <v>369</v>
      </c>
      <c r="B145" s="287"/>
      <c r="C145" s="175"/>
      <c r="D145" s="44"/>
      <c r="E145" s="181"/>
      <c r="F145" s="44"/>
      <c r="G145" s="44"/>
      <c r="H145" s="44"/>
    </row>
    <row r="146" spans="1:8" x14ac:dyDescent="0.25">
      <c r="A146" s="221" t="s">
        <v>370</v>
      </c>
      <c r="B146" s="222"/>
      <c r="C146" s="175"/>
      <c r="D146" s="44"/>
      <c r="E146" s="181"/>
      <c r="F146" s="44"/>
      <c r="G146" s="44"/>
      <c r="H146" s="44"/>
    </row>
    <row r="147" spans="1:8" x14ac:dyDescent="0.25">
      <c r="A147" s="258" t="s">
        <v>371</v>
      </c>
      <c r="B147" s="287"/>
      <c r="C147" s="175"/>
      <c r="D147" s="44"/>
      <c r="E147" s="181"/>
      <c r="F147" s="44"/>
      <c r="G147" s="44"/>
      <c r="H147" s="44"/>
    </row>
    <row r="148" spans="1:8" x14ac:dyDescent="0.25">
      <c r="A148" s="258" t="s">
        <v>372</v>
      </c>
      <c r="B148" s="287"/>
      <c r="C148" s="175"/>
      <c r="D148" s="44"/>
      <c r="E148" s="181"/>
      <c r="F148" s="44"/>
      <c r="G148" s="44"/>
      <c r="H148" s="44"/>
    </row>
    <row r="149" spans="1:8" x14ac:dyDescent="0.25">
      <c r="A149" s="258" t="s">
        <v>373</v>
      </c>
      <c r="B149" s="287"/>
      <c r="C149" s="175"/>
      <c r="D149" s="44"/>
      <c r="E149" s="181"/>
      <c r="F149" s="44"/>
      <c r="G149" s="44"/>
      <c r="H149" s="44"/>
    </row>
    <row r="150" spans="1:8" x14ac:dyDescent="0.25">
      <c r="A150" s="221" t="s">
        <v>374</v>
      </c>
      <c r="B150" s="222"/>
      <c r="C150" s="175"/>
      <c r="D150" s="44"/>
      <c r="E150" s="181"/>
      <c r="F150" s="44"/>
      <c r="G150" s="44"/>
      <c r="H150" s="44"/>
    </row>
    <row r="151" spans="1:8" x14ac:dyDescent="0.25">
      <c r="A151" s="258" t="s">
        <v>375</v>
      </c>
      <c r="B151" s="287"/>
      <c r="C151" s="175"/>
      <c r="D151" s="44"/>
      <c r="E151" s="181"/>
      <c r="F151" s="44"/>
      <c r="G151" s="44"/>
      <c r="H151" s="44"/>
    </row>
    <row r="152" spans="1:8" x14ac:dyDescent="0.25">
      <c r="A152" s="258" t="s">
        <v>376</v>
      </c>
      <c r="B152" s="287"/>
      <c r="C152" s="175"/>
      <c r="D152" s="44"/>
      <c r="E152" s="181"/>
      <c r="F152" s="44"/>
      <c r="G152" s="44"/>
      <c r="H152" s="44"/>
    </row>
    <row r="153" spans="1:8" x14ac:dyDescent="0.25">
      <c r="A153" s="258" t="s">
        <v>377</v>
      </c>
      <c r="B153" s="287"/>
      <c r="C153" s="175"/>
      <c r="D153" s="44"/>
      <c r="E153" s="181"/>
      <c r="F153" s="44"/>
      <c r="G153" s="44"/>
      <c r="H153" s="44"/>
    </row>
    <row r="154" spans="1:8" x14ac:dyDescent="0.25">
      <c r="A154" s="258" t="s">
        <v>378</v>
      </c>
      <c r="B154" s="287"/>
      <c r="C154" s="175"/>
      <c r="D154" s="44"/>
      <c r="E154" s="181"/>
      <c r="F154" s="44"/>
      <c r="G154" s="44"/>
      <c r="H154" s="44"/>
    </row>
    <row r="155" spans="1:8" x14ac:dyDescent="0.25">
      <c r="A155" s="258" t="s">
        <v>379</v>
      </c>
      <c r="B155" s="287"/>
      <c r="C155" s="175"/>
      <c r="D155" s="44"/>
      <c r="E155" s="181"/>
      <c r="F155" s="44"/>
      <c r="G155" s="44"/>
      <c r="H155" s="44"/>
    </row>
    <row r="156" spans="1:8" x14ac:dyDescent="0.25">
      <c r="A156" s="258" t="s">
        <v>380</v>
      </c>
      <c r="B156" s="287"/>
      <c r="C156" s="175"/>
      <c r="D156" s="44"/>
      <c r="E156" s="181"/>
      <c r="F156" s="44"/>
      <c r="G156" s="44"/>
      <c r="H156" s="44"/>
    </row>
    <row r="157" spans="1:8" x14ac:dyDescent="0.25">
      <c r="A157" s="258" t="s">
        <v>381</v>
      </c>
      <c r="B157" s="287"/>
      <c r="C157" s="175"/>
      <c r="D157" s="44"/>
      <c r="E157" s="181"/>
      <c r="F157" s="44"/>
      <c r="G157" s="44"/>
      <c r="H157" s="44"/>
    </row>
    <row r="158" spans="1:8" x14ac:dyDescent="0.25">
      <c r="A158" s="48"/>
      <c r="B158" s="49"/>
      <c r="C158" s="175"/>
      <c r="D158" s="44"/>
      <c r="E158" s="181"/>
      <c r="F158" s="44"/>
      <c r="G158" s="44"/>
      <c r="H158" s="44"/>
    </row>
    <row r="159" spans="1:8" x14ac:dyDescent="0.25">
      <c r="A159" s="223" t="s">
        <v>383</v>
      </c>
      <c r="B159" s="224"/>
      <c r="C159" s="174">
        <f>SUM(C83,C8)</f>
        <v>190191000</v>
      </c>
      <c r="D159" s="160">
        <f t="shared" ref="D159:H159" si="8">SUM(D83,D8)</f>
        <v>34151792</v>
      </c>
      <c r="E159" s="174">
        <f t="shared" si="8"/>
        <v>224342792</v>
      </c>
      <c r="F159" s="160">
        <f t="shared" si="8"/>
        <v>224097525</v>
      </c>
      <c r="G159" s="160">
        <f t="shared" si="8"/>
        <v>222097525</v>
      </c>
      <c r="H159" s="160">
        <f t="shared" si="8"/>
        <v>97710.99999998929</v>
      </c>
    </row>
    <row r="160" spans="1:8" ht="15.75" thickBot="1" x14ac:dyDescent="0.3">
      <c r="A160" s="60"/>
      <c r="B160" s="61"/>
      <c r="C160" s="178"/>
      <c r="D160" s="46"/>
      <c r="E160" s="182"/>
      <c r="F160" s="46"/>
      <c r="G160" s="46"/>
      <c r="H160" s="46"/>
    </row>
  </sheetData>
  <mergeCells count="16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30:B30"/>
    <mergeCell ref="A31:B31"/>
    <mergeCell ref="A32:B32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42" customWidth="1"/>
    <col min="3" max="3" width="12" customWidth="1"/>
  </cols>
  <sheetData>
    <row r="1" spans="1:7" x14ac:dyDescent="0.25">
      <c r="A1" s="213" t="s">
        <v>670</v>
      </c>
      <c r="B1" s="301"/>
      <c r="C1" s="301"/>
      <c r="D1" s="301"/>
      <c r="E1" s="301"/>
      <c r="F1" s="301"/>
      <c r="G1" s="214"/>
    </row>
    <row r="2" spans="1:7" x14ac:dyDescent="0.25">
      <c r="A2" s="302" t="s">
        <v>302</v>
      </c>
      <c r="B2" s="303"/>
      <c r="C2" s="303"/>
      <c r="D2" s="303"/>
      <c r="E2" s="303"/>
      <c r="F2" s="303"/>
      <c r="G2" s="304"/>
    </row>
    <row r="3" spans="1:7" x14ac:dyDescent="0.25">
      <c r="A3" s="302" t="s">
        <v>384</v>
      </c>
      <c r="B3" s="303"/>
      <c r="C3" s="303"/>
      <c r="D3" s="303"/>
      <c r="E3" s="303"/>
      <c r="F3" s="303"/>
      <c r="G3" s="304"/>
    </row>
    <row r="4" spans="1:7" x14ac:dyDescent="0.25">
      <c r="A4" s="302" t="s">
        <v>673</v>
      </c>
      <c r="B4" s="303"/>
      <c r="C4" s="303"/>
      <c r="D4" s="303"/>
      <c r="E4" s="303"/>
      <c r="F4" s="303"/>
      <c r="G4" s="304"/>
    </row>
    <row r="5" spans="1:7" ht="15.75" thickBot="1" x14ac:dyDescent="0.3">
      <c r="A5" s="215" t="s">
        <v>2</v>
      </c>
      <c r="B5" s="305"/>
      <c r="C5" s="305"/>
      <c r="D5" s="305"/>
      <c r="E5" s="305"/>
      <c r="F5" s="305"/>
      <c r="G5" s="216"/>
    </row>
    <row r="6" spans="1:7" ht="15.75" thickBot="1" x14ac:dyDescent="0.3">
      <c r="A6" s="202" t="s">
        <v>3</v>
      </c>
      <c r="B6" s="210" t="s">
        <v>304</v>
      </c>
      <c r="C6" s="211"/>
      <c r="D6" s="211"/>
      <c r="E6" s="211"/>
      <c r="F6" s="212"/>
      <c r="G6" s="202" t="s">
        <v>305</v>
      </c>
    </row>
    <row r="7" spans="1:7" ht="45.75" thickBot="1" x14ac:dyDescent="0.3">
      <c r="A7" s="204"/>
      <c r="B7" s="24" t="s">
        <v>190</v>
      </c>
      <c r="C7" s="24" t="s">
        <v>235</v>
      </c>
      <c r="D7" s="24" t="s">
        <v>236</v>
      </c>
      <c r="E7" s="24" t="s">
        <v>191</v>
      </c>
      <c r="F7" s="24" t="s">
        <v>208</v>
      </c>
      <c r="G7" s="204"/>
    </row>
    <row r="8" spans="1:7" x14ac:dyDescent="0.25">
      <c r="A8" s="5" t="s">
        <v>385</v>
      </c>
      <c r="B8" s="300">
        <f>SUM(B10:B17)</f>
        <v>190191000</v>
      </c>
      <c r="C8" s="300">
        <f t="shared" ref="C8:G8" si="0">SUM(C10:C17)</f>
        <v>34151792</v>
      </c>
      <c r="D8" s="300">
        <f t="shared" si="0"/>
        <v>224342792</v>
      </c>
      <c r="E8" s="300">
        <f t="shared" si="0"/>
        <v>224097527</v>
      </c>
      <c r="F8" s="300">
        <f t="shared" si="0"/>
        <v>224097527</v>
      </c>
      <c r="G8" s="300">
        <f t="shared" si="0"/>
        <v>245265</v>
      </c>
    </row>
    <row r="9" spans="1:7" x14ac:dyDescent="0.25">
      <c r="A9" s="5" t="s">
        <v>386</v>
      </c>
      <c r="B9" s="229"/>
      <c r="C9" s="229"/>
      <c r="D9" s="229"/>
      <c r="E9" s="229"/>
      <c r="F9" s="229"/>
      <c r="G9" s="229"/>
    </row>
    <row r="10" spans="1:7" x14ac:dyDescent="0.25">
      <c r="A10" s="9" t="s">
        <v>387</v>
      </c>
      <c r="B10" s="25">
        <v>190191000</v>
      </c>
      <c r="C10" s="25">
        <v>34151792</v>
      </c>
      <c r="D10" s="25">
        <f>B10+C10</f>
        <v>224342792</v>
      </c>
      <c r="E10" s="25">
        <v>224097527</v>
      </c>
      <c r="F10" s="25">
        <v>224097527</v>
      </c>
      <c r="G10" s="25">
        <f>D10-E10</f>
        <v>245265</v>
      </c>
    </row>
    <row r="11" spans="1:7" x14ac:dyDescent="0.25">
      <c r="A11" s="9" t="s">
        <v>388</v>
      </c>
      <c r="B11" s="25"/>
      <c r="C11" s="25"/>
      <c r="D11" s="25"/>
      <c r="E11" s="25"/>
      <c r="F11" s="25"/>
      <c r="G11" s="25"/>
    </row>
    <row r="12" spans="1:7" x14ac:dyDescent="0.25">
      <c r="A12" s="62" t="s">
        <v>389</v>
      </c>
      <c r="B12" s="25"/>
      <c r="C12" s="25"/>
      <c r="D12" s="25"/>
      <c r="E12" s="25"/>
      <c r="F12" s="25"/>
      <c r="G12" s="25"/>
    </row>
    <row r="13" spans="1:7" x14ac:dyDescent="0.25">
      <c r="A13" s="9" t="s">
        <v>390</v>
      </c>
      <c r="B13" s="25"/>
      <c r="C13" s="25"/>
      <c r="D13" s="25"/>
      <c r="E13" s="25"/>
      <c r="F13" s="25"/>
      <c r="G13" s="25"/>
    </row>
    <row r="14" spans="1:7" x14ac:dyDescent="0.25">
      <c r="A14" s="62" t="s">
        <v>391</v>
      </c>
      <c r="B14" s="25"/>
      <c r="C14" s="25"/>
      <c r="D14" s="25"/>
      <c r="E14" s="25"/>
      <c r="F14" s="25"/>
      <c r="G14" s="25"/>
    </row>
    <row r="15" spans="1:7" x14ac:dyDescent="0.25">
      <c r="A15" s="9" t="s">
        <v>392</v>
      </c>
      <c r="B15" s="25"/>
      <c r="C15" s="25"/>
      <c r="D15" s="25"/>
      <c r="E15" s="25"/>
      <c r="F15" s="25"/>
      <c r="G15" s="25"/>
    </row>
    <row r="16" spans="1:7" x14ac:dyDescent="0.25">
      <c r="A16" s="62" t="s">
        <v>393</v>
      </c>
      <c r="B16" s="25"/>
      <c r="C16" s="25"/>
      <c r="D16" s="25"/>
      <c r="E16" s="25"/>
      <c r="F16" s="25"/>
      <c r="G16" s="25"/>
    </row>
    <row r="17" spans="1:7" x14ac:dyDescent="0.25">
      <c r="A17" s="9" t="s">
        <v>394</v>
      </c>
      <c r="B17" s="25"/>
      <c r="C17" s="25"/>
      <c r="D17" s="25"/>
      <c r="E17" s="25"/>
      <c r="F17" s="25"/>
      <c r="G17" s="25"/>
    </row>
    <row r="18" spans="1:7" x14ac:dyDescent="0.25">
      <c r="A18" s="62"/>
      <c r="B18" s="25"/>
      <c r="C18" s="25"/>
      <c r="D18" s="25"/>
      <c r="E18" s="25"/>
      <c r="F18" s="25"/>
      <c r="G18" s="25"/>
    </row>
    <row r="19" spans="1:7" x14ac:dyDescent="0.25">
      <c r="A19" s="63" t="s">
        <v>395</v>
      </c>
      <c r="B19" s="229">
        <f>SUM(B21:B28)</f>
        <v>0</v>
      </c>
      <c r="C19" s="229">
        <f t="shared" ref="C19:G19" si="1">SUM(C21:C28)</f>
        <v>0</v>
      </c>
      <c r="D19" s="229">
        <f t="shared" si="1"/>
        <v>0</v>
      </c>
      <c r="E19" s="229">
        <f t="shared" si="1"/>
        <v>0</v>
      </c>
      <c r="F19" s="229">
        <f t="shared" si="1"/>
        <v>0</v>
      </c>
      <c r="G19" s="229">
        <f t="shared" si="1"/>
        <v>0</v>
      </c>
    </row>
    <row r="20" spans="1:7" x14ac:dyDescent="0.25">
      <c r="A20" s="15" t="s">
        <v>396</v>
      </c>
      <c r="B20" s="229"/>
      <c r="C20" s="229"/>
      <c r="D20" s="229"/>
      <c r="E20" s="229"/>
      <c r="F20" s="229"/>
      <c r="G20" s="229"/>
    </row>
    <row r="21" spans="1:7" x14ac:dyDescent="0.25">
      <c r="A21" s="62" t="s">
        <v>387</v>
      </c>
      <c r="B21" s="25"/>
      <c r="C21" s="25"/>
      <c r="D21" s="25"/>
      <c r="E21" s="25"/>
      <c r="F21" s="25"/>
      <c r="G21" s="25"/>
    </row>
    <row r="22" spans="1:7" x14ac:dyDescent="0.25">
      <c r="A22" s="9" t="s">
        <v>388</v>
      </c>
      <c r="B22" s="25"/>
      <c r="C22" s="25"/>
      <c r="D22" s="25"/>
      <c r="E22" s="25"/>
      <c r="F22" s="25"/>
      <c r="G22" s="25"/>
    </row>
    <row r="23" spans="1:7" x14ac:dyDescent="0.25">
      <c r="A23" s="62" t="s">
        <v>389</v>
      </c>
      <c r="B23" s="25"/>
      <c r="C23" s="25"/>
      <c r="D23" s="25"/>
      <c r="E23" s="25"/>
      <c r="F23" s="25"/>
      <c r="G23" s="25"/>
    </row>
    <row r="24" spans="1:7" x14ac:dyDescent="0.25">
      <c r="A24" s="9" t="s">
        <v>390</v>
      </c>
      <c r="B24" s="25"/>
      <c r="C24" s="25"/>
      <c r="D24" s="25"/>
      <c r="E24" s="25"/>
      <c r="F24" s="25"/>
      <c r="G24" s="25"/>
    </row>
    <row r="25" spans="1:7" x14ac:dyDescent="0.25">
      <c r="A25" s="62" t="s">
        <v>391</v>
      </c>
      <c r="B25" s="25"/>
      <c r="C25" s="25"/>
      <c r="D25" s="25"/>
      <c r="E25" s="25"/>
      <c r="F25" s="25"/>
      <c r="G25" s="25"/>
    </row>
    <row r="26" spans="1:7" x14ac:dyDescent="0.25">
      <c r="A26" s="9" t="s">
        <v>392</v>
      </c>
      <c r="B26" s="25"/>
      <c r="C26" s="25"/>
      <c r="D26" s="25"/>
      <c r="E26" s="25"/>
      <c r="F26" s="25"/>
      <c r="G26" s="25"/>
    </row>
    <row r="27" spans="1:7" x14ac:dyDescent="0.25">
      <c r="A27" s="62" t="s">
        <v>393</v>
      </c>
      <c r="B27" s="25"/>
      <c r="C27" s="25"/>
      <c r="D27" s="25"/>
      <c r="E27" s="25"/>
      <c r="F27" s="25"/>
      <c r="G27" s="25"/>
    </row>
    <row r="28" spans="1:7" x14ac:dyDescent="0.25">
      <c r="A28" s="9" t="s">
        <v>394</v>
      </c>
      <c r="B28" s="25"/>
      <c r="C28" s="25"/>
      <c r="D28" s="25"/>
      <c r="E28" s="25"/>
      <c r="F28" s="25"/>
      <c r="G28" s="25"/>
    </row>
    <row r="29" spans="1:7" x14ac:dyDescent="0.25">
      <c r="A29" s="64"/>
      <c r="B29" s="25"/>
      <c r="C29" s="25"/>
      <c r="D29" s="25"/>
      <c r="E29" s="25"/>
      <c r="F29" s="25"/>
      <c r="G29" s="25"/>
    </row>
    <row r="30" spans="1:7" x14ac:dyDescent="0.25">
      <c r="A30" s="65" t="s">
        <v>383</v>
      </c>
      <c r="B30" s="25">
        <f>SUM(B19,B8)</f>
        <v>190191000</v>
      </c>
      <c r="C30" s="163">
        <f t="shared" ref="C30:F30" si="2">SUM(C19,C8)</f>
        <v>34151792</v>
      </c>
      <c r="D30" s="163">
        <f t="shared" si="2"/>
        <v>224342792</v>
      </c>
      <c r="E30" s="163">
        <f t="shared" si="2"/>
        <v>224097527</v>
      </c>
      <c r="F30" s="163">
        <f t="shared" si="2"/>
        <v>224097527</v>
      </c>
      <c r="G30" s="163">
        <f>SUM(G19,G8)</f>
        <v>245265</v>
      </c>
    </row>
    <row r="31" spans="1:7" ht="15.75" thickBot="1" x14ac:dyDescent="0.3">
      <c r="A31" s="14"/>
      <c r="B31" s="43"/>
      <c r="C31" s="43"/>
      <c r="D31" s="43"/>
      <c r="E31" s="43"/>
      <c r="F31" s="43"/>
      <c r="G31" s="43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81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D73" sqref="D73"/>
    </sheetView>
  </sheetViews>
  <sheetFormatPr baseColWidth="10" defaultRowHeight="15" x14ac:dyDescent="0.25"/>
  <cols>
    <col min="2" max="2" width="41" customWidth="1"/>
    <col min="4" max="4" width="12.42578125" customWidth="1"/>
  </cols>
  <sheetData>
    <row r="1" spans="1:8" x14ac:dyDescent="0.25">
      <c r="A1" s="281" t="s">
        <v>670</v>
      </c>
      <c r="B1" s="282"/>
      <c r="C1" s="282"/>
      <c r="D1" s="282"/>
      <c r="E1" s="282"/>
      <c r="F1" s="282"/>
      <c r="G1" s="282"/>
      <c r="H1" s="297"/>
    </row>
    <row r="2" spans="1:8" x14ac:dyDescent="0.25">
      <c r="A2" s="237" t="s">
        <v>302</v>
      </c>
      <c r="B2" s="238"/>
      <c r="C2" s="238"/>
      <c r="D2" s="238"/>
      <c r="E2" s="238"/>
      <c r="F2" s="238"/>
      <c r="G2" s="238"/>
      <c r="H2" s="298"/>
    </row>
    <row r="3" spans="1:8" x14ac:dyDescent="0.25">
      <c r="A3" s="237" t="s">
        <v>397</v>
      </c>
      <c r="B3" s="238"/>
      <c r="C3" s="238"/>
      <c r="D3" s="238"/>
      <c r="E3" s="238"/>
      <c r="F3" s="238"/>
      <c r="G3" s="238"/>
      <c r="H3" s="298"/>
    </row>
    <row r="4" spans="1:8" x14ac:dyDescent="0.25">
      <c r="A4" s="237" t="s">
        <v>674</v>
      </c>
      <c r="B4" s="238"/>
      <c r="C4" s="238"/>
      <c r="D4" s="238"/>
      <c r="E4" s="238"/>
      <c r="F4" s="238"/>
      <c r="G4" s="238"/>
      <c r="H4" s="298"/>
    </row>
    <row r="5" spans="1:8" ht="15.75" thickBot="1" x14ac:dyDescent="0.3">
      <c r="A5" s="239" t="s">
        <v>2</v>
      </c>
      <c r="B5" s="240"/>
      <c r="C5" s="240"/>
      <c r="D5" s="240"/>
      <c r="E5" s="240"/>
      <c r="F5" s="240"/>
      <c r="G5" s="240"/>
      <c r="H5" s="299"/>
    </row>
    <row r="6" spans="1:8" ht="15.75" thickBot="1" x14ac:dyDescent="0.3">
      <c r="A6" s="281" t="s">
        <v>3</v>
      </c>
      <c r="B6" s="283"/>
      <c r="C6" s="210" t="s">
        <v>304</v>
      </c>
      <c r="D6" s="211"/>
      <c r="E6" s="211"/>
      <c r="F6" s="211"/>
      <c r="G6" s="212"/>
      <c r="H6" s="202" t="s">
        <v>305</v>
      </c>
    </row>
    <row r="7" spans="1:8" ht="23.25" thickBot="1" x14ac:dyDescent="0.3">
      <c r="A7" s="239"/>
      <c r="B7" s="285"/>
      <c r="C7" s="24" t="s">
        <v>190</v>
      </c>
      <c r="D7" s="24" t="s">
        <v>306</v>
      </c>
      <c r="E7" s="24" t="s">
        <v>307</v>
      </c>
      <c r="F7" s="24" t="s">
        <v>191</v>
      </c>
      <c r="G7" s="24" t="s">
        <v>208</v>
      </c>
      <c r="H7" s="204"/>
    </row>
    <row r="8" spans="1:8" x14ac:dyDescent="0.25">
      <c r="A8" s="217"/>
      <c r="B8" s="306"/>
      <c r="C8" s="25"/>
      <c r="D8" s="25"/>
      <c r="E8" s="25"/>
      <c r="F8" s="25"/>
      <c r="G8" s="25"/>
      <c r="H8" s="25"/>
    </row>
    <row r="9" spans="1:8" ht="16.5" customHeight="1" x14ac:dyDescent="0.25">
      <c r="A9" s="198" t="s">
        <v>398</v>
      </c>
      <c r="B9" s="307"/>
      <c r="C9" s="25">
        <f>SUM(C10,C20,C29,C40)</f>
        <v>190191000</v>
      </c>
      <c r="D9" s="163">
        <f t="shared" ref="D9:H9" si="0">SUM(D10,D20,D29,D40)</f>
        <v>34151792</v>
      </c>
      <c r="E9" s="163">
        <f t="shared" si="0"/>
        <v>224342792</v>
      </c>
      <c r="F9" s="163">
        <f t="shared" si="0"/>
        <v>224097527</v>
      </c>
      <c r="G9" s="163">
        <f t="shared" si="0"/>
        <v>224097527</v>
      </c>
      <c r="H9" s="163">
        <f t="shared" si="0"/>
        <v>245265</v>
      </c>
    </row>
    <row r="10" spans="1:8" x14ac:dyDescent="0.25">
      <c r="A10" s="267" t="s">
        <v>399</v>
      </c>
      <c r="B10" s="280"/>
      <c r="C10" s="44">
        <f>SUM(C11:C18)</f>
        <v>190191000</v>
      </c>
      <c r="D10" s="161">
        <f t="shared" ref="D10:H10" si="1">SUM(D11:D18)</f>
        <v>34151792</v>
      </c>
      <c r="E10" s="161">
        <f t="shared" si="1"/>
        <v>224342792</v>
      </c>
      <c r="F10" s="161">
        <f t="shared" si="1"/>
        <v>224097527</v>
      </c>
      <c r="G10" s="161">
        <f t="shared" si="1"/>
        <v>224097527</v>
      </c>
      <c r="H10" s="161">
        <f t="shared" si="1"/>
        <v>245265</v>
      </c>
    </row>
    <row r="11" spans="1:8" x14ac:dyDescent="0.25">
      <c r="A11" s="48"/>
      <c r="B11" s="54" t="s">
        <v>400</v>
      </c>
      <c r="C11" s="44">
        <v>190191000</v>
      </c>
      <c r="D11" s="44">
        <v>34151792</v>
      </c>
      <c r="E11" s="44">
        <v>224342792</v>
      </c>
      <c r="F11" s="44">
        <v>224097527</v>
      </c>
      <c r="G11" s="44">
        <v>224097527</v>
      </c>
      <c r="H11" s="44">
        <f>E11-F11</f>
        <v>245265</v>
      </c>
    </row>
    <row r="12" spans="1:8" x14ac:dyDescent="0.25">
      <c r="A12" s="48"/>
      <c r="B12" s="54" t="s">
        <v>401</v>
      </c>
      <c r="C12" s="44"/>
      <c r="D12" s="44"/>
      <c r="E12" s="44"/>
      <c r="F12" s="44"/>
      <c r="G12" s="44"/>
      <c r="H12" s="44"/>
    </row>
    <row r="13" spans="1:8" x14ac:dyDescent="0.25">
      <c r="A13" s="48"/>
      <c r="B13" s="54" t="s">
        <v>402</v>
      </c>
      <c r="C13" s="44"/>
      <c r="D13" s="44"/>
      <c r="E13" s="44"/>
      <c r="F13" s="44"/>
      <c r="G13" s="44"/>
      <c r="H13" s="44"/>
    </row>
    <row r="14" spans="1:8" x14ac:dyDescent="0.25">
      <c r="A14" s="48"/>
      <c r="B14" s="54" t="s">
        <v>403</v>
      </c>
      <c r="C14" s="44"/>
      <c r="D14" s="44"/>
      <c r="E14" s="44"/>
      <c r="F14" s="44"/>
      <c r="G14" s="44"/>
      <c r="H14" s="44"/>
    </row>
    <row r="15" spans="1:8" x14ac:dyDescent="0.25">
      <c r="A15" s="48"/>
      <c r="B15" s="54" t="s">
        <v>404</v>
      </c>
      <c r="C15" s="44"/>
      <c r="D15" s="44"/>
      <c r="E15" s="44"/>
      <c r="F15" s="44"/>
      <c r="G15" s="44"/>
      <c r="H15" s="44"/>
    </row>
    <row r="16" spans="1:8" x14ac:dyDescent="0.25">
      <c r="A16" s="48"/>
      <c r="B16" s="54" t="s">
        <v>405</v>
      </c>
      <c r="C16" s="44"/>
      <c r="D16" s="44"/>
      <c r="E16" s="44"/>
      <c r="F16" s="44"/>
      <c r="G16" s="44"/>
      <c r="H16" s="44"/>
    </row>
    <row r="17" spans="1:8" x14ac:dyDescent="0.25">
      <c r="A17" s="48"/>
      <c r="B17" s="54" t="s">
        <v>406</v>
      </c>
      <c r="C17" s="44"/>
      <c r="D17" s="44"/>
      <c r="E17" s="44"/>
      <c r="F17" s="44"/>
      <c r="G17" s="44"/>
      <c r="H17" s="44"/>
    </row>
    <row r="18" spans="1:8" x14ac:dyDescent="0.25">
      <c r="A18" s="48"/>
      <c r="B18" s="54" t="s">
        <v>407</v>
      </c>
      <c r="C18" s="44"/>
      <c r="D18" s="44"/>
      <c r="E18" s="44"/>
      <c r="F18" s="44"/>
      <c r="G18" s="44"/>
      <c r="H18" s="44"/>
    </row>
    <row r="19" spans="1:8" x14ac:dyDescent="0.25">
      <c r="A19" s="66"/>
      <c r="B19" s="67"/>
      <c r="C19" s="45"/>
      <c r="D19" s="45"/>
      <c r="E19" s="45"/>
      <c r="F19" s="45"/>
      <c r="G19" s="45"/>
      <c r="H19" s="45"/>
    </row>
    <row r="20" spans="1:8" x14ac:dyDescent="0.25">
      <c r="A20" s="267" t="s">
        <v>408</v>
      </c>
      <c r="B20" s="280"/>
      <c r="C20" s="44"/>
      <c r="D20" s="44"/>
      <c r="E20" s="44"/>
      <c r="F20" s="44"/>
      <c r="G20" s="44"/>
      <c r="H20" s="44"/>
    </row>
    <row r="21" spans="1:8" x14ac:dyDescent="0.25">
      <c r="A21" s="48"/>
      <c r="B21" s="54" t="s">
        <v>409</v>
      </c>
      <c r="C21" s="44"/>
      <c r="D21" s="44"/>
      <c r="E21" s="44"/>
      <c r="F21" s="44"/>
      <c r="G21" s="44"/>
      <c r="H21" s="44"/>
    </row>
    <row r="22" spans="1:8" x14ac:dyDescent="0.25">
      <c r="A22" s="48"/>
      <c r="B22" s="54" t="s">
        <v>410</v>
      </c>
      <c r="C22" s="44"/>
      <c r="D22" s="44"/>
      <c r="E22" s="44"/>
      <c r="F22" s="44"/>
      <c r="G22" s="44"/>
      <c r="H22" s="44"/>
    </row>
    <row r="23" spans="1:8" x14ac:dyDescent="0.25">
      <c r="A23" s="48"/>
      <c r="B23" s="54" t="s">
        <v>411</v>
      </c>
      <c r="C23" s="44"/>
      <c r="D23" s="44"/>
      <c r="E23" s="44"/>
      <c r="F23" s="44"/>
      <c r="G23" s="44"/>
      <c r="H23" s="44"/>
    </row>
    <row r="24" spans="1:8" x14ac:dyDescent="0.25">
      <c r="A24" s="48"/>
      <c r="B24" s="54" t="s">
        <v>412</v>
      </c>
      <c r="C24" s="44"/>
      <c r="D24" s="44"/>
      <c r="E24" s="44"/>
      <c r="F24" s="44"/>
      <c r="G24" s="44"/>
      <c r="H24" s="44"/>
    </row>
    <row r="25" spans="1:8" x14ac:dyDescent="0.25">
      <c r="A25" s="48"/>
      <c r="B25" s="54" t="s">
        <v>413</v>
      </c>
      <c r="C25" s="44"/>
      <c r="D25" s="44"/>
      <c r="E25" s="44"/>
      <c r="F25" s="44"/>
      <c r="G25" s="44"/>
      <c r="H25" s="44"/>
    </row>
    <row r="26" spans="1:8" x14ac:dyDescent="0.25">
      <c r="A26" s="48"/>
      <c r="B26" s="54" t="s">
        <v>414</v>
      </c>
      <c r="C26" s="44"/>
      <c r="D26" s="44"/>
      <c r="E26" s="44"/>
      <c r="F26" s="44"/>
      <c r="G26" s="44"/>
      <c r="H26" s="44"/>
    </row>
    <row r="27" spans="1:8" x14ac:dyDescent="0.25">
      <c r="A27" s="48"/>
      <c r="B27" s="54" t="s">
        <v>415</v>
      </c>
      <c r="C27" s="44"/>
      <c r="D27" s="44"/>
      <c r="E27" s="44"/>
      <c r="F27" s="44"/>
      <c r="G27" s="44"/>
      <c r="H27" s="44"/>
    </row>
    <row r="28" spans="1:8" x14ac:dyDescent="0.25">
      <c r="A28" s="66"/>
      <c r="B28" s="67"/>
      <c r="C28" s="45"/>
      <c r="D28" s="45"/>
      <c r="E28" s="45"/>
      <c r="F28" s="45"/>
      <c r="G28" s="45"/>
      <c r="H28" s="45"/>
    </row>
    <row r="29" spans="1:8" x14ac:dyDescent="0.25">
      <c r="A29" s="267" t="s">
        <v>416</v>
      </c>
      <c r="B29" s="280"/>
      <c r="C29" s="44"/>
      <c r="D29" s="44"/>
      <c r="E29" s="44"/>
      <c r="F29" s="44"/>
      <c r="G29" s="44"/>
      <c r="H29" s="44"/>
    </row>
    <row r="30" spans="1:8" x14ac:dyDescent="0.25">
      <c r="A30" s="308" t="s">
        <v>417</v>
      </c>
      <c r="B30" s="309"/>
      <c r="C30" s="44"/>
      <c r="D30" s="44"/>
      <c r="E30" s="44"/>
      <c r="F30" s="44"/>
      <c r="G30" s="44"/>
      <c r="H30" s="44"/>
    </row>
    <row r="31" spans="1:8" x14ac:dyDescent="0.25">
      <c r="A31" s="48"/>
      <c r="B31" s="54" t="s">
        <v>418</v>
      </c>
      <c r="C31" s="44"/>
      <c r="D31" s="44"/>
      <c r="E31" s="44"/>
      <c r="F31" s="44"/>
      <c r="G31" s="44"/>
      <c r="H31" s="44"/>
    </row>
    <row r="32" spans="1:8" x14ac:dyDescent="0.25">
      <c r="A32" s="48"/>
      <c r="B32" s="54" t="s">
        <v>419</v>
      </c>
      <c r="C32" s="44"/>
      <c r="D32" s="44"/>
      <c r="E32" s="44"/>
      <c r="F32" s="44"/>
      <c r="G32" s="44"/>
      <c r="H32" s="44"/>
    </row>
    <row r="33" spans="1:8" x14ac:dyDescent="0.25">
      <c r="A33" s="48"/>
      <c r="B33" s="54" t="s">
        <v>420</v>
      </c>
      <c r="C33" s="44"/>
      <c r="D33" s="44"/>
      <c r="E33" s="44"/>
      <c r="F33" s="44"/>
      <c r="G33" s="44"/>
      <c r="H33" s="44"/>
    </row>
    <row r="34" spans="1:8" x14ac:dyDescent="0.25">
      <c r="A34" s="48"/>
      <c r="B34" s="54" t="s">
        <v>421</v>
      </c>
      <c r="C34" s="44"/>
      <c r="D34" s="44"/>
      <c r="E34" s="44"/>
      <c r="F34" s="44"/>
      <c r="G34" s="44"/>
      <c r="H34" s="44"/>
    </row>
    <row r="35" spans="1:8" x14ac:dyDescent="0.25">
      <c r="A35" s="48"/>
      <c r="B35" s="54" t="s">
        <v>422</v>
      </c>
      <c r="C35" s="44"/>
      <c r="D35" s="44"/>
      <c r="E35" s="44"/>
      <c r="F35" s="44"/>
      <c r="G35" s="44"/>
      <c r="H35" s="44"/>
    </row>
    <row r="36" spans="1:8" x14ac:dyDescent="0.25">
      <c r="A36" s="48"/>
      <c r="B36" s="54" t="s">
        <v>423</v>
      </c>
      <c r="C36" s="44"/>
      <c r="D36" s="44"/>
      <c r="E36" s="44"/>
      <c r="F36" s="44"/>
      <c r="G36" s="44"/>
      <c r="H36" s="44"/>
    </row>
    <row r="37" spans="1:8" x14ac:dyDescent="0.25">
      <c r="A37" s="48"/>
      <c r="B37" s="54" t="s">
        <v>424</v>
      </c>
      <c r="C37" s="44"/>
      <c r="D37" s="44"/>
      <c r="E37" s="44"/>
      <c r="F37" s="44"/>
      <c r="G37" s="44"/>
      <c r="H37" s="44"/>
    </row>
    <row r="38" spans="1:8" x14ac:dyDescent="0.25">
      <c r="A38" s="48"/>
      <c r="B38" s="54" t="s">
        <v>425</v>
      </c>
      <c r="C38" s="44"/>
      <c r="D38" s="44"/>
      <c r="E38" s="44"/>
      <c r="F38" s="44"/>
      <c r="G38" s="44"/>
      <c r="H38" s="44"/>
    </row>
    <row r="39" spans="1:8" x14ac:dyDescent="0.25">
      <c r="A39" s="66"/>
      <c r="B39" s="67"/>
      <c r="C39" s="45"/>
      <c r="D39" s="45"/>
      <c r="E39" s="45"/>
      <c r="F39" s="45"/>
      <c r="G39" s="45"/>
      <c r="H39" s="45"/>
    </row>
    <row r="40" spans="1:8" x14ac:dyDescent="0.25">
      <c r="A40" s="267" t="s">
        <v>426</v>
      </c>
      <c r="B40" s="280"/>
      <c r="C40" s="44"/>
      <c r="D40" s="44"/>
      <c r="E40" s="44"/>
      <c r="F40" s="44"/>
      <c r="G40" s="44"/>
      <c r="H40" s="44"/>
    </row>
    <row r="41" spans="1:8" x14ac:dyDescent="0.25">
      <c r="A41" s="308" t="s">
        <v>427</v>
      </c>
      <c r="B41" s="309"/>
      <c r="C41" s="44"/>
      <c r="D41" s="44"/>
      <c r="E41" s="44"/>
      <c r="F41" s="44"/>
      <c r="G41" s="44"/>
      <c r="H41" s="44"/>
    </row>
    <row r="42" spans="1:8" x14ac:dyDescent="0.25">
      <c r="A42" s="258" t="s">
        <v>428</v>
      </c>
      <c r="B42" s="287"/>
      <c r="C42" s="44"/>
      <c r="D42" s="44"/>
      <c r="E42" s="44"/>
      <c r="F42" s="44"/>
      <c r="G42" s="44"/>
      <c r="H42" s="44"/>
    </row>
    <row r="43" spans="1:8" x14ac:dyDescent="0.25">
      <c r="A43" s="48"/>
      <c r="B43" s="54" t="s">
        <v>429</v>
      </c>
      <c r="C43" s="44"/>
      <c r="D43" s="44"/>
      <c r="E43" s="44"/>
      <c r="F43" s="44"/>
      <c r="G43" s="44"/>
      <c r="H43" s="44"/>
    </row>
    <row r="44" spans="1:8" x14ac:dyDescent="0.25">
      <c r="A44" s="48"/>
      <c r="B44" s="54" t="s">
        <v>430</v>
      </c>
      <c r="C44" s="44"/>
      <c r="D44" s="44"/>
      <c r="E44" s="44"/>
      <c r="F44" s="44"/>
      <c r="G44" s="44"/>
      <c r="H44" s="44"/>
    </row>
    <row r="45" spans="1:8" x14ac:dyDescent="0.25">
      <c r="A45" s="66"/>
      <c r="B45" s="67"/>
      <c r="C45" s="45"/>
      <c r="D45" s="45"/>
      <c r="E45" s="45"/>
      <c r="F45" s="45"/>
      <c r="G45" s="45"/>
      <c r="H45" s="45"/>
    </row>
    <row r="46" spans="1:8" x14ac:dyDescent="0.25">
      <c r="A46" s="267" t="s">
        <v>431</v>
      </c>
      <c r="B46" s="280"/>
      <c r="C46" s="44">
        <f>SUM(C47,,C57,C66,C77)</f>
        <v>0</v>
      </c>
      <c r="D46" s="161">
        <f t="shared" ref="D46:H46" si="2">SUM(D47,,D57,D66,D77)</f>
        <v>0</v>
      </c>
      <c r="E46" s="161">
        <f t="shared" si="2"/>
        <v>0</v>
      </c>
      <c r="F46" s="161">
        <f t="shared" si="2"/>
        <v>0</v>
      </c>
      <c r="G46" s="161">
        <f t="shared" si="2"/>
        <v>0</v>
      </c>
      <c r="H46" s="161">
        <f t="shared" si="2"/>
        <v>0</v>
      </c>
    </row>
    <row r="47" spans="1:8" x14ac:dyDescent="0.25">
      <c r="A47" s="267" t="s">
        <v>399</v>
      </c>
      <c r="B47" s="280"/>
      <c r="C47" s="44"/>
      <c r="D47" s="44"/>
      <c r="E47" s="44"/>
      <c r="F47" s="44"/>
      <c r="G47" s="44"/>
      <c r="H47" s="44"/>
    </row>
    <row r="48" spans="1:8" x14ac:dyDescent="0.25">
      <c r="A48" s="48"/>
      <c r="B48" s="54" t="s">
        <v>400</v>
      </c>
      <c r="C48" s="44"/>
      <c r="D48" s="44"/>
      <c r="E48" s="44"/>
      <c r="F48" s="44"/>
      <c r="G48" s="44"/>
      <c r="H48" s="44"/>
    </row>
    <row r="49" spans="1:8" x14ac:dyDescent="0.25">
      <c r="A49" s="48"/>
      <c r="B49" s="54" t="s">
        <v>401</v>
      </c>
      <c r="C49" s="44"/>
      <c r="D49" s="44"/>
      <c r="E49" s="44"/>
      <c r="F49" s="44"/>
      <c r="G49" s="44"/>
      <c r="H49" s="44"/>
    </row>
    <row r="50" spans="1:8" x14ac:dyDescent="0.25">
      <c r="A50" s="48"/>
      <c r="B50" s="54" t="s">
        <v>402</v>
      </c>
      <c r="C50" s="44"/>
      <c r="D50" s="44"/>
      <c r="E50" s="44"/>
      <c r="F50" s="44"/>
      <c r="G50" s="44"/>
      <c r="H50" s="44"/>
    </row>
    <row r="51" spans="1:8" x14ac:dyDescent="0.25">
      <c r="A51" s="48"/>
      <c r="B51" s="54" t="s">
        <v>403</v>
      </c>
      <c r="C51" s="44"/>
      <c r="D51" s="44"/>
      <c r="E51" s="44"/>
      <c r="F51" s="44"/>
      <c r="G51" s="44"/>
      <c r="H51" s="44"/>
    </row>
    <row r="52" spans="1:8" x14ac:dyDescent="0.25">
      <c r="A52" s="48"/>
      <c r="B52" s="54" t="s">
        <v>404</v>
      </c>
      <c r="C52" s="44"/>
      <c r="D52" s="44"/>
      <c r="E52" s="44"/>
      <c r="F52" s="44"/>
      <c r="G52" s="44"/>
      <c r="H52" s="44"/>
    </row>
    <row r="53" spans="1:8" x14ac:dyDescent="0.25">
      <c r="A53" s="48"/>
      <c r="B53" s="54" t="s">
        <v>405</v>
      </c>
      <c r="C53" s="44"/>
      <c r="D53" s="44"/>
      <c r="E53" s="44"/>
      <c r="F53" s="44"/>
      <c r="G53" s="44"/>
      <c r="H53" s="44"/>
    </row>
    <row r="54" spans="1:8" x14ac:dyDescent="0.25">
      <c r="A54" s="48"/>
      <c r="B54" s="54" t="s">
        <v>406</v>
      </c>
      <c r="C54" s="44"/>
      <c r="D54" s="44"/>
      <c r="E54" s="44"/>
      <c r="F54" s="44"/>
      <c r="G54" s="44"/>
      <c r="H54" s="44"/>
    </row>
    <row r="55" spans="1:8" x14ac:dyDescent="0.25">
      <c r="A55" s="48"/>
      <c r="B55" s="54" t="s">
        <v>407</v>
      </c>
      <c r="C55" s="44"/>
      <c r="D55" s="44"/>
      <c r="E55" s="44"/>
      <c r="F55" s="44"/>
      <c r="G55" s="44"/>
      <c r="H55" s="44"/>
    </row>
    <row r="56" spans="1:8" x14ac:dyDescent="0.25">
      <c r="A56" s="66"/>
      <c r="B56" s="67"/>
      <c r="C56" s="45"/>
      <c r="D56" s="45"/>
      <c r="E56" s="45"/>
      <c r="F56" s="45"/>
      <c r="G56" s="45"/>
      <c r="H56" s="45"/>
    </row>
    <row r="57" spans="1:8" x14ac:dyDescent="0.25">
      <c r="A57" s="267" t="s">
        <v>408</v>
      </c>
      <c r="B57" s="280"/>
      <c r="C57" s="44"/>
      <c r="D57" s="44"/>
      <c r="E57" s="44"/>
      <c r="F57" s="44"/>
      <c r="G57" s="44"/>
      <c r="H57" s="44"/>
    </row>
    <row r="58" spans="1:8" x14ac:dyDescent="0.25">
      <c r="A58" s="48"/>
      <c r="B58" s="54" t="s">
        <v>409</v>
      </c>
      <c r="C58" s="44"/>
      <c r="D58" s="44"/>
      <c r="E58" s="44"/>
      <c r="F58" s="44"/>
      <c r="G58" s="44"/>
      <c r="H58" s="44"/>
    </row>
    <row r="59" spans="1:8" x14ac:dyDescent="0.25">
      <c r="A59" s="48"/>
      <c r="B59" s="54" t="s">
        <v>410</v>
      </c>
      <c r="C59" s="44"/>
      <c r="D59" s="44"/>
      <c r="E59" s="44"/>
      <c r="F59" s="44"/>
      <c r="G59" s="44"/>
      <c r="H59" s="44"/>
    </row>
    <row r="60" spans="1:8" x14ac:dyDescent="0.25">
      <c r="A60" s="48"/>
      <c r="B60" s="54" t="s">
        <v>411</v>
      </c>
      <c r="C60" s="44"/>
      <c r="D60" s="44"/>
      <c r="E60" s="44"/>
      <c r="F60" s="44"/>
      <c r="G60" s="44"/>
      <c r="H60" s="44"/>
    </row>
    <row r="61" spans="1:8" x14ac:dyDescent="0.25">
      <c r="A61" s="48"/>
      <c r="B61" s="54" t="s">
        <v>412</v>
      </c>
      <c r="C61" s="44"/>
      <c r="D61" s="44"/>
      <c r="E61" s="44"/>
      <c r="F61" s="44"/>
      <c r="G61" s="44"/>
      <c r="H61" s="44"/>
    </row>
    <row r="62" spans="1:8" x14ac:dyDescent="0.25">
      <c r="A62" s="48"/>
      <c r="B62" s="54" t="s">
        <v>413</v>
      </c>
      <c r="C62" s="44"/>
      <c r="D62" s="44"/>
      <c r="E62" s="44"/>
      <c r="F62" s="44"/>
      <c r="G62" s="44"/>
      <c r="H62" s="44"/>
    </row>
    <row r="63" spans="1:8" x14ac:dyDescent="0.25">
      <c r="A63" s="48"/>
      <c r="B63" s="54" t="s">
        <v>414</v>
      </c>
      <c r="C63" s="44"/>
      <c r="D63" s="44"/>
      <c r="E63" s="44"/>
      <c r="F63" s="44"/>
      <c r="G63" s="44"/>
      <c r="H63" s="44"/>
    </row>
    <row r="64" spans="1:8" x14ac:dyDescent="0.25">
      <c r="A64" s="48"/>
      <c r="B64" s="54" t="s">
        <v>415</v>
      </c>
      <c r="C64" s="44"/>
      <c r="D64" s="44"/>
      <c r="E64" s="44"/>
      <c r="F64" s="44"/>
      <c r="G64" s="44"/>
      <c r="H64" s="44"/>
    </row>
    <row r="65" spans="1:8" x14ac:dyDescent="0.25">
      <c r="A65" s="66"/>
      <c r="B65" s="67"/>
      <c r="C65" s="45"/>
      <c r="D65" s="45"/>
      <c r="E65" s="45"/>
      <c r="F65" s="45"/>
      <c r="G65" s="45"/>
      <c r="H65" s="45"/>
    </row>
    <row r="66" spans="1:8" x14ac:dyDescent="0.25">
      <c r="A66" s="267" t="s">
        <v>416</v>
      </c>
      <c r="B66" s="280"/>
      <c r="C66" s="44"/>
      <c r="D66" s="44"/>
      <c r="E66" s="44"/>
      <c r="F66" s="44"/>
      <c r="G66" s="44"/>
      <c r="H66" s="44"/>
    </row>
    <row r="67" spans="1:8" x14ac:dyDescent="0.25">
      <c r="A67" s="308" t="s">
        <v>417</v>
      </c>
      <c r="B67" s="309"/>
      <c r="C67" s="44"/>
      <c r="D67" s="44"/>
      <c r="E67" s="44"/>
      <c r="F67" s="44"/>
      <c r="G67" s="44"/>
      <c r="H67" s="44"/>
    </row>
    <row r="68" spans="1:8" x14ac:dyDescent="0.25">
      <c r="A68" s="48"/>
      <c r="B68" s="54" t="s">
        <v>418</v>
      </c>
      <c r="C68" s="44"/>
      <c r="D68" s="44"/>
      <c r="E68" s="44"/>
      <c r="F68" s="44"/>
      <c r="G68" s="44"/>
      <c r="H68" s="44"/>
    </row>
    <row r="69" spans="1:8" x14ac:dyDescent="0.25">
      <c r="A69" s="48"/>
      <c r="B69" s="54" t="s">
        <v>419</v>
      </c>
      <c r="C69" s="44"/>
      <c r="D69" s="44"/>
      <c r="E69" s="44"/>
      <c r="F69" s="44"/>
      <c r="G69" s="44"/>
      <c r="H69" s="44"/>
    </row>
    <row r="70" spans="1:8" x14ac:dyDescent="0.25">
      <c r="A70" s="48"/>
      <c r="B70" s="54" t="s">
        <v>420</v>
      </c>
      <c r="C70" s="44"/>
      <c r="D70" s="44"/>
      <c r="E70" s="44"/>
      <c r="F70" s="44"/>
      <c r="G70" s="44"/>
      <c r="H70" s="44"/>
    </row>
    <row r="71" spans="1:8" x14ac:dyDescent="0.25">
      <c r="A71" s="48"/>
      <c r="B71" s="54" t="s">
        <v>421</v>
      </c>
      <c r="C71" s="44"/>
      <c r="D71" s="44"/>
      <c r="E71" s="44"/>
      <c r="F71" s="44"/>
      <c r="G71" s="44"/>
      <c r="H71" s="44"/>
    </row>
    <row r="72" spans="1:8" x14ac:dyDescent="0.25">
      <c r="A72" s="48"/>
      <c r="B72" s="54" t="s">
        <v>422</v>
      </c>
      <c r="C72" s="44"/>
      <c r="D72" s="44"/>
      <c r="E72" s="44"/>
      <c r="F72" s="44"/>
      <c r="G72" s="44"/>
      <c r="H72" s="44"/>
    </row>
    <row r="73" spans="1:8" x14ac:dyDescent="0.25">
      <c r="A73" s="48"/>
      <c r="B73" s="54" t="s">
        <v>423</v>
      </c>
      <c r="C73" s="44"/>
      <c r="D73" s="44"/>
      <c r="E73" s="44"/>
      <c r="F73" s="44"/>
      <c r="G73" s="44"/>
      <c r="H73" s="44"/>
    </row>
    <row r="74" spans="1:8" x14ac:dyDescent="0.25">
      <c r="A74" s="48"/>
      <c r="B74" s="54" t="s">
        <v>424</v>
      </c>
      <c r="C74" s="44"/>
      <c r="D74" s="44"/>
      <c r="E74" s="44"/>
      <c r="F74" s="44"/>
      <c r="G74" s="44"/>
      <c r="H74" s="44"/>
    </row>
    <row r="75" spans="1:8" x14ac:dyDescent="0.25">
      <c r="A75" s="48"/>
      <c r="B75" s="54" t="s">
        <v>425</v>
      </c>
      <c r="C75" s="44"/>
      <c r="D75" s="44"/>
      <c r="E75" s="44"/>
      <c r="F75" s="44"/>
      <c r="G75" s="44"/>
      <c r="H75" s="44"/>
    </row>
    <row r="76" spans="1:8" x14ac:dyDescent="0.25">
      <c r="A76" s="66"/>
      <c r="B76" s="67"/>
      <c r="C76" s="45"/>
      <c r="D76" s="45"/>
      <c r="E76" s="45"/>
      <c r="F76" s="45"/>
      <c r="G76" s="45"/>
      <c r="H76" s="45"/>
    </row>
    <row r="77" spans="1:8" x14ac:dyDescent="0.25">
      <c r="A77" s="267" t="s">
        <v>426</v>
      </c>
      <c r="B77" s="280"/>
      <c r="C77" s="44"/>
      <c r="D77" s="44"/>
      <c r="E77" s="44"/>
      <c r="F77" s="44"/>
      <c r="G77" s="44"/>
      <c r="H77" s="44"/>
    </row>
    <row r="78" spans="1:8" x14ac:dyDescent="0.25">
      <c r="A78" s="308" t="s">
        <v>427</v>
      </c>
      <c r="B78" s="309"/>
      <c r="C78" s="44"/>
      <c r="D78" s="44"/>
      <c r="E78" s="44"/>
      <c r="F78" s="44"/>
      <c r="G78" s="44"/>
      <c r="H78" s="44"/>
    </row>
    <row r="79" spans="1:8" x14ac:dyDescent="0.25">
      <c r="A79" s="258" t="s">
        <v>428</v>
      </c>
      <c r="B79" s="287"/>
      <c r="C79" s="44"/>
      <c r="D79" s="44"/>
      <c r="E79" s="44"/>
      <c r="F79" s="44"/>
      <c r="G79" s="44"/>
      <c r="H79" s="44"/>
    </row>
    <row r="80" spans="1:8" x14ac:dyDescent="0.25">
      <c r="A80" s="48"/>
      <c r="B80" s="54" t="s">
        <v>429</v>
      </c>
      <c r="C80" s="44"/>
      <c r="D80" s="44"/>
      <c r="E80" s="44"/>
      <c r="F80" s="44"/>
      <c r="G80" s="44"/>
      <c r="H80" s="44"/>
    </row>
    <row r="81" spans="1:8" x14ac:dyDescent="0.25">
      <c r="A81" s="48"/>
      <c r="B81" s="54" t="s">
        <v>430</v>
      </c>
      <c r="C81" s="44"/>
      <c r="D81" s="44"/>
      <c r="E81" s="44"/>
      <c r="F81" s="44"/>
      <c r="G81" s="44"/>
      <c r="H81" s="44"/>
    </row>
    <row r="82" spans="1:8" x14ac:dyDescent="0.25">
      <c r="A82" s="66"/>
      <c r="B82" s="67"/>
      <c r="C82" s="45"/>
      <c r="D82" s="45"/>
      <c r="E82" s="45"/>
      <c r="F82" s="45"/>
      <c r="G82" s="45"/>
      <c r="H82" s="45"/>
    </row>
    <row r="83" spans="1:8" x14ac:dyDescent="0.25">
      <c r="A83" s="267" t="s">
        <v>383</v>
      </c>
      <c r="B83" s="280"/>
      <c r="C83" s="44">
        <f>SUM(C46,C9)</f>
        <v>190191000</v>
      </c>
      <c r="D83" s="161">
        <f t="shared" ref="D83:H83" si="3">SUM(D46,D9)</f>
        <v>34151792</v>
      </c>
      <c r="E83" s="161">
        <f t="shared" si="3"/>
        <v>224342792</v>
      </c>
      <c r="F83" s="161">
        <f t="shared" si="3"/>
        <v>224097527</v>
      </c>
      <c r="G83" s="161">
        <f t="shared" si="3"/>
        <v>224097527</v>
      </c>
      <c r="H83" s="161">
        <f t="shared" si="3"/>
        <v>245265</v>
      </c>
    </row>
    <row r="84" spans="1:8" ht="15.75" thickBot="1" x14ac:dyDescent="0.3">
      <c r="A84" s="68"/>
      <c r="B84" s="69"/>
      <c r="C84" s="47"/>
      <c r="D84" s="47"/>
      <c r="E84" s="47"/>
      <c r="F84" s="47"/>
      <c r="G84" s="47"/>
      <c r="H84" s="47"/>
    </row>
  </sheetData>
  <mergeCells count="26"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7" workbookViewId="0">
      <selection activeCell="E22" sqref="E22"/>
    </sheetView>
  </sheetViews>
  <sheetFormatPr baseColWidth="10" defaultRowHeight="15" x14ac:dyDescent="0.25"/>
  <cols>
    <col min="1" max="1" width="52.42578125" customWidth="1"/>
    <col min="3" max="3" width="12.42578125" customWidth="1"/>
  </cols>
  <sheetData>
    <row r="1" spans="1:7" x14ac:dyDescent="0.25">
      <c r="A1" s="281" t="s">
        <v>670</v>
      </c>
      <c r="B1" s="282"/>
      <c r="C1" s="282"/>
      <c r="D1" s="282"/>
      <c r="E1" s="282"/>
      <c r="F1" s="282"/>
      <c r="G1" s="297"/>
    </row>
    <row r="2" spans="1:7" x14ac:dyDescent="0.25">
      <c r="A2" s="237" t="s">
        <v>302</v>
      </c>
      <c r="B2" s="238"/>
      <c r="C2" s="238"/>
      <c r="D2" s="238"/>
      <c r="E2" s="238"/>
      <c r="F2" s="238"/>
      <c r="G2" s="298"/>
    </row>
    <row r="3" spans="1:7" x14ac:dyDescent="0.25">
      <c r="A3" s="237" t="s">
        <v>432</v>
      </c>
      <c r="B3" s="238"/>
      <c r="C3" s="238"/>
      <c r="D3" s="238"/>
      <c r="E3" s="238"/>
      <c r="F3" s="238"/>
      <c r="G3" s="298"/>
    </row>
    <row r="4" spans="1:7" x14ac:dyDescent="0.25">
      <c r="A4" s="237" t="s">
        <v>667</v>
      </c>
      <c r="B4" s="238"/>
      <c r="C4" s="238"/>
      <c r="D4" s="238"/>
      <c r="E4" s="238"/>
      <c r="F4" s="238"/>
      <c r="G4" s="298"/>
    </row>
    <row r="5" spans="1:7" ht="15.75" thickBot="1" x14ac:dyDescent="0.3">
      <c r="A5" s="239" t="s">
        <v>2</v>
      </c>
      <c r="B5" s="240"/>
      <c r="C5" s="240"/>
      <c r="D5" s="240"/>
      <c r="E5" s="240"/>
      <c r="F5" s="240"/>
      <c r="G5" s="299"/>
    </row>
    <row r="6" spans="1:7" ht="15.75" thickBot="1" x14ac:dyDescent="0.3">
      <c r="A6" s="243" t="s">
        <v>3</v>
      </c>
      <c r="B6" s="210" t="s">
        <v>304</v>
      </c>
      <c r="C6" s="211"/>
      <c r="D6" s="211"/>
      <c r="E6" s="211"/>
      <c r="F6" s="212"/>
      <c r="G6" s="202" t="s">
        <v>305</v>
      </c>
    </row>
    <row r="7" spans="1:7" ht="23.25" thickBot="1" x14ac:dyDescent="0.3">
      <c r="A7" s="244"/>
      <c r="B7" s="24" t="s">
        <v>190</v>
      </c>
      <c r="C7" s="24" t="s">
        <v>306</v>
      </c>
      <c r="D7" s="24" t="s">
        <v>307</v>
      </c>
      <c r="E7" s="24" t="s">
        <v>433</v>
      </c>
      <c r="F7" s="24" t="s">
        <v>208</v>
      </c>
      <c r="G7" s="204"/>
    </row>
    <row r="8" spans="1:7" ht="16.5" customHeight="1" x14ac:dyDescent="0.25">
      <c r="A8" s="75" t="s">
        <v>434</v>
      </c>
      <c r="B8" s="70"/>
      <c r="C8" s="42"/>
      <c r="D8" s="42"/>
      <c r="E8" s="42"/>
      <c r="F8" s="42"/>
      <c r="G8" s="42"/>
    </row>
    <row r="9" spans="1:7" x14ac:dyDescent="0.25">
      <c r="A9" s="71" t="s">
        <v>435</v>
      </c>
      <c r="B9" s="184">
        <v>84162441.549999997</v>
      </c>
      <c r="C9" s="185">
        <v>0</v>
      </c>
      <c r="D9" s="185">
        <v>84162441.549999997</v>
      </c>
      <c r="E9" s="185">
        <v>74139472</v>
      </c>
      <c r="F9" s="185">
        <v>74139472</v>
      </c>
      <c r="G9" s="185">
        <v>10022969.549999997</v>
      </c>
    </row>
    <row r="10" spans="1:7" x14ac:dyDescent="0.25">
      <c r="A10" s="71" t="s">
        <v>436</v>
      </c>
      <c r="B10" s="70"/>
      <c r="C10" s="42"/>
      <c r="D10" s="42"/>
      <c r="E10" s="42"/>
      <c r="F10" s="42"/>
      <c r="G10" s="42"/>
    </row>
    <row r="11" spans="1:7" x14ac:dyDescent="0.25">
      <c r="A11" s="48" t="s">
        <v>437</v>
      </c>
      <c r="B11" s="70"/>
      <c r="C11" s="42"/>
      <c r="D11" s="42"/>
      <c r="E11" s="42"/>
      <c r="F11" s="42"/>
      <c r="G11" s="42"/>
    </row>
    <row r="12" spans="1:7" x14ac:dyDescent="0.25">
      <c r="A12" s="71" t="s">
        <v>438</v>
      </c>
      <c r="B12" s="70"/>
      <c r="C12" s="42"/>
      <c r="D12" s="42"/>
      <c r="E12" s="42"/>
      <c r="F12" s="42"/>
      <c r="G12" s="42"/>
    </row>
    <row r="13" spans="1:7" x14ac:dyDescent="0.25">
      <c r="A13" s="48" t="s">
        <v>439</v>
      </c>
      <c r="B13" s="70"/>
      <c r="C13" s="42"/>
      <c r="D13" s="42"/>
      <c r="E13" s="42"/>
      <c r="F13" s="42"/>
      <c r="G13" s="42"/>
    </row>
    <row r="14" spans="1:7" x14ac:dyDescent="0.25">
      <c r="A14" s="71" t="s">
        <v>440</v>
      </c>
      <c r="B14" s="70"/>
      <c r="C14" s="42"/>
      <c r="D14" s="42"/>
      <c r="E14" s="42"/>
      <c r="F14" s="42"/>
      <c r="G14" s="42"/>
    </row>
    <row r="15" spans="1:7" ht="22.5" x14ac:dyDescent="0.25">
      <c r="A15" s="71" t="s">
        <v>441</v>
      </c>
      <c r="B15" s="70"/>
      <c r="C15" s="42"/>
      <c r="D15" s="42"/>
      <c r="E15" s="42"/>
      <c r="F15" s="42"/>
      <c r="G15" s="42"/>
    </row>
    <row r="16" spans="1:7" x14ac:dyDescent="0.25">
      <c r="A16" s="72" t="s">
        <v>442</v>
      </c>
      <c r="B16" s="70"/>
      <c r="C16" s="42"/>
      <c r="D16" s="42"/>
      <c r="E16" s="42"/>
      <c r="F16" s="42"/>
      <c r="G16" s="42"/>
    </row>
    <row r="17" spans="1:7" x14ac:dyDescent="0.25">
      <c r="A17" s="76" t="s">
        <v>443</v>
      </c>
      <c r="B17" s="70"/>
      <c r="C17" s="42"/>
      <c r="D17" s="42"/>
      <c r="E17" s="42"/>
      <c r="F17" s="42"/>
      <c r="G17" s="42"/>
    </row>
    <row r="18" spans="1:7" x14ac:dyDescent="0.25">
      <c r="A18" s="71" t="s">
        <v>444</v>
      </c>
      <c r="B18" s="70"/>
      <c r="C18" s="42"/>
      <c r="D18" s="42"/>
      <c r="E18" s="42"/>
      <c r="F18" s="42"/>
      <c r="G18" s="42"/>
    </row>
    <row r="19" spans="1:7" x14ac:dyDescent="0.25">
      <c r="A19" s="71"/>
      <c r="B19" s="70"/>
      <c r="C19" s="42"/>
      <c r="D19" s="42"/>
      <c r="E19" s="42"/>
      <c r="F19" s="42"/>
      <c r="G19" s="42"/>
    </row>
    <row r="20" spans="1:7" x14ac:dyDescent="0.25">
      <c r="A20" s="75" t="s">
        <v>445</v>
      </c>
      <c r="B20" s="70"/>
      <c r="C20" s="42"/>
      <c r="D20" s="42"/>
      <c r="E20" s="42"/>
      <c r="F20" s="42"/>
      <c r="G20" s="42"/>
    </row>
    <row r="21" spans="1:7" x14ac:dyDescent="0.25">
      <c r="A21" s="71" t="s">
        <v>435</v>
      </c>
      <c r="B21" s="70"/>
      <c r="C21" s="42"/>
      <c r="D21" s="42"/>
      <c r="E21" s="42"/>
      <c r="F21" s="42"/>
      <c r="G21" s="42"/>
    </row>
    <row r="22" spans="1:7" x14ac:dyDescent="0.25">
      <c r="A22" s="71" t="s">
        <v>436</v>
      </c>
      <c r="B22" s="70"/>
      <c r="C22" s="42"/>
      <c r="D22" s="42"/>
      <c r="E22" s="42"/>
      <c r="F22" s="42"/>
      <c r="G22" s="42"/>
    </row>
    <row r="23" spans="1:7" x14ac:dyDescent="0.25">
      <c r="A23" s="48" t="s">
        <v>437</v>
      </c>
      <c r="B23" s="70"/>
      <c r="C23" s="42"/>
      <c r="D23" s="42"/>
      <c r="E23" s="42"/>
      <c r="F23" s="42"/>
      <c r="G23" s="42"/>
    </row>
    <row r="24" spans="1:7" x14ac:dyDescent="0.25">
      <c r="A24" s="71" t="s">
        <v>438</v>
      </c>
      <c r="B24" s="70"/>
      <c r="C24" s="42"/>
      <c r="D24" s="42"/>
      <c r="E24" s="42"/>
      <c r="F24" s="42"/>
      <c r="G24" s="42"/>
    </row>
    <row r="25" spans="1:7" x14ac:dyDescent="0.25">
      <c r="A25" s="48" t="s">
        <v>439</v>
      </c>
      <c r="B25" s="70"/>
      <c r="C25" s="42"/>
      <c r="D25" s="42"/>
      <c r="E25" s="42"/>
      <c r="F25" s="42"/>
      <c r="G25" s="42"/>
    </row>
    <row r="26" spans="1:7" x14ac:dyDescent="0.25">
      <c r="A26" s="71" t="s">
        <v>440</v>
      </c>
      <c r="B26" s="70"/>
      <c r="C26" s="42"/>
      <c r="D26" s="42"/>
      <c r="E26" s="42"/>
      <c r="F26" s="42"/>
      <c r="G26" s="42"/>
    </row>
    <row r="27" spans="1:7" ht="22.5" x14ac:dyDescent="0.25">
      <c r="A27" s="71" t="s">
        <v>441</v>
      </c>
      <c r="B27" s="70"/>
      <c r="C27" s="42"/>
      <c r="D27" s="42"/>
      <c r="E27" s="42"/>
      <c r="F27" s="42"/>
      <c r="G27" s="42"/>
    </row>
    <row r="28" spans="1:7" x14ac:dyDescent="0.25">
      <c r="A28" s="72" t="s">
        <v>442</v>
      </c>
      <c r="B28" s="70"/>
      <c r="C28" s="42"/>
      <c r="D28" s="42"/>
      <c r="E28" s="42"/>
      <c r="F28" s="42"/>
      <c r="G28" s="42"/>
    </row>
    <row r="29" spans="1:7" x14ac:dyDescent="0.25">
      <c r="A29" s="76" t="s">
        <v>443</v>
      </c>
      <c r="B29" s="70"/>
      <c r="C29" s="42"/>
      <c r="D29" s="42"/>
      <c r="E29" s="42"/>
      <c r="F29" s="42"/>
      <c r="G29" s="42"/>
    </row>
    <row r="30" spans="1:7" x14ac:dyDescent="0.25">
      <c r="A30" s="48" t="s">
        <v>444</v>
      </c>
      <c r="B30" s="70"/>
      <c r="C30" s="42"/>
      <c r="D30" s="42"/>
      <c r="E30" s="42"/>
      <c r="F30" s="42"/>
      <c r="G30" s="42"/>
    </row>
    <row r="31" spans="1:7" x14ac:dyDescent="0.25">
      <c r="A31" s="75" t="s">
        <v>446</v>
      </c>
      <c r="B31" s="70"/>
      <c r="C31" s="42"/>
      <c r="D31" s="42"/>
      <c r="E31" s="42"/>
      <c r="F31" s="42"/>
      <c r="G31" s="42"/>
    </row>
    <row r="32" spans="1:7" ht="15.75" thickBot="1" x14ac:dyDescent="0.3">
      <c r="A32" s="73"/>
      <c r="B32" s="74"/>
      <c r="C32" s="3"/>
      <c r="D32" s="3"/>
      <c r="E32" s="3"/>
      <c r="F32" s="3"/>
      <c r="G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ESFD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GCLDFEFM</vt:lpstr>
      <vt:lpstr>PRIE (a)</vt:lpstr>
      <vt:lpstr>PRIE (b)</vt:lpstr>
      <vt:lpstr>PRIE (c)</vt:lpstr>
      <vt:lpstr>PRIE (d)</vt:lpstr>
      <vt:lpstr>IEA</vt:lpstr>
      <vt:lpstr>BP!Área_de_impresión</vt:lpstr>
      <vt:lpstr>GCLDFEFM!Área_de_impresión</vt:lpstr>
      <vt:lpstr>IADPOP!Área_de_impresión</vt:lpstr>
      <vt:lpstr>IAODF!Área_de_impresión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  <vt:lpstr>GCLDFEFM!Títulos_a_imprimir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congreso1</cp:lastModifiedBy>
  <cp:lastPrinted>2017-01-12T00:30:51Z</cp:lastPrinted>
  <dcterms:created xsi:type="dcterms:W3CDTF">2017-01-05T23:17:09Z</dcterms:created>
  <dcterms:modified xsi:type="dcterms:W3CDTF">2017-01-12T00:30:57Z</dcterms:modified>
</cp:coreProperties>
</file>