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/>
  <mc:AlternateContent xmlns:mc="http://schemas.openxmlformats.org/markup-compatibility/2006">
    <mc:Choice Requires="x15">
      <x15ac:absPath xmlns:x15ac="http://schemas.microsoft.com/office/spreadsheetml/2010/11/ac" url="H:\CONTABILIDAD ARMONIZADA 2016\Cuenta Publica Armonizada dic 2016 - copia - copia\"/>
    </mc:Choice>
  </mc:AlternateContent>
  <bookViews>
    <workbookView xWindow="0" yWindow="0" windowWidth="19440" windowHeight="11760" firstSheet="6" activeTab="15"/>
  </bookViews>
  <sheets>
    <sheet name="formato 1" sheetId="1" r:id="rId1"/>
    <sheet name="formato 2" sheetId="3" r:id="rId2"/>
    <sheet name="formato 3" sheetId="5" r:id="rId3"/>
    <sheet name="formato 4" sheetId="6" r:id="rId4"/>
    <sheet name="formato 5" sheetId="8" r:id="rId5"/>
    <sheet name="formato 6 a" sheetId="10" r:id="rId6"/>
    <sheet name="Hoja11" sheetId="11" r:id="rId7"/>
    <sheet name="formato 6b" sheetId="12" r:id="rId8"/>
    <sheet name="formato 6 c" sheetId="14" r:id="rId9"/>
    <sheet name="formato 6 d" sheetId="16" r:id="rId10"/>
    <sheet name="formato 7a" sheetId="17" r:id="rId11"/>
    <sheet name="formato7b" sheetId="18" r:id="rId12"/>
    <sheet name="formato 7c" sheetId="19" r:id="rId13"/>
    <sheet name="formato 7d" sheetId="20" r:id="rId14"/>
    <sheet name="formato 8" sheetId="21" r:id="rId15"/>
    <sheet name="guia de cumplimiento" sheetId="22" r:id="rId1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0" i="22" l="1"/>
  <c r="K78" i="8" l="1"/>
  <c r="K17" i="8"/>
  <c r="K16" i="8"/>
  <c r="J61" i="14"/>
  <c r="J59" i="14"/>
  <c r="I28" i="12"/>
  <c r="J81" i="11"/>
  <c r="J81" i="10"/>
  <c r="J78" i="10"/>
  <c r="G17" i="10"/>
  <c r="H53" i="10" l="1"/>
  <c r="I53" i="10"/>
  <c r="G53" i="10"/>
  <c r="F53" i="10"/>
  <c r="J17" i="10"/>
  <c r="M17" i="10" s="1"/>
  <c r="J19" i="10"/>
  <c r="J18" i="10"/>
  <c r="J16" i="10"/>
  <c r="J15" i="10"/>
  <c r="J14" i="10"/>
  <c r="J13" i="10"/>
  <c r="G12" i="10" l="1"/>
  <c r="J22" i="8" l="1"/>
  <c r="J20" i="8" s="1"/>
  <c r="I22" i="8"/>
  <c r="I20" i="8" s="1"/>
  <c r="H22" i="8"/>
  <c r="H20" i="8" s="1"/>
  <c r="F14" i="16" l="1"/>
  <c r="J58" i="14"/>
  <c r="I58" i="14"/>
  <c r="H58" i="14"/>
  <c r="F58" i="14"/>
  <c r="E58" i="14"/>
  <c r="J92" i="14"/>
  <c r="I92" i="14"/>
  <c r="H92" i="14"/>
  <c r="G92" i="14"/>
  <c r="F92" i="14"/>
  <c r="E92" i="14"/>
  <c r="J79" i="14"/>
  <c r="I79" i="14"/>
  <c r="H79" i="14"/>
  <c r="G79" i="14"/>
  <c r="F79" i="14"/>
  <c r="E79" i="14"/>
  <c r="J69" i="14"/>
  <c r="I69" i="14"/>
  <c r="H69" i="14"/>
  <c r="G69" i="14"/>
  <c r="F69" i="14"/>
  <c r="E69" i="14"/>
  <c r="I59" i="14"/>
  <c r="H59" i="14"/>
  <c r="F59" i="14"/>
  <c r="E59" i="14"/>
  <c r="J49" i="14"/>
  <c r="I49" i="14"/>
  <c r="H49" i="14"/>
  <c r="G49" i="14"/>
  <c r="F49" i="14"/>
  <c r="E49" i="14"/>
  <c r="J45" i="8"/>
  <c r="I45" i="8"/>
  <c r="G45" i="8"/>
  <c r="K101" i="8"/>
  <c r="J101" i="8"/>
  <c r="I101" i="8"/>
  <c r="H101" i="8"/>
  <c r="G101" i="8"/>
  <c r="F101" i="8"/>
  <c r="K90" i="8"/>
  <c r="J90" i="8"/>
  <c r="I90" i="8"/>
  <c r="H90" i="8"/>
  <c r="G90" i="8"/>
  <c r="F90" i="8"/>
  <c r="K79" i="8"/>
  <c r="J79" i="8"/>
  <c r="I79" i="8"/>
  <c r="H79" i="8"/>
  <c r="G79" i="8"/>
  <c r="F79" i="8"/>
  <c r="J74" i="8"/>
  <c r="I74" i="8"/>
  <c r="H74" i="8"/>
  <c r="G74" i="8"/>
  <c r="K74" i="8" s="1"/>
  <c r="F74" i="8"/>
  <c r="K57" i="8"/>
  <c r="J57" i="8"/>
  <c r="I57" i="8"/>
  <c r="H57" i="8"/>
  <c r="G57" i="8"/>
  <c r="F57" i="8"/>
  <c r="G80" i="6"/>
  <c r="G92" i="6" s="1"/>
  <c r="F80" i="6"/>
  <c r="F92" i="6" s="1"/>
  <c r="E80" i="6"/>
  <c r="E92" i="6" s="1"/>
  <c r="G62" i="6"/>
  <c r="F62" i="6"/>
  <c r="E62" i="6"/>
  <c r="G50" i="6"/>
  <c r="F50" i="6"/>
  <c r="E50" i="6"/>
  <c r="G46" i="6"/>
  <c r="F46" i="6"/>
  <c r="E46" i="6"/>
  <c r="E54" i="6" s="1"/>
  <c r="F67" i="1"/>
  <c r="E67" i="1"/>
  <c r="J79" i="1"/>
  <c r="I79" i="1"/>
  <c r="J73" i="1"/>
  <c r="J82" i="1" s="1"/>
  <c r="I73" i="1"/>
  <c r="J69" i="1"/>
  <c r="I69" i="1"/>
  <c r="J65" i="1"/>
  <c r="I65" i="1"/>
  <c r="F90" i="6" l="1"/>
  <c r="F87" i="8"/>
  <c r="J87" i="8"/>
  <c r="I87" i="8"/>
  <c r="H87" i="8"/>
  <c r="K87" i="8"/>
  <c r="G87" i="8"/>
  <c r="F54" i="6"/>
  <c r="G54" i="6"/>
  <c r="G90" i="6"/>
  <c r="E90" i="6"/>
  <c r="I82" i="1"/>
  <c r="R89" i="22" l="1"/>
  <c r="I18" i="14"/>
  <c r="F44" i="10"/>
  <c r="F42" i="10"/>
  <c r="F41" i="10"/>
  <c r="F40" i="10"/>
  <c r="F39" i="10"/>
  <c r="F38" i="10"/>
  <c r="F36" i="10"/>
  <c r="F35" i="10"/>
  <c r="F34" i="10"/>
  <c r="F33" i="10"/>
  <c r="F32" i="10"/>
  <c r="F30" i="10"/>
  <c r="F29" i="10"/>
  <c r="F28" i="10"/>
  <c r="F27" i="10"/>
  <c r="F26" i="10"/>
  <c r="F25" i="10"/>
  <c r="F24" i="10"/>
  <c r="F23" i="10"/>
  <c r="F21" i="10"/>
  <c r="F19" i="10"/>
  <c r="F18" i="10"/>
  <c r="F17" i="10"/>
  <c r="F16" i="10"/>
  <c r="F15" i="10"/>
  <c r="F14" i="10"/>
  <c r="F13" i="10"/>
  <c r="G42" i="10"/>
  <c r="H42" i="10"/>
  <c r="I42" i="10"/>
  <c r="H17" i="8" l="1"/>
  <c r="I17" i="8" s="1"/>
  <c r="J17" i="8" s="1"/>
  <c r="H16" i="8"/>
  <c r="I16" i="8" s="1"/>
  <c r="J16" i="8" s="1"/>
  <c r="H45" i="8"/>
  <c r="G22" i="8"/>
  <c r="K22" i="8" s="1"/>
  <c r="K47" i="8"/>
  <c r="J47" i="8"/>
  <c r="I47" i="8"/>
  <c r="H47" i="8"/>
  <c r="G47" i="8"/>
  <c r="F47" i="8"/>
  <c r="F47" i="1"/>
  <c r="F40" i="1"/>
  <c r="F26" i="1"/>
  <c r="E18" i="1" l="1"/>
  <c r="I34" i="16"/>
  <c r="I27" i="16" s="1"/>
  <c r="H34" i="16"/>
  <c r="H27" i="16" s="1"/>
  <c r="G34" i="16"/>
  <c r="F34" i="16"/>
  <c r="F27" i="16" s="1"/>
  <c r="E34" i="16"/>
  <c r="E27" i="16" s="1"/>
  <c r="G27" i="16"/>
  <c r="D34" i="16"/>
  <c r="D27" i="16" s="1"/>
  <c r="F13" i="16"/>
  <c r="J36" i="14"/>
  <c r="I36" i="14"/>
  <c r="H36" i="14"/>
  <c r="G36" i="14"/>
  <c r="F36" i="14"/>
  <c r="E36" i="14"/>
  <c r="I16" i="14"/>
  <c r="I101" i="14" s="1"/>
  <c r="J26" i="14"/>
  <c r="I26" i="14"/>
  <c r="H26" i="14"/>
  <c r="G26" i="14"/>
  <c r="F26" i="14"/>
  <c r="E26" i="14"/>
  <c r="H26" i="12"/>
  <c r="G26" i="12"/>
  <c r="F26" i="12"/>
  <c r="I26" i="12" s="1"/>
  <c r="E26" i="12"/>
  <c r="D26" i="12"/>
  <c r="H15" i="12"/>
  <c r="G31" i="10"/>
  <c r="J82" i="11"/>
  <c r="I82" i="11"/>
  <c r="H82" i="11"/>
  <c r="G82" i="11"/>
  <c r="F82" i="11"/>
  <c r="E82" i="11"/>
  <c r="I78" i="11"/>
  <c r="H78" i="11"/>
  <c r="G78" i="11"/>
  <c r="F78" i="11"/>
  <c r="E78" i="11"/>
  <c r="J68" i="11"/>
  <c r="I68" i="11"/>
  <c r="H68" i="11"/>
  <c r="G68" i="11"/>
  <c r="F68" i="11"/>
  <c r="E68" i="11"/>
  <c r="J64" i="11"/>
  <c r="I64" i="11"/>
  <c r="H64" i="11"/>
  <c r="G64" i="11"/>
  <c r="F64" i="11"/>
  <c r="E64" i="11"/>
  <c r="J53" i="11"/>
  <c r="I53" i="11"/>
  <c r="H53" i="11"/>
  <c r="G53" i="11"/>
  <c r="F53" i="11"/>
  <c r="E53" i="11"/>
  <c r="J42" i="11"/>
  <c r="I42" i="11"/>
  <c r="H42" i="11"/>
  <c r="G42" i="11"/>
  <c r="F42" i="11"/>
  <c r="E42" i="11"/>
  <c r="J31" i="11"/>
  <c r="I31" i="11"/>
  <c r="H31" i="11"/>
  <c r="G31" i="11"/>
  <c r="F31" i="11"/>
  <c r="E31" i="11"/>
  <c r="J20" i="11"/>
  <c r="I20" i="11"/>
  <c r="H20" i="11"/>
  <c r="G20" i="11"/>
  <c r="F20" i="11"/>
  <c r="E20" i="11"/>
  <c r="J12" i="11"/>
  <c r="I12" i="11"/>
  <c r="H12" i="11"/>
  <c r="G12" i="11"/>
  <c r="F12" i="11"/>
  <c r="E12" i="11"/>
  <c r="J82" i="10"/>
  <c r="I82" i="10"/>
  <c r="H82" i="10"/>
  <c r="G82" i="10"/>
  <c r="F82" i="10"/>
  <c r="E82" i="10"/>
  <c r="I78" i="10"/>
  <c r="H78" i="10"/>
  <c r="F78" i="10"/>
  <c r="E78" i="10"/>
  <c r="J68" i="10"/>
  <c r="I68" i="10"/>
  <c r="H68" i="10"/>
  <c r="G68" i="10"/>
  <c r="F68" i="10"/>
  <c r="E68" i="10"/>
  <c r="J64" i="10"/>
  <c r="I64" i="10"/>
  <c r="H64" i="10"/>
  <c r="G64" i="10"/>
  <c r="F64" i="10"/>
  <c r="E64" i="10"/>
  <c r="J53" i="10"/>
  <c r="E53" i="10"/>
  <c r="J42" i="10"/>
  <c r="E42" i="10"/>
  <c r="J31" i="10"/>
  <c r="I31" i="10"/>
  <c r="H31" i="10"/>
  <c r="F31" i="10"/>
  <c r="E31" i="10"/>
  <c r="I20" i="10"/>
  <c r="H20" i="10"/>
  <c r="F20" i="10"/>
  <c r="E20" i="10"/>
  <c r="I12" i="10"/>
  <c r="H14" i="16" s="1"/>
  <c r="H13" i="16" s="1"/>
  <c r="H40" i="16" s="1"/>
  <c r="H12" i="10"/>
  <c r="F12" i="10"/>
  <c r="E14" i="16" s="1"/>
  <c r="E13" i="16" s="1"/>
  <c r="E12" i="10"/>
  <c r="D14" i="16" s="1"/>
  <c r="D13" i="16" s="1"/>
  <c r="D40" i="16" s="1"/>
  <c r="J51" i="8"/>
  <c r="J93" i="8" s="1"/>
  <c r="I51" i="8"/>
  <c r="I93" i="8" s="1"/>
  <c r="H51" i="8"/>
  <c r="H93" i="8" s="1"/>
  <c r="G20" i="8"/>
  <c r="K36" i="8"/>
  <c r="J36" i="8"/>
  <c r="I36" i="8"/>
  <c r="H36" i="8"/>
  <c r="G36" i="8"/>
  <c r="F36" i="8"/>
  <c r="F20" i="8"/>
  <c r="F51" i="8" s="1"/>
  <c r="F93" i="8" s="1"/>
  <c r="G36" i="6"/>
  <c r="F36" i="6"/>
  <c r="E36" i="6"/>
  <c r="G18" i="6"/>
  <c r="F18" i="6"/>
  <c r="E18" i="6"/>
  <c r="G13" i="6"/>
  <c r="G61" i="6" s="1"/>
  <c r="G70" i="6" s="1"/>
  <c r="G71" i="6" s="1"/>
  <c r="F13" i="6"/>
  <c r="F61" i="6" s="1"/>
  <c r="F70" i="6" s="1"/>
  <c r="F71" i="6" s="1"/>
  <c r="E13" i="6"/>
  <c r="E61" i="6" s="1"/>
  <c r="E70" i="6" s="1"/>
  <c r="E71" i="6" s="1"/>
  <c r="M24" i="5"/>
  <c r="L24" i="5"/>
  <c r="K24" i="5"/>
  <c r="J24" i="5"/>
  <c r="I24" i="5"/>
  <c r="G24" i="5"/>
  <c r="M17" i="5"/>
  <c r="M30" i="5" s="1"/>
  <c r="L17" i="5"/>
  <c r="K17" i="5"/>
  <c r="K30" i="5" s="1"/>
  <c r="J17" i="5"/>
  <c r="J30" i="5" s="1"/>
  <c r="I17" i="5"/>
  <c r="I30" i="5" s="1"/>
  <c r="G17" i="5"/>
  <c r="G30" i="5" s="1"/>
  <c r="I23" i="3"/>
  <c r="K15" i="3"/>
  <c r="K14" i="3" s="1"/>
  <c r="K25" i="3" s="1"/>
  <c r="J15" i="3"/>
  <c r="J14" i="3" s="1"/>
  <c r="J25" i="3" s="1"/>
  <c r="I15" i="3"/>
  <c r="I14" i="3" s="1"/>
  <c r="H15" i="3"/>
  <c r="H14" i="3" s="1"/>
  <c r="H25" i="3" s="1"/>
  <c r="G15" i="3"/>
  <c r="G14" i="3" s="1"/>
  <c r="G25" i="3" s="1"/>
  <c r="F15" i="3"/>
  <c r="F14" i="3" s="1"/>
  <c r="F25" i="3" s="1"/>
  <c r="E15" i="3"/>
  <c r="E14" i="3" s="1"/>
  <c r="E25" i="3" s="1"/>
  <c r="K19" i="3"/>
  <c r="J19" i="3"/>
  <c r="I19" i="3"/>
  <c r="H19" i="3"/>
  <c r="G19" i="3"/>
  <c r="F19" i="3"/>
  <c r="E19" i="3"/>
  <c r="J51" i="1"/>
  <c r="I51" i="1"/>
  <c r="J47" i="1"/>
  <c r="I47" i="1"/>
  <c r="F50" i="1"/>
  <c r="E50" i="1"/>
  <c r="E47" i="1"/>
  <c r="E40" i="1"/>
  <c r="J40" i="1"/>
  <c r="I40" i="1"/>
  <c r="J36" i="1"/>
  <c r="I36" i="1"/>
  <c r="J32" i="1"/>
  <c r="I32" i="1"/>
  <c r="J18" i="1"/>
  <c r="I18" i="1"/>
  <c r="J28" i="1"/>
  <c r="I28" i="1"/>
  <c r="F34" i="1"/>
  <c r="E34" i="1"/>
  <c r="E26" i="1"/>
  <c r="F18" i="1"/>
  <c r="L30" i="5" l="1"/>
  <c r="G51" i="8"/>
  <c r="G93" i="8" s="1"/>
  <c r="K20" i="8"/>
  <c r="H11" i="11"/>
  <c r="E40" i="16"/>
  <c r="E11" i="11"/>
  <c r="I11" i="11"/>
  <c r="F40" i="16"/>
  <c r="G14" i="16"/>
  <c r="J12" i="10"/>
  <c r="F11" i="11"/>
  <c r="I25" i="3"/>
  <c r="G11" i="11"/>
  <c r="J11" i="11" s="1"/>
  <c r="J78" i="11"/>
  <c r="H37" i="12"/>
  <c r="K51" i="8"/>
  <c r="K93" i="8" s="1"/>
  <c r="E27" i="6"/>
  <c r="E28" i="6" s="1"/>
  <c r="E31" i="6" s="1"/>
  <c r="E40" i="6" s="1"/>
  <c r="I11" i="10"/>
  <c r="H11" i="10"/>
  <c r="F11" i="10"/>
  <c r="E11" i="10"/>
  <c r="G27" i="6"/>
  <c r="G28" i="6" s="1"/>
  <c r="G31" i="6" s="1"/>
  <c r="G40" i="6" s="1"/>
  <c r="F27" i="6"/>
  <c r="F28" i="6" s="1"/>
  <c r="F31" i="6" s="1"/>
  <c r="F40" i="6" s="1"/>
  <c r="J55" i="1"/>
  <c r="J66" i="1" s="1"/>
  <c r="J83" i="1" s="1"/>
  <c r="F55" i="1"/>
  <c r="F68" i="1" s="1"/>
  <c r="I55" i="1"/>
  <c r="I66" i="1" s="1"/>
  <c r="I83" i="1" s="1"/>
  <c r="E55" i="1"/>
  <c r="E68" i="1" s="1"/>
  <c r="J30" i="10"/>
  <c r="I85" i="1" l="1"/>
  <c r="F91" i="11"/>
  <c r="E17" i="12" s="1"/>
  <c r="G13" i="16"/>
  <c r="G40" i="16" s="1"/>
  <c r="I14" i="16"/>
  <c r="I91" i="11"/>
  <c r="R11" i="10"/>
  <c r="H91" i="11"/>
  <c r="G17" i="12" s="1"/>
  <c r="H18" i="14" s="1"/>
  <c r="H16" i="14" s="1"/>
  <c r="H101" i="14" s="1"/>
  <c r="L12" i="10"/>
  <c r="E91" i="11"/>
  <c r="D17" i="12" s="1"/>
  <c r="J29" i="10"/>
  <c r="J28" i="10"/>
  <c r="J27" i="10"/>
  <c r="F18" i="14" l="1"/>
  <c r="F16" i="14" s="1"/>
  <c r="F101" i="14" s="1"/>
  <c r="E15" i="12"/>
  <c r="E37" i="12" s="1"/>
  <c r="E18" i="14"/>
  <c r="E16" i="14" s="1"/>
  <c r="E101" i="14" s="1"/>
  <c r="D15" i="12"/>
  <c r="D37" i="12" s="1"/>
  <c r="G15" i="12"/>
  <c r="G37" i="12" s="1"/>
  <c r="J26" i="10"/>
  <c r="J25" i="10" l="1"/>
  <c r="J24" i="10" l="1"/>
  <c r="J23" i="10" l="1"/>
  <c r="J21" i="10" l="1"/>
  <c r="J20" i="10" s="1"/>
  <c r="G20" i="10"/>
  <c r="G11" i="10" l="1"/>
  <c r="G91" i="11" l="1"/>
  <c r="F17" i="12"/>
  <c r="I17" i="12" s="1"/>
  <c r="F15" i="12"/>
  <c r="O11" i="10"/>
  <c r="J11" i="10"/>
  <c r="J91" i="11" s="1"/>
  <c r="I13" i="16"/>
  <c r="I40" i="16" s="1"/>
  <c r="I15" i="12" l="1"/>
  <c r="G18" i="14"/>
  <c r="F37" i="12"/>
  <c r="I37" i="12"/>
  <c r="J18" i="14" l="1"/>
  <c r="G16" i="14"/>
  <c r="G101" i="14" l="1"/>
  <c r="J16" i="14"/>
  <c r="J101" i="14" s="1"/>
</calcChain>
</file>

<file path=xl/sharedStrings.xml><?xml version="1.0" encoding="utf-8"?>
<sst xmlns="http://schemas.openxmlformats.org/spreadsheetml/2006/main" count="1387" uniqueCount="820">
  <si>
    <t>Estado de Situación Financiera Detallado - LDF</t>
  </si>
  <si>
    <t>(PESOS)</t>
  </si>
  <si>
    <t>Concepto (c)</t>
  </si>
  <si>
    <t>diciembre de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</si>
  <si>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</si>
  <si>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</si>
  <si>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</si>
  <si>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</si>
  <si>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</si>
  <si>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</si>
  <si>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</si>
  <si>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</si>
  <si>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</si>
  <si>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</si>
  <si>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</si>
  <si>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</si>
  <si>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</si>
  <si>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</si>
  <si>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</si>
  <si>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</si>
  <si>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</si>
  <si>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</si>
  <si>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</si>
  <si>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</si>
  <si>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</si>
  <si>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</si>
  <si>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</si>
  <si>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</si>
  <si>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</si>
  <si>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</si>
  <si>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</si>
  <si>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</si>
  <si>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</si>
  <si>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</si>
  <si>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</si>
  <si>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</si>
  <si>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</si>
  <si>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</si>
  <si>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</si>
  <si>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</si>
  <si>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</si>
  <si>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</si>
  <si>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</si>
  <si>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</si>
  <si>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</si>
  <si>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</si>
  <si>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</si>
  <si>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</si>
  <si>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</si>
  <si>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</si>
  <si>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</si>
  <si>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</si>
  <si>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</si>
  <si>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 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</si>
  <si>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</si>
  <si>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</si>
  <si>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</si>
  <si>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</si>
  <si>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</si>
  <si>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</si>
  <si>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</si>
  <si>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</si>
  <si>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</si>
  <si>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</si>
  <si>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</si>
  <si>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</si>
  <si>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</si>
  <si>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</si>
  <si>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</si>
  <si>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</si>
  <si>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</si>
  <si>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</si>
  <si>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</si>
  <si>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</si>
  <si>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</si>
  <si>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</si>
  <si>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</si>
  <si>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</si>
  <si>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</si>
  <si>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</si>
  <si>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</si>
  <si>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</si>
  <si>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</si>
  <si>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</si>
  <si>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</si>
  <si>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</si>
  <si>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</si>
  <si>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</si>
  <si>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>b. Derechos a Recibir Efectivo o Equivalentes a Largo Plazo</t>
  </si>
  <si>
    <t>b. Documentos por Pagar a Largo Plazo</t>
  </si>
  <si>
    <t>c. Bienes Inmuebles, Infraestructura y Construcciones en Proceso</t>
  </si>
  <si>
    <t>c. Deuda Pública a Largo Plazo</t>
  </si>
  <si>
    <t>d. Bienes Muebles</t>
  </si>
  <si>
    <t>d. Pasivos Diferidos a Largo Plazo</t>
  </si>
  <si>
    <t>e. Activos Intangibles</t>
  </si>
  <si>
    <t>e. Fondos y Bienes de Terceros en Garantía y/o en Administración a Largo Plazo</t>
  </si>
  <si>
    <t>f. Depreciación, Deterioro y Amortización Acumulada de Bienes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</si>
  <si>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</si>
  <si>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</si>
  <si>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</si>
  <si>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</si>
  <si>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</si>
  <si>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</si>
  <si>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</si>
  <si>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</si>
  <si>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</si>
  <si>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</si>
  <si>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</si>
  <si>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</si>
  <si>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</si>
  <si>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</si>
  <si>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</si>
  <si>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</si>
  <si>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</si>
  <si>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</si>
  <si>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</si>
  <si>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 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</si>
  <si>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</si>
  <si>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</si>
  <si>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</si>
  <si>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</si>
  <si>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</si>
  <si>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</t>
  </si>
  <si>
    <t>Otros Pasivos (c)</t>
  </si>
  <si>
    <t>Saldo</t>
  </si>
  <si>
    <t>al 31 de</t>
  </si>
  <si>
    <t>Disposiciones</t>
  </si>
  <si>
    <t>del Periodo (e)</t>
  </si>
  <si>
    <t>Amortizaciones</t>
  </si>
  <si>
    <t>del Periodo (f)</t>
  </si>
  <si>
    <t>Revaluaciones,</t>
  </si>
  <si>
    <t>Reclasificaciones</t>
  </si>
  <si>
    <t>y Otros Ajustes (g)</t>
  </si>
  <si>
    <t>Saldo Final</t>
  </si>
  <si>
    <t>del Periodo</t>
  </si>
  <si>
    <t>(h)</t>
  </si>
  <si>
    <t>h=d+e-f+g</t>
  </si>
  <si>
    <t>Pago de</t>
  </si>
  <si>
    <t>Intereses del</t>
  </si>
  <si>
    <t>Periodo (i)</t>
  </si>
  <si>
    <t>Comisiones y</t>
  </si>
  <si>
    <t>demás costos</t>
  </si>
  <si>
    <t>asociados durante</t>
  </si>
  <si>
    <t>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</si>
  <si>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</si>
  <si>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</si>
  <si>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</si>
  <si>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</si>
  <si>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</si>
  <si>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</si>
  <si>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</si>
  <si>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</si>
  <si>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</si>
  <si>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>2. Otros Pasivos</t>
  </si>
  <si>
    <t>3. Total de la Deuda Pública y OtrosPasivos (3=1+2)</t>
  </si>
  <si>
    <t>A. Deuda Contingente 1</t>
  </si>
  <si>
    <t>B. Deuda Contingente 2</t>
  </si>
  <si>
    <t>C. Deuda Contingente XX</t>
  </si>
  <si>
    <t>5. Valor de Instrumentos Bono Cupón Cero2 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</si>
  <si>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</si>
  <si>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</si>
  <si>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</si>
  <si>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</si>
  <si>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</si>
  <si>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</si>
  <si>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</si>
  <si>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</si>
  <si>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</si>
  <si>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</si>
  <si>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</si>
  <si>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Costos</t>
  </si>
  <si>
    <t>Relacionados (o)</t>
  </si>
  <si>
    <t>Tasa Efectiva</t>
  </si>
  <si>
    <t>(p)</t>
  </si>
  <si>
    <t>6. Obligaciones a Corto Plazo</t>
  </si>
  <si>
    <t>A. Crédito 1</t>
  </si>
  <si>
    <t>B. Crédito 2</t>
  </si>
  <si>
    <t>C. Crédito XX</t>
  </si>
  <si>
    <t>Informe Analítico de Obligaciones Diferentes de Financiamientos LDF</t>
  </si>
  <si>
    <t>Denominación de las Obligaciones</t>
  </si>
  <si>
    <t>Diferentes de Financiamiento (c)</t>
  </si>
  <si>
    <t>Fecha del</t>
  </si>
  <si>
    <t>Contrato (d)</t>
  </si>
  <si>
    <t>Fecha de</t>
  </si>
  <si>
    <t>inicio de</t>
  </si>
  <si>
    <t>operación del</t>
  </si>
  <si>
    <t>proyecto (e)</t>
  </si>
  <si>
    <t>vencimiento</t>
  </si>
  <si>
    <t>(f)</t>
  </si>
  <si>
    <t>Monto de la</t>
  </si>
  <si>
    <t>inversión</t>
  </si>
  <si>
    <t>pactado (g)</t>
  </si>
  <si>
    <t>pactado (h)</t>
  </si>
  <si>
    <t>Monto promedio</t>
  </si>
  <si>
    <t>mensual del pago</t>
  </si>
  <si>
    <t>de la</t>
  </si>
  <si>
    <t>contraprestación</t>
  </si>
  <si>
    <t>(i)</t>
  </si>
  <si>
    <t>correspondiente al</t>
  </si>
  <si>
    <t>pago de inversión</t>
  </si>
  <si>
    <t>(j)</t>
  </si>
  <si>
    <t>Monto pagado de la</t>
  </si>
  <si>
    <t>inversión al XX de</t>
  </si>
  <si>
    <t>XXXX de 20XN (k)</t>
  </si>
  <si>
    <t>Monto pagado</t>
  </si>
  <si>
    <t>de la inversión</t>
  </si>
  <si>
    <t>actualizado al</t>
  </si>
  <si>
    <t>XX de XXXX de</t>
  </si>
  <si>
    <t>20XN (l)</t>
  </si>
  <si>
    <t>Saldo pendiente</t>
  </si>
  <si>
    <t>por pagar de la</t>
  </si>
  <si>
    <t>inversión al XX</t>
  </si>
  <si>
    <t>de XXXX de</t>
  </si>
  <si>
    <t>20XN (m = g l)</t>
  </si>
  <si>
    <t>A. Asociaciones Público Privadas</t>
  </si>
  <si>
    <t>(APP's)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</si>
  <si>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</si>
  <si>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</si>
  <si>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</si>
  <si>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</si>
  <si>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</si>
  <si>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</si>
  <si>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</si>
  <si>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</si>
  <si>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</si>
  <si>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</t>
  </si>
  <si>
    <t>Financiamiento (C=A+B)</t>
  </si>
  <si>
    <t>Balance Presupuestario - LDF</t>
  </si>
  <si>
    <t>Estimado/</t>
  </si>
  <si>
    <t>Aprobado (d)</t>
  </si>
  <si>
    <t>Devengado</t>
  </si>
  <si>
    <t>Recaudado/</t>
  </si>
  <si>
    <t>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</si>
  <si>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</si>
  <si>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</si>
  <si>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</si>
  <si>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</si>
  <si>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 (B = B1+B2)</t>
  </si>
  <si>
    <t>B1. Gasto No Etiquetado (sin incluir Amortización de la Deuda Pública)</t>
  </si>
  <si>
    <t>B2. Gasto Etiquetado (sin incluir Amortización de la Deuda Pública)</t>
  </si>
  <si>
    <t>C. Remanentes del Ejercicio Anterior ( C = C1 + C2 )</t>
  </si>
  <si>
    <t>C1. Remanentes de Ingresos de Libre Disposición aplicados en el periodo</t>
  </si>
  <si>
    <t>C2. Remanentes de Transferencias Federales Etiquetadas aplicados en el</t>
  </si>
  <si>
    <t>periodo</t>
  </si>
  <si>
    <t>II. Balance Presupuestario sin Financiamiento Neto (II = I - A3)</t>
  </si>
  <si>
    <t>III. Balance Presupuestario sin Financiamiento Neto y sin Remanentes del Ejercicio</t>
  </si>
  <si>
    <t>Anterior (III= II - C)</t>
  </si>
  <si>
    <t>Concepto</t>
  </si>
  <si>
    <t>Aprobado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</si>
  <si>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</si>
  <si>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</si>
  <si>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</si>
  <si>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 + E)</t>
  </si>
  <si>
    <t>F. Financiamiento (F = F1 + F2)</t>
  </si>
  <si>
    <t>F1. Financiamiento con Fuente de Pago de Ingresos de Libre Disposición</t>
  </si>
  <si>
    <t>F2. Financiamiento con Fuente de Pago de Transferencias Federales</t>
  </si>
  <si>
    <t>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</si>
  <si>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</si>
  <si>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</si>
  <si>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</si>
  <si>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G )</t>
  </si>
  <si>
    <t>A3.1 Financiamiento Neto con Fuente de Pago de Ingresos de Libre Disposición (A3.1 = F1 G1)</t>
  </si>
  <si>
    <t>F1. Financiamiento con Fuente de Pago de Ingresos de Libre Disposición</t>
  </si>
  <si>
    <t>V. Balance Presupuestario de Recursos Disponibles (V = A1 + A3.1 B 1 + C1)</t>
  </si>
  <si>
    <t>VI. Balance Presupuestario de Recursos Disponibles sin Financiamiento Neto (VI = V </t>
  </si>
  <si>
    <t>A3.1)</t>
  </si>
  <si>
    <t>A3.2 Financiamiento Neto con Fuente de Pago de Transferencias Federales Etiquetadas</t>
  </si>
  <si>
    <t>F2. Financiamiento con Fuente de Pago de Transferencias Federales</t>
  </si>
  <si>
    <t>C2. Remanentes de Transferencias Federales Etiquetadas aplicados en el periodo</t>
  </si>
  <si>
    <t>VII. Balance Presupuestario de Recursos Etiquetados (VII = A2 + A3.2 B2 + C2)</t>
  </si>
  <si>
    <t>VIII. Balance Presupuestario de Recursos Etiquetados sin Financiamiento Neto (VIII</t>
  </si>
  <si>
    <t>= VII A3.2)</t>
  </si>
  <si>
    <t>Estado Analítico de Ingresos Detallado - LDF</t>
  </si>
  <si>
    <t>Ingreso</t>
  </si>
  <si>
    <t>Diferencia (e)</t>
  </si>
  <si>
    <t>(c)</t>
  </si>
  <si>
    <t>Estimado (d)</t>
  </si>
  <si>
    <t>Ampliaciones/</t>
  </si>
  <si>
    <t>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</si>
  <si>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</si>
  <si>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</si>
  <si>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</si>
  <si>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</si>
  <si>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</si>
  <si>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</si>
  <si>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</si>
  <si>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</si>
  <si>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</si>
  <si>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</si>
  <si>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</si>
  <si>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</si>
  <si>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</si>
  <si>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</si>
  <si>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</si>
  <si>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</si>
  <si>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</si>
  <si>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</t>
  </si>
  <si>
    <t>Servicios</t>
  </si>
  <si>
    <t>h7) 0.136% de la Recaudación Federal</t>
  </si>
  <si>
    <t>Participable</t>
  </si>
  <si>
    <t>h8) 3.17% Sobre Extracción de Petróleo</t>
  </si>
  <si>
    <t>h9) Gasolinas y Diésel</t>
  </si>
  <si>
    <t>h10) Fondo del Impuesto Sobre la Renta</t>
  </si>
  <si>
    <t>h11) Fondo de Estabilización de los Ingresos de</t>
  </si>
  <si>
    <t>las Entidades Federativas</t>
  </si>
  <si>
    <t>I. Incentivos Derivados de la Colaboración Fiscal</t>
  </si>
  <si>
    <t>(I=i1+i2+i3+i4+i5)</t>
  </si>
  <si>
    <t>i1) Tenencia o Uso de Vehículos</t>
  </si>
  <si>
    <t>i2) Fondo de Compensación ISAN</t>
  </si>
  <si>
    <t>i3) Impuesto Sobre Automóviles Nuevos</t>
  </si>
  <si>
    <t>i4) Fondo de Compensación de Repecos-</t>
  </si>
  <si>
    <t>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</si>
  <si>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</si>
  <si>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</si>
  <si>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</si>
  <si>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</si>
  <si>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</si>
  <si>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</si>
  <si>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</si>
  <si>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 de Ingresos de Libre Disposición</t>
  </si>
  <si>
    <t>(I=A+B+C+D+E+F+G+H+I+J+K+L)</t>
  </si>
  <si>
    <t>Ingresos Excedentes de Ingresos de Libre</t>
  </si>
  <si>
    <t>Disposición</t>
  </si>
  <si>
    <t>Transferencias Federales Etiquetadas</t>
  </si>
  <si>
    <t>A. Aportaciones (A=a1+a2+a3+a4+a5+a6+a7+a8)</t>
  </si>
  <si>
    <t>a1) Fondo de Aportaciones para la Nómina</t>
  </si>
  <si>
    <t>Educativa y Gasto Operativo</t>
  </si>
  <si>
    <t>a2) Fondo de Aportaciones para los Servicios de</t>
  </si>
  <si>
    <t>Salud</t>
  </si>
  <si>
    <t>a3) Fondo de Aportaciones para la Infraestructura</t>
  </si>
  <si>
    <t>Social</t>
  </si>
  <si>
    <t>a4) Fondo de Aportaciones para el</t>
  </si>
  <si>
    <t>Fortalecimiento de los Municipios y de las</t>
  </si>
  <si>
    <t>Demarcaciones Territoriales del Distrito Federal</t>
  </si>
  <si>
    <t>a5) Fondo de Aportaciones Múltiples</t>
  </si>
  <si>
    <t>a6) Fondo de Aportaciones para la Educación</t>
  </si>
  <si>
    <t>Tecnológica y de Adultos</t>
  </si>
  <si>
    <t>a7) Fondo de Aportaciones para la Seguridad</t>
  </si>
  <si>
    <t>Pública de los Estados y del Distrito Federal</t>
  </si>
  <si>
    <t>a8) Fondo de Aportaciones para el</t>
  </si>
  <si>
    <t>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</si>
  <si>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</si>
  <si>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</si>
  <si>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</si>
  <si>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</si>
  <si>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</si>
  <si>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</si>
  <si>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</t>
  </si>
  <si>
    <t>Municipios Productores de Hidrocarburos</t>
  </si>
  <si>
    <t>c2) Fondo Minero</t>
  </si>
  <si>
    <t>D. Transferencias, Subsidios y Subvenciones, y</t>
  </si>
  <si>
    <t>Pensiones y Jubilaciones</t>
  </si>
  <si>
    <t>E. Otras Transferencias Federales Etiquetadas</t>
  </si>
  <si>
    <t>II. Total de Transferencias Federales Etiquetadas (II</t>
  </si>
  <si>
    <t>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</si>
  <si>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</si>
  <si>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</si>
  <si>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</si>
  <si>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</si>
  <si>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</t>
  </si>
  <si>
    <t>Fuente de Pago de Ingresos de Libre Disposición</t>
  </si>
  <si>
    <t>2. Ingresos Derivados de Financiamientos con</t>
  </si>
  <si>
    <t>Fuente de Pago de Transferencias Federales</t>
  </si>
  <si>
    <t>3. Ingresos Derivados de Financiamientos (3 = 1 +</t>
  </si>
  <si>
    <t>2)</t>
  </si>
  <si>
    <t>Estado Analítico del Ejercicio del Presupuesto de Egresos Detallado - LDF</t>
  </si>
  <si>
    <t>Clasificación por Objeto del Gasto (Capítulo y Concepto)</t>
  </si>
  <si>
    <t>Egresos</t>
  </si>
  <si>
    <t>Subejercicio</t>
  </si>
  <si>
    <t>(e)</t>
  </si>
  <si>
    <t>(d)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</si>
  <si>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</si>
  <si>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</si>
  <si>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</si>
  <si>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</si>
  <si>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</si>
  <si>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</si>
  <si>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</si>
  <si>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</si>
  <si>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</si>
  <si>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</si>
  <si>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</t>
  </si>
  <si>
    <t>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</si>
  <si>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</si>
  <si>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</si>
  <si>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</si>
  <si>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</si>
  <si>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</si>
  <si>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</si>
  <si>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</si>
  <si>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</si>
  <si>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</si>
  <si>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</si>
  <si>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</si>
  <si>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</si>
  <si>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</si>
  <si>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</t>
  </si>
  <si>
    <t>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</si>
  <si>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</si>
  <si>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</si>
  <si>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</si>
  <si>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</si>
  <si>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</t>
  </si>
  <si>
    <t>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</si>
  <si>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</si>
  <si>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</si>
  <si>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</si>
  <si>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</si>
  <si>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</si>
  <si>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</si>
  <si>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</si>
  <si>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</si>
  <si>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</si>
  <si>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</t>
  </si>
  <si>
    <t>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</si>
  <si>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</si>
  <si>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</si>
  <si>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</si>
  <si>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</si>
  <si>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</si>
  <si>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</si>
  <si>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</si>
  <si>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</si>
  <si>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</si>
  <si>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</si>
  <si>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</si>
  <si>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</si>
  <si>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</si>
  <si>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</t>
  </si>
  <si>
    <t>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</si>
  <si>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</si>
  <si>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</si>
  <si>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</si>
  <si>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</si>
  <si>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</si>
  <si>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</si>
  <si>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</si>
  <si>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</si>
  <si>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</si>
  <si>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</si>
  <si>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</si>
  <si>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</si>
  <si>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</si>
  <si>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</si>
  <si>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</si>
  <si>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</si>
  <si>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</si>
  <si>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</si>
  <si>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</si>
  <si>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</si>
  <si>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</si>
  <si>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</si>
  <si>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Formato 6 b)</t>
    </r>
    <r>
      <rPr>
        <sz val="10"/>
        <color rgb="FF2F2F2F"/>
        <rFont val="Arial"/>
        <family val="2"/>
      </rPr>
      <t>    </t>
    </r>
    <r>
      <rPr>
        <b/>
        <sz val="9"/>
        <color rgb="FF2F2F2F"/>
        <rFont val="Arial"/>
        <family val="2"/>
      </rPr>
      <t>Estado Analítico del Ejercicio del Presupuesto de Egresos Detallado - LDF</t>
    </r>
  </si>
  <si>
    <r>
      <t>                     </t>
    </r>
    <r>
      <rPr>
        <b/>
        <sz val="9"/>
        <color rgb="FF2F2F2F"/>
        <rFont val="Arial"/>
        <family val="2"/>
      </rPr>
      <t>(Clasificación Administrativa)</t>
    </r>
  </si>
  <si>
    <t>Clasificación Administrativa</t>
  </si>
  <si>
    <t>Subejercicio (e)</t>
  </si>
  <si>
    <t>I. Gasto No Etiquetado</t>
  </si>
  <si>
    <t>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</si>
  <si>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</si>
  <si>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</si>
  <si>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</si>
  <si>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</si>
  <si>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</si>
  <si>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</si>
  <si>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</si>
  <si>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</si>
  <si>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</si>
  <si>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r>
      <t>Formato 6 c)</t>
    </r>
    <r>
      <rPr>
        <sz val="10"/>
        <color rgb="FF2F2F2F"/>
        <rFont val="Arial"/>
        <family val="2"/>
      </rPr>
      <t>   </t>
    </r>
    <r>
      <rPr>
        <b/>
        <sz val="9"/>
        <color rgb="FF2F2F2F"/>
        <rFont val="Arial"/>
        <family val="2"/>
      </rPr>
      <t>Estado Analítico del Ejercicio del Presupuesto de Egresos Detallado - LDF</t>
    </r>
  </si>
  <si>
    <r>
      <t>                    </t>
    </r>
    <r>
      <rPr>
        <b/>
        <sz val="9"/>
        <color rgb="FF2F2F2F"/>
        <rFont val="Arial"/>
        <family val="2"/>
      </rPr>
      <t>(Clasificación Funcional)</t>
    </r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</si>
  <si>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</si>
  <si>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</si>
  <si>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</si>
  <si>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</si>
  <si>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</si>
  <si>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</si>
  <si>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</si>
  <si>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</si>
  <si>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</si>
  <si>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</si>
  <si>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</si>
  <si>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</si>
  <si>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</si>
  <si>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</si>
  <si>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</si>
  <si>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</t>
  </si>
  <si>
    <t>Sociales</t>
  </si>
  <si>
    <t>b5) Educación</t>
  </si>
  <si>
    <t>b6) Protección Social</t>
  </si>
  <si>
    <t>b7) Otros Asuntos Sociales</t>
  </si>
  <si>
    <t>C. Desarrollo Económico</t>
  </si>
  <si>
    <t>(C=c1+c2+c3+c4+c5+c6+c7+c8+c9)</t>
  </si>
  <si>
    <t>c1) Asuntos Económicos, Comerciales y Laborales en</t>
  </si>
  <si>
    <t>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</si>
  <si>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</si>
  <si>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</si>
  <si>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</si>
  <si>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</si>
  <si>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</si>
  <si>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</si>
  <si>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</si>
  <si>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</si>
  <si>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</t>
  </si>
  <si>
    <t>(D=d1+d2+d3+d4)</t>
  </si>
  <si>
    <t>d1) Transacciones de la Deuda Publica / Costo</t>
  </si>
  <si>
    <t>Financiero de la Deuda</t>
  </si>
  <si>
    <t>d2) Transferencias, Participaciones y Aportaciones</t>
  </si>
  <si>
    <t>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</si>
  <si>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</si>
  <si>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</si>
  <si>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</si>
  <si>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</t>
  </si>
  <si>
    <r>
      <t>Formato 6 d)</t>
    </r>
    <r>
      <rPr>
        <sz val="10"/>
        <color rgb="FF2F2F2F"/>
        <rFont val="Arial"/>
        <family val="2"/>
      </rPr>
      <t>  </t>
    </r>
    <r>
      <rPr>
        <b/>
        <sz val="9"/>
        <color rgb="FF2F2F2F"/>
        <rFont val="Arial"/>
        <family val="2"/>
      </rPr>
      <t>Estado Analítico del Ejercicio del Presupuesto de Egresos Detallado - LDF</t>
    </r>
  </si>
  <si>
    <r>
      <t>                    </t>
    </r>
    <r>
      <rPr>
        <b/>
        <sz val="9"/>
        <color rgb="FF2F2F2F"/>
        <rFont val="Arial"/>
        <family val="2"/>
      </rPr>
      <t>(Clasificación de Servicios Personales por Categoría)</t>
    </r>
  </si>
  <si>
    <t>Clasificación de Servicios Personales por Categoría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</si>
  <si>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</si>
  <si>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</si>
  <si>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</si>
  <si>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</si>
  <si>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</si>
  <si>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</si>
  <si>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</si>
  <si>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</t>
  </si>
  <si>
    <t>nuevas leyes federales o reformas a las</t>
  </si>
  <si>
    <t>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</si>
  <si>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</si>
  <si>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</si>
  <si>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</si>
  <si>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</si>
  <si>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</t>
  </si>
  <si>
    <t>(III = I + II)</t>
  </si>
  <si>
    <t>Formatos 7</t>
  </si>
  <si>
    <t>Proyecciones y Resultados de Ingresos y Egresos - LDF</t>
  </si>
  <si>
    <t>Proyecciones de Ingresos - LDF</t>
  </si>
  <si>
    <t>(CIFRAS NOMINALES)</t>
  </si>
  <si>
    <t>Concepto (b)</t>
  </si>
  <si>
    <t>Año en</t>
  </si>
  <si>
    <t>Cuestión</t>
  </si>
  <si>
    <t>(de iniciativa</t>
  </si>
  <si>
    <t>de Ley) (c)</t>
  </si>
  <si>
    <t>Año 1 (d)</t>
  </si>
  <si>
    <t>Año 2 (d)</t>
  </si>
  <si>
    <t>Año 3 (d)</t>
  </si>
  <si>
    <t>Año 4 (d)</t>
  </si>
  <si>
    <t>Año 5 (d)</t>
  </si>
  <si>
    <t>(1=A+B+C+D+E+F+G+H+I+J+K+L)</t>
  </si>
  <si>
    <t>y Jubilaciones</t>
  </si>
  <si>
    <t>1. Ingresos Derivados de Financiamientos con Fuente de Pago</t>
  </si>
  <si>
    <t>de Recursos de Libre Disposición</t>
  </si>
  <si>
    <t>2. Ingresos derivados de Financiamientos con Fuente de Pago</t>
  </si>
  <si>
    <t>de Transferencias Federales Etiquetadas</t>
  </si>
  <si>
    <t>3. Ingresos Derivados de Financiamiento (3 = 1 + 2)</t>
  </si>
  <si>
    <r>
      <t>Formato 7 b)</t>
    </r>
    <r>
      <rPr>
        <sz val="10"/>
        <color rgb="FF2F2F2F"/>
        <rFont val="Arial"/>
        <family val="2"/>
      </rPr>
      <t>  </t>
    </r>
    <r>
      <rPr>
        <b/>
        <sz val="9"/>
        <color rgb="FF2F2F2F"/>
        <rFont val="Arial"/>
        <family val="2"/>
      </rPr>
      <t>Proyecciones de Egresos - LDF</t>
    </r>
  </si>
  <si>
    <t>Proyecciones de Egresos - LDF</t>
  </si>
  <si>
    <t>Año en Cuestión</t>
  </si>
  <si>
    <t>(de proyecto de</t>
  </si>
  <si>
    <t>presupuesto) (c)</t>
  </si>
  <si>
    <t>Ayudas</t>
  </si>
  <si>
    <t>Resultados de Ingresos - LDF</t>
  </si>
  <si>
    <t>Año 1 1</t>
  </si>
  <si>
    <t>Año del</t>
  </si>
  <si>
    <t>Ejercicio</t>
  </si>
  <si>
    <t>1. Ingresos Derivados de Financiamientos con Fuente de Pago de</t>
  </si>
  <si>
    <t>Recursos de Libre Disposición</t>
  </si>
  <si>
    <t>2. Ingresos derivados de Financiamientos con Fuente de Pago de</t>
  </si>
  <si>
    <t>1. Los importes corresponden al momento contable de los ingresos devengados.</t>
  </si>
  <si>
    <t>2. Los importes corresponden a los ingresos devengados al cierre trimestral más reciente disponible y estimados para el resto del ejercicio.</t>
  </si>
  <si>
    <r>
      <t>Formato 7 d)</t>
    </r>
    <r>
      <rPr>
        <sz val="10"/>
        <color rgb="FF2F2F2F"/>
        <rFont val="Arial"/>
        <family val="2"/>
      </rPr>
      <t>    </t>
    </r>
    <r>
      <rPr>
        <b/>
        <sz val="9"/>
        <color rgb="FF2F2F2F"/>
        <rFont val="Arial"/>
        <family val="2"/>
      </rPr>
      <t>Resultados de Egresos - LDF</t>
    </r>
  </si>
  <si>
    <t>Resultados de Egresos - LDF</t>
  </si>
  <si>
    <t>1. Los importes corresponden a los egresos totales devengados.</t>
  </si>
  <si>
    <r>
      <t>Formato 8)</t>
    </r>
    <r>
      <rPr>
        <sz val="10"/>
        <color theme="1"/>
        <rFont val="Arial"/>
        <family val="2"/>
      </rPr>
      <t>   </t>
    </r>
    <r>
      <rPr>
        <b/>
        <sz val="9"/>
        <color theme="1"/>
        <rFont val="Arial"/>
        <family val="2"/>
      </rPr>
      <t>Informe sobre Estudios Actuariales LDF</t>
    </r>
  </si>
  <si>
    <t>Informe sobre Estudios Actuariales - LDF</t>
  </si>
  <si>
    <t>Pensiones y</t>
  </si>
  <si>
    <t>jubilaciones</t>
  </si>
  <si>
    <t>Riesgos de</t>
  </si>
  <si>
    <t>trabajo</t>
  </si>
  <si>
    <t>Invalidez y</t>
  </si>
  <si>
    <t>vida</t>
  </si>
  <si>
    <t>Otras</t>
  </si>
  <si>
    <t>prestacion</t>
  </si>
  <si>
    <t>es sociales</t>
  </si>
  <si>
    <t>Tipo de Sistema</t>
  </si>
  <si>
    <t>Prestación laboral o Fondo general para trabajadores del estado o</t>
  </si>
  <si>
    <t>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</si>
  <si>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</si>
  <si>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</si>
  <si>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</si>
  <si>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</si>
  <si>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</si>
  <si>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</si>
  <si>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</si>
  <si>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</si>
  <si>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</si>
  <si>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</si>
  <si>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</si>
  <si>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</si>
  <si>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</si>
  <si>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</si>
  <si>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</si>
  <si>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</si>
  <si>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</si>
  <si>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</si>
  <si>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</si>
  <si>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</si>
  <si>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</si>
  <si>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</si>
  <si>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</si>
  <si>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</si>
  <si>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</si>
  <si>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</si>
  <si>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</si>
  <si>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</si>
  <si>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</t>
  </si>
  <si>
    <t>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</si>
  <si>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</si>
  <si>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</si>
  <si>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</si>
  <si>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</si>
  <si>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</si>
  <si>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</si>
  <si>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</si>
  <si>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</si>
  <si>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</si>
  <si>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ANEXO 3</t>
  </si>
  <si>
    <t>"GUÍA DE CUMPLIMIENTO DE LA LEY DE DISCIPLINA FINANCIERA DE LAS ENTIDADES</t>
  </si>
  <si>
    <t>FEDERATIVAS Y LOS MUNICIPIOS"</t>
  </si>
  <si>
    <t>Guía de Cumplimiento de la Ley de Disciplina Financiera de las Entidades Federativas y Municipios</t>
  </si>
  <si>
    <t>Indicadores de Observancia (c)</t>
  </si>
  <si>
    <t>Implementación</t>
  </si>
  <si>
    <t>Resultado</t>
  </si>
  <si>
    <t>Fundamento (h)</t>
  </si>
  <si>
    <t>Comentarios (i)</t>
  </si>
  <si>
    <t>SI</t>
  </si>
  <si>
    <t>NO</t>
  </si>
  <si>
    <t>Mecanismo de</t>
  </si>
  <si>
    <t>Verificación (d)</t>
  </si>
  <si>
    <t>Fecha estimada de</t>
  </si>
  <si>
    <t>cumplimiento (e)</t>
  </si>
  <si>
    <t>Monto o valor (f)</t>
  </si>
  <si>
    <t>Unidad (pesos/</t>
  </si>
  <si>
    <t>porcentaje) (g)</t>
  </si>
  <si>
    <t>INDICADORES PRESUPUESTARIOS</t>
  </si>
  <si>
    <t>A. INDICADORES CUANTITATIVOS</t>
  </si>
  <si>
    <t>Balance Presupuestario Sostenible (j)</t>
  </si>
  <si>
    <t>a.</t>
  </si>
  <si>
    <t>Propuesto</t>
  </si>
  <si>
    <t>Iniciativa de Ley de Ingresos</t>
  </si>
  <si>
    <t>y Proyecto de Presupuesto</t>
  </si>
  <si>
    <t>de Egresos</t>
  </si>
  <si>
    <t>pesos</t>
  </si>
  <si>
    <t>Art. 6 y 19 de la LDF</t>
  </si>
  <si>
    <t>b.</t>
  </si>
  <si>
    <t>Ley de Ingresos y</t>
  </si>
  <si>
    <t>Presupuesto de Egresos</t>
  </si>
  <si>
    <t>c.</t>
  </si>
  <si>
    <t>Ejercido</t>
  </si>
  <si>
    <t>Cuenta Pública / Formato 4</t>
  </si>
  <si>
    <t>LDF</t>
  </si>
  <si>
    <t>Balance Presupuestario de Recursos Disponibles Sostenible (k)</t>
  </si>
  <si>
    <t>Financiamiento Neto dentro del Techo de Financiamiento Neto (l)</t>
  </si>
  <si>
    <t>Art. 6, 19 y 46 de la LDF</t>
  </si>
  <si>
    <t>Ley de Ingresos</t>
  </si>
  <si>
    <t>Recursos destinados a la atención de desastres naturales</t>
  </si>
  <si>
    <t>Asignación al fideicomiso para desastres naturales (m)</t>
  </si>
  <si>
    <t>a.1 Aprobado</t>
  </si>
  <si>
    <t>Reporte Trim. Formato 6 a)</t>
  </si>
  <si>
    <t>Art. 9 de la LDF</t>
  </si>
  <si>
    <t>a.2 Pagado</t>
  </si>
  <si>
    <t>Cuenta Pública / Formato 6</t>
  </si>
  <si>
    <t>a)</t>
  </si>
  <si>
    <t>Aportación promedio realizada por la Entidad Federativa durante los 5</t>
  </si>
  <si>
    <t>ejercicios previos, para infraestructura dañada por desastres naturales (n)</t>
  </si>
  <si>
    <t>Autorizaciones de recursos</t>
  </si>
  <si>
    <t>aprobados por el FONDEN</t>
  </si>
  <si>
    <t>Saldo del fideicomiso para desastres naturales (o)</t>
  </si>
  <si>
    <t>Cuenta Pública / Auxiliar de</t>
  </si>
  <si>
    <t>Cuentas</t>
  </si>
  <si>
    <t>d.</t>
  </si>
  <si>
    <t>Costo promedio de los últimos 5 ejercicios de la reconstrucción de</t>
  </si>
  <si>
    <t>infraestructura dañada por desastres naturales (p)</t>
  </si>
  <si>
    <t>Techo para servicios personales (q)</t>
  </si>
  <si>
    <t>Asignación en el Presupuesto de Egresos</t>
  </si>
  <si>
    <t>Reporte Trim. Formato 6 d)</t>
  </si>
  <si>
    <t>Art. 10 y 21 de la LDF</t>
  </si>
  <si>
    <t>Art. 13 fracc. V y 21 de la LDF</t>
  </si>
  <si>
    <t>Previsiones de gasto para compromisos de pago derivados de APPs (r)</t>
  </si>
  <si>
    <t>Art. 11 y 21 de la LDF</t>
  </si>
  <si>
    <t>Techo de ADEFAS para el ejercicio fiscal (s)</t>
  </si>
  <si>
    <t>Proyecto de Presupuesto de</t>
  </si>
  <si>
    <t>Art. 12 y 20 de la LDF</t>
  </si>
  <si>
    <t>B. INDICADORES CUALITATIVOS</t>
  </si>
  <si>
    <t>Iniciativa de Ley de Ingresos y Proyecto de Presupuesto de Egresos</t>
  </si>
  <si>
    <t>Objetivos anuales, estrategias y metas para el ejercicio fiscal (t)</t>
  </si>
  <si>
    <t>Iniciativa de Ley de Ingresos y</t>
  </si>
  <si>
    <t>Art. 5 y 18 de la LDF</t>
  </si>
  <si>
    <t>Proyecciones de ejercicios posteriores (u)</t>
  </si>
  <si>
    <t>Egresos / Formatos 7 a) y b)</t>
  </si>
  <si>
    <t>Descripción de riesgos relevantes y propuestas de acción para</t>
  </si>
  <si>
    <t>enfrentarlos (v)</t>
  </si>
  <si>
    <t>Resultados de ejercicios fiscales anteriores y el ejercicio fiscal en cuestión</t>
  </si>
  <si>
    <t>(w)</t>
  </si>
  <si>
    <t>Egresos / Formatos 7 c) y d)</t>
  </si>
  <si>
    <t>e.</t>
  </si>
  <si>
    <t>Estudio actuarial de las pensiones de sus trabajadores (x)</t>
  </si>
  <si>
    <t>Egresos / Formato 8</t>
  </si>
  <si>
    <t>Balance Presupuestario de Recursos Disponibles, en caso de ser</t>
  </si>
  <si>
    <t>negativo</t>
  </si>
  <si>
    <t>Razones excepcionales que justifican el Balance Presupuestario de</t>
  </si>
  <si>
    <t>Recursos Disponibles negativo (y)</t>
  </si>
  <si>
    <t>Iniciativa de Ley de Ingresos o</t>
  </si>
  <si>
    <t>Fuente de recursos para cubrir el Balance Presupuestario de Recursos</t>
  </si>
  <si>
    <t>Disponibles negativo (z)</t>
  </si>
  <si>
    <t>Número de ejercicios fiscales y acciones necesarias para cubrir el Balance</t>
  </si>
  <si>
    <t>Presupuestario de Recursos Disponibles negativo (aa)</t>
  </si>
  <si>
    <t>Informes Trimestrales sobre el avance de las acciones para recuperar el</t>
  </si>
  <si>
    <t>Balance Presupuestario de Recursos Disponibles (bb)</t>
  </si>
  <si>
    <t>Reporte Trim. y Cuenta Pública</t>
  </si>
  <si>
    <t>Servicios Personales</t>
  </si>
  <si>
    <t>Remuneraciones de los servidores públicos (cc)</t>
  </si>
  <si>
    <t>Proyecto de Presupuesto</t>
  </si>
  <si>
    <t>Previsiones salariales y económicas para cubrir incrementos salariales,</t>
  </si>
  <si>
    <t>creación de plazas y otros (dd)</t>
  </si>
  <si>
    <t>INDICADORES DEL EJERCICIO PRESUPUESTARIO</t>
  </si>
  <si>
    <t>Ingresos Excedentes derivados de Ingresos de Libre Disposición</t>
  </si>
  <si>
    <t>Monto de Ingresos Excedentes derivados de ILD (ee)</t>
  </si>
  <si>
    <t>Cuenta Pública / Formato 5</t>
  </si>
  <si>
    <t>Art. 14 y 21 de la LDF</t>
  </si>
  <si>
    <t>Monto de Ingresos Excedentes derivados de ILD destinados al fin del</t>
  </si>
  <si>
    <t>A.14, fracción I de la LDF (ff)</t>
  </si>
  <si>
    <t>Cuenta Pública</t>
  </si>
  <si>
    <t>A.14, fracción II, a) de la LDF (gg)</t>
  </si>
  <si>
    <t>A.14, fracción II, b) de la LDF (hh)</t>
  </si>
  <si>
    <t>artículo noveno transitorio de la LDF (ii)</t>
  </si>
  <si>
    <t>Art. Noveno Transitorio de la</t>
  </si>
  <si>
    <t>Análisis Costo-Beneficio para programas o proyectos de inversión</t>
  </si>
  <si>
    <t>mayores a 10 millones de UDIS (jj)</t>
  </si>
  <si>
    <t>Página de internet de la</t>
  </si>
  <si>
    <t>Secretaría de Finanzas o</t>
  </si>
  <si>
    <t>Tesorería Municipal</t>
  </si>
  <si>
    <t>Art. 13 frac. III y 21 de la LDF</t>
  </si>
  <si>
    <t>Análisis de conveniencia y análisis de transferencia de riesgos de los</t>
  </si>
  <si>
    <t>proyectos APPs (kk)</t>
  </si>
  <si>
    <t>Identificación de población objetivo, destino y temporalidad de subsidios</t>
  </si>
  <si>
    <t>(ll)</t>
  </si>
  <si>
    <t>Art. 13 frac. VII y 21 de la LDF</t>
  </si>
  <si>
    <t>INDICADORES DE DEUDA PÚBLICA</t>
  </si>
  <si>
    <t>Obligaciones a Corto Plazo</t>
  </si>
  <si>
    <t>Límite de Obligaciones a Corto Plazo (mm)</t>
  </si>
  <si>
    <t>Art. 30 frac. I de la LDF</t>
  </si>
  <si>
    <t>Obligaciones a Corto Plazo (nn)</t>
  </si>
  <si>
    <t>4. Deuda Contingente 1 (informativo)</t>
  </si>
  <si>
    <t>1     Se refiere a cualquier Financiamiento sin fuente o garantía de pago definida, que sea asumida de manera solidaria o subsidiaria por las Entidades Federativas con sus Municipios, organismos descentralizados y empresas de participación estatal mayoritaria y fideicomisos, locales o municipales, y por los Municipios con sus respectivos organismos descentralizados y empresas de participación municipal mayoritaria.</t>
  </si>
  <si>
    <t>²      Se refiere al valor del Bono Cupón Cero que respalda el pago de los créditos asociados al mismo (Activo).</t>
  </si>
  <si>
    <r>
      <t>Formato 7 a)</t>
    </r>
    <r>
      <rPr>
        <sz val="9"/>
        <color rgb="FF2F2F2F"/>
        <rFont val="Arial"/>
        <family val="2"/>
      </rPr>
      <t>    </t>
    </r>
    <r>
      <rPr>
        <b/>
        <sz val="9"/>
        <color rgb="FF2F2F2F"/>
        <rFont val="Arial"/>
        <family val="2"/>
      </rPr>
      <t>Proyecciones de Ingresos - LDF</t>
    </r>
  </si>
  <si>
    <r>
      <t>1.</t>
    </r>
    <r>
      <rPr>
        <sz val="9"/>
        <color rgb="FF000000"/>
        <rFont val="Arial"/>
        <family val="2"/>
      </rPr>
      <t> </t>
    </r>
    <r>
      <rPr>
        <b/>
        <sz val="9"/>
        <color rgb="FF000000"/>
        <rFont val="Arial"/>
        <family val="2"/>
      </rPr>
      <t>Ingresos de Libre Disposición</t>
    </r>
  </si>
  <si>
    <r>
      <t>A.</t>
    </r>
    <r>
      <rPr>
        <sz val="9"/>
        <color rgb="FF000000"/>
        <rFont val="Arial"/>
        <family val="2"/>
      </rPr>
      <t>  Impuestos</t>
    </r>
  </si>
  <si>
    <r>
      <t>B.</t>
    </r>
    <r>
      <rPr>
        <sz val="9"/>
        <color rgb="FF000000"/>
        <rFont val="Arial"/>
        <family val="2"/>
      </rPr>
      <t>  Cuotas y Aportaciones de Seguridad Social</t>
    </r>
  </si>
  <si>
    <r>
      <t>C.</t>
    </r>
    <r>
      <rPr>
        <sz val="9"/>
        <color rgb="FF000000"/>
        <rFont val="Arial"/>
        <family val="2"/>
      </rPr>
      <t>  Contribuciones de Mejoras</t>
    </r>
  </si>
  <si>
    <r>
      <t>D.</t>
    </r>
    <r>
      <rPr>
        <sz val="9"/>
        <color rgb="FF000000"/>
        <rFont val="Arial"/>
        <family val="2"/>
      </rPr>
      <t>  Derechos</t>
    </r>
  </si>
  <si>
    <r>
      <t>E.</t>
    </r>
    <r>
      <rPr>
        <sz val="9"/>
        <color rgb="FF000000"/>
        <rFont val="Arial"/>
        <family val="2"/>
      </rPr>
      <t>  Productos</t>
    </r>
  </si>
  <si>
    <r>
      <t>F.</t>
    </r>
    <r>
      <rPr>
        <sz val="9"/>
        <color rgb="FF000000"/>
        <rFont val="Arial"/>
        <family val="2"/>
      </rPr>
      <t>  Aprovechamientos</t>
    </r>
  </si>
  <si>
    <r>
      <t>G.</t>
    </r>
    <r>
      <rPr>
        <sz val="9"/>
        <color rgb="FF000000"/>
        <rFont val="Arial"/>
        <family val="2"/>
      </rPr>
      <t>  Ingresos por Ventas de Bienes y Servicios</t>
    </r>
  </si>
  <si>
    <r>
      <t>H.</t>
    </r>
    <r>
      <rPr>
        <sz val="9"/>
        <color rgb="FF000000"/>
        <rFont val="Arial"/>
        <family val="2"/>
      </rPr>
      <t>  Participaciones</t>
    </r>
  </si>
  <si>
    <r>
      <t>I.</t>
    </r>
    <r>
      <rPr>
        <sz val="9"/>
        <color rgb="FF000000"/>
        <rFont val="Arial"/>
        <family val="2"/>
      </rPr>
      <t>   Incentivos Derivados de la Colaboración Fiscal</t>
    </r>
  </si>
  <si>
    <r>
      <t>J.</t>
    </r>
    <r>
      <rPr>
        <sz val="9"/>
        <color rgb="FF000000"/>
        <rFont val="Arial"/>
        <family val="2"/>
      </rPr>
      <t>   Transferencias</t>
    </r>
  </si>
  <si>
    <r>
      <t>K.</t>
    </r>
    <r>
      <rPr>
        <sz val="9"/>
        <color rgb="FF000000"/>
        <rFont val="Arial"/>
        <family val="2"/>
      </rPr>
      <t>  Convenios</t>
    </r>
  </si>
  <si>
    <r>
      <t>L.</t>
    </r>
    <r>
      <rPr>
        <sz val="9"/>
        <color rgb="FF000000"/>
        <rFont val="Arial"/>
        <family val="2"/>
      </rPr>
      <t>  Otros Ingresos de Libre Disposición</t>
    </r>
  </si>
  <si>
    <r>
      <t>2.</t>
    </r>
    <r>
      <rPr>
        <sz val="9"/>
        <color rgb="FF000000"/>
        <rFont val="Arial"/>
        <family val="2"/>
      </rPr>
      <t> </t>
    </r>
    <r>
      <rPr>
        <b/>
        <sz val="9"/>
        <color rgb="FF000000"/>
        <rFont val="Arial"/>
        <family val="2"/>
      </rPr>
      <t>Transferencias Federales Etiquetadas (2=A+B+C+D+E)</t>
    </r>
  </si>
  <si>
    <r>
      <t>A.</t>
    </r>
    <r>
      <rPr>
        <sz val="9"/>
        <color rgb="FF000000"/>
        <rFont val="Arial"/>
        <family val="2"/>
      </rPr>
      <t>  Aportaciones</t>
    </r>
  </si>
  <si>
    <r>
      <t>B.</t>
    </r>
    <r>
      <rPr>
        <sz val="9"/>
        <color rgb="FF000000"/>
        <rFont val="Arial"/>
        <family val="2"/>
      </rPr>
      <t>  Convenios</t>
    </r>
  </si>
  <si>
    <r>
      <t>C.</t>
    </r>
    <r>
      <rPr>
        <sz val="9"/>
        <color rgb="FF000000"/>
        <rFont val="Arial"/>
        <family val="2"/>
      </rPr>
      <t>  Fondos Distintos de Aportaciones</t>
    </r>
  </si>
  <si>
    <r>
      <t>D.</t>
    </r>
    <r>
      <rPr>
        <sz val="9"/>
        <color rgb="FF000000"/>
        <rFont val="Arial"/>
        <family val="2"/>
      </rPr>
      <t> Transferencias, Subsidios y Subvenciones, y Pensiones</t>
    </r>
  </si>
  <si>
    <r>
      <t>E.</t>
    </r>
    <r>
      <rPr>
        <sz val="9"/>
        <color rgb="FF000000"/>
        <rFont val="Arial"/>
        <family val="2"/>
      </rPr>
      <t>  Otras Transferencias Federales Etiquetadas</t>
    </r>
  </si>
  <si>
    <r>
      <t>3.</t>
    </r>
    <r>
      <rPr>
        <sz val="9"/>
        <color rgb="FF000000"/>
        <rFont val="Arial"/>
        <family val="2"/>
      </rPr>
      <t> </t>
    </r>
    <r>
      <rPr>
        <b/>
        <sz val="9"/>
        <color rgb="FF000000"/>
        <rFont val="Arial"/>
        <family val="2"/>
      </rPr>
      <t>Ingresos Derivados de Financiamientos (3=A)</t>
    </r>
  </si>
  <si>
    <r>
      <t>A.</t>
    </r>
    <r>
      <rPr>
        <sz val="9"/>
        <color rgb="FF000000"/>
        <rFont val="Arial"/>
        <family val="2"/>
      </rPr>
      <t> Ingresos Derivados de Financiamientos</t>
    </r>
  </si>
  <si>
    <r>
      <t>4.</t>
    </r>
    <r>
      <rPr>
        <sz val="9"/>
        <color rgb="FF000000"/>
        <rFont val="Arial"/>
        <family val="2"/>
      </rPr>
      <t> </t>
    </r>
    <r>
      <rPr>
        <b/>
        <sz val="9"/>
        <color rgb="FF000000"/>
        <rFont val="Arial"/>
        <family val="2"/>
      </rPr>
      <t>Total de Ingresos Proyectados (4=1+2+3)</t>
    </r>
  </si>
  <si>
    <r>
      <t>1.</t>
    </r>
    <r>
      <rPr>
        <sz val="9"/>
        <color rgb="FF000000"/>
        <rFont val="Arial"/>
        <family val="2"/>
      </rPr>
      <t>  </t>
    </r>
    <r>
      <rPr>
        <b/>
        <sz val="9"/>
        <color rgb="FF000000"/>
        <rFont val="Arial"/>
        <family val="2"/>
      </rPr>
      <t>Gasto No Etiquetado</t>
    </r>
    <r>
      <rPr>
        <sz val="9"/>
        <color rgb="FF000000"/>
        <rFont val="Arial"/>
        <family val="2"/>
      </rPr>
      <t> </t>
    </r>
    <r>
      <rPr>
        <b/>
        <sz val="9"/>
        <color rgb="FF000000"/>
        <rFont val="Arial"/>
        <family val="2"/>
      </rPr>
      <t>(1=A+B+C+D+E+F+G+H+I)</t>
    </r>
  </si>
  <si>
    <r>
      <t>A.</t>
    </r>
    <r>
      <rPr>
        <sz val="9"/>
        <color rgb="FF000000"/>
        <rFont val="Arial"/>
        <family val="2"/>
      </rPr>
      <t>  Servicios Personales</t>
    </r>
  </si>
  <si>
    <r>
      <t>B.</t>
    </r>
    <r>
      <rPr>
        <sz val="9"/>
        <color rgb="FF000000"/>
        <rFont val="Arial"/>
        <family val="2"/>
      </rPr>
      <t>  Materiales y Suministros</t>
    </r>
  </si>
  <si>
    <r>
      <t>C.</t>
    </r>
    <r>
      <rPr>
        <sz val="9"/>
        <color rgb="FF000000"/>
        <rFont val="Arial"/>
        <family val="2"/>
      </rPr>
      <t>  Servicios Generales</t>
    </r>
  </si>
  <si>
    <r>
      <t>D.</t>
    </r>
    <r>
      <rPr>
        <sz val="9"/>
        <color rgb="FF000000"/>
        <rFont val="Arial"/>
        <family val="2"/>
      </rPr>
      <t>  Transferencias, Asignaciones, Subsidios y Otras</t>
    </r>
  </si>
  <si>
    <r>
      <t>E.</t>
    </r>
    <r>
      <rPr>
        <sz val="9"/>
        <color rgb="FF000000"/>
        <rFont val="Arial"/>
        <family val="2"/>
      </rPr>
      <t>  Bienes Muebles, Inmuebles e Intangibles</t>
    </r>
  </si>
  <si>
    <r>
      <t>F.</t>
    </r>
    <r>
      <rPr>
        <sz val="9"/>
        <color rgb="FF000000"/>
        <rFont val="Arial"/>
        <family val="2"/>
      </rPr>
      <t>  Inversión Pública</t>
    </r>
  </si>
  <si>
    <r>
      <t>G.</t>
    </r>
    <r>
      <rPr>
        <sz val="9"/>
        <color rgb="FF000000"/>
        <rFont val="Arial"/>
        <family val="2"/>
      </rPr>
      <t>  Inversiones Financieras y Otras Provisiones</t>
    </r>
  </si>
  <si>
    <r>
      <t>H.</t>
    </r>
    <r>
      <rPr>
        <sz val="9"/>
        <color rgb="FF000000"/>
        <rFont val="Arial"/>
        <family val="2"/>
      </rPr>
      <t>  Participaciones y Aportaciones</t>
    </r>
  </si>
  <si>
    <r>
      <t>I.</t>
    </r>
    <r>
      <rPr>
        <sz val="9"/>
        <color rgb="FF000000"/>
        <rFont val="Arial"/>
        <family val="2"/>
      </rPr>
      <t>   Deuda Pública</t>
    </r>
  </si>
  <si>
    <r>
      <t>2.</t>
    </r>
    <r>
      <rPr>
        <sz val="9"/>
        <color rgb="FF000000"/>
        <rFont val="Arial"/>
        <family val="2"/>
      </rPr>
      <t>  </t>
    </r>
    <r>
      <rPr>
        <b/>
        <sz val="9"/>
        <color rgb="FF000000"/>
        <rFont val="Arial"/>
        <family val="2"/>
      </rPr>
      <t>Gasto Etiquetado (2=A+B+C+D+E+F+G+H+I)</t>
    </r>
  </si>
  <si>
    <r>
      <t>3.</t>
    </r>
    <r>
      <rPr>
        <sz val="9"/>
        <color rgb="FF000000"/>
        <rFont val="Arial"/>
        <family val="2"/>
      </rPr>
      <t>  </t>
    </r>
    <r>
      <rPr>
        <b/>
        <sz val="9"/>
        <color rgb="FF000000"/>
        <rFont val="Arial"/>
        <family val="2"/>
      </rPr>
      <t>Total de Egresos Proyectados (3 = 1 + 2)</t>
    </r>
  </si>
  <si>
    <r>
      <t>Formato 7 c)</t>
    </r>
    <r>
      <rPr>
        <sz val="9"/>
        <color rgb="FF2F2F2F"/>
        <rFont val="Arial"/>
        <family val="2"/>
      </rPr>
      <t>   </t>
    </r>
    <r>
      <rPr>
        <b/>
        <sz val="9"/>
        <color rgb="FF2F2F2F"/>
        <rFont val="Arial"/>
        <family val="2"/>
      </rPr>
      <t>Resultados de Ingresos - LDF</t>
    </r>
  </si>
  <si>
    <r>
      <t>Año 5 1</t>
    </r>
    <r>
      <rPr>
        <b/>
        <vertAlign val="superscript"/>
        <sz val="9"/>
        <color rgb="FF000000"/>
        <rFont val="Arial"/>
        <family val="2"/>
      </rPr>
      <t> </t>
    </r>
    <r>
      <rPr>
        <b/>
        <sz val="9"/>
        <color rgb="FF000000"/>
        <rFont val="Arial"/>
        <family val="2"/>
      </rPr>
      <t>(c)</t>
    </r>
  </si>
  <si>
    <r>
      <t>Año 4 1</t>
    </r>
    <r>
      <rPr>
        <b/>
        <vertAlign val="superscript"/>
        <sz val="9"/>
        <color rgb="FF000000"/>
        <rFont val="Arial"/>
        <family val="2"/>
      </rPr>
      <t> </t>
    </r>
    <r>
      <rPr>
        <b/>
        <sz val="9"/>
        <color rgb="FF000000"/>
        <rFont val="Arial"/>
        <family val="2"/>
      </rPr>
      <t>(c)</t>
    </r>
  </si>
  <si>
    <r>
      <t>Año 3 1</t>
    </r>
    <r>
      <rPr>
        <b/>
        <vertAlign val="superscript"/>
        <sz val="9"/>
        <color rgb="FF000000"/>
        <rFont val="Arial"/>
        <family val="2"/>
      </rPr>
      <t> </t>
    </r>
    <r>
      <rPr>
        <b/>
        <sz val="9"/>
        <color rgb="FF000000"/>
        <rFont val="Arial"/>
        <family val="2"/>
      </rPr>
      <t>(c)</t>
    </r>
  </si>
  <si>
    <r>
      <t>Año 2 1</t>
    </r>
    <r>
      <rPr>
        <b/>
        <vertAlign val="superscript"/>
        <sz val="9"/>
        <color rgb="FF000000"/>
        <rFont val="Arial"/>
        <family val="2"/>
      </rPr>
      <t> </t>
    </r>
    <r>
      <rPr>
        <b/>
        <sz val="9"/>
        <color rgb="FF000000"/>
        <rFont val="Arial"/>
        <family val="2"/>
      </rPr>
      <t>(c)</t>
    </r>
  </si>
  <si>
    <r>
      <t>Vigente 2</t>
    </r>
    <r>
      <rPr>
        <b/>
        <vertAlign val="superscript"/>
        <sz val="9"/>
        <color rgb="FF000000"/>
        <rFont val="Arial"/>
        <family val="2"/>
      </rPr>
      <t> </t>
    </r>
    <r>
      <rPr>
        <b/>
        <sz val="9"/>
        <color rgb="FF000000"/>
        <rFont val="Arial"/>
        <family val="2"/>
      </rPr>
      <t>(d)</t>
    </r>
  </si>
  <si>
    <r>
      <t>1.</t>
    </r>
    <r>
      <rPr>
        <sz val="9"/>
        <color rgb="FF000000"/>
        <rFont val="Arial"/>
        <family val="2"/>
      </rPr>
      <t>  </t>
    </r>
    <r>
      <rPr>
        <b/>
        <sz val="9"/>
        <color rgb="FF000000"/>
        <rFont val="Arial"/>
        <family val="2"/>
      </rPr>
      <t>Ingresos de Libre Disposición</t>
    </r>
  </si>
  <si>
    <r>
      <t>2.</t>
    </r>
    <r>
      <rPr>
        <sz val="9"/>
        <color rgb="FF000000"/>
        <rFont val="Arial"/>
        <family val="2"/>
      </rPr>
      <t>  </t>
    </r>
    <r>
      <rPr>
        <b/>
        <sz val="9"/>
        <color rgb="FF000000"/>
        <rFont val="Arial"/>
        <family val="2"/>
      </rPr>
      <t>Transferencias Federales Etiquetadas</t>
    </r>
    <r>
      <rPr>
        <b/>
        <vertAlign val="superscript"/>
        <sz val="9"/>
        <color rgb="FF000000"/>
        <rFont val="Arial"/>
        <family val="2"/>
      </rPr>
      <t> </t>
    </r>
    <r>
      <rPr>
        <b/>
        <sz val="9"/>
        <color rgb="FF000000"/>
        <rFont val="Arial"/>
        <family val="2"/>
      </rPr>
      <t>(2=A+B+C+D+E)</t>
    </r>
  </si>
  <si>
    <r>
      <t>D.</t>
    </r>
    <r>
      <rPr>
        <sz val="9"/>
        <color rgb="FF000000"/>
        <rFont val="Arial"/>
        <family val="2"/>
      </rPr>
      <t>  Transferencias, Subsidios y Subvenciones, y</t>
    </r>
  </si>
  <si>
    <r>
      <t>3.</t>
    </r>
    <r>
      <rPr>
        <sz val="9"/>
        <color rgb="FF000000"/>
        <rFont val="Arial"/>
        <family val="2"/>
      </rPr>
      <t>  </t>
    </r>
    <r>
      <rPr>
        <b/>
        <sz val="9"/>
        <color rgb="FF000000"/>
        <rFont val="Arial"/>
        <family val="2"/>
      </rPr>
      <t>Ingresos Derivados de Financiamientos (3=A)</t>
    </r>
  </si>
  <si>
    <r>
      <t>4.</t>
    </r>
    <r>
      <rPr>
        <sz val="9"/>
        <color rgb="FF000000"/>
        <rFont val="Arial"/>
        <family val="2"/>
      </rPr>
      <t>  </t>
    </r>
    <r>
      <rPr>
        <b/>
        <sz val="9"/>
        <color rgb="FF000000"/>
        <rFont val="Arial"/>
        <family val="2"/>
      </rPr>
      <t>Total de Resultados de Ingresos (4=1+2+3)</t>
    </r>
  </si>
  <si>
    <r>
      <t>Año 1 1</t>
    </r>
    <r>
      <rPr>
        <b/>
        <vertAlign val="superscript"/>
        <sz val="9"/>
        <color rgb="FF000000"/>
        <rFont val="Arial"/>
        <family val="2"/>
      </rPr>
      <t> </t>
    </r>
    <r>
      <rPr>
        <b/>
        <sz val="9"/>
        <color rgb="FF000000"/>
        <rFont val="Arial"/>
        <family val="2"/>
      </rPr>
      <t>(c)</t>
    </r>
  </si>
  <si>
    <r>
      <t>D.</t>
    </r>
    <r>
      <rPr>
        <sz val="9"/>
        <color rgb="FF000000"/>
        <rFont val="Arial"/>
        <family val="2"/>
      </rPr>
      <t>  Transferencias, Asignaciones, Subsidios y Otras Ayudas</t>
    </r>
  </si>
  <si>
    <r>
      <t>3.</t>
    </r>
    <r>
      <rPr>
        <sz val="9"/>
        <color rgb="FF000000"/>
        <rFont val="Arial"/>
        <family val="2"/>
      </rPr>
      <t>  </t>
    </r>
    <r>
      <rPr>
        <b/>
        <sz val="9"/>
        <color rgb="FF000000"/>
        <rFont val="Arial"/>
        <family val="2"/>
      </rPr>
      <t>Total del Resultado de Egresos (3=1+2)</t>
    </r>
  </si>
  <si>
    <t>PODER JUDICIAL</t>
  </si>
  <si>
    <t>31 de diciembre de 2015</t>
  </si>
  <si>
    <t>2015(d)</t>
  </si>
  <si>
    <t>I. Balance Presupuestario (I = A -B + C)</t>
  </si>
  <si>
    <t>(A3.2 = F2 -G2)</t>
  </si>
  <si>
    <t xml:space="preserve"> </t>
  </si>
  <si>
    <t>A. Honorable Tribunal Superior de Justicia1</t>
  </si>
  <si>
    <t>Z</t>
  </si>
  <si>
    <t>Al 31 de diciembre de 2016 y al 31 de diciembre de 2015 (b)</t>
  </si>
  <si>
    <t>31 de diciembre de 2016</t>
  </si>
  <si>
    <t>Del 1 de enero al 31 de diciembre de 2016 (b)</t>
  </si>
  <si>
    <t>Del 1 de enero al 31  de diciembre de 2016 (b)</t>
  </si>
  <si>
    <t>Del 1 de enero al 31 de diciembre de 2016 (b)</t>
  </si>
  <si>
    <t>Del 1 de enero Al 31 de diciembre de 2016 (b)</t>
  </si>
  <si>
    <t>Del 1 de enero al  31 de diciembre de 2016 (b)</t>
  </si>
  <si>
    <t>Del 1 de enero  al 31  de diciembre de 2016 (b)</t>
  </si>
  <si>
    <t>si</t>
  </si>
  <si>
    <t>no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</si>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</sst>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9"/>
      <color rgb="FF2F2F2F"/>
      <name val="Arial"/>
      <family val="2"/>
    </font>
    <font>
      <sz val="9"/>
      <color rgb="FF000000"/>
      <name val="Arial"/>
      <family val="2"/>
    </font>
    <font>
      <b/>
      <sz val="9"/>
      <color rgb="FF2F2F2F"/>
      <name val="Arial"/>
      <family val="2"/>
    </font>
    <font>
      <sz val="10"/>
      <color rgb="FF2F2F2F"/>
      <name val="Arial"/>
      <family val="2"/>
    </font>
    <font>
      <b/>
      <sz val="9"/>
      <color rgb="FF2F2F2F"/>
      <name val="Times"/>
    </font>
    <font>
      <b/>
      <sz val="9"/>
      <color rgb="FF000000"/>
      <name val="Arial"/>
      <family val="2"/>
    </font>
    <font>
      <sz val="9"/>
      <color rgb="FF000000"/>
      <name val="Times New Roman"/>
      <family val="1"/>
    </font>
    <font>
      <b/>
      <vertAlign val="superscript"/>
      <sz val="9"/>
      <color rgb="FF000000"/>
      <name val="Arial"/>
      <family val="2"/>
    </font>
    <font>
      <i/>
      <sz val="9"/>
      <color rgb="FF000000"/>
      <name val="Arial"/>
      <family val="2"/>
    </font>
    <font>
      <sz val="9"/>
      <color rgb="FF2F2F2F"/>
      <name val="Times New Roman"/>
      <family val="1"/>
    </font>
    <font>
      <b/>
      <sz val="8"/>
      <color rgb="FF000000"/>
      <name val="Arial"/>
      <family val="2"/>
    </font>
    <font>
      <sz val="8"/>
      <color rgb="FF000000"/>
      <name val="Calibri"/>
      <family val="2"/>
      <scheme val="minor"/>
    </font>
    <font>
      <sz val="8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13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justify" vertical="center"/>
    </xf>
    <xf numFmtId="0" fontId="5" fillId="3" borderId="8" xfId="0" applyFont="1" applyFill="1" applyBorder="1" applyAlignment="1">
      <alignment horizontal="justify" vertical="center" wrapText="1"/>
    </xf>
    <xf numFmtId="0" fontId="5" fillId="3" borderId="9" xfId="0" applyFont="1" applyFill="1" applyBorder="1" applyAlignment="1">
      <alignment horizontal="justify" vertical="center" wrapText="1"/>
    </xf>
    <xf numFmtId="0" fontId="5" fillId="3" borderId="1" xfId="0" applyFont="1" applyFill="1" applyBorder="1" applyAlignment="1">
      <alignment horizontal="justify" vertical="center" wrapText="1"/>
    </xf>
    <xf numFmtId="0" fontId="5" fillId="3" borderId="5" xfId="0" applyFont="1" applyFill="1" applyBorder="1" applyAlignment="1">
      <alignment horizontal="justify" vertical="center" wrapText="1"/>
    </xf>
    <xf numFmtId="0" fontId="5" fillId="3" borderId="6" xfId="0" applyFont="1" applyFill="1" applyBorder="1" applyAlignment="1">
      <alignment horizontal="justify" vertical="center" wrapText="1"/>
    </xf>
    <xf numFmtId="0" fontId="5" fillId="3" borderId="7" xfId="0" applyFont="1" applyFill="1" applyBorder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5" fillId="3" borderId="5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5" fillId="3" borderId="9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3" borderId="12" xfId="0" applyFont="1" applyFill="1" applyBorder="1" applyAlignment="1">
      <alignment horizontal="justify" vertical="center" wrapText="1"/>
    </xf>
    <xf numFmtId="0" fontId="8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9" fillId="2" borderId="8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 indent="1"/>
    </xf>
    <xf numFmtId="0" fontId="10" fillId="3" borderId="10" xfId="0" applyFont="1" applyFill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0" fontId="10" fillId="3" borderId="4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0" fillId="3" borderId="6" xfId="0" applyFont="1" applyFill="1" applyBorder="1" applyAlignment="1">
      <alignment vertical="center"/>
    </xf>
    <xf numFmtId="0" fontId="9" fillId="3" borderId="7" xfId="0" applyFont="1" applyFill="1" applyBorder="1" applyAlignment="1">
      <alignment vertical="center"/>
    </xf>
    <xf numFmtId="0" fontId="10" fillId="3" borderId="5" xfId="0" applyFont="1" applyFill="1" applyBorder="1" applyAlignment="1">
      <alignment vertical="center"/>
    </xf>
    <xf numFmtId="0" fontId="5" fillId="3" borderId="7" xfId="0" applyFont="1" applyFill="1" applyBorder="1" applyAlignment="1">
      <alignment horizontal="left" vertical="center" indent="5"/>
    </xf>
    <xf numFmtId="0" fontId="10" fillId="3" borderId="7" xfId="0" applyFont="1" applyFill="1" applyBorder="1" applyAlignment="1">
      <alignment vertical="center"/>
    </xf>
    <xf numFmtId="0" fontId="10" fillId="3" borderId="5" xfId="0" applyFont="1" applyFill="1" applyBorder="1" applyAlignment="1">
      <alignment vertical="center"/>
    </xf>
    <xf numFmtId="0" fontId="10" fillId="3" borderId="9" xfId="0" applyFont="1" applyFill="1" applyBorder="1" applyAlignment="1">
      <alignment vertical="center"/>
    </xf>
    <xf numFmtId="0" fontId="10" fillId="3" borderId="11" xfId="0" applyFont="1" applyFill="1" applyBorder="1" applyAlignment="1">
      <alignment vertical="center"/>
    </xf>
    <xf numFmtId="0" fontId="9" fillId="2" borderId="14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vertical="center"/>
    </xf>
    <xf numFmtId="0" fontId="10" fillId="3" borderId="20" xfId="0" applyFont="1" applyFill="1" applyBorder="1" applyAlignment="1">
      <alignment vertical="center"/>
    </xf>
    <xf numFmtId="0" fontId="1" fillId="3" borderId="21" xfId="0" applyFont="1" applyFill="1" applyBorder="1"/>
    <xf numFmtId="0" fontId="9" fillId="2" borderId="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vertical="center"/>
    </xf>
    <xf numFmtId="0" fontId="10" fillId="3" borderId="7" xfId="0" applyFont="1" applyFill="1" applyBorder="1" applyAlignment="1">
      <alignment horizontal="left" vertical="center" indent="1"/>
    </xf>
    <xf numFmtId="0" fontId="9" fillId="3" borderId="7" xfId="0" applyFont="1" applyFill="1" applyBorder="1" applyAlignment="1">
      <alignment horizontal="left" vertical="center" indent="1"/>
    </xf>
    <xf numFmtId="0" fontId="10" fillId="3" borderId="11" xfId="0" applyFont="1" applyFill="1" applyBorder="1" applyAlignment="1">
      <alignment horizontal="left" vertical="center" indent="1"/>
    </xf>
    <xf numFmtId="0" fontId="10" fillId="3" borderId="22" xfId="0" applyFont="1" applyFill="1" applyBorder="1" applyAlignment="1">
      <alignment vertical="center"/>
    </xf>
    <xf numFmtId="0" fontId="1" fillId="3" borderId="23" xfId="0" applyFont="1" applyFill="1" applyBorder="1"/>
    <xf numFmtId="0" fontId="1" fillId="3" borderId="24" xfId="0" applyFont="1" applyFill="1" applyBorder="1"/>
    <xf numFmtId="0" fontId="1" fillId="3" borderId="26" xfId="0" applyFont="1" applyFill="1" applyBorder="1"/>
    <xf numFmtId="0" fontId="1" fillId="3" borderId="27" xfId="0" applyFont="1" applyFill="1" applyBorder="1"/>
    <xf numFmtId="0" fontId="5" fillId="3" borderId="31" xfId="0" applyFont="1" applyFill="1" applyBorder="1" applyAlignment="1">
      <alignment horizontal="left" vertical="center"/>
    </xf>
    <xf numFmtId="0" fontId="5" fillId="3" borderId="31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36" xfId="0" applyFont="1" applyFill="1" applyBorder="1" applyAlignment="1">
      <alignment horizontal="left" vertical="center"/>
    </xf>
    <xf numFmtId="0" fontId="1" fillId="3" borderId="37" xfId="0" applyFont="1" applyFill="1" applyBorder="1"/>
    <xf numFmtId="0" fontId="5" fillId="3" borderId="39" xfId="0" applyFont="1" applyFill="1" applyBorder="1" applyAlignment="1">
      <alignment horizontal="center" vertical="center"/>
    </xf>
    <xf numFmtId="0" fontId="1" fillId="3" borderId="36" xfId="0" applyFont="1" applyFill="1" applyBorder="1"/>
    <xf numFmtId="0" fontId="5" fillId="3" borderId="31" xfId="0" applyFont="1" applyFill="1" applyBorder="1" applyAlignment="1">
      <alignment horizontal="center" vertical="center"/>
    </xf>
    <xf numFmtId="0" fontId="5" fillId="3" borderId="41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justify" vertical="center" wrapText="1"/>
    </xf>
    <xf numFmtId="0" fontId="5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justify" vertical="center" wrapText="1"/>
    </xf>
    <xf numFmtId="0" fontId="9" fillId="2" borderId="19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vertical="center" wrapText="1"/>
    </xf>
    <xf numFmtId="0" fontId="9" fillId="2" borderId="7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left" vertical="center"/>
    </xf>
    <xf numFmtId="0" fontId="5" fillId="3" borderId="43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justify" vertical="center" wrapText="1"/>
    </xf>
    <xf numFmtId="0" fontId="9" fillId="3" borderId="6" xfId="0" applyFont="1" applyFill="1" applyBorder="1" applyAlignment="1">
      <alignment horizontal="justify" vertical="center" wrapText="1"/>
    </xf>
    <xf numFmtId="0" fontId="9" fillId="3" borderId="6" xfId="0" applyFont="1" applyFill="1" applyBorder="1" applyAlignment="1">
      <alignment horizontal="left" vertical="center"/>
    </xf>
    <xf numFmtId="0" fontId="0" fillId="0" borderId="36" xfId="0" applyBorder="1"/>
    <xf numFmtId="0" fontId="0" fillId="0" borderId="24" xfId="0" applyBorder="1"/>
    <xf numFmtId="0" fontId="0" fillId="0" borderId="37" xfId="0" applyBorder="1"/>
    <xf numFmtId="0" fontId="1" fillId="3" borderId="0" xfId="0" applyFont="1" applyFill="1" applyBorder="1"/>
    <xf numFmtId="0" fontId="1" fillId="0" borderId="36" xfId="0" applyFont="1" applyBorder="1"/>
    <xf numFmtId="0" fontId="1" fillId="0" borderId="24" xfId="0" applyFont="1" applyBorder="1"/>
    <xf numFmtId="0" fontId="1" fillId="0" borderId="37" xfId="0" applyFont="1" applyBorder="1"/>
    <xf numFmtId="0" fontId="1" fillId="0" borderId="27" xfId="0" applyFont="1" applyBorder="1"/>
    <xf numFmtId="0" fontId="9" fillId="3" borderId="28" xfId="0" applyFont="1" applyFill="1" applyBorder="1" applyAlignment="1">
      <alignment horizontal="left" vertical="center"/>
    </xf>
    <xf numFmtId="0" fontId="5" fillId="3" borderId="31" xfId="0" applyFont="1" applyFill="1" applyBorder="1" applyAlignment="1">
      <alignment horizontal="left" vertical="center" indent="1"/>
    </xf>
    <xf numFmtId="0" fontId="9" fillId="3" borderId="31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 indent="1"/>
    </xf>
    <xf numFmtId="0" fontId="9" fillId="3" borderId="5" xfId="0" applyFont="1" applyFill="1" applyBorder="1" applyAlignment="1">
      <alignment horizontal="left" vertical="center" indent="1"/>
    </xf>
    <xf numFmtId="0" fontId="10" fillId="3" borderId="5" xfId="0" applyFont="1" applyFill="1" applyBorder="1" applyAlignment="1">
      <alignment horizontal="left" vertical="center" indent="3"/>
    </xf>
    <xf numFmtId="0" fontId="5" fillId="3" borderId="5" xfId="0" applyFont="1" applyFill="1" applyBorder="1" applyAlignment="1">
      <alignment horizontal="left" vertical="center" indent="3"/>
    </xf>
    <xf numFmtId="0" fontId="0" fillId="0" borderId="27" xfId="0" applyBorder="1"/>
    <xf numFmtId="0" fontId="5" fillId="3" borderId="28" xfId="0" applyFont="1" applyFill="1" applyBorder="1" applyAlignment="1">
      <alignment horizontal="justify" vertical="center" wrapText="1"/>
    </xf>
    <xf numFmtId="0" fontId="10" fillId="3" borderId="31" xfId="0" applyFont="1" applyFill="1" applyBorder="1" applyAlignment="1">
      <alignment horizontal="left" vertical="center" indent="1"/>
    </xf>
    <xf numFmtId="0" fontId="9" fillId="3" borderId="31" xfId="0" applyFont="1" applyFill="1" applyBorder="1" applyAlignment="1">
      <alignment horizontal="left" vertical="center" indent="1"/>
    </xf>
    <xf numFmtId="0" fontId="10" fillId="3" borderId="31" xfId="0" applyFont="1" applyFill="1" applyBorder="1" applyAlignment="1">
      <alignment horizontal="left" vertical="center" indent="3"/>
    </xf>
    <xf numFmtId="0" fontId="5" fillId="3" borderId="31" xfId="0" applyFont="1" applyFill="1" applyBorder="1" applyAlignment="1">
      <alignment horizontal="left" vertical="center" indent="3"/>
    </xf>
    <xf numFmtId="0" fontId="10" fillId="3" borderId="5" xfId="0" applyFont="1" applyFill="1" applyBorder="1" applyAlignment="1">
      <alignment horizontal="left" vertical="center" indent="4"/>
    </xf>
    <xf numFmtId="0" fontId="5" fillId="3" borderId="5" xfId="0" applyFont="1" applyFill="1" applyBorder="1" applyAlignment="1">
      <alignment horizontal="left" vertical="center" indent="4"/>
    </xf>
    <xf numFmtId="0" fontId="10" fillId="3" borderId="12" xfId="0" applyFont="1" applyFill="1" applyBorder="1" applyAlignment="1">
      <alignment horizontal="justify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5" fillId="0" borderId="6" xfId="0" applyFont="1" applyBorder="1" applyAlignment="1">
      <alignment horizontal="left" vertical="center" indent="1"/>
    </xf>
    <xf numFmtId="0" fontId="10" fillId="3" borderId="9" xfId="0" applyFont="1" applyFill="1" applyBorder="1" applyAlignment="1">
      <alignment horizontal="justify" vertical="center"/>
    </xf>
    <xf numFmtId="0" fontId="10" fillId="0" borderId="7" xfId="0" applyFont="1" applyBorder="1" applyAlignment="1">
      <alignment vertical="center" wrapText="1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3" borderId="44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4" fillId="0" borderId="24" xfId="0" applyFont="1" applyBorder="1"/>
    <xf numFmtId="0" fontId="10" fillId="0" borderId="2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9" fillId="6" borderId="9" xfId="0" applyFont="1" applyFill="1" applyBorder="1" applyAlignment="1">
      <alignment horizontal="center" vertical="center"/>
    </xf>
    <xf numFmtId="0" fontId="10" fillId="6" borderId="10" xfId="0" applyFont="1" applyFill="1" applyBorder="1" applyAlignment="1">
      <alignment horizontal="center" vertical="center"/>
    </xf>
    <xf numFmtId="0" fontId="10" fillId="6" borderId="10" xfId="0" applyFont="1" applyFill="1" applyBorder="1" applyAlignment="1">
      <alignment vertical="center"/>
    </xf>
    <xf numFmtId="0" fontId="10" fillId="6" borderId="11" xfId="0" applyFont="1" applyFill="1" applyBorder="1" applyAlignment="1">
      <alignment horizontal="center" vertical="center"/>
    </xf>
    <xf numFmtId="0" fontId="5" fillId="6" borderId="15" xfId="0" applyFont="1" applyFill="1" applyBorder="1" applyAlignment="1">
      <alignment horizontal="center" vertical="center"/>
    </xf>
    <xf numFmtId="0" fontId="5" fillId="6" borderId="15" xfId="0" applyFont="1" applyFill="1" applyBorder="1" applyAlignment="1">
      <alignment vertical="center"/>
    </xf>
    <xf numFmtId="0" fontId="5" fillId="6" borderId="10" xfId="0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10" fillId="6" borderId="15" xfId="0" applyFont="1" applyFill="1" applyBorder="1" applyAlignment="1">
      <alignment horizontal="center" vertical="center"/>
    </xf>
    <xf numFmtId="0" fontId="10" fillId="6" borderId="15" xfId="0" applyFont="1" applyFill="1" applyBorder="1" applyAlignment="1">
      <alignment vertical="center"/>
    </xf>
    <xf numFmtId="0" fontId="10" fillId="6" borderId="14" xfId="0" applyFont="1" applyFill="1" applyBorder="1" applyAlignment="1">
      <alignment horizontal="center" vertical="center"/>
    </xf>
    <xf numFmtId="0" fontId="12" fillId="6" borderId="9" xfId="0" applyFont="1" applyFill="1" applyBorder="1" applyAlignment="1">
      <alignment horizontal="right" vertical="center"/>
    </xf>
    <xf numFmtId="0" fontId="12" fillId="6" borderId="10" xfId="0" applyFont="1" applyFill="1" applyBorder="1" applyAlignment="1">
      <alignment horizontal="center" vertical="center"/>
    </xf>
    <xf numFmtId="0" fontId="12" fillId="6" borderId="10" xfId="0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0" fontId="12" fillId="3" borderId="3" xfId="0" applyFont="1" applyFill="1" applyBorder="1" applyAlignment="1">
      <alignment vertical="center"/>
    </xf>
    <xf numFmtId="0" fontId="13" fillId="0" borderId="0" xfId="0" applyFont="1" applyAlignment="1">
      <alignment horizontal="justify" vertical="center"/>
    </xf>
    <xf numFmtId="0" fontId="9" fillId="6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vertical="center"/>
    </xf>
    <xf numFmtId="0" fontId="5" fillId="6" borderId="11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 wrapText="1"/>
    </xf>
    <xf numFmtId="0" fontId="12" fillId="3" borderId="9" xfId="0" applyFont="1" applyFill="1" applyBorder="1" applyAlignment="1">
      <alignment horizontal="right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vertical="center"/>
    </xf>
    <xf numFmtId="0" fontId="5" fillId="6" borderId="0" xfId="0" applyFont="1" applyFill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justify" vertical="center" wrapText="1"/>
    </xf>
    <xf numFmtId="0" fontId="10" fillId="5" borderId="12" xfId="0" applyFont="1" applyFill="1" applyBorder="1" applyAlignment="1">
      <alignment vertical="center"/>
    </xf>
    <xf numFmtId="0" fontId="9" fillId="3" borderId="13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vertical="center"/>
    </xf>
    <xf numFmtId="0" fontId="5" fillId="3" borderId="12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5" fillId="3" borderId="31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41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justify" vertical="center" wrapText="1"/>
    </xf>
    <xf numFmtId="0" fontId="14" fillId="0" borderId="41" xfId="0" applyFont="1" applyBorder="1" applyAlignment="1">
      <alignment horizontal="justify" vertical="center" wrapText="1"/>
    </xf>
    <xf numFmtId="0" fontId="14" fillId="0" borderId="23" xfId="0" applyFont="1" applyBorder="1" applyAlignment="1">
      <alignment horizontal="justify" vertical="center" wrapText="1"/>
    </xf>
    <xf numFmtId="0" fontId="16" fillId="0" borderId="23" xfId="0" applyFont="1" applyBorder="1" applyAlignment="1">
      <alignment horizontal="left" vertical="center" wrapText="1"/>
    </xf>
    <xf numFmtId="0" fontId="16" fillId="0" borderId="27" xfId="0" applyFont="1" applyBorder="1" applyAlignment="1">
      <alignment horizontal="left" vertical="center" wrapText="1"/>
    </xf>
    <xf numFmtId="0" fontId="16" fillId="0" borderId="23" xfId="0" applyFont="1" applyBorder="1" applyAlignment="1">
      <alignment horizontal="right" vertical="center" wrapText="1"/>
    </xf>
    <xf numFmtId="0" fontId="9" fillId="3" borderId="45" xfId="0" applyFont="1" applyFill="1" applyBorder="1" applyAlignment="1">
      <alignment horizontal="justify" vertical="center" wrapText="1"/>
    </xf>
    <xf numFmtId="0" fontId="10" fillId="3" borderId="16" xfId="0" applyFont="1" applyFill="1" applyBorder="1" applyAlignment="1">
      <alignment vertical="center"/>
    </xf>
    <xf numFmtId="0" fontId="5" fillId="3" borderId="23" xfId="0" applyFont="1" applyFill="1" applyBorder="1" applyAlignment="1">
      <alignment horizontal="right" vertical="center"/>
    </xf>
    <xf numFmtId="0" fontId="5" fillId="3" borderId="26" xfId="0" applyFont="1" applyFill="1" applyBorder="1" applyAlignment="1">
      <alignment horizontal="right" vertical="center"/>
    </xf>
    <xf numFmtId="0" fontId="5" fillId="3" borderId="23" xfId="0" applyFont="1" applyFill="1" applyBorder="1" applyAlignment="1">
      <alignment horizontal="right" vertical="center"/>
    </xf>
    <xf numFmtId="0" fontId="5" fillId="3" borderId="0" xfId="0" applyFont="1" applyFill="1" applyBorder="1" applyAlignment="1">
      <alignment horizontal="right" vertical="center"/>
    </xf>
    <xf numFmtId="0" fontId="5" fillId="3" borderId="26" xfId="0" applyFont="1" applyFill="1" applyBorder="1" applyAlignment="1">
      <alignment horizontal="left" vertical="center"/>
    </xf>
    <xf numFmtId="4" fontId="16" fillId="0" borderId="23" xfId="0" applyNumberFormat="1" applyFont="1" applyBorder="1" applyAlignment="1">
      <alignment horizontal="right" vertical="center" wrapText="1"/>
    </xf>
    <xf numFmtId="4" fontId="0" fillId="0" borderId="0" xfId="0" applyNumberFormat="1"/>
    <xf numFmtId="4" fontId="16" fillId="0" borderId="23" xfId="0" applyNumberFormat="1" applyFont="1" applyBorder="1" applyAlignment="1">
      <alignment vertical="center" wrapText="1"/>
    </xf>
    <xf numFmtId="0" fontId="16" fillId="0" borderId="23" xfId="0" applyFont="1" applyBorder="1" applyAlignment="1">
      <alignment vertical="center" wrapText="1"/>
    </xf>
    <xf numFmtId="4" fontId="5" fillId="3" borderId="5" xfId="0" applyNumberFormat="1" applyFont="1" applyFill="1" applyBorder="1" applyAlignment="1">
      <alignment horizontal="right" vertical="center" wrapText="1"/>
    </xf>
    <xf numFmtId="4" fontId="5" fillId="2" borderId="5" xfId="0" applyNumberFormat="1" applyFont="1" applyFill="1" applyBorder="1" applyAlignment="1">
      <alignment horizontal="justify" vertical="center" wrapText="1"/>
    </xf>
    <xf numFmtId="4" fontId="5" fillId="3" borderId="5" xfId="0" applyNumberFormat="1" applyFont="1" applyFill="1" applyBorder="1" applyAlignment="1">
      <alignment horizontal="justify" vertical="center" wrapText="1"/>
    </xf>
    <xf numFmtId="4" fontId="5" fillId="3" borderId="8" xfId="0" applyNumberFormat="1" applyFont="1" applyFill="1" applyBorder="1" applyAlignment="1">
      <alignment horizontal="justify" vertical="center" wrapText="1"/>
    </xf>
    <xf numFmtId="4" fontId="5" fillId="3" borderId="16" xfId="0" applyNumberFormat="1" applyFont="1" applyFill="1" applyBorder="1" applyAlignment="1">
      <alignment horizontal="right" vertical="center" wrapText="1"/>
    </xf>
    <xf numFmtId="4" fontId="10" fillId="3" borderId="5" xfId="0" applyNumberFormat="1" applyFont="1" applyFill="1" applyBorder="1" applyAlignment="1">
      <alignment vertical="center"/>
    </xf>
    <xf numFmtId="4" fontId="10" fillId="2" borderId="5" xfId="0" applyNumberFormat="1" applyFont="1" applyFill="1" applyBorder="1" applyAlignment="1">
      <alignment vertical="center"/>
    </xf>
    <xf numFmtId="4" fontId="10" fillId="3" borderId="5" xfId="0" applyNumberFormat="1" applyFont="1" applyFill="1" applyBorder="1" applyAlignment="1">
      <alignment vertical="center"/>
    </xf>
    <xf numFmtId="4" fontId="10" fillId="3" borderId="8" xfId="0" applyNumberFormat="1" applyFont="1" applyFill="1" applyBorder="1" applyAlignment="1">
      <alignment vertical="center"/>
    </xf>
    <xf numFmtId="4" fontId="10" fillId="3" borderId="20" xfId="0" applyNumberFormat="1" applyFont="1" applyFill="1" applyBorder="1" applyAlignment="1">
      <alignment vertical="center"/>
    </xf>
    <xf numFmtId="4" fontId="10" fillId="3" borderId="1" xfId="0" applyNumberFormat="1" applyFont="1" applyFill="1" applyBorder="1" applyAlignment="1">
      <alignment vertical="center"/>
    </xf>
    <xf numFmtId="4" fontId="10" fillId="4" borderId="5" xfId="0" applyNumberFormat="1" applyFont="1" applyFill="1" applyBorder="1" applyAlignment="1">
      <alignment vertical="center"/>
    </xf>
    <xf numFmtId="4" fontId="10" fillId="4" borderId="20" xfId="0" applyNumberFormat="1" applyFont="1" applyFill="1" applyBorder="1" applyAlignment="1">
      <alignment vertical="center"/>
    </xf>
    <xf numFmtId="4" fontId="1" fillId="3" borderId="20" xfId="0" applyNumberFormat="1" applyFont="1" applyFill="1" applyBorder="1"/>
    <xf numFmtId="4" fontId="5" fillId="3" borderId="23" xfId="0" applyNumberFormat="1" applyFont="1" applyFill="1" applyBorder="1" applyAlignment="1">
      <alignment horizontal="right" vertical="center"/>
    </xf>
    <xf numFmtId="4" fontId="5" fillId="3" borderId="0" xfId="0" applyNumberFormat="1" applyFont="1" applyFill="1" applyBorder="1" applyAlignment="1">
      <alignment horizontal="right" vertical="center"/>
    </xf>
    <xf numFmtId="4" fontId="5" fillId="3" borderId="26" xfId="0" applyNumberFormat="1" applyFont="1" applyFill="1" applyBorder="1" applyAlignment="1">
      <alignment horizontal="right" vertical="center"/>
    </xf>
    <xf numFmtId="4" fontId="1" fillId="3" borderId="23" xfId="0" applyNumberFormat="1" applyFont="1" applyFill="1" applyBorder="1" applyAlignment="1">
      <alignment horizontal="right"/>
    </xf>
    <xf numFmtId="4" fontId="1" fillId="3" borderId="0" xfId="0" applyNumberFormat="1" applyFont="1" applyFill="1" applyBorder="1" applyAlignment="1">
      <alignment horizontal="right"/>
    </xf>
    <xf numFmtId="4" fontId="1" fillId="3" borderId="26" xfId="0" applyNumberFormat="1" applyFont="1" applyFill="1" applyBorder="1" applyAlignment="1">
      <alignment horizontal="right"/>
    </xf>
    <xf numFmtId="4" fontId="5" fillId="3" borderId="23" xfId="0" applyNumberFormat="1" applyFont="1" applyFill="1" applyBorder="1" applyAlignment="1">
      <alignment horizontal="center" vertical="center"/>
    </xf>
    <xf numFmtId="4" fontId="5" fillId="3" borderId="0" xfId="0" applyNumberFormat="1" applyFont="1" applyFill="1" applyBorder="1" applyAlignment="1">
      <alignment horizontal="center" vertical="center"/>
    </xf>
    <xf numFmtId="4" fontId="5" fillId="3" borderId="26" xfId="0" applyNumberFormat="1" applyFont="1" applyFill="1" applyBorder="1" applyAlignment="1">
      <alignment horizontal="center" vertical="center"/>
    </xf>
    <xf numFmtId="4" fontId="5" fillId="3" borderId="23" xfId="0" applyNumberFormat="1" applyFont="1" applyFill="1" applyBorder="1" applyAlignment="1">
      <alignment vertical="center"/>
    </xf>
    <xf numFmtId="4" fontId="5" fillId="3" borderId="31" xfId="0" applyNumberFormat="1" applyFont="1" applyFill="1" applyBorder="1" applyAlignment="1">
      <alignment horizontal="right" vertical="center"/>
    </xf>
    <xf numFmtId="4" fontId="5" fillId="3" borderId="31" xfId="0" applyNumberFormat="1" applyFont="1" applyFill="1" applyBorder="1" applyAlignment="1">
      <alignment horizontal="justify" vertical="center" wrapText="1"/>
    </xf>
    <xf numFmtId="4" fontId="5" fillId="3" borderId="23" xfId="0" applyNumberFormat="1" applyFont="1" applyFill="1" applyBorder="1" applyAlignment="1">
      <alignment horizontal="justify" vertical="center" wrapText="1"/>
    </xf>
    <xf numFmtId="4" fontId="5" fillId="3" borderId="0" xfId="0" applyNumberFormat="1" applyFont="1" applyFill="1" applyBorder="1" applyAlignment="1">
      <alignment horizontal="justify" vertical="center" wrapText="1"/>
    </xf>
    <xf numFmtId="4" fontId="5" fillId="3" borderId="31" xfId="0" applyNumberFormat="1" applyFont="1" applyFill="1" applyBorder="1" applyAlignment="1">
      <alignment horizontal="center" vertical="center"/>
    </xf>
    <xf numFmtId="4" fontId="5" fillId="3" borderId="31" xfId="0" applyNumberFormat="1" applyFont="1" applyFill="1" applyBorder="1" applyAlignment="1">
      <alignment horizontal="right" vertical="center" wrapText="1"/>
    </xf>
    <xf numFmtId="4" fontId="5" fillId="3" borderId="23" xfId="0" applyNumberFormat="1" applyFont="1" applyFill="1" applyBorder="1" applyAlignment="1">
      <alignment horizontal="right" vertical="center" wrapText="1"/>
    </xf>
    <xf numFmtId="4" fontId="5" fillId="3" borderId="41" xfId="0" applyNumberFormat="1" applyFont="1" applyFill="1" applyBorder="1" applyAlignment="1">
      <alignment horizontal="right" vertical="center"/>
    </xf>
    <xf numFmtId="4" fontId="1" fillId="3" borderId="27" xfId="0" applyNumberFormat="1" applyFont="1" applyFill="1" applyBorder="1"/>
    <xf numFmtId="4" fontId="1" fillId="3" borderId="24" xfId="0" applyNumberFormat="1" applyFont="1" applyFill="1" applyBorder="1"/>
    <xf numFmtId="4" fontId="5" fillId="3" borderId="28" xfId="0" applyNumberFormat="1" applyFont="1" applyFill="1" applyBorder="1" applyAlignment="1">
      <alignment horizontal="right" vertical="center"/>
    </xf>
    <xf numFmtId="4" fontId="1" fillId="3" borderId="36" xfId="0" applyNumberFormat="1" applyFont="1" applyFill="1" applyBorder="1"/>
    <xf numFmtId="0" fontId="5" fillId="3" borderId="7" xfId="0" applyFont="1" applyFill="1" applyBorder="1" applyAlignment="1">
      <alignment horizontal="justify" vertical="center" wrapText="1"/>
    </xf>
    <xf numFmtId="0" fontId="9" fillId="2" borderId="7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justify" vertical="center" wrapText="1"/>
    </xf>
    <xf numFmtId="0" fontId="5" fillId="3" borderId="5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4" fontId="5" fillId="3" borderId="5" xfId="0" applyNumberFormat="1" applyFont="1" applyFill="1" applyBorder="1" applyAlignment="1">
      <alignment horizontal="right" vertical="center" wrapText="1"/>
    </xf>
    <xf numFmtId="0" fontId="10" fillId="3" borderId="6" xfId="0" applyFont="1" applyFill="1" applyBorder="1" applyAlignment="1">
      <alignment vertical="center"/>
    </xf>
    <xf numFmtId="4" fontId="10" fillId="3" borderId="5" xfId="0" applyNumberFormat="1" applyFont="1" applyFill="1" applyBorder="1" applyAlignment="1">
      <alignment vertical="center"/>
    </xf>
    <xf numFmtId="0" fontId="9" fillId="2" borderId="11" xfId="0" applyFont="1" applyFill="1" applyBorder="1" applyAlignment="1">
      <alignment horizontal="center" vertical="center"/>
    </xf>
    <xf numFmtId="4" fontId="10" fillId="3" borderId="23" xfId="0" applyNumberFormat="1" applyFont="1" applyFill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0" fontId="10" fillId="3" borderId="4" xfId="0" applyFont="1" applyFill="1" applyBorder="1" applyAlignment="1">
      <alignment vertical="center"/>
    </xf>
    <xf numFmtId="0" fontId="5" fillId="3" borderId="7" xfId="0" applyFont="1" applyFill="1" applyBorder="1" applyAlignment="1">
      <alignment horizontal="left" vertical="center" indent="1"/>
    </xf>
    <xf numFmtId="4" fontId="10" fillId="3" borderId="20" xfId="0" applyNumberFormat="1" applyFont="1" applyFill="1" applyBorder="1" applyAlignment="1">
      <alignment vertical="center"/>
    </xf>
    <xf numFmtId="0" fontId="9" fillId="3" borderId="7" xfId="0" applyFont="1" applyFill="1" applyBorder="1" applyAlignment="1">
      <alignment vertical="center"/>
    </xf>
    <xf numFmtId="0" fontId="5" fillId="3" borderId="31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4" fontId="5" fillId="3" borderId="23" xfId="0" applyNumberFormat="1" applyFont="1" applyFill="1" applyBorder="1" applyAlignment="1">
      <alignment horizontal="right" vertical="center"/>
    </xf>
    <xf numFmtId="4" fontId="5" fillId="3" borderId="0" xfId="0" applyNumberFormat="1" applyFont="1" applyFill="1" applyBorder="1" applyAlignment="1">
      <alignment horizontal="righ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4" fontId="5" fillId="3" borderId="31" xfId="0" applyNumberFormat="1" applyFont="1" applyFill="1" applyBorder="1" applyAlignment="1">
      <alignment horizontal="right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41" xfId="0" applyFont="1" applyFill="1" applyBorder="1" applyAlignment="1">
      <alignment horizontal="center" vertical="center"/>
    </xf>
    <xf numFmtId="4" fontId="5" fillId="3" borderId="23" xfId="0" applyNumberFormat="1" applyFont="1" applyFill="1" applyBorder="1" applyAlignment="1">
      <alignment horizontal="right" vertical="center"/>
    </xf>
    <xf numFmtId="4" fontId="5" fillId="3" borderId="31" xfId="0" applyNumberFormat="1" applyFont="1" applyFill="1" applyBorder="1" applyAlignment="1">
      <alignment horizontal="right" vertical="center"/>
    </xf>
    <xf numFmtId="0" fontId="15" fillId="0" borderId="41" xfId="0" applyFont="1" applyBorder="1" applyAlignment="1">
      <alignment horizontal="justify" vertical="center" wrapText="1"/>
    </xf>
    <xf numFmtId="0" fontId="15" fillId="0" borderId="23" xfId="0" applyFont="1" applyBorder="1" applyAlignment="1">
      <alignment horizontal="justify" vertical="center" wrapText="1"/>
    </xf>
    <xf numFmtId="0" fontId="15" fillId="0" borderId="38" xfId="0" applyFont="1" applyBorder="1" applyAlignment="1">
      <alignment horizontal="justify" vertical="center" wrapText="1"/>
    </xf>
    <xf numFmtId="0" fontId="15" fillId="0" borderId="48" xfId="0" applyFont="1" applyBorder="1" applyAlignment="1">
      <alignment horizontal="justify" vertical="center" wrapText="1"/>
    </xf>
    <xf numFmtId="0" fontId="15" fillId="0" borderId="40" xfId="0" applyFont="1" applyBorder="1" applyAlignment="1">
      <alignment horizontal="justify" vertical="center" wrapText="1"/>
    </xf>
    <xf numFmtId="0" fontId="15" fillId="0" borderId="20" xfId="0" applyFont="1" applyBorder="1" applyAlignment="1">
      <alignment horizontal="justify" vertical="center" wrapText="1"/>
    </xf>
    <xf numFmtId="4" fontId="15" fillId="0" borderId="40" xfId="0" applyNumberFormat="1" applyFont="1" applyBorder="1" applyAlignment="1">
      <alignment vertical="center" wrapText="1"/>
    </xf>
    <xf numFmtId="4" fontId="15" fillId="0" borderId="20" xfId="0" applyNumberFormat="1" applyFont="1" applyBorder="1" applyAlignment="1">
      <alignment vertical="center" wrapText="1"/>
    </xf>
    <xf numFmtId="4" fontId="15" fillId="0" borderId="26" xfId="0" applyNumberFormat="1" applyFont="1" applyBorder="1" applyAlignment="1">
      <alignment vertical="center" wrapText="1"/>
    </xf>
    <xf numFmtId="0" fontId="14" fillId="0" borderId="3" xfId="0" applyFont="1" applyBorder="1" applyAlignment="1">
      <alignment horizontal="justify" vertical="center" wrapText="1"/>
    </xf>
    <xf numFmtId="0" fontId="14" fillId="0" borderId="0" xfId="0" applyFont="1" applyBorder="1" applyAlignment="1">
      <alignment horizontal="justify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justify" vertical="center" wrapText="1"/>
    </xf>
    <xf numFmtId="0" fontId="16" fillId="0" borderId="24" xfId="0" applyFont="1" applyBorder="1" applyAlignment="1">
      <alignment horizontal="left" vertical="center" wrapText="1"/>
    </xf>
    <xf numFmtId="4" fontId="15" fillId="0" borderId="40" xfId="0" applyNumberFormat="1" applyFont="1" applyBorder="1" applyAlignment="1">
      <alignment horizontal="right" vertical="center" wrapText="1"/>
    </xf>
    <xf numFmtId="4" fontId="15" fillId="0" borderId="20" xfId="0" applyNumberFormat="1" applyFont="1" applyBorder="1" applyAlignment="1">
      <alignment horizontal="right" vertical="center" wrapText="1"/>
    </xf>
    <xf numFmtId="0" fontId="16" fillId="3" borderId="49" xfId="0" applyFont="1" applyFill="1" applyBorder="1" applyAlignment="1">
      <alignment horizontal="justify" vertical="center" wrapText="1"/>
    </xf>
    <xf numFmtId="0" fontId="16" fillId="3" borderId="35" xfId="0" applyFont="1" applyFill="1" applyBorder="1" applyAlignment="1">
      <alignment horizontal="justify" vertical="center" wrapText="1"/>
    </xf>
    <xf numFmtId="4" fontId="16" fillId="0" borderId="27" xfId="0" applyNumberFormat="1" applyFont="1" applyBorder="1" applyAlignment="1">
      <alignment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23" xfId="0" applyFont="1" applyBorder="1" applyAlignment="1">
      <alignment horizontal="left" vertical="center" wrapText="1"/>
    </xf>
    <xf numFmtId="0" fontId="9" fillId="2" borderId="23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vertical="center" wrapText="1"/>
    </xf>
    <xf numFmtId="0" fontId="9" fillId="2" borderId="31" xfId="0" applyFont="1" applyFill="1" applyBorder="1" applyAlignment="1">
      <alignment vertical="center"/>
    </xf>
    <xf numFmtId="0" fontId="9" fillId="2" borderId="26" xfId="0" applyFont="1" applyFill="1" applyBorder="1" applyAlignment="1">
      <alignment vertical="center"/>
    </xf>
    <xf numFmtId="0" fontId="9" fillId="2" borderId="36" xfId="0" applyFont="1" applyFill="1" applyBorder="1" applyAlignment="1">
      <alignment vertical="center"/>
    </xf>
    <xf numFmtId="0" fontId="9" fillId="2" borderId="37" xfId="0" applyFont="1" applyFill="1" applyBorder="1" applyAlignment="1">
      <alignment vertical="center"/>
    </xf>
    <xf numFmtId="4" fontId="5" fillId="3" borderId="7" xfId="0" applyNumberFormat="1" applyFont="1" applyFill="1" applyBorder="1" applyAlignment="1">
      <alignment horizontal="right" vertical="center" wrapText="1"/>
    </xf>
    <xf numFmtId="4" fontId="5" fillId="3" borderId="18" xfId="0" applyNumberFormat="1" applyFont="1" applyFill="1" applyBorder="1" applyAlignment="1">
      <alignment horizontal="right" vertical="center" wrapText="1"/>
    </xf>
    <xf numFmtId="4" fontId="10" fillId="3" borderId="16" xfId="0" applyNumberFormat="1" applyFont="1" applyFill="1" applyBorder="1" applyAlignment="1">
      <alignment vertical="center"/>
    </xf>
    <xf numFmtId="0" fontId="5" fillId="3" borderId="28" xfId="0" applyFont="1" applyFill="1" applyBorder="1" applyAlignment="1">
      <alignment horizontal="center" vertical="center"/>
    </xf>
    <xf numFmtId="4" fontId="5" fillId="3" borderId="23" xfId="0" applyNumberFormat="1" applyFont="1" applyFill="1" applyBorder="1" applyAlignment="1">
      <alignment horizontal="right" vertical="center"/>
    </xf>
    <xf numFmtId="4" fontId="5" fillId="3" borderId="0" xfId="0" applyNumberFormat="1" applyFont="1" applyFill="1" applyBorder="1" applyAlignment="1">
      <alignment horizontal="right" vertical="center"/>
    </xf>
    <xf numFmtId="4" fontId="5" fillId="3" borderId="31" xfId="0" applyNumberFormat="1" applyFont="1" applyFill="1" applyBorder="1" applyAlignment="1">
      <alignment horizontal="right" vertical="center"/>
    </xf>
    <xf numFmtId="4" fontId="5" fillId="3" borderId="23" xfId="0" applyNumberFormat="1" applyFont="1" applyFill="1" applyBorder="1" applyAlignment="1">
      <alignment horizontal="right" vertical="center"/>
    </xf>
    <xf numFmtId="4" fontId="0" fillId="7" borderId="0" xfId="0" applyNumberFormat="1" applyFill="1"/>
    <xf numFmtId="0" fontId="0" fillId="7" borderId="0" xfId="0" applyFill="1"/>
    <xf numFmtId="4" fontId="5" fillId="2" borderId="5" xfId="0" applyNumberFormat="1" applyFont="1" applyFill="1" applyBorder="1" applyAlignment="1">
      <alignment horizontal="right" vertical="center" wrapText="1"/>
    </xf>
    <xf numFmtId="4" fontId="5" fillId="3" borderId="0" xfId="0" applyNumberFormat="1" applyFont="1" applyFill="1" applyAlignment="1">
      <alignment horizontal="center" vertical="center"/>
    </xf>
    <xf numFmtId="4" fontId="5" fillId="3" borderId="3" xfId="0" applyNumberFormat="1" applyFont="1" applyFill="1" applyBorder="1" applyAlignment="1">
      <alignment horizontal="center" vertical="center"/>
    </xf>
    <xf numFmtId="4" fontId="10" fillId="3" borderId="5" xfId="0" applyNumberFormat="1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5" fillId="0" borderId="2" xfId="0" applyFont="1" applyBorder="1" applyAlignment="1">
      <alignment horizontal="justify" vertical="center" wrapText="1"/>
    </xf>
    <xf numFmtId="0" fontId="15" fillId="0" borderId="6" xfId="0" applyFont="1" applyBorder="1" applyAlignment="1">
      <alignment horizontal="justify" vertical="center" wrapText="1"/>
    </xf>
    <xf numFmtId="0" fontId="14" fillId="0" borderId="4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justify" vertical="center" wrapText="1"/>
    </xf>
    <xf numFmtId="0" fontId="5" fillId="3" borderId="7" xfId="0" applyFont="1" applyFill="1" applyBorder="1" applyAlignment="1">
      <alignment horizontal="justify" vertical="center" wrapText="1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justify" vertical="center" wrapText="1"/>
    </xf>
    <xf numFmtId="0" fontId="5" fillId="3" borderId="4" xfId="0" applyFont="1" applyFill="1" applyBorder="1" applyAlignment="1">
      <alignment horizontal="justify" vertical="center" wrapText="1"/>
    </xf>
    <xf numFmtId="0" fontId="9" fillId="3" borderId="6" xfId="0" applyFont="1" applyFill="1" applyBorder="1" applyAlignment="1">
      <alignment horizontal="justify" vertical="center" wrapText="1"/>
    </xf>
    <xf numFmtId="0" fontId="9" fillId="3" borderId="7" xfId="0" applyFont="1" applyFill="1" applyBorder="1" applyAlignment="1">
      <alignment horizontal="justify" vertical="center" wrapText="1"/>
    </xf>
    <xf numFmtId="0" fontId="9" fillId="2" borderId="0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justify" vertical="center" wrapText="1"/>
    </xf>
    <xf numFmtId="0" fontId="5" fillId="3" borderId="11" xfId="0" applyFont="1" applyFill="1" applyBorder="1" applyAlignment="1">
      <alignment horizontal="justify" vertical="center" wrapText="1"/>
    </xf>
    <xf numFmtId="0" fontId="4" fillId="0" borderId="0" xfId="0" applyFont="1" applyAlignment="1">
      <alignment horizontal="left" vertical="center" wrapText="1"/>
    </xf>
    <xf numFmtId="0" fontId="9" fillId="3" borderId="31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0" fontId="9" fillId="3" borderId="36" xfId="0" applyFont="1" applyFill="1" applyBorder="1" applyAlignment="1">
      <alignment horizontal="center" vertical="center"/>
    </xf>
    <xf numFmtId="0" fontId="9" fillId="3" borderId="37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4" fontId="5" fillId="3" borderId="5" xfId="0" applyNumberFormat="1" applyFont="1" applyFill="1" applyBorder="1" applyAlignment="1">
      <alignment horizontal="right" vertical="center" wrapText="1"/>
    </xf>
    <xf numFmtId="0" fontId="6" fillId="0" borderId="10" xfId="0" applyFont="1" applyBorder="1" applyAlignment="1">
      <alignment horizontal="left" vertical="center" wrapText="1"/>
    </xf>
    <xf numFmtId="0" fontId="10" fillId="3" borderId="6" xfId="0" applyFont="1" applyFill="1" applyBorder="1" applyAlignment="1">
      <alignment vertical="center"/>
    </xf>
    <xf numFmtId="0" fontId="10" fillId="3" borderId="15" xfId="0" applyFont="1" applyFill="1" applyBorder="1" applyAlignment="1">
      <alignment vertical="center"/>
    </xf>
    <xf numFmtId="0" fontId="9" fillId="2" borderId="13" xfId="0" applyFont="1" applyFill="1" applyBorder="1" applyAlignment="1">
      <alignment vertical="center"/>
    </xf>
    <xf numFmtId="0" fontId="9" fillId="2" borderId="14" xfId="0" applyFont="1" applyFill="1" applyBorder="1" applyAlignment="1">
      <alignment vertical="center"/>
    </xf>
    <xf numFmtId="4" fontId="10" fillId="2" borderId="5" xfId="0" applyNumberFormat="1" applyFont="1" applyFill="1" applyBorder="1" applyAlignment="1">
      <alignment vertical="center"/>
    </xf>
    <xf numFmtId="4" fontId="10" fillId="3" borderId="5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vertical="center"/>
    </xf>
    <xf numFmtId="0" fontId="10" fillId="3" borderId="4" xfId="0" applyFont="1" applyFill="1" applyBorder="1" applyAlignment="1">
      <alignment vertical="center"/>
    </xf>
    <xf numFmtId="0" fontId="10" fillId="3" borderId="9" xfId="0" applyFont="1" applyFill="1" applyBorder="1" applyAlignment="1">
      <alignment vertical="center"/>
    </xf>
    <xf numFmtId="0" fontId="9" fillId="3" borderId="7" xfId="0" applyFont="1" applyFill="1" applyBorder="1" applyAlignment="1">
      <alignment vertical="center"/>
    </xf>
    <xf numFmtId="0" fontId="9" fillId="3" borderId="11" xfId="0" applyFont="1" applyFill="1" applyBorder="1" applyAlignment="1">
      <alignment vertical="center"/>
    </xf>
    <xf numFmtId="0" fontId="5" fillId="3" borderId="7" xfId="0" applyFont="1" applyFill="1" applyBorder="1" applyAlignment="1">
      <alignment horizontal="left" vertical="center" indent="1"/>
    </xf>
    <xf numFmtId="0" fontId="9" fillId="2" borderId="28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left" vertical="center"/>
    </xf>
    <xf numFmtId="0" fontId="5" fillId="3" borderId="28" xfId="0" applyFont="1" applyFill="1" applyBorder="1" applyAlignment="1">
      <alignment horizontal="justify" vertical="center" wrapText="1"/>
    </xf>
    <xf numFmtId="0" fontId="5" fillId="3" borderId="29" xfId="0" applyFont="1" applyFill="1" applyBorder="1" applyAlignment="1">
      <alignment horizontal="justify" vertical="center" wrapText="1"/>
    </xf>
    <xf numFmtId="0" fontId="9" fillId="3" borderId="31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left" vertical="center"/>
    </xf>
    <xf numFmtId="0" fontId="5" fillId="3" borderId="31" xfId="0" applyFont="1" applyFill="1" applyBorder="1" applyAlignment="1">
      <alignment horizontal="left" vertical="center"/>
    </xf>
    <xf numFmtId="4" fontId="5" fillId="3" borderId="23" xfId="0" applyNumberFormat="1" applyFont="1" applyFill="1" applyBorder="1" applyAlignment="1">
      <alignment horizontal="right" vertical="center"/>
    </xf>
    <xf numFmtId="4" fontId="5" fillId="3" borderId="0" xfId="0" applyNumberFormat="1" applyFont="1" applyFill="1" applyBorder="1" applyAlignment="1">
      <alignment horizontal="right" vertical="center"/>
    </xf>
    <xf numFmtId="4" fontId="5" fillId="3" borderId="26" xfId="0" applyNumberFormat="1" applyFont="1" applyFill="1" applyBorder="1" applyAlignment="1">
      <alignment horizontal="righ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4" fontId="5" fillId="2" borderId="0" xfId="0" applyNumberFormat="1" applyFont="1" applyFill="1" applyBorder="1" applyAlignment="1">
      <alignment horizontal="right" vertical="center"/>
    </xf>
    <xf numFmtId="0" fontId="9" fillId="3" borderId="6" xfId="0" applyFont="1" applyFill="1" applyBorder="1" applyAlignment="1">
      <alignment horizontal="left" vertical="center"/>
    </xf>
    <xf numFmtId="4" fontId="5" fillId="2" borderId="31" xfId="0" applyNumberFormat="1" applyFont="1" applyFill="1" applyBorder="1" applyAlignment="1">
      <alignment horizontal="right" vertical="center"/>
    </xf>
    <xf numFmtId="4" fontId="5" fillId="2" borderId="23" xfId="0" applyNumberFormat="1" applyFont="1" applyFill="1" applyBorder="1" applyAlignment="1">
      <alignment horizontal="right" vertical="center"/>
    </xf>
    <xf numFmtId="4" fontId="5" fillId="3" borderId="31" xfId="0" applyNumberFormat="1" applyFont="1" applyFill="1" applyBorder="1" applyAlignment="1">
      <alignment horizontal="right" vertical="center"/>
    </xf>
    <xf numFmtId="0" fontId="9" fillId="3" borderId="0" xfId="0" applyFont="1" applyFill="1" applyAlignment="1">
      <alignment horizontal="left" vertical="center"/>
    </xf>
    <xf numFmtId="0" fontId="5" fillId="3" borderId="10" xfId="0" applyFont="1" applyFill="1" applyBorder="1" applyAlignment="1">
      <alignment horizontal="left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3" borderId="34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left" vertical="center"/>
    </xf>
    <xf numFmtId="0" fontId="5" fillId="3" borderId="36" xfId="0" applyFont="1" applyFill="1" applyBorder="1" applyAlignment="1">
      <alignment horizontal="left" vertical="center"/>
    </xf>
    <xf numFmtId="0" fontId="5" fillId="3" borderId="24" xfId="0" applyFont="1" applyFill="1" applyBorder="1" applyAlignment="1">
      <alignment horizontal="left" vertical="center"/>
    </xf>
    <xf numFmtId="0" fontId="9" fillId="3" borderId="28" xfId="0" applyFont="1" applyFill="1" applyBorder="1" applyAlignment="1">
      <alignment horizontal="left" vertical="center"/>
    </xf>
    <xf numFmtId="0" fontId="9" fillId="3" borderId="29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2" borderId="39" xfId="0" applyFont="1" applyFill="1" applyBorder="1" applyAlignment="1">
      <alignment horizontal="center" vertical="center"/>
    </xf>
    <xf numFmtId="0" fontId="9" fillId="2" borderId="46" xfId="0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/>
    </xf>
    <xf numFmtId="0" fontId="9" fillId="2" borderId="47" xfId="0" applyFont="1" applyFill="1" applyBorder="1" applyAlignment="1">
      <alignment horizontal="center" vertical="center"/>
    </xf>
    <xf numFmtId="0" fontId="9" fillId="2" borderId="48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justify" vertical="center" wrapText="1"/>
    </xf>
    <xf numFmtId="0" fontId="5" fillId="3" borderId="0" xfId="0" applyFont="1" applyFill="1" applyBorder="1" applyAlignment="1">
      <alignment horizontal="justify" vertical="center" wrapText="1"/>
    </xf>
    <xf numFmtId="0" fontId="9" fillId="3" borderId="26" xfId="0" applyFont="1" applyFill="1" applyBorder="1" applyAlignment="1">
      <alignment horizontal="left" vertical="center"/>
    </xf>
    <xf numFmtId="0" fontId="5" fillId="3" borderId="29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41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justify" vertical="center" wrapText="1"/>
    </xf>
    <xf numFmtId="0" fontId="6" fillId="0" borderId="0" xfId="0" applyFont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justify" vertical="center" wrapText="1"/>
    </xf>
    <xf numFmtId="0" fontId="4" fillId="0" borderId="3" xfId="0" applyFont="1" applyBorder="1" applyAlignment="1">
      <alignment horizontal="left" vertical="center" wrapText="1"/>
    </xf>
    <xf numFmtId="0" fontId="5" fillId="3" borderId="13" xfId="0" applyFont="1" applyFill="1" applyBorder="1" applyAlignment="1">
      <alignment horizontal="justify" vertical="center" wrapText="1"/>
    </xf>
    <xf numFmtId="0" fontId="5" fillId="3" borderId="14" xfId="0" applyFont="1" applyFill="1" applyBorder="1" applyAlignment="1">
      <alignment horizontal="justify" vertical="center" wrapText="1"/>
    </xf>
    <xf numFmtId="0" fontId="10" fillId="0" borderId="4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vertical="center"/>
    </xf>
    <xf numFmtId="0" fontId="9" fillId="5" borderId="15" xfId="0" applyFont="1" applyFill="1" applyBorder="1" applyAlignment="1">
      <alignment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9" fillId="2" borderId="15" xfId="0" applyFont="1" applyFill="1" applyBorder="1" applyAlignment="1">
      <alignment vertical="center"/>
    </xf>
    <xf numFmtId="0" fontId="9" fillId="6" borderId="15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vertical="center"/>
    </xf>
    <xf numFmtId="0" fontId="12" fillId="3" borderId="7" xfId="0" applyFont="1" applyFill="1" applyBorder="1" applyAlignment="1">
      <alignment vertical="center"/>
    </xf>
    <xf numFmtId="0" fontId="12" fillId="3" borderId="1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horizontal="center" vertical="center"/>
    </xf>
    <xf numFmtId="4" fontId="5" fillId="3" borderId="8" xfId="0" applyNumberFormat="1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vertical="center"/>
    </xf>
    <xf numFmtId="4" fontId="5" fillId="3" borderId="5" xfId="0" applyNumberFormat="1" applyFont="1" applyFill="1" applyBorder="1" applyAlignment="1">
      <alignment vertical="center"/>
    </xf>
    <xf numFmtId="4" fontId="5" fillId="3" borderId="8" xfId="0" applyNumberFormat="1" applyFont="1" applyFill="1" applyBorder="1" applyAlignment="1">
      <alignment vertical="center"/>
    </xf>
    <xf numFmtId="0" fontId="12" fillId="3" borderId="2" xfId="0" applyFont="1" applyFill="1" applyBorder="1" applyAlignment="1">
      <alignment horizontal="right" vertical="center"/>
    </xf>
    <xf numFmtId="0" fontId="12" fillId="3" borderId="9" xfId="0" applyFont="1" applyFill="1" applyBorder="1" applyAlignment="1">
      <alignment horizontal="right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right" vertical="center"/>
    </xf>
    <xf numFmtId="0" fontId="9" fillId="6" borderId="2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vertical="center"/>
    </xf>
    <xf numFmtId="0" fontId="9" fillId="6" borderId="10" xfId="0" applyFont="1" applyFill="1" applyBorder="1" applyAlignment="1">
      <alignment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vertical="center"/>
    </xf>
    <xf numFmtId="0" fontId="5" fillId="6" borderId="10" xfId="0" applyFont="1" applyFill="1" applyBorder="1" applyAlignment="1">
      <alignment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10" fillId="3" borderId="10" xfId="0" applyFont="1" applyFill="1" applyBorder="1" applyAlignment="1">
      <alignment vertical="center" wrapText="1"/>
    </xf>
    <xf numFmtId="0" fontId="10" fillId="3" borderId="11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9" fillId="5" borderId="14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5:M85"/>
  <sheetViews>
    <sheetView topLeftCell="E1" zoomScale="130" zoomScaleNormal="130" workbookViewId="0">
      <selection activeCell="K9" sqref="K9"/>
    </sheetView>
  </sheetViews>
  <sheetFormatPr baseColWidth="10" defaultRowHeight="15" x14ac:dyDescent="0.25"/>
  <cols>
    <col min="4" max="4" width="50" customWidth="1"/>
    <col min="5" max="6" width="11.85546875" customWidth="1"/>
    <col min="7" max="7" width="3.85546875" customWidth="1"/>
    <col min="8" max="8" width="47.5703125" customWidth="1"/>
    <col min="9" max="9" width="11.85546875" customWidth="1"/>
    <col min="13" max="13" width="12.5703125" bestFit="1" customWidth="1"/>
  </cols>
  <sheetData>
    <row r="5" spans="4:11" x14ac:dyDescent="0.25">
      <c r="D5" s="1"/>
    </row>
    <row r="6" spans="4:11" x14ac:dyDescent="0.25">
      <c r="D6" s="1"/>
    </row>
    <row r="7" spans="4:11" x14ac:dyDescent="0.25">
      <c r="D7" s="317"/>
      <c r="E7" s="317"/>
      <c r="F7" s="317"/>
      <c r="G7" s="317"/>
      <c r="H7" s="317"/>
      <c r="I7" s="317"/>
      <c r="J7" s="317"/>
    </row>
    <row r="8" spans="4:11" ht="3.75" customHeight="1" x14ac:dyDescent="0.25">
      <c r="D8" s="3"/>
    </row>
    <row r="9" spans="4:11" x14ac:dyDescent="0.25">
      <c r="D9" s="318" t="s">
        <v>801</v>
      </c>
      <c r="E9" s="319"/>
      <c r="F9" s="319"/>
      <c r="G9" s="319"/>
      <c r="H9" s="319"/>
      <c r="I9" s="319"/>
      <c r="J9" s="320"/>
      <c r="K9" t="s">
        <v>806</v>
      </c>
    </row>
    <row r="10" spans="4:11" ht="12.75" customHeight="1" x14ac:dyDescent="0.25">
      <c r="D10" s="321" t="s">
        <v>0</v>
      </c>
      <c r="E10" s="322"/>
      <c r="F10" s="322"/>
      <c r="G10" s="322"/>
      <c r="H10" s="322"/>
      <c r="I10" s="322"/>
      <c r="J10" s="323"/>
    </row>
    <row r="11" spans="4:11" x14ac:dyDescent="0.25">
      <c r="D11" s="321" t="s">
        <v>809</v>
      </c>
      <c r="E11" s="322"/>
      <c r="F11" s="322"/>
      <c r="G11" s="322"/>
      <c r="H11" s="322"/>
      <c r="I11" s="322"/>
      <c r="J11" s="323"/>
    </row>
    <row r="12" spans="4:11" ht="11.25" customHeight="1" x14ac:dyDescent="0.25">
      <c r="D12" s="324" t="s">
        <v>1</v>
      </c>
      <c r="E12" s="325"/>
      <c r="F12" s="325"/>
      <c r="G12" s="325"/>
      <c r="H12" s="325"/>
      <c r="I12" s="325"/>
      <c r="J12" s="326"/>
    </row>
    <row r="13" spans="4:11" ht="15" customHeight="1" x14ac:dyDescent="0.25">
      <c r="D13" s="310" t="s">
        <v>2</v>
      </c>
      <c r="E13" s="308" t="s">
        <v>810</v>
      </c>
      <c r="F13" s="308" t="s">
        <v>802</v>
      </c>
      <c r="G13" s="312"/>
      <c r="H13" s="314" t="s">
        <v>2</v>
      </c>
      <c r="I13" s="308" t="s">
        <v>810</v>
      </c>
      <c r="J13" s="308" t="s">
        <v>802</v>
      </c>
    </row>
    <row r="14" spans="4:11" x14ac:dyDescent="0.25">
      <c r="D14" s="311"/>
      <c r="E14" s="309"/>
      <c r="F14" s="309"/>
      <c r="G14" s="313"/>
      <c r="H14" s="315"/>
      <c r="I14" s="309"/>
      <c r="J14" s="309"/>
    </row>
    <row r="15" spans="4:11" ht="6" customHeight="1" x14ac:dyDescent="0.25">
      <c r="D15" s="311"/>
      <c r="E15" s="309"/>
      <c r="F15" s="309"/>
      <c r="G15" s="313"/>
      <c r="H15" s="316"/>
      <c r="I15" s="309"/>
      <c r="J15" s="309"/>
    </row>
    <row r="16" spans="4:11" ht="11.25" customHeight="1" x14ac:dyDescent="0.25">
      <c r="D16" s="185" t="s">
        <v>4</v>
      </c>
      <c r="E16" s="269"/>
      <c r="F16" s="270"/>
      <c r="G16" s="267"/>
      <c r="H16" s="276" t="s">
        <v>5</v>
      </c>
      <c r="I16" s="269"/>
      <c r="J16" s="270"/>
    </row>
    <row r="17" spans="4:13" ht="12.75" customHeight="1" x14ac:dyDescent="0.25">
      <c r="D17" s="186" t="s">
        <v>6</v>
      </c>
      <c r="E17" s="271"/>
      <c r="F17" s="272"/>
      <c r="G17" s="268"/>
      <c r="H17" s="277" t="s">
        <v>7</v>
      </c>
      <c r="I17" s="271"/>
      <c r="J17" s="272"/>
    </row>
    <row r="18" spans="4:13" ht="24.75" customHeight="1" x14ac:dyDescent="0.25">
      <c r="D18" s="187" t="s">
        <v>8</v>
      </c>
      <c r="E18" s="273">
        <f>SUM(E19:E25)</f>
        <v>11521220.35</v>
      </c>
      <c r="F18" s="274">
        <f>SUM(F19:F25)</f>
        <v>7141080.2199999997</v>
      </c>
      <c r="G18" s="268"/>
      <c r="H18" s="278" t="s">
        <v>9</v>
      </c>
      <c r="I18" s="281">
        <f>SUM(I19:I27)</f>
        <v>6974158.1899999995</v>
      </c>
      <c r="J18" s="274">
        <f>SUM(J19:J27)</f>
        <v>6412170.8799999999</v>
      </c>
      <c r="M18" s="198"/>
    </row>
    <row r="19" spans="4:13" ht="13.5" customHeight="1" x14ac:dyDescent="0.25">
      <c r="D19" s="187" t="s">
        <v>10</v>
      </c>
      <c r="E19" s="273">
        <v>0.02</v>
      </c>
      <c r="F19" s="274">
        <v>5999.63</v>
      </c>
      <c r="G19" s="268"/>
      <c r="H19" s="279" t="s">
        <v>11</v>
      </c>
      <c r="I19" s="281">
        <v>49264.59</v>
      </c>
      <c r="J19" s="274">
        <v>3433.73</v>
      </c>
    </row>
    <row r="20" spans="4:13" x14ac:dyDescent="0.25">
      <c r="D20" s="187" t="s">
        <v>12</v>
      </c>
      <c r="E20" s="273">
        <v>2208070.63</v>
      </c>
      <c r="F20" s="274">
        <v>6956875.5099999998</v>
      </c>
      <c r="G20" s="268"/>
      <c r="H20" s="279" t="s">
        <v>13</v>
      </c>
      <c r="I20" s="281">
        <v>46143.839999999997</v>
      </c>
      <c r="J20" s="274">
        <v>8386.2900000000009</v>
      </c>
    </row>
    <row r="21" spans="4:13" ht="12.75" customHeight="1" x14ac:dyDescent="0.25">
      <c r="D21" s="187" t="s">
        <v>14</v>
      </c>
      <c r="E21" s="273">
        <v>0</v>
      </c>
      <c r="F21" s="274">
        <v>0</v>
      </c>
      <c r="G21" s="268"/>
      <c r="H21" s="278" t="s">
        <v>15</v>
      </c>
      <c r="I21" s="281">
        <v>0</v>
      </c>
      <c r="J21" s="274">
        <v>0</v>
      </c>
    </row>
    <row r="22" spans="4:13" ht="13.5" customHeight="1" x14ac:dyDescent="0.25">
      <c r="D22" s="187" t="s">
        <v>16</v>
      </c>
      <c r="E22" s="273">
        <v>9141904.6199999992</v>
      </c>
      <c r="F22" s="274">
        <v>0</v>
      </c>
      <c r="G22" s="268"/>
      <c r="H22" s="278" t="s">
        <v>17</v>
      </c>
      <c r="I22" s="281">
        <v>0</v>
      </c>
      <c r="J22" s="274">
        <v>0</v>
      </c>
    </row>
    <row r="23" spans="4:13" ht="16.5" customHeight="1" x14ac:dyDescent="0.25">
      <c r="D23" s="187" t="s">
        <v>18</v>
      </c>
      <c r="E23" s="273">
        <v>0</v>
      </c>
      <c r="F23" s="274"/>
      <c r="G23" s="268"/>
      <c r="H23" s="278" t="s">
        <v>19</v>
      </c>
      <c r="I23" s="281">
        <v>0</v>
      </c>
      <c r="J23" s="274">
        <v>0</v>
      </c>
    </row>
    <row r="24" spans="4:13" ht="23.25" customHeight="1" x14ac:dyDescent="0.25">
      <c r="D24" s="187" t="s">
        <v>20</v>
      </c>
      <c r="E24" s="273">
        <v>171245.08</v>
      </c>
      <c r="F24" s="274">
        <v>178205.08</v>
      </c>
      <c r="G24" s="268"/>
      <c r="H24" s="278" t="s">
        <v>21</v>
      </c>
      <c r="I24" s="281">
        <v>0</v>
      </c>
      <c r="J24" s="274">
        <v>0</v>
      </c>
    </row>
    <row r="25" spans="4:13" ht="16.5" customHeight="1" x14ac:dyDescent="0.25">
      <c r="D25" s="187" t="s">
        <v>22</v>
      </c>
      <c r="E25" s="273">
        <v>0</v>
      </c>
      <c r="F25" s="274"/>
      <c r="G25" s="268"/>
      <c r="H25" s="278" t="s">
        <v>23</v>
      </c>
      <c r="I25" s="281">
        <v>6878749.7599999998</v>
      </c>
      <c r="J25" s="274">
        <v>6400350.8600000003</v>
      </c>
    </row>
    <row r="26" spans="4:13" ht="21" customHeight="1" x14ac:dyDescent="0.25">
      <c r="D26" s="187" t="s">
        <v>24</v>
      </c>
      <c r="E26" s="273">
        <f>SUM(E27:E33)</f>
        <v>236085.88</v>
      </c>
      <c r="F26" s="275">
        <f>SUM(F27:F33)</f>
        <v>257208.6</v>
      </c>
      <c r="G26" s="268"/>
      <c r="H26" s="278" t="s">
        <v>25</v>
      </c>
      <c r="I26" s="281">
        <v>0</v>
      </c>
      <c r="J26" s="282">
        <v>0</v>
      </c>
    </row>
    <row r="27" spans="4:13" x14ac:dyDescent="0.25">
      <c r="D27" s="187" t="s">
        <v>26</v>
      </c>
      <c r="E27" s="273">
        <v>0</v>
      </c>
      <c r="F27" s="274">
        <v>0</v>
      </c>
      <c r="G27" s="268"/>
      <c r="H27" s="278" t="s">
        <v>27</v>
      </c>
      <c r="I27" s="281">
        <v>0</v>
      </c>
      <c r="J27" s="282">
        <v>0</v>
      </c>
    </row>
    <row r="28" spans="4:13" ht="15" customHeight="1" x14ac:dyDescent="0.25">
      <c r="D28" s="187" t="s">
        <v>28</v>
      </c>
      <c r="E28" s="273">
        <v>0</v>
      </c>
      <c r="F28" s="274">
        <v>0</v>
      </c>
      <c r="G28" s="268"/>
      <c r="H28" s="278" t="s">
        <v>29</v>
      </c>
      <c r="I28" s="281">
        <f>SUM(I29:I31)</f>
        <v>509608</v>
      </c>
      <c r="J28" s="274">
        <f>SUM(J29:J31)</f>
        <v>514886.75</v>
      </c>
    </row>
    <row r="29" spans="4:13" ht="14.25" customHeight="1" x14ac:dyDescent="0.25">
      <c r="D29" s="187" t="s">
        <v>30</v>
      </c>
      <c r="E29" s="273">
        <v>236085.88</v>
      </c>
      <c r="F29" s="274">
        <v>257208.6</v>
      </c>
      <c r="G29" s="268"/>
      <c r="H29" s="278" t="s">
        <v>31</v>
      </c>
      <c r="I29" s="281">
        <v>509608</v>
      </c>
      <c r="J29" s="274">
        <v>514886.75</v>
      </c>
    </row>
    <row r="30" spans="4:13" ht="23.25" customHeight="1" x14ac:dyDescent="0.25">
      <c r="D30" s="187" t="s">
        <v>32</v>
      </c>
      <c r="E30" s="273">
        <v>0</v>
      </c>
      <c r="F30" s="274">
        <v>0</v>
      </c>
      <c r="G30" s="268"/>
      <c r="H30" s="278" t="s">
        <v>33</v>
      </c>
      <c r="I30" s="281">
        <v>0</v>
      </c>
      <c r="J30" s="274">
        <v>0</v>
      </c>
    </row>
    <row r="31" spans="4:13" ht="14.25" customHeight="1" x14ac:dyDescent="0.25">
      <c r="D31" s="187" t="s">
        <v>34</v>
      </c>
      <c r="E31" s="273">
        <v>0</v>
      </c>
      <c r="F31" s="274">
        <v>0</v>
      </c>
      <c r="G31" s="268"/>
      <c r="H31" s="278" t="s">
        <v>35</v>
      </c>
      <c r="I31" s="281">
        <v>0</v>
      </c>
      <c r="J31" s="274">
        <v>0</v>
      </c>
    </row>
    <row r="32" spans="4:13" ht="22.5" x14ac:dyDescent="0.25">
      <c r="D32" s="187" t="s">
        <v>36</v>
      </c>
      <c r="E32" s="273">
        <v>0</v>
      </c>
      <c r="F32" s="274">
        <v>0</v>
      </c>
      <c r="G32" s="268"/>
      <c r="H32" s="278" t="s">
        <v>37</v>
      </c>
      <c r="I32" s="281">
        <f>SUM(I33:I34)</f>
        <v>0</v>
      </c>
      <c r="J32" s="274">
        <f>SUM(J33:J34)</f>
        <v>0</v>
      </c>
    </row>
    <row r="33" spans="4:10" ht="16.5" customHeight="1" x14ac:dyDescent="0.25">
      <c r="D33" s="187" t="s">
        <v>38</v>
      </c>
      <c r="E33" s="273">
        <v>0</v>
      </c>
      <c r="F33" s="274">
        <v>0</v>
      </c>
      <c r="G33" s="268"/>
      <c r="H33" s="278" t="s">
        <v>39</v>
      </c>
      <c r="I33" s="281">
        <v>0</v>
      </c>
      <c r="J33" s="274">
        <v>0</v>
      </c>
    </row>
    <row r="34" spans="4:10" ht="16.5" customHeight="1" x14ac:dyDescent="0.25">
      <c r="D34" s="187" t="s">
        <v>40</v>
      </c>
      <c r="E34" s="273">
        <f>SUM(E35:E39)</f>
        <v>2070</v>
      </c>
      <c r="F34" s="274">
        <f>SUM(F35:F39)</f>
        <v>2070</v>
      </c>
      <c r="G34" s="268"/>
      <c r="H34" s="278" t="s">
        <v>41</v>
      </c>
      <c r="I34" s="281">
        <v>0</v>
      </c>
      <c r="J34" s="274">
        <v>0</v>
      </c>
    </row>
    <row r="35" spans="4:10" ht="21" customHeight="1" x14ac:dyDescent="0.25">
      <c r="D35" s="187" t="s">
        <v>42</v>
      </c>
      <c r="E35" s="273">
        <v>2070</v>
      </c>
      <c r="F35" s="274">
        <v>2070</v>
      </c>
      <c r="G35" s="268"/>
      <c r="H35" s="278" t="s">
        <v>43</v>
      </c>
      <c r="I35" s="281">
        <v>0</v>
      </c>
      <c r="J35" s="274">
        <v>0</v>
      </c>
    </row>
    <row r="36" spans="4:10" ht="25.5" customHeight="1" x14ac:dyDescent="0.25">
      <c r="D36" s="187" t="s">
        <v>44</v>
      </c>
      <c r="E36" s="273">
        <v>0</v>
      </c>
      <c r="F36" s="274">
        <v>0</v>
      </c>
      <c r="G36" s="268"/>
      <c r="H36" s="278" t="s">
        <v>45</v>
      </c>
      <c r="I36" s="281">
        <f>SUM(I37:I39)</f>
        <v>0</v>
      </c>
      <c r="J36" s="274">
        <f>SUM(J37:J39)</f>
        <v>0</v>
      </c>
    </row>
    <row r="37" spans="4:10" ht="22.5" x14ac:dyDescent="0.25">
      <c r="D37" s="187" t="s">
        <v>46</v>
      </c>
      <c r="E37" s="273">
        <v>0</v>
      </c>
      <c r="F37" s="274">
        <v>0</v>
      </c>
      <c r="G37" s="268"/>
      <c r="H37" s="278" t="s">
        <v>47</v>
      </c>
      <c r="I37" s="281">
        <v>0</v>
      </c>
      <c r="J37" s="274">
        <v>0</v>
      </c>
    </row>
    <row r="38" spans="4:10" ht="16.5" customHeight="1" x14ac:dyDescent="0.25">
      <c r="D38" s="187" t="s">
        <v>48</v>
      </c>
      <c r="E38" s="273">
        <v>0</v>
      </c>
      <c r="F38" s="274">
        <v>0</v>
      </c>
      <c r="G38" s="268"/>
      <c r="H38" s="278" t="s">
        <v>49</v>
      </c>
      <c r="I38" s="281">
        <v>0</v>
      </c>
      <c r="J38" s="274">
        <v>0</v>
      </c>
    </row>
    <row r="39" spans="4:10" ht="13.5" customHeight="1" x14ac:dyDescent="0.25">
      <c r="D39" s="187" t="s">
        <v>50</v>
      </c>
      <c r="E39" s="273">
        <v>0</v>
      </c>
      <c r="F39" s="274">
        <v>0</v>
      </c>
      <c r="G39" s="268"/>
      <c r="H39" s="278" t="s">
        <v>51</v>
      </c>
      <c r="I39" s="281">
        <v>0</v>
      </c>
      <c r="J39" s="274">
        <v>0</v>
      </c>
    </row>
    <row r="40" spans="4:10" ht="27.75" customHeight="1" x14ac:dyDescent="0.25">
      <c r="D40" s="187" t="s">
        <v>52</v>
      </c>
      <c r="E40" s="273">
        <f>SUM(E41:E45)</f>
        <v>0</v>
      </c>
      <c r="F40" s="275">
        <f>SUM(F41:F45)</f>
        <v>0</v>
      </c>
      <c r="G40" s="268"/>
      <c r="H40" s="278" t="s">
        <v>53</v>
      </c>
      <c r="I40" s="281">
        <f>SUM(I41:I46)</f>
        <v>0</v>
      </c>
      <c r="J40" s="274">
        <f>SUM(J41:J46)</f>
        <v>0</v>
      </c>
    </row>
    <row r="41" spans="4:10" x14ac:dyDescent="0.25">
      <c r="D41" s="187" t="s">
        <v>54</v>
      </c>
      <c r="E41" s="273">
        <v>0</v>
      </c>
      <c r="F41" s="274">
        <v>0</v>
      </c>
      <c r="G41" s="268"/>
      <c r="H41" s="278" t="s">
        <v>55</v>
      </c>
      <c r="I41" s="281">
        <v>0</v>
      </c>
      <c r="J41" s="274">
        <v>0</v>
      </c>
    </row>
    <row r="42" spans="4:10" ht="18.75" customHeight="1" x14ac:dyDescent="0.25">
      <c r="D42" s="187" t="s">
        <v>56</v>
      </c>
      <c r="E42" s="273">
        <v>0</v>
      </c>
      <c r="F42" s="274">
        <v>0</v>
      </c>
      <c r="G42" s="268"/>
      <c r="H42" s="278" t="s">
        <v>57</v>
      </c>
      <c r="I42" s="281">
        <v>0</v>
      </c>
      <c r="J42" s="274">
        <v>0</v>
      </c>
    </row>
    <row r="43" spans="4:10" ht="15" customHeight="1" x14ac:dyDescent="0.25">
      <c r="D43" s="187" t="s">
        <v>58</v>
      </c>
      <c r="E43" s="273">
        <v>0</v>
      </c>
      <c r="F43" s="274">
        <v>0</v>
      </c>
      <c r="G43" s="268"/>
      <c r="H43" s="278" t="s">
        <v>59</v>
      </c>
      <c r="I43" s="281">
        <v>0</v>
      </c>
      <c r="J43" s="274">
        <v>0</v>
      </c>
    </row>
    <row r="44" spans="4:10" ht="26.25" customHeight="1" x14ac:dyDescent="0.25">
      <c r="D44" s="187" t="s">
        <v>60</v>
      </c>
      <c r="E44" s="273">
        <v>0</v>
      </c>
      <c r="F44" s="274">
        <v>0</v>
      </c>
      <c r="G44" s="268"/>
      <c r="H44" s="278" t="s">
        <v>61</v>
      </c>
      <c r="I44" s="281">
        <v>0</v>
      </c>
      <c r="J44" s="274">
        <v>0</v>
      </c>
    </row>
    <row r="45" spans="4:10" ht="26.25" customHeight="1" x14ac:dyDescent="0.25">
      <c r="D45" s="187" t="s">
        <v>62</v>
      </c>
      <c r="E45" s="273">
        <v>0</v>
      </c>
      <c r="F45" s="274">
        <v>0</v>
      </c>
      <c r="G45" s="268"/>
      <c r="H45" s="278" t="s">
        <v>63</v>
      </c>
      <c r="I45" s="281">
        <v>0</v>
      </c>
      <c r="J45" s="274">
        <v>0</v>
      </c>
    </row>
    <row r="46" spans="4:10" ht="12" customHeight="1" x14ac:dyDescent="0.25">
      <c r="D46" s="187" t="s">
        <v>64</v>
      </c>
      <c r="E46" s="273">
        <v>0</v>
      </c>
      <c r="F46" s="274">
        <v>0</v>
      </c>
      <c r="G46" s="268"/>
      <c r="H46" s="278" t="s">
        <v>65</v>
      </c>
      <c r="I46" s="281">
        <v>0</v>
      </c>
      <c r="J46" s="274">
        <v>0</v>
      </c>
    </row>
    <row r="47" spans="4:10" ht="16.5" customHeight="1" x14ac:dyDescent="0.25">
      <c r="D47" s="187" t="s">
        <v>66</v>
      </c>
      <c r="E47" s="273">
        <f>+E48+E49</f>
        <v>0</v>
      </c>
      <c r="F47" s="275">
        <f>+F48+F49</f>
        <v>0</v>
      </c>
      <c r="G47" s="268"/>
      <c r="H47" s="278" t="s">
        <v>67</v>
      </c>
      <c r="I47" s="281">
        <f>+I48+I49+I50</f>
        <v>0</v>
      </c>
      <c r="J47" s="274">
        <f>+J48+J49+J50</f>
        <v>0</v>
      </c>
    </row>
    <row r="48" spans="4:10" ht="24.75" customHeight="1" x14ac:dyDescent="0.25">
      <c r="D48" s="187" t="s">
        <v>68</v>
      </c>
      <c r="E48" s="273">
        <v>0</v>
      </c>
      <c r="F48" s="274">
        <v>0</v>
      </c>
      <c r="G48" s="268"/>
      <c r="H48" s="278" t="s">
        <v>69</v>
      </c>
      <c r="I48" s="281">
        <v>0</v>
      </c>
      <c r="J48" s="274">
        <v>0</v>
      </c>
    </row>
    <row r="49" spans="4:10" x14ac:dyDescent="0.25">
      <c r="D49" s="187" t="s">
        <v>70</v>
      </c>
      <c r="E49" s="273">
        <v>0</v>
      </c>
      <c r="F49" s="274">
        <v>0</v>
      </c>
      <c r="G49" s="268"/>
      <c r="H49" s="278" t="s">
        <v>71</v>
      </c>
      <c r="I49" s="281">
        <v>0</v>
      </c>
      <c r="J49" s="274">
        <v>0</v>
      </c>
    </row>
    <row r="50" spans="4:10" x14ac:dyDescent="0.25">
      <c r="D50" s="187" t="s">
        <v>72</v>
      </c>
      <c r="E50" s="273">
        <f>+E51+E52+E53+E54</f>
        <v>0</v>
      </c>
      <c r="F50" s="274">
        <f>+F51+F52+F53+F54</f>
        <v>0</v>
      </c>
      <c r="G50" s="268"/>
      <c r="H50" s="278" t="s">
        <v>73</v>
      </c>
      <c r="I50" s="281">
        <v>0</v>
      </c>
      <c r="J50" s="274">
        <v>0</v>
      </c>
    </row>
    <row r="51" spans="4:10" ht="16.5" customHeight="1" x14ac:dyDescent="0.25">
      <c r="D51" s="187" t="s">
        <v>74</v>
      </c>
      <c r="E51" s="273">
        <v>0</v>
      </c>
      <c r="F51" s="274">
        <v>0</v>
      </c>
      <c r="G51" s="268"/>
      <c r="H51" s="278" t="s">
        <v>75</v>
      </c>
      <c r="I51" s="281">
        <f>+I52+I53+I54</f>
        <v>0</v>
      </c>
      <c r="J51" s="274">
        <f>+J52+J53+J54</f>
        <v>0</v>
      </c>
    </row>
    <row r="52" spans="4:10" ht="16.5" customHeight="1" x14ac:dyDescent="0.25">
      <c r="D52" s="187" t="s">
        <v>76</v>
      </c>
      <c r="E52" s="273">
        <v>0</v>
      </c>
      <c r="F52" s="274">
        <v>0</v>
      </c>
      <c r="G52" s="268"/>
      <c r="H52" s="278" t="s">
        <v>77</v>
      </c>
      <c r="I52" s="281">
        <v>0</v>
      </c>
      <c r="J52" s="274">
        <v>0</v>
      </c>
    </row>
    <row r="53" spans="4:10" ht="26.25" customHeight="1" x14ac:dyDescent="0.25">
      <c r="D53" s="187" t="s">
        <v>78</v>
      </c>
      <c r="E53" s="273">
        <v>0</v>
      </c>
      <c r="F53" s="274">
        <v>0</v>
      </c>
      <c r="G53" s="268"/>
      <c r="H53" s="278" t="s">
        <v>79</v>
      </c>
      <c r="I53" s="281">
        <v>0</v>
      </c>
      <c r="J53" s="274">
        <v>0</v>
      </c>
    </row>
    <row r="54" spans="4:10" x14ac:dyDescent="0.25">
      <c r="D54" s="187" t="s">
        <v>80</v>
      </c>
      <c r="E54" s="273">
        <v>0</v>
      </c>
      <c r="F54" s="274">
        <v>0</v>
      </c>
      <c r="G54" s="268"/>
      <c r="H54" s="278" t="s">
        <v>81</v>
      </c>
      <c r="I54" s="281">
        <v>0</v>
      </c>
      <c r="J54" s="274">
        <v>0</v>
      </c>
    </row>
    <row r="55" spans="4:10" ht="27" customHeight="1" x14ac:dyDescent="0.25">
      <c r="D55" s="186" t="s">
        <v>82</v>
      </c>
      <c r="E55" s="273">
        <f>+E50+E47+E40+E34+E26+E18</f>
        <v>11759376.23</v>
      </c>
      <c r="F55" s="197">
        <f>+F50+F47+F40+F34+F26+F18</f>
        <v>7400358.8199999994</v>
      </c>
      <c r="G55" s="268"/>
      <c r="H55" s="277" t="s">
        <v>83</v>
      </c>
      <c r="I55" s="281">
        <f>+I51+I47+I40+I36+I32+I28+I18</f>
        <v>7483766.1899999995</v>
      </c>
      <c r="J55" s="274">
        <f>+J51+J47+J40+J36+J32+J28+J18</f>
        <v>6927057.6299999999</v>
      </c>
    </row>
    <row r="56" spans="4:10" ht="5.25" customHeight="1" x14ac:dyDescent="0.25">
      <c r="D56" s="187"/>
      <c r="E56" s="197"/>
      <c r="F56" s="197"/>
      <c r="G56" s="197"/>
      <c r="H56" s="278"/>
      <c r="I56" s="283"/>
      <c r="J56" s="284"/>
    </row>
    <row r="57" spans="4:10" x14ac:dyDescent="0.25">
      <c r="D57" s="287" t="s">
        <v>84</v>
      </c>
      <c r="E57" s="273"/>
      <c r="F57" s="275"/>
      <c r="G57" s="72"/>
      <c r="H57" s="286" t="s">
        <v>85</v>
      </c>
      <c r="I57" s="190"/>
      <c r="J57" s="190"/>
    </row>
    <row r="58" spans="4:10" x14ac:dyDescent="0.25">
      <c r="D58" s="187" t="s">
        <v>86</v>
      </c>
      <c r="E58" s="197">
        <v>0</v>
      </c>
      <c r="F58" s="197">
        <v>0</v>
      </c>
      <c r="G58" s="72"/>
      <c r="H58" s="278" t="s">
        <v>87</v>
      </c>
      <c r="I58" s="199">
        <v>0</v>
      </c>
      <c r="J58" s="199">
        <v>0</v>
      </c>
    </row>
    <row r="59" spans="4:10" ht="11.25" customHeight="1" x14ac:dyDescent="0.25">
      <c r="D59" s="187" t="s">
        <v>88</v>
      </c>
      <c r="E59" s="197">
        <v>0</v>
      </c>
      <c r="F59" s="197">
        <v>0</v>
      </c>
      <c r="G59" s="72"/>
      <c r="H59" s="278" t="s">
        <v>89</v>
      </c>
      <c r="I59" s="199">
        <v>10084758.130000001</v>
      </c>
      <c r="J59" s="199">
        <v>10084758.130000001</v>
      </c>
    </row>
    <row r="60" spans="4:10" ht="17.25" customHeight="1" x14ac:dyDescent="0.25">
      <c r="D60" s="187" t="s">
        <v>90</v>
      </c>
      <c r="E60" s="199">
        <v>1462517.83</v>
      </c>
      <c r="F60" s="199">
        <v>1462517.83</v>
      </c>
      <c r="G60" s="72"/>
      <c r="H60" s="278" t="s">
        <v>91</v>
      </c>
      <c r="I60" s="199">
        <v>0</v>
      </c>
      <c r="J60" s="199">
        <v>0</v>
      </c>
    </row>
    <row r="61" spans="4:10" ht="12" customHeight="1" x14ac:dyDescent="0.25">
      <c r="D61" s="187" t="s">
        <v>92</v>
      </c>
      <c r="E61" s="199">
        <v>14350267.560000001</v>
      </c>
      <c r="F61" s="199">
        <v>13751778.960000001</v>
      </c>
      <c r="G61" s="72"/>
      <c r="H61" s="278" t="s">
        <v>93</v>
      </c>
      <c r="I61" s="199">
        <v>0</v>
      </c>
      <c r="J61" s="199">
        <v>0</v>
      </c>
    </row>
    <row r="62" spans="4:10" ht="22.5" x14ac:dyDescent="0.25">
      <c r="D62" s="187" t="s">
        <v>94</v>
      </c>
      <c r="E62" s="199">
        <v>67934.240000000005</v>
      </c>
      <c r="F62" s="199">
        <v>17817.599999999999</v>
      </c>
      <c r="G62" s="72"/>
      <c r="H62" s="278" t="s">
        <v>95</v>
      </c>
      <c r="I62" s="199">
        <v>0</v>
      </c>
      <c r="J62" s="199">
        <v>0</v>
      </c>
    </row>
    <row r="63" spans="4:10" ht="17.25" customHeight="1" x14ac:dyDescent="0.25">
      <c r="D63" s="187" t="s">
        <v>96</v>
      </c>
      <c r="E63" s="199">
        <v>0</v>
      </c>
      <c r="F63" s="199">
        <v>0</v>
      </c>
      <c r="G63" s="72"/>
      <c r="H63" s="278" t="s">
        <v>97</v>
      </c>
      <c r="I63" s="199">
        <v>0</v>
      </c>
      <c r="J63" s="199">
        <v>0</v>
      </c>
    </row>
    <row r="64" spans="4:10" ht="13.5" customHeight="1" x14ac:dyDescent="0.25">
      <c r="D64" s="187" t="s">
        <v>98</v>
      </c>
      <c r="E64" s="199">
        <v>0</v>
      </c>
      <c r="F64" s="199">
        <v>0</v>
      </c>
      <c r="G64" s="72"/>
      <c r="H64" s="278"/>
      <c r="I64" s="189"/>
      <c r="J64" s="189"/>
    </row>
    <row r="65" spans="4:10" ht="18" customHeight="1" x14ac:dyDescent="0.25">
      <c r="D65" s="187" t="s">
        <v>99</v>
      </c>
      <c r="E65" s="199">
        <v>0</v>
      </c>
      <c r="F65" s="199">
        <v>0</v>
      </c>
      <c r="G65" s="72"/>
      <c r="H65" s="278" t="s">
        <v>100</v>
      </c>
      <c r="I65" s="199">
        <f>SUM(I58:I63)</f>
        <v>10084758.130000001</v>
      </c>
      <c r="J65" s="199">
        <f>SUM(J58:J63)</f>
        <v>10084758.130000001</v>
      </c>
    </row>
    <row r="66" spans="4:10" x14ac:dyDescent="0.25">
      <c r="D66" s="187" t="s">
        <v>101</v>
      </c>
      <c r="E66" s="199">
        <v>0</v>
      </c>
      <c r="F66" s="199">
        <v>0</v>
      </c>
      <c r="G66" s="72"/>
      <c r="H66" s="278" t="s">
        <v>102</v>
      </c>
      <c r="I66" s="199">
        <f>+I55+I65</f>
        <v>17568524.32</v>
      </c>
      <c r="J66" s="199">
        <f>+J55+J65</f>
        <v>17011815.760000002</v>
      </c>
    </row>
    <row r="67" spans="4:10" ht="17.25" customHeight="1" x14ac:dyDescent="0.25">
      <c r="D67" s="187" t="s">
        <v>103</v>
      </c>
      <c r="E67" s="199">
        <f>SUM(E58:E66)</f>
        <v>15880719.630000001</v>
      </c>
      <c r="F67" s="199">
        <f>SUM(F58:F66)</f>
        <v>15232114.390000001</v>
      </c>
      <c r="G67" s="72"/>
      <c r="H67" s="278"/>
      <c r="I67" s="199"/>
      <c r="J67" s="199"/>
    </row>
    <row r="68" spans="4:10" x14ac:dyDescent="0.25">
      <c r="D68" s="187" t="s">
        <v>105</v>
      </c>
      <c r="E68" s="199">
        <f>+E55+E67</f>
        <v>27640095.859999999</v>
      </c>
      <c r="F68" s="199">
        <f>+F55+F67</f>
        <v>22632473.210000001</v>
      </c>
      <c r="G68" s="72"/>
      <c r="H68" s="286" t="s">
        <v>104</v>
      </c>
      <c r="I68" s="199"/>
      <c r="J68" s="199"/>
    </row>
    <row r="69" spans="4:10" ht="14.25" customHeight="1" x14ac:dyDescent="0.25">
      <c r="D69" s="187"/>
      <c r="E69" s="200"/>
      <c r="F69" s="200"/>
      <c r="G69" s="72"/>
      <c r="H69" s="278" t="s">
        <v>106</v>
      </c>
      <c r="I69" s="199">
        <f>+I70+I71+I72</f>
        <v>15141474.65</v>
      </c>
      <c r="J69" s="199">
        <f>+J70+J71+J72</f>
        <v>15141474.65</v>
      </c>
    </row>
    <row r="70" spans="4:10" ht="13.5" customHeight="1" x14ac:dyDescent="0.25">
      <c r="D70" s="187"/>
      <c r="E70" s="187"/>
      <c r="F70" s="187"/>
      <c r="G70" s="72"/>
      <c r="H70" s="278" t="s">
        <v>107</v>
      </c>
      <c r="I70" s="199">
        <v>0</v>
      </c>
      <c r="J70" s="199">
        <v>0</v>
      </c>
    </row>
    <row r="71" spans="4:10" x14ac:dyDescent="0.25">
      <c r="D71" s="187"/>
      <c r="E71" s="187"/>
      <c r="F71" s="187"/>
      <c r="G71" s="72"/>
      <c r="H71" s="278" t="s">
        <v>108</v>
      </c>
      <c r="I71" s="199">
        <v>0</v>
      </c>
      <c r="J71" s="199">
        <v>0</v>
      </c>
    </row>
    <row r="72" spans="4:10" x14ac:dyDescent="0.25">
      <c r="D72" s="187"/>
      <c r="E72" s="187"/>
      <c r="F72" s="187"/>
      <c r="G72" s="72"/>
      <c r="H72" s="278" t="s">
        <v>109</v>
      </c>
      <c r="I72" s="199">
        <v>15141474.65</v>
      </c>
      <c r="J72" s="199">
        <v>15141474.65</v>
      </c>
    </row>
    <row r="73" spans="4:10" ht="16.5" customHeight="1" x14ac:dyDescent="0.25">
      <c r="D73" s="187"/>
      <c r="E73" s="187"/>
      <c r="F73" s="187"/>
      <c r="G73" s="72"/>
      <c r="H73" s="278" t="s">
        <v>110</v>
      </c>
      <c r="I73" s="199">
        <f>+I74+I75+I76+I77+I78</f>
        <v>-5069903.1100000003</v>
      </c>
      <c r="J73" s="199">
        <f>+J74+J75+J76+J77+J78</f>
        <v>-9520817.2000000011</v>
      </c>
    </row>
    <row r="74" spans="4:10" x14ac:dyDescent="0.25">
      <c r="D74" s="187"/>
      <c r="E74" s="187"/>
      <c r="F74" s="187"/>
      <c r="G74" s="72"/>
      <c r="H74" s="278" t="s">
        <v>111</v>
      </c>
      <c r="I74" s="199">
        <v>4432034.07</v>
      </c>
      <c r="J74" s="199">
        <v>4667046.54</v>
      </c>
    </row>
    <row r="75" spans="4:10" x14ac:dyDescent="0.25">
      <c r="D75" s="187"/>
      <c r="E75" s="187"/>
      <c r="F75" s="187"/>
      <c r="G75" s="72"/>
      <c r="H75" s="278" t="s">
        <v>112</v>
      </c>
      <c r="I75" s="199">
        <v>-9535318.6400000006</v>
      </c>
      <c r="J75" s="199">
        <v>-14208073.18</v>
      </c>
    </row>
    <row r="76" spans="4:10" x14ac:dyDescent="0.25">
      <c r="D76" s="187"/>
      <c r="E76" s="187"/>
      <c r="F76" s="187"/>
      <c r="G76" s="72"/>
      <c r="H76" s="278" t="s">
        <v>113</v>
      </c>
      <c r="I76" s="199">
        <v>0</v>
      </c>
      <c r="J76" s="199">
        <v>0</v>
      </c>
    </row>
    <row r="77" spans="4:10" x14ac:dyDescent="0.25">
      <c r="D77" s="187"/>
      <c r="E77" s="187"/>
      <c r="F77" s="187"/>
      <c r="G77" s="72"/>
      <c r="H77" s="278" t="s">
        <v>114</v>
      </c>
      <c r="I77" s="199">
        <v>0</v>
      </c>
      <c r="J77" s="199">
        <v>0</v>
      </c>
    </row>
    <row r="78" spans="4:10" ht="14.25" customHeight="1" x14ac:dyDescent="0.25">
      <c r="D78" s="187"/>
      <c r="E78" s="187"/>
      <c r="F78" s="187"/>
      <c r="G78" s="72"/>
      <c r="H78" s="278" t="s">
        <v>115</v>
      </c>
      <c r="I78" s="199">
        <v>33381.46</v>
      </c>
      <c r="J78" s="199">
        <v>20209.439999999999</v>
      </c>
    </row>
    <row r="79" spans="4:10" ht="22.5" x14ac:dyDescent="0.25">
      <c r="D79" s="187"/>
      <c r="E79" s="187"/>
      <c r="F79" s="187"/>
      <c r="G79" s="72"/>
      <c r="H79" s="278" t="s">
        <v>116</v>
      </c>
      <c r="I79" s="199">
        <f>+I80+I81</f>
        <v>0</v>
      </c>
      <c r="J79" s="199">
        <f>+J80+J81</f>
        <v>0</v>
      </c>
    </row>
    <row r="80" spans="4:10" x14ac:dyDescent="0.25">
      <c r="D80" s="187"/>
      <c r="E80" s="187"/>
      <c r="F80" s="187"/>
      <c r="G80" s="72"/>
      <c r="H80" s="278" t="s">
        <v>117</v>
      </c>
      <c r="I80" s="199">
        <v>0</v>
      </c>
      <c r="J80" s="199">
        <v>0</v>
      </c>
    </row>
    <row r="81" spans="4:10" x14ac:dyDescent="0.25">
      <c r="D81" s="187"/>
      <c r="E81" s="187"/>
      <c r="F81" s="187"/>
      <c r="G81" s="72"/>
      <c r="H81" s="278" t="s">
        <v>118</v>
      </c>
      <c r="I81" s="199">
        <v>0</v>
      </c>
      <c r="J81" s="199">
        <v>0</v>
      </c>
    </row>
    <row r="82" spans="4:10" ht="16.5" customHeight="1" x14ac:dyDescent="0.25">
      <c r="D82" s="187"/>
      <c r="E82" s="187"/>
      <c r="F82" s="187"/>
      <c r="G82" s="72"/>
      <c r="H82" s="278" t="s">
        <v>119</v>
      </c>
      <c r="I82" s="199">
        <f>+I69+I73+I79</f>
        <v>10071571.539999999</v>
      </c>
      <c r="J82" s="199">
        <f>+J69+J73+J79</f>
        <v>5620657.4499999993</v>
      </c>
    </row>
    <row r="83" spans="4:10" ht="12.75" customHeight="1" x14ac:dyDescent="0.25">
      <c r="D83" s="188"/>
      <c r="E83" s="188"/>
      <c r="F83" s="188"/>
      <c r="G83" s="184"/>
      <c r="H83" s="280" t="s">
        <v>120</v>
      </c>
      <c r="I83" s="285">
        <f>+I66+I82</f>
        <v>27640095.859999999</v>
      </c>
      <c r="J83" s="285">
        <f>+J82+J66</f>
        <v>22632473.210000001</v>
      </c>
    </row>
    <row r="85" spans="4:10" x14ac:dyDescent="0.25">
      <c r="I85" s="302">
        <f>+I83-E68</f>
        <v>0</v>
      </c>
    </row>
  </sheetData>
  <mergeCells count="12">
    <mergeCell ref="D7:J7"/>
    <mergeCell ref="D9:J9"/>
    <mergeCell ref="D10:J10"/>
    <mergeCell ref="D11:J11"/>
    <mergeCell ref="D12:J12"/>
    <mergeCell ref="J13:J15"/>
    <mergeCell ref="F13:F15"/>
    <mergeCell ref="D13:D15"/>
    <mergeCell ref="E13:E15"/>
    <mergeCell ref="G13:G15"/>
    <mergeCell ref="H13:H15"/>
    <mergeCell ref="I13:I15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scale="51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I42"/>
  <sheetViews>
    <sheetView workbookViewId="0">
      <selection activeCell="C5" sqref="C5:I42"/>
    </sheetView>
  </sheetViews>
  <sheetFormatPr baseColWidth="10" defaultRowHeight="15" x14ac:dyDescent="0.25"/>
  <cols>
    <col min="3" max="3" width="42.5703125" customWidth="1"/>
    <col min="4" max="4" width="13.28515625" bestFit="1" customWidth="1"/>
    <col min="5" max="5" width="13" customWidth="1"/>
    <col min="6" max="6" width="13.140625" customWidth="1"/>
    <col min="7" max="7" width="14" customWidth="1"/>
    <col min="8" max="8" width="13.7109375" customWidth="1"/>
    <col min="9" max="9" width="12.85546875" customWidth="1"/>
  </cols>
  <sheetData>
    <row r="3" spans="3:9" ht="24.75" customHeight="1" x14ac:dyDescent="0.25">
      <c r="C3" s="419" t="s">
        <v>511</v>
      </c>
      <c r="D3" s="419"/>
      <c r="E3" s="419"/>
      <c r="F3" s="419"/>
      <c r="G3" s="419"/>
      <c r="H3" s="419"/>
      <c r="I3" s="419"/>
    </row>
    <row r="4" spans="3:9" ht="24.75" customHeight="1" x14ac:dyDescent="0.25">
      <c r="C4" s="426" t="s">
        <v>512</v>
      </c>
      <c r="D4" s="426"/>
      <c r="E4" s="426"/>
      <c r="F4" s="426"/>
      <c r="G4" s="426"/>
      <c r="H4" s="426"/>
      <c r="I4" s="426"/>
    </row>
    <row r="5" spans="3:9" x14ac:dyDescent="0.25">
      <c r="C5" s="334" t="s">
        <v>801</v>
      </c>
      <c r="D5" s="364"/>
      <c r="E5" s="364"/>
      <c r="F5" s="364"/>
      <c r="G5" s="364"/>
      <c r="H5" s="364"/>
      <c r="I5" s="335"/>
    </row>
    <row r="6" spans="3:9" x14ac:dyDescent="0.25">
      <c r="C6" s="329" t="s">
        <v>365</v>
      </c>
      <c r="D6" s="344"/>
      <c r="E6" s="344"/>
      <c r="F6" s="344"/>
      <c r="G6" s="344"/>
      <c r="H6" s="344"/>
      <c r="I6" s="330"/>
    </row>
    <row r="7" spans="3:9" x14ac:dyDescent="0.25">
      <c r="C7" s="329" t="s">
        <v>513</v>
      </c>
      <c r="D7" s="344"/>
      <c r="E7" s="344"/>
      <c r="F7" s="344"/>
      <c r="G7" s="344"/>
      <c r="H7" s="344"/>
      <c r="I7" s="330"/>
    </row>
    <row r="8" spans="3:9" x14ac:dyDescent="0.25">
      <c r="C8" s="329" t="s">
        <v>811</v>
      </c>
      <c r="D8" s="344"/>
      <c r="E8" s="344"/>
      <c r="F8" s="344"/>
      <c r="G8" s="344"/>
      <c r="H8" s="344"/>
      <c r="I8" s="330"/>
    </row>
    <row r="9" spans="3:9" x14ac:dyDescent="0.25">
      <c r="C9" s="365" t="s">
        <v>1</v>
      </c>
      <c r="D9" s="366"/>
      <c r="E9" s="366"/>
      <c r="F9" s="366"/>
      <c r="G9" s="366"/>
      <c r="H9" s="366"/>
      <c r="I9" s="367"/>
    </row>
    <row r="10" spans="3:9" x14ac:dyDescent="0.25">
      <c r="C10" s="372" t="s">
        <v>2</v>
      </c>
      <c r="D10" s="331" t="s">
        <v>367</v>
      </c>
      <c r="E10" s="332"/>
      <c r="F10" s="332"/>
      <c r="G10" s="332"/>
      <c r="H10" s="333"/>
      <c r="I10" s="372" t="s">
        <v>455</v>
      </c>
    </row>
    <row r="11" spans="3:9" x14ac:dyDescent="0.25">
      <c r="C11" s="392"/>
      <c r="D11" s="372" t="s">
        <v>229</v>
      </c>
      <c r="E11" s="79" t="s">
        <v>277</v>
      </c>
      <c r="F11" s="372" t="s">
        <v>279</v>
      </c>
      <c r="G11" s="372" t="s">
        <v>230</v>
      </c>
      <c r="H11" s="372" t="s">
        <v>232</v>
      </c>
      <c r="I11" s="392"/>
    </row>
    <row r="12" spans="3:9" x14ac:dyDescent="0.25">
      <c r="C12" s="392"/>
      <c r="D12" s="392"/>
      <c r="E12" s="79" t="s">
        <v>278</v>
      </c>
      <c r="F12" s="392"/>
      <c r="G12" s="392"/>
      <c r="H12" s="392"/>
      <c r="I12" s="392"/>
    </row>
    <row r="13" spans="3:9" x14ac:dyDescent="0.25">
      <c r="C13" s="93" t="s">
        <v>514</v>
      </c>
      <c r="D13" s="257">
        <f>SUM(D14:D25)</f>
        <v>173543000</v>
      </c>
      <c r="E13" s="257">
        <f t="shared" ref="E13:I13" si="0">SUM(E14:E25)</f>
        <v>43173589.289999999</v>
      </c>
      <c r="F13" s="257">
        <f t="shared" si="0"/>
        <v>216716589.28999996</v>
      </c>
      <c r="G13" s="257">
        <f t="shared" si="0"/>
        <v>214349908.60999998</v>
      </c>
      <c r="H13" s="257">
        <f t="shared" si="0"/>
        <v>213117091.83999997</v>
      </c>
      <c r="I13" s="257">
        <f t="shared" si="0"/>
        <v>2366680.6799999774</v>
      </c>
    </row>
    <row r="14" spans="3:9" x14ac:dyDescent="0.25">
      <c r="C14" s="62" t="s">
        <v>515</v>
      </c>
      <c r="D14" s="257">
        <f>+'formato 6 a'!E12</f>
        <v>173543000</v>
      </c>
      <c r="E14" s="257">
        <f>+'formato 6 a'!F12</f>
        <v>43173589.289999999</v>
      </c>
      <c r="F14" s="257">
        <f>+'formato 6 a'!G12</f>
        <v>216716589.28999996</v>
      </c>
      <c r="G14" s="257">
        <f>+'formato 6 a'!H12</f>
        <v>214349908.60999998</v>
      </c>
      <c r="H14" s="257">
        <f>+'formato 6 a'!I12</f>
        <v>213117091.83999997</v>
      </c>
      <c r="I14" s="257">
        <f>+F14-G14</f>
        <v>2366680.6799999774</v>
      </c>
    </row>
    <row r="15" spans="3:9" x14ac:dyDescent="0.25">
      <c r="C15" s="62" t="s">
        <v>516</v>
      </c>
      <c r="D15" s="192">
        <v>0</v>
      </c>
      <c r="E15" s="192">
        <v>0</v>
      </c>
      <c r="F15" s="192">
        <v>0</v>
      </c>
      <c r="G15" s="192">
        <v>0</v>
      </c>
      <c r="H15" s="192">
        <v>0</v>
      </c>
      <c r="I15" s="192">
        <v>0</v>
      </c>
    </row>
    <row r="16" spans="3:9" x14ac:dyDescent="0.25">
      <c r="C16" s="62" t="s">
        <v>517</v>
      </c>
      <c r="D16" s="192">
        <v>0</v>
      </c>
      <c r="E16" s="192">
        <v>0</v>
      </c>
      <c r="F16" s="192">
        <v>0</v>
      </c>
      <c r="G16" s="192">
        <v>0</v>
      </c>
      <c r="H16" s="192">
        <v>0</v>
      </c>
      <c r="I16" s="192">
        <v>0</v>
      </c>
    </row>
    <row r="17" spans="3:9" x14ac:dyDescent="0.25">
      <c r="C17" s="62" t="s">
        <v>518</v>
      </c>
      <c r="D17" s="192">
        <v>0</v>
      </c>
      <c r="E17" s="192">
        <v>0</v>
      </c>
      <c r="F17" s="192">
        <v>0</v>
      </c>
      <c r="G17" s="192">
        <v>0</v>
      </c>
      <c r="H17" s="192">
        <v>0</v>
      </c>
      <c r="I17" s="192">
        <v>0</v>
      </c>
    </row>
    <row r="18" spans="3:9" x14ac:dyDescent="0.25">
      <c r="C18" s="62" t="s">
        <v>519</v>
      </c>
      <c r="D18" s="192">
        <v>0</v>
      </c>
      <c r="E18" s="192">
        <v>0</v>
      </c>
      <c r="F18" s="192">
        <v>0</v>
      </c>
      <c r="G18" s="192">
        <v>0</v>
      </c>
      <c r="H18" s="192">
        <v>0</v>
      </c>
      <c r="I18" s="192">
        <v>0</v>
      </c>
    </row>
    <row r="19" spans="3:9" x14ac:dyDescent="0.25">
      <c r="C19" s="62" t="s">
        <v>520</v>
      </c>
      <c r="D19" s="192">
        <v>0</v>
      </c>
      <c r="E19" s="192">
        <v>0</v>
      </c>
      <c r="F19" s="192">
        <v>0</v>
      </c>
      <c r="G19" s="192">
        <v>0</v>
      </c>
      <c r="H19" s="192">
        <v>0</v>
      </c>
      <c r="I19" s="192">
        <v>0</v>
      </c>
    </row>
    <row r="20" spans="3:9" x14ac:dyDescent="0.25">
      <c r="C20" s="62" t="s">
        <v>521</v>
      </c>
      <c r="D20" s="192">
        <v>0</v>
      </c>
      <c r="E20" s="192">
        <v>0</v>
      </c>
      <c r="F20" s="192">
        <v>0</v>
      </c>
      <c r="G20" s="192">
        <v>0</v>
      </c>
      <c r="H20" s="192">
        <v>0</v>
      </c>
      <c r="I20" s="192">
        <v>0</v>
      </c>
    </row>
    <row r="21" spans="3:9" x14ac:dyDescent="0.25">
      <c r="C21" s="62" t="s">
        <v>522</v>
      </c>
      <c r="D21" s="192"/>
      <c r="E21" s="192"/>
      <c r="F21" s="192"/>
      <c r="G21" s="192"/>
      <c r="H21" s="192"/>
      <c r="I21" s="192"/>
    </row>
    <row r="22" spans="3:9" x14ac:dyDescent="0.25">
      <c r="C22" s="62" t="s">
        <v>523</v>
      </c>
      <c r="D22" s="192"/>
      <c r="E22" s="192"/>
      <c r="F22" s="192"/>
      <c r="G22" s="192"/>
      <c r="H22" s="192"/>
      <c r="I22" s="192"/>
    </row>
    <row r="23" spans="3:9" x14ac:dyDescent="0.25">
      <c r="C23" s="94" t="s">
        <v>524</v>
      </c>
      <c r="D23" s="192">
        <v>0</v>
      </c>
      <c r="E23" s="192">
        <v>0</v>
      </c>
      <c r="F23" s="192">
        <v>0</v>
      </c>
      <c r="G23" s="192">
        <v>0</v>
      </c>
      <c r="H23" s="192">
        <v>0</v>
      </c>
      <c r="I23" s="192">
        <v>0</v>
      </c>
    </row>
    <row r="24" spans="3:9" x14ac:dyDescent="0.25">
      <c r="C24" s="94" t="s">
        <v>525</v>
      </c>
      <c r="D24" s="192">
        <v>0</v>
      </c>
      <c r="E24" s="192">
        <v>0</v>
      </c>
      <c r="F24" s="192">
        <v>0</v>
      </c>
      <c r="G24" s="192">
        <v>0</v>
      </c>
      <c r="H24" s="192">
        <v>0</v>
      </c>
      <c r="I24" s="192">
        <v>0</v>
      </c>
    </row>
    <row r="25" spans="3:9" x14ac:dyDescent="0.25">
      <c r="C25" s="62" t="s">
        <v>526</v>
      </c>
      <c r="D25" s="192">
        <v>0</v>
      </c>
      <c r="E25" s="192">
        <v>0</v>
      </c>
      <c r="F25" s="192">
        <v>0</v>
      </c>
      <c r="G25" s="192">
        <v>0</v>
      </c>
      <c r="H25" s="192">
        <v>0</v>
      </c>
      <c r="I25" s="192">
        <v>0</v>
      </c>
    </row>
    <row r="26" spans="3:9" x14ac:dyDescent="0.25">
      <c r="C26" s="62"/>
      <c r="D26" s="71"/>
      <c r="E26" s="71"/>
      <c r="F26" s="73"/>
      <c r="G26" s="71"/>
      <c r="H26" s="73"/>
      <c r="I26" s="71"/>
    </row>
    <row r="27" spans="3:9" x14ac:dyDescent="0.25">
      <c r="C27" s="95" t="s">
        <v>527</v>
      </c>
      <c r="D27" s="192">
        <f>+D28+D29+D30+D33+D34</f>
        <v>0</v>
      </c>
      <c r="E27" s="192">
        <f t="shared" ref="E27:I27" si="1">+E28+E29+E30+E33+E34</f>
        <v>0</v>
      </c>
      <c r="F27" s="192">
        <f t="shared" si="1"/>
        <v>0</v>
      </c>
      <c r="G27" s="192">
        <f t="shared" si="1"/>
        <v>0</v>
      </c>
      <c r="H27" s="192">
        <f t="shared" si="1"/>
        <v>0</v>
      </c>
      <c r="I27" s="192">
        <f t="shared" si="1"/>
        <v>0</v>
      </c>
    </row>
    <row r="28" spans="3:9" x14ac:dyDescent="0.25">
      <c r="C28" s="62" t="s">
        <v>515</v>
      </c>
      <c r="D28" s="192">
        <v>0</v>
      </c>
      <c r="E28" s="192">
        <v>0</v>
      </c>
      <c r="F28" s="192">
        <v>0</v>
      </c>
      <c r="G28" s="192">
        <v>0</v>
      </c>
      <c r="H28" s="192">
        <v>0</v>
      </c>
      <c r="I28" s="192">
        <v>0</v>
      </c>
    </row>
    <row r="29" spans="3:9" x14ac:dyDescent="0.25">
      <c r="C29" s="62" t="s">
        <v>516</v>
      </c>
      <c r="D29" s="192">
        <v>0</v>
      </c>
      <c r="E29" s="192">
        <v>0</v>
      </c>
      <c r="F29" s="192">
        <v>0</v>
      </c>
      <c r="G29" s="192">
        <v>0</v>
      </c>
      <c r="H29" s="192">
        <v>0</v>
      </c>
      <c r="I29" s="192">
        <v>0</v>
      </c>
    </row>
    <row r="30" spans="3:9" x14ac:dyDescent="0.25">
      <c r="C30" s="62" t="s">
        <v>517</v>
      </c>
      <c r="D30" s="192">
        <v>0</v>
      </c>
      <c r="E30" s="192">
        <v>0</v>
      </c>
      <c r="F30" s="192">
        <v>0</v>
      </c>
      <c r="G30" s="192">
        <v>0</v>
      </c>
      <c r="H30" s="192">
        <v>0</v>
      </c>
      <c r="I30" s="192">
        <v>0</v>
      </c>
    </row>
    <row r="31" spans="3:9" x14ac:dyDescent="0.25">
      <c r="C31" s="62" t="s">
        <v>518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</row>
    <row r="32" spans="3:9" x14ac:dyDescent="0.25">
      <c r="C32" s="62" t="s">
        <v>519</v>
      </c>
      <c r="D32" s="192">
        <v>0</v>
      </c>
      <c r="E32" s="192">
        <v>0</v>
      </c>
      <c r="F32" s="192">
        <v>0</v>
      </c>
      <c r="G32" s="192">
        <v>0</v>
      </c>
      <c r="H32" s="192">
        <v>0</v>
      </c>
      <c r="I32" s="192">
        <v>0</v>
      </c>
    </row>
    <row r="33" spans="3:9" x14ac:dyDescent="0.25">
      <c r="C33" s="62" t="s">
        <v>520</v>
      </c>
      <c r="D33" s="192">
        <v>0</v>
      </c>
      <c r="E33" s="192">
        <v>0</v>
      </c>
      <c r="F33" s="192">
        <v>0</v>
      </c>
      <c r="G33" s="192">
        <v>0</v>
      </c>
      <c r="H33" s="192">
        <v>0</v>
      </c>
      <c r="I33" s="192">
        <v>0</v>
      </c>
    </row>
    <row r="34" spans="3:9" x14ac:dyDescent="0.25">
      <c r="C34" s="62" t="s">
        <v>521</v>
      </c>
      <c r="D34" s="192">
        <f>+D37+D38</f>
        <v>0</v>
      </c>
      <c r="E34" s="192">
        <f t="shared" ref="E34:I34" si="2">+E37+E38</f>
        <v>0</v>
      </c>
      <c r="F34" s="192">
        <f t="shared" si="2"/>
        <v>0</v>
      </c>
      <c r="G34" s="192">
        <f t="shared" si="2"/>
        <v>0</v>
      </c>
      <c r="H34" s="192">
        <f t="shared" si="2"/>
        <v>0</v>
      </c>
      <c r="I34" s="192">
        <f t="shared" si="2"/>
        <v>0</v>
      </c>
    </row>
    <row r="35" spans="3:9" x14ac:dyDescent="0.25">
      <c r="C35" s="62" t="s">
        <v>522</v>
      </c>
      <c r="D35" s="192"/>
      <c r="E35" s="192"/>
      <c r="F35" s="192"/>
      <c r="G35" s="192"/>
      <c r="H35" s="192"/>
      <c r="I35" s="192"/>
    </row>
    <row r="36" spans="3:9" x14ac:dyDescent="0.25">
      <c r="C36" s="62" t="s">
        <v>523</v>
      </c>
      <c r="D36" s="192"/>
      <c r="E36" s="192"/>
      <c r="F36" s="192"/>
      <c r="G36" s="192"/>
      <c r="H36" s="192"/>
      <c r="I36" s="192"/>
    </row>
    <row r="37" spans="3:9" x14ac:dyDescent="0.25">
      <c r="C37" s="94" t="s">
        <v>524</v>
      </c>
      <c r="D37" s="192">
        <v>0</v>
      </c>
      <c r="E37" s="192">
        <v>0</v>
      </c>
      <c r="F37" s="192">
        <v>0</v>
      </c>
      <c r="G37" s="192">
        <v>0</v>
      </c>
      <c r="H37" s="192">
        <v>0</v>
      </c>
      <c r="I37" s="192">
        <v>0</v>
      </c>
    </row>
    <row r="38" spans="3:9" x14ac:dyDescent="0.25">
      <c r="C38" s="94" t="s">
        <v>525</v>
      </c>
      <c r="D38" s="192">
        <v>0</v>
      </c>
      <c r="E38" s="192">
        <v>0</v>
      </c>
      <c r="F38" s="192">
        <v>0</v>
      </c>
      <c r="G38" s="192">
        <v>0</v>
      </c>
      <c r="H38" s="192">
        <v>0</v>
      </c>
      <c r="I38" s="192">
        <v>0</v>
      </c>
    </row>
    <row r="39" spans="3:9" x14ac:dyDescent="0.25">
      <c r="C39" s="62" t="s">
        <v>526</v>
      </c>
      <c r="D39" s="71"/>
      <c r="E39" s="71"/>
      <c r="F39" s="73"/>
      <c r="G39" s="71"/>
      <c r="H39" s="73"/>
      <c r="I39" s="71"/>
    </row>
    <row r="40" spans="3:9" x14ac:dyDescent="0.25">
      <c r="C40" s="95" t="s">
        <v>528</v>
      </c>
      <c r="D40" s="257">
        <f>+D13+D27</f>
        <v>173543000</v>
      </c>
      <c r="E40" s="257">
        <f t="shared" ref="E40:I40" si="3">+E13+E27</f>
        <v>43173589.289999999</v>
      </c>
      <c r="F40" s="257">
        <f t="shared" si="3"/>
        <v>216716589.28999996</v>
      </c>
      <c r="G40" s="257">
        <f t="shared" si="3"/>
        <v>214349908.60999998</v>
      </c>
      <c r="H40" s="257">
        <f t="shared" si="3"/>
        <v>213117091.83999997</v>
      </c>
      <c r="I40" s="257">
        <f t="shared" si="3"/>
        <v>2366680.6799999774</v>
      </c>
    </row>
    <row r="41" spans="3:9" x14ac:dyDescent="0.25">
      <c r="C41" s="95" t="s">
        <v>529</v>
      </c>
      <c r="D41" s="58"/>
      <c r="E41" s="58"/>
      <c r="F41" s="88"/>
      <c r="G41" s="58"/>
      <c r="H41" s="88"/>
      <c r="I41" s="58"/>
    </row>
    <row r="42" spans="3:9" x14ac:dyDescent="0.25">
      <c r="C42" s="89"/>
      <c r="D42" s="92"/>
      <c r="E42" s="92"/>
      <c r="F42" s="90"/>
      <c r="G42" s="92"/>
      <c r="H42" s="90"/>
      <c r="I42" s="92"/>
    </row>
  </sheetData>
  <mergeCells count="14">
    <mergeCell ref="C3:I3"/>
    <mergeCell ref="C4:I4"/>
    <mergeCell ref="G11:G12"/>
    <mergeCell ref="H11:H12"/>
    <mergeCell ref="C5:I5"/>
    <mergeCell ref="C6:I6"/>
    <mergeCell ref="C7:I7"/>
    <mergeCell ref="C8:I8"/>
    <mergeCell ref="C9:I9"/>
    <mergeCell ref="C10:C12"/>
    <mergeCell ref="D10:H10"/>
    <mergeCell ref="I10:I12"/>
    <mergeCell ref="D11:D12"/>
    <mergeCell ref="F11:F12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0"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J50"/>
  <sheetViews>
    <sheetView topLeftCell="A16" workbookViewId="0">
      <selection activeCell="C7" sqref="C7:J50"/>
    </sheetView>
  </sheetViews>
  <sheetFormatPr baseColWidth="10" defaultRowHeight="15" x14ac:dyDescent="0.25"/>
  <cols>
    <col min="3" max="3" width="60.28515625" customWidth="1"/>
  </cols>
  <sheetData>
    <row r="3" spans="3:10" x14ac:dyDescent="0.25">
      <c r="C3" s="437" t="s">
        <v>530</v>
      </c>
      <c r="D3" s="437"/>
      <c r="E3" s="437"/>
      <c r="F3" s="437"/>
      <c r="G3" s="437"/>
      <c r="H3" s="437"/>
      <c r="I3" s="437"/>
      <c r="J3" s="437"/>
    </row>
    <row r="4" spans="3:10" x14ac:dyDescent="0.25">
      <c r="C4" s="22"/>
      <c r="D4" s="2"/>
      <c r="E4" s="2"/>
      <c r="F4" s="2"/>
      <c r="G4" s="2"/>
      <c r="H4" s="2"/>
      <c r="I4" s="2"/>
      <c r="J4" s="2"/>
    </row>
    <row r="5" spans="3:10" x14ac:dyDescent="0.25">
      <c r="C5" s="437" t="s">
        <v>531</v>
      </c>
      <c r="D5" s="437"/>
      <c r="E5" s="437"/>
      <c r="F5" s="437"/>
      <c r="G5" s="437"/>
      <c r="H5" s="437"/>
      <c r="I5" s="437"/>
      <c r="J5" s="437"/>
    </row>
    <row r="6" spans="3:10" ht="21" customHeight="1" x14ac:dyDescent="0.25">
      <c r="C6" s="357" t="s">
        <v>752</v>
      </c>
      <c r="D6" s="357"/>
      <c r="E6" s="357"/>
      <c r="F6" s="357"/>
      <c r="G6" s="357"/>
      <c r="H6" s="357"/>
      <c r="I6" s="357"/>
      <c r="J6" s="357"/>
    </row>
    <row r="7" spans="3:10" x14ac:dyDescent="0.25">
      <c r="C7" s="331" t="s">
        <v>801</v>
      </c>
      <c r="D7" s="332"/>
      <c r="E7" s="332"/>
      <c r="F7" s="332"/>
      <c r="G7" s="332"/>
      <c r="H7" s="332"/>
      <c r="I7" s="332"/>
      <c r="J7" s="333"/>
    </row>
    <row r="8" spans="3:10" x14ac:dyDescent="0.25">
      <c r="C8" s="331" t="s">
        <v>532</v>
      </c>
      <c r="D8" s="332"/>
      <c r="E8" s="332"/>
      <c r="F8" s="332"/>
      <c r="G8" s="332"/>
      <c r="H8" s="332"/>
      <c r="I8" s="332"/>
      <c r="J8" s="333"/>
    </row>
    <row r="9" spans="3:10" x14ac:dyDescent="0.25">
      <c r="C9" s="334" t="s">
        <v>1</v>
      </c>
      <c r="D9" s="364"/>
      <c r="E9" s="364"/>
      <c r="F9" s="364"/>
      <c r="G9" s="364"/>
      <c r="H9" s="364"/>
      <c r="I9" s="364"/>
      <c r="J9" s="335"/>
    </row>
    <row r="10" spans="3:10" x14ac:dyDescent="0.25">
      <c r="C10" s="365" t="s">
        <v>533</v>
      </c>
      <c r="D10" s="366"/>
      <c r="E10" s="366"/>
      <c r="F10" s="366"/>
      <c r="G10" s="366"/>
      <c r="H10" s="366"/>
      <c r="I10" s="366"/>
      <c r="J10" s="367"/>
    </row>
    <row r="11" spans="3:10" x14ac:dyDescent="0.25">
      <c r="C11" s="372" t="s">
        <v>534</v>
      </c>
      <c r="D11" s="25" t="s">
        <v>535</v>
      </c>
      <c r="E11" s="372" t="s">
        <v>539</v>
      </c>
      <c r="F11" s="372" t="s">
        <v>540</v>
      </c>
      <c r="G11" s="372" t="s">
        <v>541</v>
      </c>
      <c r="H11" s="372" t="s">
        <v>542</v>
      </c>
      <c r="I11" s="334" t="s">
        <v>543</v>
      </c>
      <c r="J11" s="335"/>
    </row>
    <row r="12" spans="3:10" x14ac:dyDescent="0.25">
      <c r="C12" s="392"/>
      <c r="D12" s="26" t="s">
        <v>536</v>
      </c>
      <c r="E12" s="392"/>
      <c r="F12" s="392"/>
      <c r="G12" s="392"/>
      <c r="H12" s="392"/>
      <c r="I12" s="329"/>
      <c r="J12" s="330"/>
    </row>
    <row r="13" spans="3:10" x14ac:dyDescent="0.25">
      <c r="C13" s="392"/>
      <c r="D13" s="26" t="s">
        <v>537</v>
      </c>
      <c r="E13" s="392"/>
      <c r="F13" s="392"/>
      <c r="G13" s="392"/>
      <c r="H13" s="392"/>
      <c r="I13" s="329"/>
      <c r="J13" s="330"/>
    </row>
    <row r="14" spans="3:10" x14ac:dyDescent="0.25">
      <c r="C14" s="392"/>
      <c r="D14" s="26" t="s">
        <v>538</v>
      </c>
      <c r="E14" s="392"/>
      <c r="F14" s="392"/>
      <c r="G14" s="392"/>
      <c r="H14" s="392"/>
      <c r="I14" s="329"/>
      <c r="J14" s="330"/>
    </row>
    <row r="15" spans="3:10" x14ac:dyDescent="0.25">
      <c r="C15" s="101"/>
      <c r="D15" s="70"/>
      <c r="E15" s="70"/>
      <c r="F15" s="67"/>
      <c r="G15" s="81"/>
      <c r="H15" s="70"/>
      <c r="I15" s="430"/>
      <c r="J15" s="431"/>
    </row>
    <row r="16" spans="3:10" x14ac:dyDescent="0.25">
      <c r="C16" s="102" t="s">
        <v>753</v>
      </c>
      <c r="D16" s="432"/>
      <c r="E16" s="432"/>
      <c r="F16" s="433"/>
      <c r="G16" s="434"/>
      <c r="H16" s="432"/>
      <c r="I16" s="434"/>
      <c r="J16" s="435"/>
    </row>
    <row r="17" spans="3:10" x14ac:dyDescent="0.25">
      <c r="C17" s="103" t="s">
        <v>544</v>
      </c>
      <c r="D17" s="432"/>
      <c r="E17" s="432"/>
      <c r="F17" s="432"/>
      <c r="G17" s="434"/>
      <c r="H17" s="432"/>
      <c r="I17" s="434"/>
      <c r="J17" s="435"/>
    </row>
    <row r="18" spans="3:10" x14ac:dyDescent="0.25">
      <c r="C18" s="104" t="s">
        <v>754</v>
      </c>
      <c r="D18" s="71"/>
      <c r="E18" s="71"/>
      <c r="F18" s="71"/>
      <c r="G18" s="73"/>
      <c r="H18" s="71"/>
      <c r="I18" s="434"/>
      <c r="J18" s="435"/>
    </row>
    <row r="19" spans="3:10" x14ac:dyDescent="0.25">
      <c r="C19" s="104" t="s">
        <v>755</v>
      </c>
      <c r="D19" s="71"/>
      <c r="E19" s="71"/>
      <c r="F19" s="71"/>
      <c r="G19" s="73"/>
      <c r="H19" s="71"/>
      <c r="I19" s="434"/>
      <c r="J19" s="435"/>
    </row>
    <row r="20" spans="3:10" x14ac:dyDescent="0.25">
      <c r="C20" s="104" t="s">
        <v>756</v>
      </c>
      <c r="D20" s="71"/>
      <c r="E20" s="71"/>
      <c r="F20" s="71"/>
      <c r="G20" s="73"/>
      <c r="H20" s="71"/>
      <c r="I20" s="434"/>
      <c r="J20" s="435"/>
    </row>
    <row r="21" spans="3:10" x14ac:dyDescent="0.25">
      <c r="C21" s="104" t="s">
        <v>757</v>
      </c>
      <c r="D21" s="71"/>
      <c r="E21" s="71"/>
      <c r="F21" s="71"/>
      <c r="G21" s="73"/>
      <c r="H21" s="71"/>
      <c r="I21" s="434"/>
      <c r="J21" s="435"/>
    </row>
    <row r="22" spans="3:10" x14ac:dyDescent="0.25">
      <c r="C22" s="104" t="s">
        <v>758</v>
      </c>
      <c r="D22" s="71"/>
      <c r="E22" s="71"/>
      <c r="F22" s="71"/>
      <c r="G22" s="73"/>
      <c r="H22" s="71"/>
      <c r="I22" s="434"/>
      <c r="J22" s="435"/>
    </row>
    <row r="23" spans="3:10" x14ac:dyDescent="0.25">
      <c r="C23" s="104" t="s">
        <v>759</v>
      </c>
      <c r="D23" s="71"/>
      <c r="E23" s="71"/>
      <c r="F23" s="71"/>
      <c r="G23" s="73"/>
      <c r="H23" s="71"/>
      <c r="I23" s="434"/>
      <c r="J23" s="435"/>
    </row>
    <row r="24" spans="3:10" x14ac:dyDescent="0.25">
      <c r="C24" s="104" t="s">
        <v>760</v>
      </c>
      <c r="D24" s="71"/>
      <c r="E24" s="71"/>
      <c r="F24" s="71"/>
      <c r="G24" s="73"/>
      <c r="H24" s="71"/>
      <c r="I24" s="434"/>
      <c r="J24" s="435"/>
    </row>
    <row r="25" spans="3:10" x14ac:dyDescent="0.25">
      <c r="C25" s="104" t="s">
        <v>761</v>
      </c>
      <c r="D25" s="71"/>
      <c r="E25" s="71"/>
      <c r="F25" s="71"/>
      <c r="G25" s="73"/>
      <c r="H25" s="71"/>
      <c r="I25" s="434"/>
      <c r="J25" s="435"/>
    </row>
    <row r="26" spans="3:10" x14ac:dyDescent="0.25">
      <c r="C26" s="104" t="s">
        <v>762</v>
      </c>
      <c r="D26" s="71"/>
      <c r="E26" s="71"/>
      <c r="F26" s="71"/>
      <c r="G26" s="73"/>
      <c r="H26" s="71"/>
      <c r="I26" s="434"/>
      <c r="J26" s="435"/>
    </row>
    <row r="27" spans="3:10" x14ac:dyDescent="0.25">
      <c r="C27" s="104" t="s">
        <v>763</v>
      </c>
      <c r="D27" s="71"/>
      <c r="E27" s="71"/>
      <c r="F27" s="71"/>
      <c r="G27" s="73"/>
      <c r="H27" s="71"/>
      <c r="I27" s="434"/>
      <c r="J27" s="435"/>
    </row>
    <row r="28" spans="3:10" x14ac:dyDescent="0.25">
      <c r="C28" s="104" t="s">
        <v>764</v>
      </c>
      <c r="D28" s="71"/>
      <c r="E28" s="71"/>
      <c r="F28" s="71"/>
      <c r="G28" s="73"/>
      <c r="H28" s="71"/>
      <c r="I28" s="434"/>
      <c r="J28" s="435"/>
    </row>
    <row r="29" spans="3:10" x14ac:dyDescent="0.25">
      <c r="C29" s="104" t="s">
        <v>765</v>
      </c>
      <c r="D29" s="71"/>
      <c r="E29" s="71"/>
      <c r="F29" s="71"/>
      <c r="G29" s="73"/>
      <c r="H29" s="71"/>
      <c r="I29" s="434"/>
      <c r="J29" s="435"/>
    </row>
    <row r="30" spans="3:10" x14ac:dyDescent="0.25">
      <c r="C30" s="62"/>
      <c r="D30" s="71"/>
      <c r="E30" s="71"/>
      <c r="F30" s="71"/>
      <c r="G30" s="73"/>
      <c r="H30" s="71"/>
      <c r="I30" s="434"/>
      <c r="J30" s="435"/>
    </row>
    <row r="31" spans="3:10" x14ac:dyDescent="0.25">
      <c r="C31" s="102" t="s">
        <v>766</v>
      </c>
      <c r="D31" s="71"/>
      <c r="E31" s="71"/>
      <c r="F31" s="71"/>
      <c r="G31" s="73"/>
      <c r="H31" s="71"/>
      <c r="I31" s="434"/>
      <c r="J31" s="435"/>
    </row>
    <row r="32" spans="3:10" x14ac:dyDescent="0.25">
      <c r="C32" s="104" t="s">
        <v>767</v>
      </c>
      <c r="D32" s="71"/>
      <c r="E32" s="71"/>
      <c r="F32" s="71"/>
      <c r="G32" s="73"/>
      <c r="H32" s="71"/>
      <c r="I32" s="434"/>
      <c r="J32" s="435"/>
    </row>
    <row r="33" spans="3:10" x14ac:dyDescent="0.25">
      <c r="C33" s="104" t="s">
        <v>768</v>
      </c>
      <c r="D33" s="71"/>
      <c r="E33" s="71"/>
      <c r="F33" s="71"/>
      <c r="G33" s="73"/>
      <c r="H33" s="71"/>
      <c r="I33" s="434"/>
      <c r="J33" s="435"/>
    </row>
    <row r="34" spans="3:10" x14ac:dyDescent="0.25">
      <c r="C34" s="104" t="s">
        <v>769</v>
      </c>
      <c r="D34" s="71"/>
      <c r="E34" s="71"/>
      <c r="F34" s="71"/>
      <c r="G34" s="73"/>
      <c r="H34" s="71"/>
      <c r="I34" s="434"/>
      <c r="J34" s="435"/>
    </row>
    <row r="35" spans="3:10" x14ac:dyDescent="0.25">
      <c r="C35" s="104" t="s">
        <v>770</v>
      </c>
      <c r="D35" s="432"/>
      <c r="E35" s="432"/>
      <c r="F35" s="432"/>
      <c r="G35" s="434"/>
      <c r="H35" s="432"/>
      <c r="I35" s="434"/>
      <c r="J35" s="435"/>
    </row>
    <row r="36" spans="3:10" x14ac:dyDescent="0.25">
      <c r="C36" s="105" t="s">
        <v>545</v>
      </c>
      <c r="D36" s="432"/>
      <c r="E36" s="432"/>
      <c r="F36" s="432"/>
      <c r="G36" s="434"/>
      <c r="H36" s="432"/>
      <c r="I36" s="434"/>
      <c r="J36" s="435"/>
    </row>
    <row r="37" spans="3:10" x14ac:dyDescent="0.25">
      <c r="C37" s="104" t="s">
        <v>771</v>
      </c>
      <c r="D37" s="71"/>
      <c r="E37" s="71"/>
      <c r="F37" s="71"/>
      <c r="G37" s="73"/>
      <c r="H37" s="71"/>
      <c r="I37" s="434"/>
      <c r="J37" s="435"/>
    </row>
    <row r="38" spans="3:10" x14ac:dyDescent="0.25">
      <c r="C38" s="62"/>
      <c r="D38" s="71"/>
      <c r="E38" s="71"/>
      <c r="F38" s="71"/>
      <c r="G38" s="73"/>
      <c r="H38" s="71"/>
      <c r="I38" s="434"/>
      <c r="J38" s="435"/>
    </row>
    <row r="39" spans="3:10" x14ac:dyDescent="0.25">
      <c r="C39" s="102" t="s">
        <v>772</v>
      </c>
      <c r="D39" s="71"/>
      <c r="E39" s="71"/>
      <c r="F39" s="71"/>
      <c r="G39" s="73"/>
      <c r="H39" s="71"/>
      <c r="I39" s="434"/>
      <c r="J39" s="435"/>
    </row>
    <row r="40" spans="3:10" x14ac:dyDescent="0.25">
      <c r="C40" s="104" t="s">
        <v>773</v>
      </c>
      <c r="D40" s="71"/>
      <c r="E40" s="71"/>
      <c r="F40" s="71"/>
      <c r="G40" s="73"/>
      <c r="H40" s="71"/>
      <c r="I40" s="434"/>
      <c r="J40" s="435"/>
    </row>
    <row r="41" spans="3:10" x14ac:dyDescent="0.25">
      <c r="C41" s="62"/>
      <c r="D41" s="72"/>
      <c r="E41" s="72"/>
      <c r="F41" s="72"/>
      <c r="G41" s="75"/>
      <c r="H41" s="72"/>
      <c r="I41" s="428"/>
      <c r="J41" s="436"/>
    </row>
    <row r="42" spans="3:10" x14ac:dyDescent="0.25">
      <c r="C42" s="102" t="s">
        <v>774</v>
      </c>
      <c r="D42" s="71"/>
      <c r="E42" s="71"/>
      <c r="F42" s="71"/>
      <c r="G42" s="73"/>
      <c r="H42" s="71"/>
      <c r="I42" s="434"/>
      <c r="J42" s="435"/>
    </row>
    <row r="43" spans="3:10" x14ac:dyDescent="0.25">
      <c r="C43" s="62"/>
      <c r="D43" s="72"/>
      <c r="E43" s="72"/>
      <c r="F43" s="72"/>
      <c r="G43" s="75"/>
      <c r="H43" s="72"/>
      <c r="I43" s="428"/>
      <c r="J43" s="436"/>
    </row>
    <row r="44" spans="3:10" x14ac:dyDescent="0.25">
      <c r="C44" s="95" t="s">
        <v>358</v>
      </c>
      <c r="D44" s="71"/>
      <c r="E44" s="71"/>
      <c r="F44" s="71"/>
      <c r="G44" s="73"/>
      <c r="H44" s="71"/>
      <c r="I44" s="434"/>
      <c r="J44" s="435"/>
    </row>
    <row r="45" spans="3:10" x14ac:dyDescent="0.25">
      <c r="C45" s="62" t="s">
        <v>546</v>
      </c>
      <c r="D45" s="432"/>
      <c r="E45" s="432"/>
      <c r="F45" s="432"/>
      <c r="G45" s="434"/>
      <c r="H45" s="432"/>
      <c r="I45" s="434"/>
      <c r="J45" s="435"/>
    </row>
    <row r="46" spans="3:10" x14ac:dyDescent="0.25">
      <c r="C46" s="62" t="s">
        <v>547</v>
      </c>
      <c r="D46" s="432"/>
      <c r="E46" s="432"/>
      <c r="F46" s="432"/>
      <c r="G46" s="434"/>
      <c r="H46" s="432"/>
      <c r="I46" s="434"/>
      <c r="J46" s="435"/>
    </row>
    <row r="47" spans="3:10" x14ac:dyDescent="0.25">
      <c r="C47" s="62" t="s">
        <v>548</v>
      </c>
      <c r="D47" s="432"/>
      <c r="E47" s="432"/>
      <c r="F47" s="432"/>
      <c r="G47" s="434"/>
      <c r="H47" s="432"/>
      <c r="I47" s="434"/>
      <c r="J47" s="435"/>
    </row>
    <row r="48" spans="3:10" x14ac:dyDescent="0.25">
      <c r="C48" s="62" t="s">
        <v>549</v>
      </c>
      <c r="D48" s="432"/>
      <c r="E48" s="432"/>
      <c r="F48" s="432"/>
      <c r="G48" s="434"/>
      <c r="H48" s="432"/>
      <c r="I48" s="434"/>
      <c r="J48" s="435"/>
    </row>
    <row r="49" spans="3:10" x14ac:dyDescent="0.25">
      <c r="C49" s="95" t="s">
        <v>550</v>
      </c>
      <c r="D49" s="71"/>
      <c r="E49" s="58"/>
      <c r="F49" s="58"/>
      <c r="G49" s="88"/>
      <c r="H49" s="58"/>
      <c r="I49" s="88"/>
      <c r="J49" s="60"/>
    </row>
    <row r="50" spans="3:10" x14ac:dyDescent="0.25">
      <c r="C50" s="85"/>
      <c r="D50" s="100"/>
      <c r="E50" s="100"/>
      <c r="F50" s="100"/>
      <c r="G50" s="86"/>
      <c r="H50" s="100"/>
      <c r="I50" s="86"/>
      <c r="J50" s="87"/>
    </row>
  </sheetData>
  <mergeCells count="63">
    <mergeCell ref="C3:J3"/>
    <mergeCell ref="C5:J5"/>
    <mergeCell ref="C6:J6"/>
    <mergeCell ref="D47:D48"/>
    <mergeCell ref="E47:E48"/>
    <mergeCell ref="F47:F48"/>
    <mergeCell ref="G47:G48"/>
    <mergeCell ref="H47:H48"/>
    <mergeCell ref="I47:J48"/>
    <mergeCell ref="I42:J42"/>
    <mergeCell ref="I43:J43"/>
    <mergeCell ref="I44:J44"/>
    <mergeCell ref="D45:D46"/>
    <mergeCell ref="E45:E46"/>
    <mergeCell ref="F45:F46"/>
    <mergeCell ref="G45:G46"/>
    <mergeCell ref="H45:H46"/>
    <mergeCell ref="I45:J46"/>
    <mergeCell ref="I35:J36"/>
    <mergeCell ref="I37:J37"/>
    <mergeCell ref="I38:J38"/>
    <mergeCell ref="I39:J39"/>
    <mergeCell ref="I40:J40"/>
    <mergeCell ref="I41:J41"/>
    <mergeCell ref="I30:J30"/>
    <mergeCell ref="I31:J31"/>
    <mergeCell ref="I32:J32"/>
    <mergeCell ref="I33:J33"/>
    <mergeCell ref="I34:J34"/>
    <mergeCell ref="D35:D36"/>
    <mergeCell ref="E35:E36"/>
    <mergeCell ref="F35:F36"/>
    <mergeCell ref="G35:G36"/>
    <mergeCell ref="H35:H36"/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15:J15"/>
    <mergeCell ref="D16:D17"/>
    <mergeCell ref="E16:E17"/>
    <mergeCell ref="F16:F17"/>
    <mergeCell ref="G16:G17"/>
    <mergeCell ref="H16:H17"/>
    <mergeCell ref="I16:J17"/>
    <mergeCell ref="C7:J7"/>
    <mergeCell ref="C8:J8"/>
    <mergeCell ref="C9:J9"/>
    <mergeCell ref="C10:J10"/>
    <mergeCell ref="C11:C14"/>
    <mergeCell ref="E11:E14"/>
    <mergeCell ref="F11:F14"/>
    <mergeCell ref="G11:G14"/>
    <mergeCell ref="H11:H14"/>
    <mergeCell ref="I11:J14"/>
  </mergeCells>
  <pageMargins left="0.70866141732283472" right="0.70866141732283472" top="0.74803149606299213" bottom="0.74803149606299213" header="0.31496062992125984" footer="0.31496062992125984"/>
  <pageSetup scale="56"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J38"/>
  <sheetViews>
    <sheetView workbookViewId="0">
      <selection activeCell="C5" sqref="C5:J38"/>
    </sheetView>
  </sheetViews>
  <sheetFormatPr baseColWidth="10" defaultRowHeight="15" x14ac:dyDescent="0.25"/>
  <cols>
    <col min="3" max="3" width="47.5703125" customWidth="1"/>
    <col min="4" max="4" width="15" customWidth="1"/>
  </cols>
  <sheetData>
    <row r="4" spans="3:10" ht="21.75" customHeight="1" x14ac:dyDescent="0.25">
      <c r="C4" s="357" t="s">
        <v>551</v>
      </c>
      <c r="D4" s="357"/>
      <c r="E4" s="357"/>
      <c r="F4" s="357"/>
      <c r="G4" s="357"/>
      <c r="H4" s="357"/>
      <c r="I4" s="357"/>
      <c r="J4" s="357"/>
    </row>
    <row r="5" spans="3:10" x14ac:dyDescent="0.25">
      <c r="C5" s="438"/>
      <c r="D5" s="388"/>
      <c r="E5" s="388"/>
      <c r="F5" s="388"/>
      <c r="G5" s="388"/>
      <c r="H5" s="388"/>
      <c r="I5" s="388"/>
      <c r="J5" s="389"/>
    </row>
    <row r="6" spans="3:10" x14ac:dyDescent="0.25">
      <c r="C6" s="365" t="s">
        <v>801</v>
      </c>
      <c r="D6" s="366"/>
      <c r="E6" s="366"/>
      <c r="F6" s="366"/>
      <c r="G6" s="366"/>
      <c r="H6" s="366"/>
      <c r="I6" s="366"/>
      <c r="J6" s="367"/>
    </row>
    <row r="7" spans="3:10" x14ac:dyDescent="0.25">
      <c r="C7" s="331" t="s">
        <v>552</v>
      </c>
      <c r="D7" s="332"/>
      <c r="E7" s="332"/>
      <c r="F7" s="332"/>
      <c r="G7" s="332"/>
      <c r="H7" s="332"/>
      <c r="I7" s="332"/>
      <c r="J7" s="333"/>
    </row>
    <row r="8" spans="3:10" x14ac:dyDescent="0.25">
      <c r="C8" s="334" t="s">
        <v>1</v>
      </c>
      <c r="D8" s="364"/>
      <c r="E8" s="364"/>
      <c r="F8" s="364"/>
      <c r="G8" s="364"/>
      <c r="H8" s="364"/>
      <c r="I8" s="364"/>
      <c r="J8" s="335"/>
    </row>
    <row r="9" spans="3:10" x14ac:dyDescent="0.25">
      <c r="C9" s="365" t="s">
        <v>533</v>
      </c>
      <c r="D9" s="366"/>
      <c r="E9" s="366"/>
      <c r="F9" s="366"/>
      <c r="G9" s="366"/>
      <c r="H9" s="366"/>
      <c r="I9" s="366"/>
      <c r="J9" s="367"/>
    </row>
    <row r="10" spans="3:10" x14ac:dyDescent="0.25">
      <c r="C10" s="372" t="s">
        <v>534</v>
      </c>
      <c r="D10" s="25" t="s">
        <v>553</v>
      </c>
      <c r="E10" s="372" t="s">
        <v>539</v>
      </c>
      <c r="F10" s="372" t="s">
        <v>540</v>
      </c>
      <c r="G10" s="372" t="s">
        <v>541</v>
      </c>
      <c r="H10" s="372" t="s">
        <v>542</v>
      </c>
      <c r="I10" s="334" t="s">
        <v>543</v>
      </c>
      <c r="J10" s="335"/>
    </row>
    <row r="11" spans="3:10" x14ac:dyDescent="0.25">
      <c r="C11" s="392"/>
      <c r="D11" s="26" t="s">
        <v>554</v>
      </c>
      <c r="E11" s="392"/>
      <c r="F11" s="392"/>
      <c r="G11" s="392"/>
      <c r="H11" s="392"/>
      <c r="I11" s="329"/>
      <c r="J11" s="330"/>
    </row>
    <row r="12" spans="3:10" x14ac:dyDescent="0.25">
      <c r="C12" s="373"/>
      <c r="D12" s="29" t="s">
        <v>555</v>
      </c>
      <c r="E12" s="373"/>
      <c r="F12" s="373"/>
      <c r="G12" s="373"/>
      <c r="H12" s="373"/>
      <c r="I12" s="365"/>
      <c r="J12" s="367"/>
    </row>
    <row r="13" spans="3:10" x14ac:dyDescent="0.25">
      <c r="C13" s="96" t="s">
        <v>775</v>
      </c>
      <c r="D13" s="7"/>
      <c r="E13" s="7"/>
      <c r="F13" s="7"/>
      <c r="G13" s="7"/>
      <c r="H13" s="7"/>
      <c r="I13" s="340"/>
      <c r="J13" s="341"/>
    </row>
    <row r="14" spans="3:10" x14ac:dyDescent="0.25">
      <c r="C14" s="98" t="s">
        <v>776</v>
      </c>
      <c r="D14" s="7"/>
      <c r="E14" s="7"/>
      <c r="F14" s="7"/>
      <c r="G14" s="7"/>
      <c r="H14" s="7"/>
      <c r="I14" s="327"/>
      <c r="J14" s="328"/>
    </row>
    <row r="15" spans="3:10" x14ac:dyDescent="0.25">
      <c r="C15" s="98" t="s">
        <v>777</v>
      </c>
      <c r="D15" s="7"/>
      <c r="E15" s="7"/>
      <c r="F15" s="7"/>
      <c r="G15" s="7"/>
      <c r="H15" s="7"/>
      <c r="I15" s="327"/>
      <c r="J15" s="328"/>
    </row>
    <row r="16" spans="3:10" x14ac:dyDescent="0.25">
      <c r="C16" s="98" t="s">
        <v>778</v>
      </c>
      <c r="D16" s="7"/>
      <c r="E16" s="7"/>
      <c r="F16" s="7"/>
      <c r="G16" s="7"/>
      <c r="H16" s="7"/>
      <c r="I16" s="327"/>
      <c r="J16" s="328"/>
    </row>
    <row r="17" spans="3:10" x14ac:dyDescent="0.25">
      <c r="C17" s="98" t="s">
        <v>779</v>
      </c>
      <c r="D17" s="439"/>
      <c r="E17" s="439"/>
      <c r="F17" s="439"/>
      <c r="G17" s="439"/>
      <c r="H17" s="439"/>
      <c r="I17" s="327"/>
      <c r="J17" s="328"/>
    </row>
    <row r="18" spans="3:10" x14ac:dyDescent="0.25">
      <c r="C18" s="99" t="s">
        <v>556</v>
      </c>
      <c r="D18" s="439"/>
      <c r="E18" s="439"/>
      <c r="F18" s="439"/>
      <c r="G18" s="439"/>
      <c r="H18" s="439"/>
      <c r="I18" s="327"/>
      <c r="J18" s="328"/>
    </row>
    <row r="19" spans="3:10" x14ac:dyDescent="0.25">
      <c r="C19" s="98" t="s">
        <v>780</v>
      </c>
      <c r="D19" s="7"/>
      <c r="E19" s="7"/>
      <c r="F19" s="7"/>
      <c r="G19" s="7"/>
      <c r="H19" s="7"/>
      <c r="I19" s="327"/>
      <c r="J19" s="328"/>
    </row>
    <row r="20" spans="3:10" x14ac:dyDescent="0.25">
      <c r="C20" s="98" t="s">
        <v>781</v>
      </c>
      <c r="D20" s="7"/>
      <c r="E20" s="7"/>
      <c r="F20" s="7"/>
      <c r="G20" s="7"/>
      <c r="H20" s="7"/>
      <c r="I20" s="327"/>
      <c r="J20" s="328"/>
    </row>
    <row r="21" spans="3:10" x14ac:dyDescent="0.25">
      <c r="C21" s="98" t="s">
        <v>782</v>
      </c>
      <c r="D21" s="7"/>
      <c r="E21" s="7"/>
      <c r="F21" s="7"/>
      <c r="G21" s="7"/>
      <c r="H21" s="7"/>
      <c r="I21" s="327"/>
      <c r="J21" s="328"/>
    </row>
    <row r="22" spans="3:10" x14ac:dyDescent="0.25">
      <c r="C22" s="98" t="s">
        <v>783</v>
      </c>
      <c r="D22" s="7"/>
      <c r="E22" s="7"/>
      <c r="F22" s="7"/>
      <c r="G22" s="7"/>
      <c r="H22" s="7"/>
      <c r="I22" s="327"/>
      <c r="J22" s="328"/>
    </row>
    <row r="23" spans="3:10" x14ac:dyDescent="0.25">
      <c r="C23" s="98" t="s">
        <v>784</v>
      </c>
      <c r="D23" s="9"/>
      <c r="E23" s="7"/>
      <c r="F23" s="7"/>
      <c r="G23" s="7"/>
      <c r="H23" s="7"/>
      <c r="I23" s="327"/>
      <c r="J23" s="328"/>
    </row>
    <row r="24" spans="3:10" x14ac:dyDescent="0.25">
      <c r="C24" s="12"/>
      <c r="D24" s="7"/>
      <c r="E24" s="7"/>
      <c r="F24" s="7"/>
      <c r="G24" s="7"/>
      <c r="H24" s="7"/>
      <c r="I24" s="327"/>
      <c r="J24" s="328"/>
    </row>
    <row r="25" spans="3:10" x14ac:dyDescent="0.25">
      <c r="C25" s="96" t="s">
        <v>785</v>
      </c>
      <c r="D25" s="7"/>
      <c r="E25" s="7"/>
      <c r="F25" s="7"/>
      <c r="G25" s="7"/>
      <c r="H25" s="7"/>
      <c r="I25" s="327"/>
      <c r="J25" s="328"/>
    </row>
    <row r="26" spans="3:10" x14ac:dyDescent="0.25">
      <c r="C26" s="98" t="s">
        <v>776</v>
      </c>
      <c r="D26" s="7"/>
      <c r="E26" s="7"/>
      <c r="F26" s="7"/>
      <c r="G26" s="7"/>
      <c r="H26" s="7"/>
      <c r="I26" s="327"/>
      <c r="J26" s="328"/>
    </row>
    <row r="27" spans="3:10" x14ac:dyDescent="0.25">
      <c r="C27" s="98" t="s">
        <v>777</v>
      </c>
      <c r="D27" s="7"/>
      <c r="E27" s="7"/>
      <c r="F27" s="7"/>
      <c r="G27" s="7"/>
      <c r="H27" s="7"/>
      <c r="I27" s="327"/>
      <c r="J27" s="328"/>
    </row>
    <row r="28" spans="3:10" x14ac:dyDescent="0.25">
      <c r="C28" s="98" t="s">
        <v>778</v>
      </c>
      <c r="D28" s="7"/>
      <c r="E28" s="7"/>
      <c r="F28" s="7"/>
      <c r="G28" s="7"/>
      <c r="H28" s="7"/>
      <c r="I28" s="327"/>
      <c r="J28" s="328"/>
    </row>
    <row r="29" spans="3:10" x14ac:dyDescent="0.25">
      <c r="C29" s="98" t="s">
        <v>779</v>
      </c>
      <c r="D29" s="439"/>
      <c r="E29" s="439"/>
      <c r="F29" s="439"/>
      <c r="G29" s="439"/>
      <c r="H29" s="439"/>
      <c r="I29" s="327"/>
      <c r="J29" s="328"/>
    </row>
    <row r="30" spans="3:10" x14ac:dyDescent="0.25">
      <c r="C30" s="99" t="s">
        <v>556</v>
      </c>
      <c r="D30" s="439"/>
      <c r="E30" s="439"/>
      <c r="F30" s="439"/>
      <c r="G30" s="439"/>
      <c r="H30" s="439"/>
      <c r="I30" s="327"/>
      <c r="J30" s="328"/>
    </row>
    <row r="31" spans="3:10" x14ac:dyDescent="0.25">
      <c r="C31" s="98" t="s">
        <v>780</v>
      </c>
      <c r="D31" s="7"/>
      <c r="E31" s="7"/>
      <c r="F31" s="7"/>
      <c r="G31" s="7"/>
      <c r="H31" s="7"/>
      <c r="I31" s="327"/>
      <c r="J31" s="328"/>
    </row>
    <row r="32" spans="3:10" x14ac:dyDescent="0.25">
      <c r="C32" s="98" t="s">
        <v>781</v>
      </c>
      <c r="D32" s="7"/>
      <c r="E32" s="7"/>
      <c r="F32" s="7"/>
      <c r="G32" s="7"/>
      <c r="H32" s="7"/>
      <c r="I32" s="327"/>
      <c r="J32" s="328"/>
    </row>
    <row r="33" spans="3:10" x14ac:dyDescent="0.25">
      <c r="C33" s="98" t="s">
        <v>782</v>
      </c>
      <c r="D33" s="7"/>
      <c r="E33" s="7"/>
      <c r="F33" s="7"/>
      <c r="G33" s="7"/>
      <c r="H33" s="7"/>
      <c r="I33" s="327"/>
      <c r="J33" s="328"/>
    </row>
    <row r="34" spans="3:10" x14ac:dyDescent="0.25">
      <c r="C34" s="98" t="s">
        <v>783</v>
      </c>
      <c r="D34" s="7"/>
      <c r="E34" s="7"/>
      <c r="F34" s="7"/>
      <c r="G34" s="7"/>
      <c r="H34" s="7"/>
      <c r="I34" s="327"/>
      <c r="J34" s="328"/>
    </row>
    <row r="35" spans="3:10" x14ac:dyDescent="0.25">
      <c r="C35" s="98" t="s">
        <v>784</v>
      </c>
      <c r="D35" s="9"/>
      <c r="E35" s="7"/>
      <c r="F35" s="7"/>
      <c r="G35" s="7"/>
      <c r="H35" s="7"/>
      <c r="I35" s="327"/>
      <c r="J35" s="328"/>
    </row>
    <row r="36" spans="3:10" x14ac:dyDescent="0.25">
      <c r="C36" s="12"/>
      <c r="D36" s="9"/>
      <c r="E36" s="7"/>
      <c r="F36" s="7"/>
      <c r="G36" s="7"/>
      <c r="H36" s="7"/>
      <c r="I36" s="327"/>
      <c r="J36" s="328"/>
    </row>
    <row r="37" spans="3:10" x14ac:dyDescent="0.25">
      <c r="C37" s="96" t="s">
        <v>786</v>
      </c>
      <c r="D37" s="9"/>
      <c r="E37" s="7"/>
      <c r="F37" s="7"/>
      <c r="G37" s="7"/>
      <c r="H37" s="7"/>
      <c r="I37" s="327"/>
      <c r="J37" s="328"/>
    </row>
    <row r="38" spans="3:10" x14ac:dyDescent="0.25">
      <c r="C38" s="4"/>
      <c r="D38" s="4"/>
      <c r="E38" s="4"/>
      <c r="F38" s="4"/>
      <c r="G38" s="4"/>
      <c r="H38" s="4"/>
      <c r="I38" s="347"/>
      <c r="J38" s="348"/>
    </row>
  </sheetData>
  <mergeCells count="46">
    <mergeCell ref="I36:J36"/>
    <mergeCell ref="I37:J37"/>
    <mergeCell ref="I38:J38"/>
    <mergeCell ref="C4:J4"/>
    <mergeCell ref="I29:J30"/>
    <mergeCell ref="I31:J31"/>
    <mergeCell ref="I32:J32"/>
    <mergeCell ref="I33:J33"/>
    <mergeCell ref="I34:J34"/>
    <mergeCell ref="I35:J35"/>
    <mergeCell ref="I24:J24"/>
    <mergeCell ref="I25:J25"/>
    <mergeCell ref="I26:J26"/>
    <mergeCell ref="I27:J27"/>
    <mergeCell ref="I28:J28"/>
    <mergeCell ref="D29:D30"/>
    <mergeCell ref="E29:E30"/>
    <mergeCell ref="F29:F30"/>
    <mergeCell ref="G29:G30"/>
    <mergeCell ref="H29:H30"/>
    <mergeCell ref="I17:J18"/>
    <mergeCell ref="I19:J19"/>
    <mergeCell ref="I20:J20"/>
    <mergeCell ref="I21:J21"/>
    <mergeCell ref="I22:J22"/>
    <mergeCell ref="I23:J23"/>
    <mergeCell ref="I10:J12"/>
    <mergeCell ref="I13:J13"/>
    <mergeCell ref="I14:J14"/>
    <mergeCell ref="I15:J15"/>
    <mergeCell ref="I16:J16"/>
    <mergeCell ref="D17:D18"/>
    <mergeCell ref="E17:E18"/>
    <mergeCell ref="F17:F18"/>
    <mergeCell ref="G17:G18"/>
    <mergeCell ref="H17:H18"/>
    <mergeCell ref="C5:J5"/>
    <mergeCell ref="C6:J6"/>
    <mergeCell ref="C7:J7"/>
    <mergeCell ref="C8:J8"/>
    <mergeCell ref="C9:J9"/>
    <mergeCell ref="C10:C12"/>
    <mergeCell ref="E10:E12"/>
    <mergeCell ref="F10:F12"/>
    <mergeCell ref="G10:G12"/>
    <mergeCell ref="H10:H12"/>
  </mergeCells>
  <pageMargins left="0.70866141732283472" right="0.70866141732283472" top="0.74803149606299213" bottom="0.74803149606299213" header="0.31496062992125984" footer="0.31496062992125984"/>
  <pageSetup scale="59"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I47"/>
  <sheetViews>
    <sheetView workbookViewId="0">
      <selection activeCell="C4" sqref="C4:I47"/>
    </sheetView>
  </sheetViews>
  <sheetFormatPr baseColWidth="10" defaultRowHeight="15" x14ac:dyDescent="0.25"/>
  <cols>
    <col min="3" max="3" width="53.7109375" customWidth="1"/>
  </cols>
  <sheetData>
    <row r="3" spans="3:9" ht="20.25" customHeight="1" x14ac:dyDescent="0.25">
      <c r="C3" s="10" t="s">
        <v>787</v>
      </c>
      <c r="D3" s="2"/>
      <c r="E3" s="2"/>
      <c r="F3" s="2"/>
      <c r="G3" s="2"/>
      <c r="H3" s="2"/>
      <c r="I3" s="2"/>
    </row>
    <row r="4" spans="3:9" x14ac:dyDescent="0.25">
      <c r="C4" s="331" t="s">
        <v>801</v>
      </c>
      <c r="D4" s="332"/>
      <c r="E4" s="332"/>
      <c r="F4" s="332"/>
      <c r="G4" s="332"/>
      <c r="H4" s="332"/>
      <c r="I4" s="333"/>
    </row>
    <row r="5" spans="3:9" x14ac:dyDescent="0.25">
      <c r="C5" s="331" t="s">
        <v>557</v>
      </c>
      <c r="D5" s="332"/>
      <c r="E5" s="332"/>
      <c r="F5" s="332"/>
      <c r="G5" s="332"/>
      <c r="H5" s="332"/>
      <c r="I5" s="333"/>
    </row>
    <row r="6" spans="3:9" x14ac:dyDescent="0.25">
      <c r="C6" s="331" t="s">
        <v>1</v>
      </c>
      <c r="D6" s="332"/>
      <c r="E6" s="332"/>
      <c r="F6" s="332"/>
      <c r="G6" s="332"/>
      <c r="H6" s="332"/>
      <c r="I6" s="333"/>
    </row>
    <row r="7" spans="3:9" x14ac:dyDescent="0.25">
      <c r="C7" s="372" t="s">
        <v>534</v>
      </c>
      <c r="D7" s="372" t="s">
        <v>788</v>
      </c>
      <c r="E7" s="372" t="s">
        <v>789</v>
      </c>
      <c r="F7" s="372" t="s">
        <v>790</v>
      </c>
      <c r="G7" s="372" t="s">
        <v>791</v>
      </c>
      <c r="H7" s="25" t="s">
        <v>558</v>
      </c>
      <c r="I7" s="25" t="s">
        <v>559</v>
      </c>
    </row>
    <row r="8" spans="3:9" x14ac:dyDescent="0.25">
      <c r="C8" s="392"/>
      <c r="D8" s="392"/>
      <c r="E8" s="392"/>
      <c r="F8" s="392"/>
      <c r="G8" s="392"/>
      <c r="H8" s="26" t="s">
        <v>275</v>
      </c>
      <c r="I8" s="26" t="s">
        <v>560</v>
      </c>
    </row>
    <row r="9" spans="3:9" x14ac:dyDescent="0.25">
      <c r="C9" s="373"/>
      <c r="D9" s="373"/>
      <c r="E9" s="373"/>
      <c r="F9" s="373"/>
      <c r="G9" s="373"/>
      <c r="H9" s="28"/>
      <c r="I9" s="29" t="s">
        <v>792</v>
      </c>
    </row>
    <row r="10" spans="3:9" x14ac:dyDescent="0.25">
      <c r="C10" s="6"/>
      <c r="D10" s="6"/>
      <c r="E10" s="6"/>
      <c r="F10" s="6"/>
      <c r="G10" s="6"/>
      <c r="H10" s="6"/>
      <c r="I10" s="6"/>
    </row>
    <row r="11" spans="3:9" x14ac:dyDescent="0.25">
      <c r="C11" s="96" t="s">
        <v>793</v>
      </c>
      <c r="D11" s="439"/>
      <c r="E11" s="439"/>
      <c r="F11" s="439"/>
      <c r="G11" s="439"/>
      <c r="H11" s="439"/>
      <c r="I11" s="439"/>
    </row>
    <row r="12" spans="3:9" x14ac:dyDescent="0.25">
      <c r="C12" s="97" t="s">
        <v>544</v>
      </c>
      <c r="D12" s="439"/>
      <c r="E12" s="439"/>
      <c r="F12" s="439"/>
      <c r="G12" s="439"/>
      <c r="H12" s="439"/>
      <c r="I12" s="439"/>
    </row>
    <row r="13" spans="3:9" x14ac:dyDescent="0.25">
      <c r="C13" s="106" t="s">
        <v>754</v>
      </c>
      <c r="D13" s="7"/>
      <c r="E13" s="7"/>
      <c r="F13" s="7"/>
      <c r="G13" s="7"/>
      <c r="H13" s="7"/>
      <c r="I13" s="7"/>
    </row>
    <row r="14" spans="3:9" x14ac:dyDescent="0.25">
      <c r="C14" s="106" t="s">
        <v>755</v>
      </c>
      <c r="D14" s="7"/>
      <c r="E14" s="7"/>
      <c r="F14" s="7"/>
      <c r="G14" s="7"/>
      <c r="H14" s="7"/>
      <c r="I14" s="7"/>
    </row>
    <row r="15" spans="3:9" x14ac:dyDescent="0.25">
      <c r="C15" s="106" t="s">
        <v>756</v>
      </c>
      <c r="D15" s="7"/>
      <c r="E15" s="7"/>
      <c r="F15" s="7"/>
      <c r="G15" s="7"/>
      <c r="H15" s="7"/>
      <c r="I15" s="7"/>
    </row>
    <row r="16" spans="3:9" x14ac:dyDescent="0.25">
      <c r="C16" s="106" t="s">
        <v>757</v>
      </c>
      <c r="D16" s="7"/>
      <c r="E16" s="7"/>
      <c r="F16" s="7"/>
      <c r="G16" s="7"/>
      <c r="H16" s="7"/>
      <c r="I16" s="7"/>
    </row>
    <row r="17" spans="3:9" x14ac:dyDescent="0.25">
      <c r="C17" s="106" t="s">
        <v>758</v>
      </c>
      <c r="D17" s="7"/>
      <c r="E17" s="7"/>
      <c r="F17" s="7"/>
      <c r="G17" s="7"/>
      <c r="H17" s="7"/>
      <c r="I17" s="7"/>
    </row>
    <row r="18" spans="3:9" x14ac:dyDescent="0.25">
      <c r="C18" s="106" t="s">
        <v>759</v>
      </c>
      <c r="D18" s="7"/>
      <c r="E18" s="7"/>
      <c r="F18" s="7"/>
      <c r="G18" s="7"/>
      <c r="H18" s="7"/>
      <c r="I18" s="7"/>
    </row>
    <row r="19" spans="3:9" x14ac:dyDescent="0.25">
      <c r="C19" s="106" t="s">
        <v>760</v>
      </c>
      <c r="D19" s="7"/>
      <c r="E19" s="7"/>
      <c r="F19" s="7"/>
      <c r="G19" s="7"/>
      <c r="H19" s="7"/>
      <c r="I19" s="7"/>
    </row>
    <row r="20" spans="3:9" x14ac:dyDescent="0.25">
      <c r="C20" s="106" t="s">
        <v>761</v>
      </c>
      <c r="D20" s="7"/>
      <c r="E20" s="7"/>
      <c r="F20" s="7"/>
      <c r="G20" s="7"/>
      <c r="H20" s="7"/>
      <c r="I20" s="7"/>
    </row>
    <row r="21" spans="3:9" x14ac:dyDescent="0.25">
      <c r="C21" s="106" t="s">
        <v>762</v>
      </c>
      <c r="D21" s="7"/>
      <c r="E21" s="7"/>
      <c r="F21" s="7"/>
      <c r="G21" s="7"/>
      <c r="H21" s="7"/>
      <c r="I21" s="7"/>
    </row>
    <row r="22" spans="3:9" x14ac:dyDescent="0.25">
      <c r="C22" s="106" t="s">
        <v>763</v>
      </c>
      <c r="D22" s="7"/>
      <c r="E22" s="7"/>
      <c r="F22" s="7"/>
      <c r="G22" s="7"/>
      <c r="H22" s="7"/>
      <c r="I22" s="7"/>
    </row>
    <row r="23" spans="3:9" x14ac:dyDescent="0.25">
      <c r="C23" s="106" t="s">
        <v>764</v>
      </c>
      <c r="D23" s="7"/>
      <c r="E23" s="7"/>
      <c r="F23" s="7"/>
      <c r="G23" s="7"/>
      <c r="H23" s="7"/>
      <c r="I23" s="7"/>
    </row>
    <row r="24" spans="3:9" x14ac:dyDescent="0.25">
      <c r="C24" s="106" t="s">
        <v>765</v>
      </c>
      <c r="D24" s="7"/>
      <c r="E24" s="7"/>
      <c r="F24" s="7"/>
      <c r="G24" s="7"/>
      <c r="H24" s="7"/>
      <c r="I24" s="7"/>
    </row>
    <row r="25" spans="3:9" x14ac:dyDescent="0.25">
      <c r="C25" s="12"/>
      <c r="D25" s="7"/>
      <c r="E25" s="7"/>
      <c r="F25" s="7"/>
      <c r="G25" s="7"/>
      <c r="H25" s="7"/>
      <c r="I25" s="7"/>
    </row>
    <row r="26" spans="3:9" x14ac:dyDescent="0.25">
      <c r="C26" s="96" t="s">
        <v>794</v>
      </c>
      <c r="D26" s="7"/>
      <c r="E26" s="7"/>
      <c r="F26" s="7"/>
      <c r="G26" s="7"/>
      <c r="H26" s="7"/>
      <c r="I26" s="7"/>
    </row>
    <row r="27" spans="3:9" x14ac:dyDescent="0.25">
      <c r="C27" s="106" t="s">
        <v>767</v>
      </c>
      <c r="D27" s="7"/>
      <c r="E27" s="7"/>
      <c r="F27" s="7"/>
      <c r="G27" s="7"/>
      <c r="H27" s="7"/>
      <c r="I27" s="7"/>
    </row>
    <row r="28" spans="3:9" x14ac:dyDescent="0.25">
      <c r="C28" s="106" t="s">
        <v>768</v>
      </c>
      <c r="D28" s="7"/>
      <c r="E28" s="7"/>
      <c r="F28" s="7"/>
      <c r="G28" s="7"/>
      <c r="H28" s="7"/>
      <c r="I28" s="7"/>
    </row>
    <row r="29" spans="3:9" x14ac:dyDescent="0.25">
      <c r="C29" s="106" t="s">
        <v>769</v>
      </c>
      <c r="D29" s="7"/>
      <c r="E29" s="7"/>
      <c r="F29" s="7"/>
      <c r="G29" s="7"/>
      <c r="H29" s="7"/>
      <c r="I29" s="7"/>
    </row>
    <row r="30" spans="3:9" x14ac:dyDescent="0.25">
      <c r="C30" s="106" t="s">
        <v>795</v>
      </c>
      <c r="D30" s="439"/>
      <c r="E30" s="439"/>
      <c r="F30" s="439"/>
      <c r="G30" s="439"/>
      <c r="H30" s="439"/>
      <c r="I30" s="439"/>
    </row>
    <row r="31" spans="3:9" x14ac:dyDescent="0.25">
      <c r="C31" s="107" t="s">
        <v>351</v>
      </c>
      <c r="D31" s="439"/>
      <c r="E31" s="439"/>
      <c r="F31" s="439"/>
      <c r="G31" s="439"/>
      <c r="H31" s="439"/>
      <c r="I31" s="439"/>
    </row>
    <row r="32" spans="3:9" x14ac:dyDescent="0.25">
      <c r="C32" s="106" t="s">
        <v>771</v>
      </c>
      <c r="D32" s="7"/>
      <c r="E32" s="7"/>
      <c r="F32" s="7"/>
      <c r="G32" s="7"/>
      <c r="H32" s="7"/>
      <c r="I32" s="7"/>
    </row>
    <row r="33" spans="3:9" x14ac:dyDescent="0.25">
      <c r="C33" s="12"/>
      <c r="D33" s="7"/>
      <c r="E33" s="7"/>
      <c r="F33" s="7"/>
      <c r="G33" s="7"/>
      <c r="H33" s="7"/>
      <c r="I33" s="7"/>
    </row>
    <row r="34" spans="3:9" x14ac:dyDescent="0.25">
      <c r="C34" s="96" t="s">
        <v>796</v>
      </c>
      <c r="D34" s="7"/>
      <c r="E34" s="7"/>
      <c r="F34" s="7"/>
      <c r="G34" s="7"/>
      <c r="H34" s="7"/>
      <c r="I34" s="7"/>
    </row>
    <row r="35" spans="3:9" x14ac:dyDescent="0.25">
      <c r="C35" s="12" t="s">
        <v>356</v>
      </c>
      <c r="D35" s="7"/>
      <c r="E35" s="7"/>
      <c r="F35" s="7"/>
      <c r="G35" s="7"/>
      <c r="H35" s="7"/>
      <c r="I35" s="7"/>
    </row>
    <row r="36" spans="3:9" x14ac:dyDescent="0.25">
      <c r="C36" s="12"/>
      <c r="D36" s="7"/>
      <c r="E36" s="7"/>
      <c r="F36" s="7"/>
      <c r="G36" s="7"/>
      <c r="H36" s="7"/>
      <c r="I36" s="7"/>
    </row>
    <row r="37" spans="3:9" x14ac:dyDescent="0.25">
      <c r="C37" s="96" t="s">
        <v>797</v>
      </c>
      <c r="D37" s="7"/>
      <c r="E37" s="7"/>
      <c r="F37" s="7"/>
      <c r="G37" s="7"/>
      <c r="H37" s="7"/>
      <c r="I37" s="7"/>
    </row>
    <row r="38" spans="3:9" x14ac:dyDescent="0.25">
      <c r="C38" s="12"/>
      <c r="D38" s="7"/>
      <c r="E38" s="7"/>
      <c r="F38" s="7"/>
      <c r="G38" s="7"/>
      <c r="H38" s="7"/>
      <c r="I38" s="7"/>
    </row>
    <row r="39" spans="3:9" x14ac:dyDescent="0.25">
      <c r="C39" s="33" t="s">
        <v>358</v>
      </c>
      <c r="D39" s="7"/>
      <c r="E39" s="7"/>
      <c r="F39" s="7"/>
      <c r="G39" s="7"/>
      <c r="H39" s="7"/>
      <c r="I39" s="7"/>
    </row>
    <row r="40" spans="3:9" x14ac:dyDescent="0.25">
      <c r="C40" s="12" t="s">
        <v>561</v>
      </c>
      <c r="D40" s="439"/>
      <c r="E40" s="439"/>
      <c r="F40" s="439"/>
      <c r="G40" s="439"/>
      <c r="H40" s="439"/>
      <c r="I40" s="439"/>
    </row>
    <row r="41" spans="3:9" x14ac:dyDescent="0.25">
      <c r="C41" s="12" t="s">
        <v>562</v>
      </c>
      <c r="D41" s="439"/>
      <c r="E41" s="439"/>
      <c r="F41" s="439"/>
      <c r="G41" s="439"/>
      <c r="H41" s="439"/>
      <c r="I41" s="439"/>
    </row>
    <row r="42" spans="3:9" x14ac:dyDescent="0.25">
      <c r="C42" s="12" t="s">
        <v>563</v>
      </c>
      <c r="D42" s="439"/>
      <c r="E42" s="439"/>
      <c r="F42" s="439"/>
      <c r="G42" s="439"/>
      <c r="H42" s="439"/>
      <c r="I42" s="439"/>
    </row>
    <row r="43" spans="3:9" x14ac:dyDescent="0.25">
      <c r="C43" s="12" t="s">
        <v>323</v>
      </c>
      <c r="D43" s="439"/>
      <c r="E43" s="439"/>
      <c r="F43" s="439"/>
      <c r="G43" s="439"/>
      <c r="H43" s="439"/>
      <c r="I43" s="439"/>
    </row>
    <row r="44" spans="3:9" x14ac:dyDescent="0.25">
      <c r="C44" s="33" t="s">
        <v>550</v>
      </c>
      <c r="D44" s="7"/>
      <c r="E44" s="7"/>
      <c r="F44" s="7"/>
      <c r="G44" s="7"/>
      <c r="H44" s="7"/>
      <c r="I44" s="7"/>
    </row>
    <row r="45" spans="3:9" x14ac:dyDescent="0.25">
      <c r="C45" s="4"/>
      <c r="D45" s="4"/>
      <c r="E45" s="4"/>
      <c r="F45" s="4"/>
      <c r="G45" s="4"/>
      <c r="H45" s="4"/>
      <c r="I45" s="4"/>
    </row>
    <row r="46" spans="3:9" ht="20.25" customHeight="1" x14ac:dyDescent="0.25">
      <c r="C46" s="440" t="s">
        <v>564</v>
      </c>
      <c r="D46" s="440"/>
      <c r="E46" s="440"/>
      <c r="F46" s="440"/>
      <c r="G46" s="440"/>
      <c r="H46" s="440"/>
      <c r="I46" s="440"/>
    </row>
    <row r="47" spans="3:9" ht="18.75" customHeight="1" x14ac:dyDescent="0.25">
      <c r="C47" s="349" t="s">
        <v>565</v>
      </c>
      <c r="D47" s="349"/>
      <c r="E47" s="349"/>
      <c r="F47" s="349"/>
      <c r="G47" s="349"/>
      <c r="H47" s="349"/>
      <c r="I47" s="349"/>
    </row>
  </sheetData>
  <mergeCells count="34">
    <mergeCell ref="C46:I46"/>
    <mergeCell ref="C47:I47"/>
    <mergeCell ref="D42:D43"/>
    <mergeCell ref="E42:E43"/>
    <mergeCell ref="F42:F43"/>
    <mergeCell ref="G42:G43"/>
    <mergeCell ref="H42:H43"/>
    <mergeCell ref="I42:I43"/>
    <mergeCell ref="I40:I41"/>
    <mergeCell ref="D30:D31"/>
    <mergeCell ref="E30:E31"/>
    <mergeCell ref="F30:F31"/>
    <mergeCell ref="G30:G31"/>
    <mergeCell ref="H30:H31"/>
    <mergeCell ref="I30:I31"/>
    <mergeCell ref="D40:D41"/>
    <mergeCell ref="E40:E41"/>
    <mergeCell ref="F40:F41"/>
    <mergeCell ref="G40:G41"/>
    <mergeCell ref="H40:H41"/>
    <mergeCell ref="I11:I12"/>
    <mergeCell ref="C4:I4"/>
    <mergeCell ref="C5:I5"/>
    <mergeCell ref="C6:I6"/>
    <mergeCell ref="C7:C9"/>
    <mergeCell ref="D7:D9"/>
    <mergeCell ref="E7:E9"/>
    <mergeCell ref="F7:F9"/>
    <mergeCell ref="G7:G9"/>
    <mergeCell ref="D11:D12"/>
    <mergeCell ref="E11:E12"/>
    <mergeCell ref="F11:F12"/>
    <mergeCell ref="G11:G12"/>
    <mergeCell ref="H11:H12"/>
  </mergeCells>
  <pageMargins left="0.70866141732283472" right="0.70866141732283472" top="0.74803149606299213" bottom="0.74803149606299213" header="0.31496062992125984" footer="0.31496062992125984"/>
  <pageSetup scale="63" orientation="portrait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J36"/>
  <sheetViews>
    <sheetView topLeftCell="A32" workbookViewId="0">
      <selection activeCell="C4" sqref="C4:J36"/>
    </sheetView>
  </sheetViews>
  <sheetFormatPr baseColWidth="10" defaultRowHeight="15" x14ac:dyDescent="0.25"/>
  <cols>
    <col min="3" max="3" width="35" customWidth="1"/>
  </cols>
  <sheetData>
    <row r="4" spans="3:10" ht="25.5" customHeight="1" x14ac:dyDescent="0.25">
      <c r="C4" s="357" t="s">
        <v>566</v>
      </c>
      <c r="D4" s="357"/>
      <c r="E4" s="357"/>
      <c r="F4" s="357"/>
      <c r="G4" s="357"/>
      <c r="H4" s="357"/>
      <c r="I4" s="357"/>
      <c r="J4" s="357"/>
    </row>
    <row r="5" spans="3:10" x14ac:dyDescent="0.25">
      <c r="C5" s="438"/>
      <c r="D5" s="388"/>
      <c r="E5" s="388"/>
      <c r="F5" s="388"/>
      <c r="G5" s="388"/>
      <c r="H5" s="388"/>
      <c r="I5" s="388"/>
      <c r="J5" s="389"/>
    </row>
    <row r="6" spans="3:10" x14ac:dyDescent="0.25">
      <c r="C6" s="365" t="s">
        <v>801</v>
      </c>
      <c r="D6" s="366"/>
      <c r="E6" s="366"/>
      <c r="F6" s="366"/>
      <c r="G6" s="366"/>
      <c r="H6" s="366"/>
      <c r="I6" s="366"/>
      <c r="J6" s="367"/>
    </row>
    <row r="7" spans="3:10" x14ac:dyDescent="0.25">
      <c r="C7" s="331" t="s">
        <v>567</v>
      </c>
      <c r="D7" s="332"/>
      <c r="E7" s="332"/>
      <c r="F7" s="332"/>
      <c r="G7" s="332"/>
      <c r="H7" s="332"/>
      <c r="I7" s="332"/>
      <c r="J7" s="333"/>
    </row>
    <row r="8" spans="3:10" x14ac:dyDescent="0.25">
      <c r="C8" s="331" t="s">
        <v>1</v>
      </c>
      <c r="D8" s="332"/>
      <c r="E8" s="332"/>
      <c r="F8" s="332"/>
      <c r="G8" s="332"/>
      <c r="H8" s="332"/>
      <c r="I8" s="332"/>
      <c r="J8" s="333"/>
    </row>
    <row r="9" spans="3:10" x14ac:dyDescent="0.25">
      <c r="C9" s="372" t="s">
        <v>534</v>
      </c>
      <c r="D9" s="372" t="s">
        <v>788</v>
      </c>
      <c r="E9" s="372" t="s">
        <v>789</v>
      </c>
      <c r="F9" s="372" t="s">
        <v>790</v>
      </c>
      <c r="G9" s="372" t="s">
        <v>791</v>
      </c>
      <c r="H9" s="372" t="s">
        <v>798</v>
      </c>
      <c r="I9" s="334" t="s">
        <v>559</v>
      </c>
      <c r="J9" s="335"/>
    </row>
    <row r="10" spans="3:10" x14ac:dyDescent="0.25">
      <c r="C10" s="392"/>
      <c r="D10" s="392"/>
      <c r="E10" s="392"/>
      <c r="F10" s="392"/>
      <c r="G10" s="392"/>
      <c r="H10" s="392"/>
      <c r="I10" s="329" t="s">
        <v>560</v>
      </c>
      <c r="J10" s="330"/>
    </row>
    <row r="11" spans="3:10" x14ac:dyDescent="0.25">
      <c r="C11" s="373"/>
      <c r="D11" s="373"/>
      <c r="E11" s="373"/>
      <c r="F11" s="373"/>
      <c r="G11" s="373"/>
      <c r="H11" s="373"/>
      <c r="I11" s="365" t="s">
        <v>792</v>
      </c>
      <c r="J11" s="367"/>
    </row>
    <row r="12" spans="3:10" ht="24" x14ac:dyDescent="0.25">
      <c r="C12" s="108" t="s">
        <v>775</v>
      </c>
      <c r="D12" s="23"/>
      <c r="E12" s="23"/>
      <c r="F12" s="23"/>
      <c r="G12" s="23"/>
      <c r="H12" s="23"/>
      <c r="I12" s="441"/>
      <c r="J12" s="442"/>
    </row>
    <row r="13" spans="3:10" x14ac:dyDescent="0.25">
      <c r="C13" s="108" t="s">
        <v>776</v>
      </c>
      <c r="D13" s="23"/>
      <c r="E13" s="23"/>
      <c r="F13" s="23"/>
      <c r="G13" s="23"/>
      <c r="H13" s="23"/>
      <c r="I13" s="441"/>
      <c r="J13" s="442"/>
    </row>
    <row r="14" spans="3:10" x14ac:dyDescent="0.25">
      <c r="C14" s="108" t="s">
        <v>777</v>
      </c>
      <c r="D14" s="23"/>
      <c r="E14" s="23"/>
      <c r="F14" s="23"/>
      <c r="G14" s="23"/>
      <c r="H14" s="23"/>
      <c r="I14" s="441"/>
      <c r="J14" s="442"/>
    </row>
    <row r="15" spans="3:10" x14ac:dyDescent="0.25">
      <c r="C15" s="108" t="s">
        <v>778</v>
      </c>
      <c r="D15" s="23"/>
      <c r="E15" s="23"/>
      <c r="F15" s="23"/>
      <c r="G15" s="23"/>
      <c r="H15" s="23"/>
      <c r="I15" s="441"/>
      <c r="J15" s="442"/>
    </row>
    <row r="16" spans="3:10" ht="36" customHeight="1" x14ac:dyDescent="0.25">
      <c r="C16" s="108" t="s">
        <v>799</v>
      </c>
      <c r="D16" s="23"/>
      <c r="E16" s="23"/>
      <c r="F16" s="23"/>
      <c r="G16" s="23"/>
      <c r="H16" s="23"/>
      <c r="I16" s="441"/>
      <c r="J16" s="442"/>
    </row>
    <row r="17" spans="3:10" ht="33" customHeight="1" x14ac:dyDescent="0.25">
      <c r="C17" s="108" t="s">
        <v>780</v>
      </c>
      <c r="D17" s="23"/>
      <c r="E17" s="23"/>
      <c r="F17" s="23"/>
      <c r="G17" s="23"/>
      <c r="H17" s="23"/>
      <c r="I17" s="441"/>
      <c r="J17" s="442"/>
    </row>
    <row r="18" spans="3:10" x14ac:dyDescent="0.25">
      <c r="C18" s="108" t="s">
        <v>781</v>
      </c>
      <c r="D18" s="23"/>
      <c r="E18" s="23"/>
      <c r="F18" s="23"/>
      <c r="G18" s="23"/>
      <c r="H18" s="23"/>
      <c r="I18" s="441"/>
      <c r="J18" s="442"/>
    </row>
    <row r="19" spans="3:10" ht="22.5" customHeight="1" x14ac:dyDescent="0.25">
      <c r="C19" s="108" t="s">
        <v>782</v>
      </c>
      <c r="D19" s="23"/>
      <c r="E19" s="23"/>
      <c r="F19" s="23"/>
      <c r="G19" s="23"/>
      <c r="H19" s="23"/>
      <c r="I19" s="441"/>
      <c r="J19" s="442"/>
    </row>
    <row r="20" spans="3:10" ht="26.25" customHeight="1" x14ac:dyDescent="0.25">
      <c r="C20" s="108" t="s">
        <v>783</v>
      </c>
      <c r="D20" s="23"/>
      <c r="E20" s="23"/>
      <c r="F20" s="23"/>
      <c r="G20" s="23"/>
      <c r="H20" s="23"/>
      <c r="I20" s="441"/>
      <c r="J20" s="442"/>
    </row>
    <row r="21" spans="3:10" x14ac:dyDescent="0.25">
      <c r="C21" s="108" t="s">
        <v>784</v>
      </c>
      <c r="D21" s="23"/>
      <c r="E21" s="23"/>
      <c r="F21" s="23"/>
      <c r="G21" s="23"/>
      <c r="H21" s="23"/>
      <c r="I21" s="441"/>
      <c r="J21" s="442"/>
    </row>
    <row r="22" spans="3:10" x14ac:dyDescent="0.25">
      <c r="C22" s="23"/>
      <c r="D22" s="23"/>
      <c r="E22" s="23"/>
      <c r="F22" s="23"/>
      <c r="G22" s="23"/>
      <c r="H22" s="23"/>
      <c r="I22" s="441"/>
      <c r="J22" s="442"/>
    </row>
    <row r="23" spans="3:10" ht="38.25" customHeight="1" x14ac:dyDescent="0.25">
      <c r="C23" s="108" t="s">
        <v>785</v>
      </c>
      <c r="D23" s="23"/>
      <c r="E23" s="23"/>
      <c r="F23" s="23"/>
      <c r="G23" s="23"/>
      <c r="H23" s="23"/>
      <c r="I23" s="441"/>
      <c r="J23" s="442"/>
    </row>
    <row r="24" spans="3:10" x14ac:dyDescent="0.25">
      <c r="C24" s="108" t="s">
        <v>776</v>
      </c>
      <c r="D24" s="23"/>
      <c r="E24" s="23"/>
      <c r="F24" s="23"/>
      <c r="G24" s="23"/>
      <c r="H24" s="23"/>
      <c r="I24" s="441"/>
      <c r="J24" s="442"/>
    </row>
    <row r="25" spans="3:10" x14ac:dyDescent="0.25">
      <c r="C25" s="108" t="s">
        <v>777</v>
      </c>
      <c r="D25" s="23"/>
      <c r="E25" s="23"/>
      <c r="F25" s="23"/>
      <c r="G25" s="23"/>
      <c r="H25" s="23"/>
      <c r="I25" s="441"/>
      <c r="J25" s="442"/>
    </row>
    <row r="26" spans="3:10" x14ac:dyDescent="0.25">
      <c r="C26" s="108" t="s">
        <v>778</v>
      </c>
      <c r="D26" s="23"/>
      <c r="E26" s="23"/>
      <c r="F26" s="23"/>
      <c r="G26" s="23"/>
      <c r="H26" s="23"/>
      <c r="I26" s="441"/>
      <c r="J26" s="442"/>
    </row>
    <row r="27" spans="3:10" ht="36.75" customHeight="1" x14ac:dyDescent="0.25">
      <c r="C27" s="108" t="s">
        <v>799</v>
      </c>
      <c r="D27" s="23"/>
      <c r="E27" s="23"/>
      <c r="F27" s="23"/>
      <c r="G27" s="23"/>
      <c r="H27" s="23"/>
      <c r="I27" s="441"/>
      <c r="J27" s="442"/>
    </row>
    <row r="28" spans="3:10" ht="39.75" customHeight="1" x14ac:dyDescent="0.25">
      <c r="C28" s="108" t="s">
        <v>780</v>
      </c>
      <c r="D28" s="23"/>
      <c r="E28" s="23"/>
      <c r="F28" s="23"/>
      <c r="G28" s="23"/>
      <c r="H28" s="23"/>
      <c r="I28" s="441"/>
      <c r="J28" s="442"/>
    </row>
    <row r="29" spans="3:10" x14ac:dyDescent="0.25">
      <c r="C29" s="108" t="s">
        <v>781</v>
      </c>
      <c r="D29" s="23"/>
      <c r="E29" s="23"/>
      <c r="F29" s="23"/>
      <c r="G29" s="23"/>
      <c r="H29" s="23"/>
      <c r="I29" s="441"/>
      <c r="J29" s="442"/>
    </row>
    <row r="30" spans="3:10" ht="40.5" customHeight="1" x14ac:dyDescent="0.25">
      <c r="C30" s="108" t="s">
        <v>782</v>
      </c>
      <c r="D30" s="23"/>
      <c r="E30" s="23"/>
      <c r="F30" s="23"/>
      <c r="G30" s="23"/>
      <c r="H30" s="23"/>
      <c r="I30" s="441"/>
      <c r="J30" s="442"/>
    </row>
    <row r="31" spans="3:10" x14ac:dyDescent="0.25">
      <c r="C31" s="108" t="s">
        <v>783</v>
      </c>
      <c r="D31" s="23"/>
      <c r="E31" s="23"/>
      <c r="F31" s="23"/>
      <c r="G31" s="23"/>
      <c r="H31" s="23"/>
      <c r="I31" s="441"/>
      <c r="J31" s="442"/>
    </row>
    <row r="32" spans="3:10" x14ac:dyDescent="0.25">
      <c r="C32" s="108" t="s">
        <v>784</v>
      </c>
      <c r="D32" s="23"/>
      <c r="E32" s="23"/>
      <c r="F32" s="23"/>
      <c r="G32" s="23"/>
      <c r="H32" s="23"/>
      <c r="I32" s="441"/>
      <c r="J32" s="442"/>
    </row>
    <row r="33" spans="3:10" x14ac:dyDescent="0.25">
      <c r="C33" s="23"/>
      <c r="D33" s="23"/>
      <c r="E33" s="23"/>
      <c r="F33" s="23"/>
      <c r="G33" s="23"/>
      <c r="H33" s="23"/>
      <c r="I33" s="441"/>
      <c r="J33" s="442"/>
    </row>
    <row r="34" spans="3:10" ht="34.5" customHeight="1" x14ac:dyDescent="0.25">
      <c r="C34" s="108" t="s">
        <v>800</v>
      </c>
      <c r="D34" s="23"/>
      <c r="E34" s="23"/>
      <c r="F34" s="23"/>
      <c r="G34" s="23"/>
      <c r="H34" s="23"/>
      <c r="I34" s="441"/>
      <c r="J34" s="442"/>
    </row>
    <row r="35" spans="3:10" x14ac:dyDescent="0.25">
      <c r="C35" s="23"/>
      <c r="D35" s="23"/>
      <c r="E35" s="23"/>
      <c r="F35" s="23"/>
      <c r="G35" s="23"/>
      <c r="H35" s="23"/>
      <c r="I35" s="441"/>
      <c r="J35" s="442"/>
    </row>
    <row r="36" spans="3:10" ht="50.25" customHeight="1" x14ac:dyDescent="0.25">
      <c r="C36" s="440" t="s">
        <v>568</v>
      </c>
      <c r="D36" s="440"/>
      <c r="E36" s="440"/>
      <c r="F36" s="440"/>
      <c r="G36" s="440"/>
      <c r="H36" s="440"/>
      <c r="I36" s="440"/>
      <c r="J36" s="440"/>
    </row>
  </sheetData>
  <mergeCells count="39">
    <mergeCell ref="I33:J33"/>
    <mergeCell ref="I34:J34"/>
    <mergeCell ref="I35:J35"/>
    <mergeCell ref="C4:J4"/>
    <mergeCell ref="C36:J36"/>
    <mergeCell ref="I27:J27"/>
    <mergeCell ref="I28:J28"/>
    <mergeCell ref="I29:J29"/>
    <mergeCell ref="I30:J30"/>
    <mergeCell ref="I31:J31"/>
    <mergeCell ref="I32:J32"/>
    <mergeCell ref="I21:J21"/>
    <mergeCell ref="I22:J22"/>
    <mergeCell ref="I23:J23"/>
    <mergeCell ref="I24:J24"/>
    <mergeCell ref="I25:J25"/>
    <mergeCell ref="I26:J26"/>
    <mergeCell ref="I15:J15"/>
    <mergeCell ref="I16:J16"/>
    <mergeCell ref="I17:J17"/>
    <mergeCell ref="I18:J18"/>
    <mergeCell ref="I19:J19"/>
    <mergeCell ref="I20:J20"/>
    <mergeCell ref="I14:J14"/>
    <mergeCell ref="C5:J5"/>
    <mergeCell ref="C6:J6"/>
    <mergeCell ref="C7:J7"/>
    <mergeCell ref="C8:J8"/>
    <mergeCell ref="C9:C11"/>
    <mergeCell ref="D9:D11"/>
    <mergeCell ref="E9:E11"/>
    <mergeCell ref="F9:F11"/>
    <mergeCell ref="G9:G11"/>
    <mergeCell ref="H9:H11"/>
    <mergeCell ref="I9:J9"/>
    <mergeCell ref="I10:J10"/>
    <mergeCell ref="I11:J11"/>
    <mergeCell ref="I12:J12"/>
    <mergeCell ref="I13:J13"/>
  </mergeCells>
  <pageMargins left="0.70866141732283472" right="0.70866141732283472" top="0.74803149606299213" bottom="0.74803149606299213" header="0.31496062992125984" footer="0.31496062992125984"/>
  <pageSetup scale="66"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H74"/>
  <sheetViews>
    <sheetView topLeftCell="A40" workbookViewId="0">
      <selection activeCell="C6" sqref="C6:H74"/>
    </sheetView>
  </sheetViews>
  <sheetFormatPr baseColWidth="10" defaultRowHeight="15" x14ac:dyDescent="0.25"/>
  <cols>
    <col min="3" max="3" width="53.7109375" customWidth="1"/>
  </cols>
  <sheetData>
    <row r="4" spans="3:8" x14ac:dyDescent="0.25">
      <c r="C4" s="448" t="s">
        <v>569</v>
      </c>
      <c r="D4" s="448"/>
      <c r="E4" s="448"/>
      <c r="F4" s="448"/>
      <c r="G4" s="448"/>
      <c r="H4" s="448"/>
    </row>
    <row r="5" spans="3:8" x14ac:dyDescent="0.25">
      <c r="C5" s="334" t="s">
        <v>801</v>
      </c>
      <c r="D5" s="364"/>
      <c r="E5" s="364"/>
      <c r="F5" s="364"/>
      <c r="G5" s="364"/>
      <c r="H5" s="335"/>
    </row>
    <row r="6" spans="3:8" x14ac:dyDescent="0.25">
      <c r="C6" s="365" t="s">
        <v>570</v>
      </c>
      <c r="D6" s="366"/>
      <c r="E6" s="366"/>
      <c r="F6" s="366"/>
      <c r="G6" s="366"/>
      <c r="H6" s="367"/>
    </row>
    <row r="7" spans="3:8" x14ac:dyDescent="0.25">
      <c r="C7" s="449"/>
      <c r="D7" s="109" t="s">
        <v>571</v>
      </c>
      <c r="E7" s="452" t="s">
        <v>328</v>
      </c>
      <c r="F7" s="109" t="s">
        <v>573</v>
      </c>
      <c r="G7" s="109" t="s">
        <v>575</v>
      </c>
      <c r="H7" s="109" t="s">
        <v>577</v>
      </c>
    </row>
    <row r="8" spans="3:8" x14ac:dyDescent="0.25">
      <c r="C8" s="450"/>
      <c r="D8" s="109" t="s">
        <v>572</v>
      </c>
      <c r="E8" s="453"/>
      <c r="F8" s="109" t="s">
        <v>574</v>
      </c>
      <c r="G8" s="109" t="s">
        <v>576</v>
      </c>
      <c r="H8" s="109" t="s">
        <v>578</v>
      </c>
    </row>
    <row r="9" spans="3:8" x14ac:dyDescent="0.25">
      <c r="C9" s="451"/>
      <c r="D9" s="116"/>
      <c r="E9" s="453"/>
      <c r="F9" s="116"/>
      <c r="G9" s="116"/>
      <c r="H9" s="109" t="s">
        <v>579</v>
      </c>
    </row>
    <row r="10" spans="3:8" x14ac:dyDescent="0.25">
      <c r="C10" s="110" t="s">
        <v>580</v>
      </c>
      <c r="D10" s="117"/>
      <c r="E10" s="118"/>
      <c r="F10" s="125"/>
      <c r="G10" s="127"/>
      <c r="H10" s="119"/>
    </row>
    <row r="11" spans="3:8" x14ac:dyDescent="0.25">
      <c r="C11" s="112" t="s">
        <v>581</v>
      </c>
      <c r="D11" s="443"/>
      <c r="E11" s="444"/>
      <c r="F11" s="445"/>
      <c r="G11" s="446"/>
      <c r="H11" s="447"/>
    </row>
    <row r="12" spans="3:8" x14ac:dyDescent="0.25">
      <c r="C12" s="112" t="s">
        <v>582</v>
      </c>
      <c r="D12" s="443"/>
      <c r="E12" s="444"/>
      <c r="F12" s="445"/>
      <c r="G12" s="446"/>
      <c r="H12" s="447"/>
    </row>
    <row r="13" spans="3:8" x14ac:dyDescent="0.25">
      <c r="C13" s="112" t="s">
        <v>583</v>
      </c>
      <c r="D13" s="120"/>
      <c r="E13" s="111"/>
      <c r="F13" s="126"/>
      <c r="G13" s="128"/>
      <c r="H13" s="121"/>
    </row>
    <row r="14" spans="3:8" x14ac:dyDescent="0.25">
      <c r="C14" s="113"/>
      <c r="D14" s="120"/>
      <c r="E14" s="111"/>
      <c r="F14" s="126"/>
      <c r="G14" s="128"/>
      <c r="H14" s="121"/>
    </row>
    <row r="15" spans="3:8" x14ac:dyDescent="0.25">
      <c r="C15" s="110" t="s">
        <v>584</v>
      </c>
      <c r="D15" s="120"/>
      <c r="E15" s="111"/>
      <c r="F15" s="126"/>
      <c r="G15" s="128"/>
      <c r="H15" s="121"/>
    </row>
    <row r="16" spans="3:8" x14ac:dyDescent="0.25">
      <c r="C16" s="112" t="s">
        <v>585</v>
      </c>
      <c r="D16" s="120"/>
      <c r="E16" s="111"/>
      <c r="F16" s="126"/>
      <c r="G16" s="128"/>
      <c r="H16" s="121"/>
    </row>
    <row r="17" spans="3:8" x14ac:dyDescent="0.25">
      <c r="C17" s="114" t="s">
        <v>586</v>
      </c>
      <c r="D17" s="120"/>
      <c r="E17" s="111"/>
      <c r="F17" s="126"/>
      <c r="G17" s="128"/>
      <c r="H17" s="121"/>
    </row>
    <row r="18" spans="3:8" x14ac:dyDescent="0.25">
      <c r="C18" s="114" t="s">
        <v>587</v>
      </c>
      <c r="D18" s="120"/>
      <c r="E18" s="111"/>
      <c r="F18" s="126"/>
      <c r="G18" s="128"/>
      <c r="H18" s="121"/>
    </row>
    <row r="19" spans="3:8" x14ac:dyDescent="0.25">
      <c r="C19" s="114" t="s">
        <v>588</v>
      </c>
      <c r="D19" s="120"/>
      <c r="E19" s="111"/>
      <c r="F19" s="126"/>
      <c r="G19" s="128"/>
      <c r="H19" s="121"/>
    </row>
    <row r="20" spans="3:8" x14ac:dyDescent="0.25">
      <c r="C20" s="112" t="s">
        <v>589</v>
      </c>
      <c r="D20" s="120"/>
      <c r="E20" s="111"/>
      <c r="F20" s="126"/>
      <c r="G20" s="128"/>
      <c r="H20" s="121"/>
    </row>
    <row r="21" spans="3:8" x14ac:dyDescent="0.25">
      <c r="C21" s="114" t="s">
        <v>586</v>
      </c>
      <c r="D21" s="120"/>
      <c r="E21" s="111"/>
      <c r="F21" s="126"/>
      <c r="G21" s="128"/>
      <c r="H21" s="121"/>
    </row>
    <row r="22" spans="3:8" x14ac:dyDescent="0.25">
      <c r="C22" s="114" t="s">
        <v>587</v>
      </c>
      <c r="D22" s="120"/>
      <c r="E22" s="111"/>
      <c r="F22" s="126"/>
      <c r="G22" s="128"/>
      <c r="H22" s="121"/>
    </row>
    <row r="23" spans="3:8" x14ac:dyDescent="0.25">
      <c r="C23" s="114" t="s">
        <v>588</v>
      </c>
      <c r="D23" s="120"/>
      <c r="E23" s="111"/>
      <c r="F23" s="126"/>
      <c r="G23" s="128"/>
      <c r="H23" s="121"/>
    </row>
    <row r="24" spans="3:8" x14ac:dyDescent="0.25">
      <c r="C24" s="112" t="s">
        <v>590</v>
      </c>
      <c r="D24" s="120"/>
      <c r="E24" s="111"/>
      <c r="F24" s="126"/>
      <c r="G24" s="128"/>
      <c r="H24" s="121"/>
    </row>
    <row r="25" spans="3:8" x14ac:dyDescent="0.25">
      <c r="C25" s="112" t="s">
        <v>591</v>
      </c>
      <c r="D25" s="120"/>
      <c r="E25" s="111"/>
      <c r="F25" s="126"/>
      <c r="G25" s="128"/>
      <c r="H25" s="121"/>
    </row>
    <row r="26" spans="3:8" x14ac:dyDescent="0.25">
      <c r="C26" s="112" t="s">
        <v>592</v>
      </c>
      <c r="D26" s="120"/>
      <c r="E26" s="111"/>
      <c r="F26" s="126"/>
      <c r="G26" s="128"/>
      <c r="H26" s="121"/>
    </row>
    <row r="27" spans="3:8" x14ac:dyDescent="0.25">
      <c r="C27" s="112" t="s">
        <v>593</v>
      </c>
      <c r="D27" s="120"/>
      <c r="E27" s="111"/>
      <c r="F27" s="126"/>
      <c r="G27" s="128"/>
      <c r="H27" s="121"/>
    </row>
    <row r="28" spans="3:8" x14ac:dyDescent="0.25">
      <c r="C28" s="112" t="s">
        <v>594</v>
      </c>
      <c r="D28" s="120"/>
      <c r="E28" s="111"/>
      <c r="F28" s="126"/>
      <c r="G28" s="128"/>
      <c r="H28" s="121"/>
    </row>
    <row r="29" spans="3:8" x14ac:dyDescent="0.25">
      <c r="C29" s="112" t="s">
        <v>595</v>
      </c>
      <c r="D29" s="120"/>
      <c r="E29" s="111"/>
      <c r="F29" s="126"/>
      <c r="G29" s="128"/>
      <c r="H29" s="121"/>
    </row>
    <row r="30" spans="3:8" x14ac:dyDescent="0.25">
      <c r="C30" s="112" t="s">
        <v>596</v>
      </c>
      <c r="D30" s="120"/>
      <c r="E30" s="111"/>
      <c r="F30" s="126"/>
      <c r="G30" s="128"/>
      <c r="H30" s="121"/>
    </row>
    <row r="31" spans="3:8" x14ac:dyDescent="0.25">
      <c r="C31" s="112" t="s">
        <v>597</v>
      </c>
      <c r="D31" s="120"/>
      <c r="E31" s="111"/>
      <c r="F31" s="126"/>
      <c r="G31" s="128"/>
      <c r="H31" s="121"/>
    </row>
    <row r="32" spans="3:8" x14ac:dyDescent="0.25">
      <c r="C32" s="113"/>
      <c r="D32" s="120"/>
      <c r="E32" s="111"/>
      <c r="F32" s="126"/>
      <c r="G32" s="128"/>
      <c r="H32" s="121"/>
    </row>
    <row r="33" spans="3:8" x14ac:dyDescent="0.25">
      <c r="C33" s="110" t="s">
        <v>598</v>
      </c>
      <c r="D33" s="120"/>
      <c r="E33" s="111"/>
      <c r="F33" s="126"/>
      <c r="G33" s="128"/>
      <c r="H33" s="121"/>
    </row>
    <row r="34" spans="3:8" x14ac:dyDescent="0.25">
      <c r="C34" s="112" t="s">
        <v>599</v>
      </c>
      <c r="D34" s="120"/>
      <c r="E34" s="111"/>
      <c r="F34" s="126"/>
      <c r="G34" s="128"/>
      <c r="H34" s="121"/>
    </row>
    <row r="35" spans="3:8" x14ac:dyDescent="0.25">
      <c r="C35" s="113"/>
      <c r="D35" s="120"/>
      <c r="E35" s="111"/>
      <c r="F35" s="126"/>
      <c r="G35" s="128"/>
      <c r="H35" s="121"/>
    </row>
    <row r="36" spans="3:8" x14ac:dyDescent="0.25">
      <c r="C36" s="110" t="s">
        <v>600</v>
      </c>
      <c r="D36" s="120"/>
      <c r="E36" s="111"/>
      <c r="F36" s="126"/>
      <c r="G36" s="128"/>
      <c r="H36" s="121"/>
    </row>
    <row r="37" spans="3:8" x14ac:dyDescent="0.25">
      <c r="C37" s="112" t="s">
        <v>585</v>
      </c>
      <c r="D37" s="120"/>
      <c r="E37" s="111"/>
      <c r="F37" s="126"/>
      <c r="G37" s="128"/>
      <c r="H37" s="121"/>
    </row>
    <row r="38" spans="3:8" x14ac:dyDescent="0.25">
      <c r="C38" s="112" t="s">
        <v>589</v>
      </c>
      <c r="D38" s="120"/>
      <c r="E38" s="111"/>
      <c r="F38" s="126"/>
      <c r="G38" s="128"/>
      <c r="H38" s="121"/>
    </row>
    <row r="39" spans="3:8" x14ac:dyDescent="0.25">
      <c r="C39" s="112" t="s">
        <v>601</v>
      </c>
      <c r="D39" s="120"/>
      <c r="E39" s="111"/>
      <c r="F39" s="126"/>
      <c r="G39" s="128"/>
      <c r="H39" s="121"/>
    </row>
    <row r="40" spans="3:8" x14ac:dyDescent="0.25">
      <c r="C40" s="113"/>
      <c r="D40" s="120"/>
      <c r="E40" s="111"/>
      <c r="F40" s="126"/>
      <c r="G40" s="128"/>
      <c r="H40" s="121"/>
    </row>
    <row r="41" spans="3:8" x14ac:dyDescent="0.25">
      <c r="C41" s="110" t="s">
        <v>602</v>
      </c>
      <c r="D41" s="120"/>
      <c r="E41" s="111"/>
      <c r="F41" s="126"/>
      <c r="G41" s="128"/>
      <c r="H41" s="121"/>
    </row>
    <row r="42" spans="3:8" x14ac:dyDescent="0.25">
      <c r="C42" s="112" t="s">
        <v>603</v>
      </c>
      <c r="D42" s="120"/>
      <c r="E42" s="111"/>
      <c r="F42" s="126"/>
      <c r="G42" s="128"/>
      <c r="H42" s="121"/>
    </row>
    <row r="43" spans="3:8" x14ac:dyDescent="0.25">
      <c r="C43" s="112" t="s">
        <v>604</v>
      </c>
      <c r="D43" s="120"/>
      <c r="E43" s="111"/>
      <c r="F43" s="126"/>
      <c r="G43" s="128"/>
      <c r="H43" s="121"/>
    </row>
    <row r="44" spans="3:8" x14ac:dyDescent="0.25">
      <c r="C44" s="112" t="s">
        <v>605</v>
      </c>
      <c r="D44" s="120"/>
      <c r="E44" s="111"/>
      <c r="F44" s="126"/>
      <c r="G44" s="128"/>
      <c r="H44" s="121"/>
    </row>
    <row r="45" spans="3:8" x14ac:dyDescent="0.25">
      <c r="C45" s="113"/>
      <c r="D45" s="120"/>
      <c r="E45" s="111"/>
      <c r="F45" s="126"/>
      <c r="G45" s="128"/>
      <c r="H45" s="121"/>
    </row>
    <row r="46" spans="3:8" x14ac:dyDescent="0.25">
      <c r="C46" s="110" t="s">
        <v>606</v>
      </c>
      <c r="D46" s="120"/>
      <c r="E46" s="111"/>
      <c r="F46" s="126"/>
      <c r="G46" s="128"/>
      <c r="H46" s="121"/>
    </row>
    <row r="47" spans="3:8" x14ac:dyDescent="0.25">
      <c r="C47" s="113"/>
      <c r="D47" s="120"/>
      <c r="E47" s="111"/>
      <c r="F47" s="126"/>
      <c r="G47" s="128"/>
      <c r="H47" s="121"/>
    </row>
    <row r="48" spans="3:8" x14ac:dyDescent="0.25">
      <c r="C48" s="110" t="s">
        <v>607</v>
      </c>
      <c r="D48" s="120"/>
      <c r="E48" s="111"/>
      <c r="F48" s="126"/>
      <c r="G48" s="128"/>
      <c r="H48" s="121"/>
    </row>
    <row r="49" spans="3:8" x14ac:dyDescent="0.25">
      <c r="C49" s="112" t="s">
        <v>608</v>
      </c>
      <c r="D49" s="120"/>
      <c r="E49" s="111"/>
      <c r="F49" s="126"/>
      <c r="G49" s="128"/>
      <c r="H49" s="121"/>
    </row>
    <row r="50" spans="3:8" x14ac:dyDescent="0.25">
      <c r="C50" s="112" t="s">
        <v>609</v>
      </c>
      <c r="D50" s="120"/>
      <c r="E50" s="111"/>
      <c r="F50" s="126"/>
      <c r="G50" s="128"/>
      <c r="H50" s="121"/>
    </row>
    <row r="51" spans="3:8" x14ac:dyDescent="0.25">
      <c r="C51" s="112" t="s">
        <v>610</v>
      </c>
      <c r="D51" s="120"/>
      <c r="E51" s="111"/>
      <c r="F51" s="126"/>
      <c r="G51" s="128"/>
      <c r="H51" s="121"/>
    </row>
    <row r="52" spans="3:8" x14ac:dyDescent="0.25">
      <c r="C52" s="113"/>
      <c r="D52" s="120"/>
      <c r="E52" s="111"/>
      <c r="F52" s="126"/>
      <c r="G52" s="128"/>
      <c r="H52" s="121"/>
    </row>
    <row r="53" spans="3:8" x14ac:dyDescent="0.25">
      <c r="C53" s="110" t="s">
        <v>611</v>
      </c>
      <c r="D53" s="443"/>
      <c r="E53" s="444"/>
      <c r="F53" s="445"/>
      <c r="G53" s="446"/>
      <c r="H53" s="447"/>
    </row>
    <row r="54" spans="3:8" x14ac:dyDescent="0.25">
      <c r="C54" s="110" t="s">
        <v>612</v>
      </c>
      <c r="D54" s="443"/>
      <c r="E54" s="444"/>
      <c r="F54" s="445"/>
      <c r="G54" s="446"/>
      <c r="H54" s="447"/>
    </row>
    <row r="55" spans="3:8" x14ac:dyDescent="0.25">
      <c r="C55" s="112" t="s">
        <v>609</v>
      </c>
      <c r="D55" s="120"/>
      <c r="E55" s="111"/>
      <c r="F55" s="126"/>
      <c r="G55" s="128"/>
      <c r="H55" s="121"/>
    </row>
    <row r="56" spans="3:8" x14ac:dyDescent="0.25">
      <c r="C56" s="112" t="s">
        <v>610</v>
      </c>
      <c r="D56" s="120"/>
      <c r="E56" s="111"/>
      <c r="F56" s="126"/>
      <c r="G56" s="128"/>
      <c r="H56" s="121"/>
    </row>
    <row r="57" spans="3:8" x14ac:dyDescent="0.25">
      <c r="C57" s="113"/>
      <c r="D57" s="120"/>
      <c r="E57" s="111"/>
      <c r="F57" s="126"/>
      <c r="G57" s="128"/>
      <c r="H57" s="121"/>
    </row>
    <row r="58" spans="3:8" x14ac:dyDescent="0.25">
      <c r="C58" s="110" t="s">
        <v>613</v>
      </c>
      <c r="D58" s="120"/>
      <c r="E58" s="111"/>
      <c r="F58" s="126"/>
      <c r="G58" s="128"/>
      <c r="H58" s="121"/>
    </row>
    <row r="59" spans="3:8" x14ac:dyDescent="0.25">
      <c r="C59" s="112" t="s">
        <v>609</v>
      </c>
      <c r="D59" s="120"/>
      <c r="E59" s="111"/>
      <c r="F59" s="126"/>
      <c r="G59" s="128"/>
      <c r="H59" s="121"/>
    </row>
    <row r="60" spans="3:8" x14ac:dyDescent="0.25">
      <c r="C60" s="112" t="s">
        <v>610</v>
      </c>
      <c r="D60" s="120"/>
      <c r="E60" s="111"/>
      <c r="F60" s="126"/>
      <c r="G60" s="128"/>
      <c r="H60" s="121"/>
    </row>
    <row r="61" spans="3:8" x14ac:dyDescent="0.25">
      <c r="C61" s="112" t="s">
        <v>614</v>
      </c>
      <c r="D61" s="120"/>
      <c r="E61" s="111"/>
      <c r="F61" s="126"/>
      <c r="G61" s="128"/>
      <c r="H61" s="121"/>
    </row>
    <row r="62" spans="3:8" x14ac:dyDescent="0.25">
      <c r="C62" s="113"/>
      <c r="D62" s="120"/>
      <c r="E62" s="111"/>
      <c r="F62" s="126"/>
      <c r="G62" s="128"/>
      <c r="H62" s="121"/>
    </row>
    <row r="63" spans="3:8" x14ac:dyDescent="0.25">
      <c r="C63" s="110" t="s">
        <v>615</v>
      </c>
      <c r="D63" s="120"/>
      <c r="E63" s="111"/>
      <c r="F63" s="126"/>
      <c r="G63" s="128"/>
      <c r="H63" s="121"/>
    </row>
    <row r="64" spans="3:8" x14ac:dyDescent="0.25">
      <c r="C64" s="112" t="s">
        <v>609</v>
      </c>
      <c r="D64" s="120"/>
      <c r="E64" s="111"/>
      <c r="F64" s="126"/>
      <c r="G64" s="128"/>
      <c r="H64" s="121"/>
    </row>
    <row r="65" spans="3:8" x14ac:dyDescent="0.25">
      <c r="C65" s="112" t="s">
        <v>610</v>
      </c>
      <c r="D65" s="120"/>
      <c r="E65" s="111"/>
      <c r="F65" s="126"/>
      <c r="G65" s="128"/>
      <c r="H65" s="121"/>
    </row>
    <row r="66" spans="3:8" x14ac:dyDescent="0.25">
      <c r="C66" s="113"/>
      <c r="D66" s="120"/>
      <c r="E66" s="111"/>
      <c r="F66" s="126"/>
      <c r="G66" s="128"/>
      <c r="H66" s="121"/>
    </row>
    <row r="67" spans="3:8" x14ac:dyDescent="0.25">
      <c r="C67" s="110" t="s">
        <v>616</v>
      </c>
      <c r="D67" s="120"/>
      <c r="E67" s="111"/>
      <c r="F67" s="126"/>
      <c r="G67" s="128"/>
      <c r="H67" s="121"/>
    </row>
    <row r="68" spans="3:8" x14ac:dyDescent="0.25">
      <c r="C68" s="112" t="s">
        <v>617</v>
      </c>
      <c r="D68" s="120"/>
      <c r="E68" s="111"/>
      <c r="F68" s="126"/>
      <c r="G68" s="128"/>
      <c r="H68" s="121"/>
    </row>
    <row r="69" spans="3:8" x14ac:dyDescent="0.25">
      <c r="C69" s="112" t="s">
        <v>618</v>
      </c>
      <c r="D69" s="120"/>
      <c r="E69" s="111"/>
      <c r="F69" s="126"/>
      <c r="G69" s="128"/>
      <c r="H69" s="121"/>
    </row>
    <row r="70" spans="3:8" x14ac:dyDescent="0.25">
      <c r="C70" s="113"/>
      <c r="D70" s="120"/>
      <c r="E70" s="111"/>
      <c r="F70" s="126"/>
      <c r="G70" s="128"/>
      <c r="H70" s="121"/>
    </row>
    <row r="71" spans="3:8" x14ac:dyDescent="0.25">
      <c r="C71" s="110" t="s">
        <v>619</v>
      </c>
      <c r="D71" s="120"/>
      <c r="E71" s="111"/>
      <c r="F71" s="126"/>
      <c r="G71" s="128"/>
      <c r="H71" s="121"/>
    </row>
    <row r="72" spans="3:8" x14ac:dyDescent="0.25">
      <c r="C72" s="112" t="s">
        <v>620</v>
      </c>
      <c r="D72" s="120"/>
      <c r="E72" s="111"/>
      <c r="F72" s="126"/>
      <c r="G72" s="128"/>
      <c r="H72" s="121"/>
    </row>
    <row r="73" spans="3:8" x14ac:dyDescent="0.25">
      <c r="C73" s="112" t="s">
        <v>621</v>
      </c>
      <c r="D73" s="120"/>
      <c r="E73" s="111"/>
      <c r="F73" s="126"/>
      <c r="G73" s="128"/>
      <c r="H73" s="121"/>
    </row>
    <row r="74" spans="3:8" x14ac:dyDescent="0.25">
      <c r="C74" s="115"/>
      <c r="D74" s="122"/>
      <c r="E74" s="123"/>
      <c r="F74" s="124"/>
      <c r="G74" s="92"/>
      <c r="H74" s="91"/>
    </row>
  </sheetData>
  <mergeCells count="15">
    <mergeCell ref="D53:D54"/>
    <mergeCell ref="E53:E54"/>
    <mergeCell ref="F53:F54"/>
    <mergeCell ref="G53:G54"/>
    <mergeCell ref="H53:H54"/>
    <mergeCell ref="C4:H4"/>
    <mergeCell ref="C5:H5"/>
    <mergeCell ref="C6:H6"/>
    <mergeCell ref="C7:C9"/>
    <mergeCell ref="E7:E9"/>
    <mergeCell ref="D11:D12"/>
    <mergeCell ref="E11:E12"/>
    <mergeCell ref="F11:F12"/>
    <mergeCell ref="G11:G12"/>
    <mergeCell ref="H11:H12"/>
  </mergeCells>
  <pageMargins left="0.70866141732283472" right="0.70866141732283472" top="0.74803149606299213" bottom="0.74803149606299213" header="0.31496062992125984" footer="0.31496062992125984"/>
  <pageSetup scale="64" orientation="portrait" horizontalDpi="4294967295" verticalDpi="4294967295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6:R127"/>
  <sheetViews>
    <sheetView tabSelected="1" topLeftCell="B104" workbookViewId="0">
      <selection activeCell="D9" sqref="D9:N126"/>
    </sheetView>
  </sheetViews>
  <sheetFormatPr baseColWidth="10" defaultRowHeight="15" x14ac:dyDescent="0.25"/>
  <cols>
    <col min="6" max="6" width="65.28515625" customWidth="1"/>
    <col min="8" max="8" width="26.7109375" customWidth="1"/>
    <col min="10" max="10" width="19.28515625" customWidth="1"/>
    <col min="11" max="11" width="15.85546875" customWidth="1"/>
    <col min="12" max="13" width="18.85546875" customWidth="1"/>
    <col min="14" max="14" width="17.140625" customWidth="1"/>
  </cols>
  <sheetData>
    <row r="6" spans="4:14" x14ac:dyDescent="0.25">
      <c r="D6" s="24" t="s">
        <v>622</v>
      </c>
    </row>
    <row r="7" spans="4:14" x14ac:dyDescent="0.25">
      <c r="D7" s="178" t="s">
        <v>623</v>
      </c>
    </row>
    <row r="8" spans="4:14" x14ac:dyDescent="0.25">
      <c r="D8" s="178" t="s">
        <v>624</v>
      </c>
    </row>
    <row r="9" spans="4:14" x14ac:dyDescent="0.25">
      <c r="D9" s="458"/>
      <c r="E9" s="459"/>
      <c r="F9" s="459"/>
      <c r="G9" s="459"/>
      <c r="H9" s="459"/>
      <c r="I9" s="459"/>
      <c r="J9" s="459"/>
      <c r="K9" s="459"/>
      <c r="L9" s="459"/>
      <c r="M9" s="459"/>
      <c r="N9" s="460"/>
    </row>
    <row r="10" spans="4:14" x14ac:dyDescent="0.25">
      <c r="D10" s="329" t="s">
        <v>801</v>
      </c>
      <c r="E10" s="344"/>
      <c r="F10" s="344"/>
      <c r="G10" s="344"/>
      <c r="H10" s="344"/>
      <c r="I10" s="344"/>
      <c r="J10" s="344"/>
      <c r="K10" s="344"/>
      <c r="L10" s="344"/>
      <c r="M10" s="344"/>
      <c r="N10" s="330"/>
    </row>
    <row r="11" spans="4:14" x14ac:dyDescent="0.25">
      <c r="D11" s="329" t="s">
        <v>625</v>
      </c>
      <c r="E11" s="344"/>
      <c r="F11" s="344"/>
      <c r="G11" s="344"/>
      <c r="H11" s="344"/>
      <c r="I11" s="344"/>
      <c r="J11" s="344"/>
      <c r="K11" s="344"/>
      <c r="L11" s="344"/>
      <c r="M11" s="344"/>
      <c r="N11" s="330"/>
    </row>
    <row r="12" spans="4:14" x14ac:dyDescent="0.25">
      <c r="D12" s="329" t="s">
        <v>811</v>
      </c>
      <c r="E12" s="344"/>
      <c r="F12" s="344"/>
      <c r="G12" s="344"/>
      <c r="H12" s="344"/>
      <c r="I12" s="344"/>
      <c r="J12" s="344"/>
      <c r="K12" s="344"/>
      <c r="L12" s="344"/>
      <c r="M12" s="344"/>
      <c r="N12" s="330"/>
    </row>
    <row r="13" spans="4:14" x14ac:dyDescent="0.25">
      <c r="D13" s="365"/>
      <c r="E13" s="366"/>
      <c r="F13" s="366"/>
      <c r="G13" s="366"/>
      <c r="H13" s="366"/>
      <c r="I13" s="366"/>
      <c r="J13" s="366"/>
      <c r="K13" s="366"/>
      <c r="L13" s="366"/>
      <c r="M13" s="366"/>
      <c r="N13" s="367"/>
    </row>
    <row r="14" spans="4:14" x14ac:dyDescent="0.25">
      <c r="D14" s="368" t="s">
        <v>626</v>
      </c>
      <c r="E14" s="461"/>
      <c r="F14" s="369"/>
      <c r="G14" s="331" t="s">
        <v>627</v>
      </c>
      <c r="H14" s="332"/>
      <c r="I14" s="332"/>
      <c r="J14" s="333"/>
      <c r="K14" s="331" t="s">
        <v>628</v>
      </c>
      <c r="L14" s="333"/>
      <c r="M14" s="372" t="s">
        <v>629</v>
      </c>
      <c r="N14" s="372" t="s">
        <v>630</v>
      </c>
    </row>
    <row r="15" spans="4:14" x14ac:dyDescent="0.25">
      <c r="D15" s="462"/>
      <c r="E15" s="463"/>
      <c r="F15" s="464"/>
      <c r="G15" s="331" t="s">
        <v>631</v>
      </c>
      <c r="H15" s="333"/>
      <c r="I15" s="331" t="s">
        <v>632</v>
      </c>
      <c r="J15" s="333"/>
      <c r="K15" s="129"/>
      <c r="L15" s="129"/>
      <c r="M15" s="392"/>
      <c r="N15" s="392"/>
    </row>
    <row r="16" spans="4:14" x14ac:dyDescent="0.25">
      <c r="D16" s="462"/>
      <c r="E16" s="463"/>
      <c r="F16" s="464"/>
      <c r="G16" s="372"/>
      <c r="H16" s="18" t="s">
        <v>633</v>
      </c>
      <c r="I16" s="454"/>
      <c r="J16" s="18" t="s">
        <v>635</v>
      </c>
      <c r="K16" s="454" t="s">
        <v>637</v>
      </c>
      <c r="L16" s="130" t="s">
        <v>638</v>
      </c>
      <c r="M16" s="392"/>
      <c r="N16" s="392"/>
    </row>
    <row r="17" spans="4:14" x14ac:dyDescent="0.25">
      <c r="D17" s="370"/>
      <c r="E17" s="465"/>
      <c r="F17" s="371"/>
      <c r="G17" s="373"/>
      <c r="H17" s="131" t="s">
        <v>634</v>
      </c>
      <c r="I17" s="455"/>
      <c r="J17" s="131" t="s">
        <v>636</v>
      </c>
      <c r="K17" s="455"/>
      <c r="L17" s="132" t="s">
        <v>639</v>
      </c>
      <c r="M17" s="373"/>
      <c r="N17" s="373"/>
    </row>
    <row r="18" spans="4:14" x14ac:dyDescent="0.25">
      <c r="D18" s="456" t="s">
        <v>640</v>
      </c>
      <c r="E18" s="457"/>
      <c r="F18" s="457"/>
      <c r="G18" s="457"/>
      <c r="H18" s="457"/>
      <c r="I18" s="457"/>
      <c r="J18" s="457"/>
      <c r="K18" s="133"/>
      <c r="L18" s="133"/>
      <c r="M18" s="133"/>
      <c r="N18" s="134"/>
    </row>
    <row r="19" spans="4:14" x14ac:dyDescent="0.25">
      <c r="D19" s="360" t="s">
        <v>641</v>
      </c>
      <c r="E19" s="466"/>
      <c r="F19" s="466"/>
      <c r="G19" s="466"/>
      <c r="H19" s="466"/>
      <c r="I19" s="466"/>
      <c r="J19" s="466"/>
      <c r="K19" s="135"/>
      <c r="L19" s="135"/>
      <c r="M19" s="135"/>
      <c r="N19" s="136"/>
    </row>
    <row r="20" spans="4:14" x14ac:dyDescent="0.25">
      <c r="D20" s="137">
        <v>1</v>
      </c>
      <c r="E20" s="467" t="s">
        <v>642</v>
      </c>
      <c r="F20" s="467"/>
      <c r="G20" s="138"/>
      <c r="H20" s="139"/>
      <c r="I20" s="138"/>
      <c r="J20" s="139"/>
      <c r="K20" s="138"/>
      <c r="L20" s="138"/>
      <c r="M20" s="138"/>
      <c r="N20" s="140"/>
    </row>
    <row r="21" spans="4:14" x14ac:dyDescent="0.25">
      <c r="D21" s="468"/>
      <c r="E21" s="471" t="s">
        <v>643</v>
      </c>
      <c r="F21" s="474" t="s">
        <v>644</v>
      </c>
      <c r="G21" s="477" t="s">
        <v>817</v>
      </c>
      <c r="H21" s="14" t="s">
        <v>645</v>
      </c>
      <c r="I21" s="477"/>
      <c r="J21" s="480"/>
      <c r="K21" s="483">
        <v>190234000</v>
      </c>
      <c r="L21" s="477" t="s">
        <v>648</v>
      </c>
      <c r="M21" s="477" t="s">
        <v>649</v>
      </c>
      <c r="N21" s="477"/>
    </row>
    <row r="22" spans="4:14" x14ac:dyDescent="0.25">
      <c r="D22" s="469"/>
      <c r="E22" s="472"/>
      <c r="F22" s="475"/>
      <c r="G22" s="478"/>
      <c r="H22" s="14" t="s">
        <v>646</v>
      </c>
      <c r="I22" s="478"/>
      <c r="J22" s="481"/>
      <c r="K22" s="478"/>
      <c r="L22" s="478"/>
      <c r="M22" s="478"/>
      <c r="N22" s="478"/>
    </row>
    <row r="23" spans="4:14" x14ac:dyDescent="0.25">
      <c r="D23" s="470"/>
      <c r="E23" s="473"/>
      <c r="F23" s="476"/>
      <c r="G23" s="479"/>
      <c r="H23" s="14" t="s">
        <v>647</v>
      </c>
      <c r="I23" s="479"/>
      <c r="J23" s="482"/>
      <c r="K23" s="479"/>
      <c r="L23" s="479"/>
      <c r="M23" s="479"/>
      <c r="N23" s="479"/>
    </row>
    <row r="24" spans="4:14" x14ac:dyDescent="0.25">
      <c r="D24" s="468"/>
      <c r="E24" s="471" t="s">
        <v>650</v>
      </c>
      <c r="F24" s="474" t="s">
        <v>248</v>
      </c>
      <c r="G24" s="477" t="s">
        <v>817</v>
      </c>
      <c r="H24" s="13" t="s">
        <v>651</v>
      </c>
      <c r="I24" s="477"/>
      <c r="J24" s="480"/>
      <c r="K24" s="483">
        <v>190234000</v>
      </c>
      <c r="L24" s="477" t="s">
        <v>648</v>
      </c>
      <c r="M24" s="477" t="s">
        <v>649</v>
      </c>
      <c r="N24" s="477"/>
    </row>
    <row r="25" spans="4:14" x14ac:dyDescent="0.25">
      <c r="D25" s="470"/>
      <c r="E25" s="473"/>
      <c r="F25" s="476"/>
      <c r="G25" s="479"/>
      <c r="H25" s="14" t="s">
        <v>652</v>
      </c>
      <c r="I25" s="479"/>
      <c r="J25" s="482"/>
      <c r="K25" s="484"/>
      <c r="L25" s="479"/>
      <c r="M25" s="479"/>
      <c r="N25" s="479"/>
    </row>
    <row r="26" spans="4:14" x14ac:dyDescent="0.25">
      <c r="D26" s="468"/>
      <c r="E26" s="471" t="s">
        <v>653</v>
      </c>
      <c r="F26" s="474" t="s">
        <v>654</v>
      </c>
      <c r="G26" s="477" t="s">
        <v>817</v>
      </c>
      <c r="H26" s="13" t="s">
        <v>655</v>
      </c>
      <c r="I26" s="477"/>
      <c r="J26" s="480"/>
      <c r="K26" s="483">
        <v>234424479.56</v>
      </c>
      <c r="L26" s="477" t="s">
        <v>648</v>
      </c>
      <c r="M26" s="477" t="s">
        <v>649</v>
      </c>
      <c r="N26" s="477"/>
    </row>
    <row r="27" spans="4:14" x14ac:dyDescent="0.25">
      <c r="D27" s="470"/>
      <c r="E27" s="473"/>
      <c r="F27" s="476"/>
      <c r="G27" s="479"/>
      <c r="H27" s="14" t="s">
        <v>656</v>
      </c>
      <c r="I27" s="479"/>
      <c r="J27" s="482"/>
      <c r="K27" s="484"/>
      <c r="L27" s="479"/>
      <c r="M27" s="479"/>
      <c r="N27" s="479"/>
    </row>
    <row r="28" spans="4:14" x14ac:dyDescent="0.25">
      <c r="D28" s="137">
        <v>2</v>
      </c>
      <c r="E28" s="467" t="s">
        <v>657</v>
      </c>
      <c r="F28" s="467"/>
      <c r="G28" s="141"/>
      <c r="H28" s="141"/>
      <c r="I28" s="141"/>
      <c r="J28" s="142"/>
      <c r="K28" s="141"/>
      <c r="L28" s="141"/>
      <c r="M28" s="143"/>
      <c r="N28" s="144"/>
    </row>
    <row r="29" spans="4:14" x14ac:dyDescent="0.25">
      <c r="D29" s="468"/>
      <c r="E29" s="471" t="s">
        <v>643</v>
      </c>
      <c r="F29" s="474" t="s">
        <v>644</v>
      </c>
      <c r="G29" s="477" t="s">
        <v>817</v>
      </c>
      <c r="H29" s="14" t="s">
        <v>645</v>
      </c>
      <c r="I29" s="477"/>
      <c r="J29" s="480"/>
      <c r="K29" s="485">
        <v>190234000</v>
      </c>
      <c r="L29" s="477" t="s">
        <v>648</v>
      </c>
      <c r="M29" s="477" t="s">
        <v>649</v>
      </c>
      <c r="N29" s="477"/>
    </row>
    <row r="30" spans="4:14" x14ac:dyDescent="0.25">
      <c r="D30" s="469"/>
      <c r="E30" s="472"/>
      <c r="F30" s="475"/>
      <c r="G30" s="478"/>
      <c r="H30" s="14" t="s">
        <v>646</v>
      </c>
      <c r="I30" s="478"/>
      <c r="J30" s="481"/>
      <c r="K30" s="486"/>
      <c r="L30" s="478"/>
      <c r="M30" s="478"/>
      <c r="N30" s="478"/>
    </row>
    <row r="31" spans="4:14" x14ac:dyDescent="0.25">
      <c r="D31" s="470"/>
      <c r="E31" s="473"/>
      <c r="F31" s="476"/>
      <c r="G31" s="479"/>
      <c r="H31" s="14" t="s">
        <v>647</v>
      </c>
      <c r="I31" s="479"/>
      <c r="J31" s="482"/>
      <c r="K31" s="487"/>
      <c r="L31" s="479"/>
      <c r="M31" s="479"/>
      <c r="N31" s="479"/>
    </row>
    <row r="32" spans="4:14" x14ac:dyDescent="0.25">
      <c r="D32" s="468"/>
      <c r="E32" s="471" t="s">
        <v>650</v>
      </c>
      <c r="F32" s="474" t="s">
        <v>248</v>
      </c>
      <c r="G32" s="477" t="s">
        <v>817</v>
      </c>
      <c r="H32" s="13" t="s">
        <v>651</v>
      </c>
      <c r="I32" s="477"/>
      <c r="J32" s="480"/>
      <c r="K32" s="483">
        <v>190234000</v>
      </c>
      <c r="L32" s="477" t="s">
        <v>648</v>
      </c>
      <c r="M32" s="477" t="s">
        <v>649</v>
      </c>
      <c r="N32" s="477"/>
    </row>
    <row r="33" spans="4:14" x14ac:dyDescent="0.25">
      <c r="D33" s="470"/>
      <c r="E33" s="473"/>
      <c r="F33" s="476"/>
      <c r="G33" s="479"/>
      <c r="H33" s="14" t="s">
        <v>652</v>
      </c>
      <c r="I33" s="479"/>
      <c r="J33" s="482"/>
      <c r="K33" s="484"/>
      <c r="L33" s="479"/>
      <c r="M33" s="479"/>
      <c r="N33" s="479"/>
    </row>
    <row r="34" spans="4:14" x14ac:dyDescent="0.25">
      <c r="D34" s="468"/>
      <c r="E34" s="471" t="s">
        <v>653</v>
      </c>
      <c r="F34" s="474" t="s">
        <v>654</v>
      </c>
      <c r="G34" s="477" t="s">
        <v>817</v>
      </c>
      <c r="H34" s="13" t="s">
        <v>655</v>
      </c>
      <c r="I34" s="477"/>
      <c r="J34" s="480"/>
      <c r="K34" s="483">
        <v>234424479.56</v>
      </c>
      <c r="L34" s="477" t="s">
        <v>648</v>
      </c>
      <c r="M34" s="477" t="s">
        <v>649</v>
      </c>
      <c r="N34" s="477"/>
    </row>
    <row r="35" spans="4:14" x14ac:dyDescent="0.25">
      <c r="D35" s="470"/>
      <c r="E35" s="473"/>
      <c r="F35" s="476"/>
      <c r="G35" s="479"/>
      <c r="H35" s="14" t="s">
        <v>656</v>
      </c>
      <c r="I35" s="479"/>
      <c r="J35" s="482"/>
      <c r="K35" s="484"/>
      <c r="L35" s="479"/>
      <c r="M35" s="479"/>
      <c r="N35" s="479"/>
    </row>
    <row r="36" spans="4:14" x14ac:dyDescent="0.25">
      <c r="D36" s="137">
        <v>3</v>
      </c>
      <c r="E36" s="467" t="s">
        <v>658</v>
      </c>
      <c r="F36" s="467"/>
      <c r="G36" s="141"/>
      <c r="H36" s="141"/>
      <c r="I36" s="141"/>
      <c r="J36" s="142"/>
      <c r="K36" s="141"/>
      <c r="L36" s="141"/>
      <c r="M36" s="143"/>
      <c r="N36" s="144"/>
    </row>
    <row r="37" spans="4:14" x14ac:dyDescent="0.25">
      <c r="D37" s="145"/>
      <c r="E37" s="146" t="s">
        <v>643</v>
      </c>
      <c r="F37" s="147" t="s">
        <v>644</v>
      </c>
      <c r="G37" s="19" t="s">
        <v>818</v>
      </c>
      <c r="H37" s="14" t="s">
        <v>645</v>
      </c>
      <c r="I37" s="14"/>
      <c r="J37" s="148"/>
      <c r="K37" s="16">
        <v>0</v>
      </c>
      <c r="L37" s="19" t="s">
        <v>648</v>
      </c>
      <c r="M37" s="14" t="s">
        <v>659</v>
      </c>
      <c r="N37" s="14" t="s">
        <v>819</v>
      </c>
    </row>
    <row r="38" spans="4:14" x14ac:dyDescent="0.25">
      <c r="D38" s="145"/>
      <c r="E38" s="146" t="s">
        <v>650</v>
      </c>
      <c r="F38" s="147" t="s">
        <v>248</v>
      </c>
      <c r="G38" s="20" t="s">
        <v>818</v>
      </c>
      <c r="H38" s="13" t="s">
        <v>660</v>
      </c>
      <c r="I38" s="13"/>
      <c r="J38" s="149"/>
      <c r="K38" s="150">
        <v>0</v>
      </c>
      <c r="L38" s="20" t="s">
        <v>648</v>
      </c>
      <c r="M38" s="13" t="s">
        <v>659</v>
      </c>
      <c r="N38" s="13" t="s">
        <v>819</v>
      </c>
    </row>
    <row r="39" spans="4:14" x14ac:dyDescent="0.25">
      <c r="D39" s="468"/>
      <c r="E39" s="471" t="s">
        <v>653</v>
      </c>
      <c r="F39" s="474" t="s">
        <v>654</v>
      </c>
      <c r="G39" s="477" t="s">
        <v>818</v>
      </c>
      <c r="H39" s="13" t="s">
        <v>655</v>
      </c>
      <c r="I39" s="477"/>
      <c r="J39" s="480"/>
      <c r="K39" s="477">
        <v>0</v>
      </c>
      <c r="L39" s="477" t="s">
        <v>648</v>
      </c>
      <c r="M39" s="477" t="s">
        <v>659</v>
      </c>
      <c r="N39" s="477" t="s">
        <v>819</v>
      </c>
    </row>
    <row r="40" spans="4:14" x14ac:dyDescent="0.25">
      <c r="D40" s="470"/>
      <c r="E40" s="473"/>
      <c r="F40" s="476"/>
      <c r="G40" s="479"/>
      <c r="H40" s="14" t="s">
        <v>656</v>
      </c>
      <c r="I40" s="479"/>
      <c r="J40" s="482"/>
      <c r="K40" s="479"/>
      <c r="L40" s="479"/>
      <c r="M40" s="479"/>
      <c r="N40" s="479"/>
    </row>
    <row r="41" spans="4:14" x14ac:dyDescent="0.25">
      <c r="D41" s="137">
        <v>4</v>
      </c>
      <c r="E41" s="467" t="s">
        <v>661</v>
      </c>
      <c r="F41" s="467"/>
      <c r="G41" s="151"/>
      <c r="H41" s="151"/>
      <c r="I41" s="151"/>
      <c r="J41" s="152"/>
      <c r="K41" s="151"/>
      <c r="L41" s="151"/>
      <c r="M41" s="138"/>
      <c r="N41" s="153"/>
    </row>
    <row r="42" spans="4:14" x14ac:dyDescent="0.25">
      <c r="D42" s="154"/>
      <c r="E42" s="155" t="s">
        <v>643</v>
      </c>
      <c r="F42" s="156" t="s">
        <v>662</v>
      </c>
      <c r="G42" s="138"/>
      <c r="H42" s="138"/>
      <c r="I42" s="138"/>
      <c r="J42" s="139"/>
      <c r="K42" s="138"/>
      <c r="L42" s="138"/>
      <c r="M42" s="138"/>
      <c r="N42" s="140"/>
    </row>
    <row r="43" spans="4:14" x14ac:dyDescent="0.25">
      <c r="D43" s="145"/>
      <c r="E43" s="146"/>
      <c r="F43" s="147" t="s">
        <v>663</v>
      </c>
      <c r="G43" s="19" t="s">
        <v>818</v>
      </c>
      <c r="H43" s="14" t="s">
        <v>664</v>
      </c>
      <c r="I43" s="14"/>
      <c r="J43" s="148"/>
      <c r="K43" s="16">
        <v>0</v>
      </c>
      <c r="L43" s="19" t="s">
        <v>648</v>
      </c>
      <c r="M43" s="14" t="s">
        <v>665</v>
      </c>
      <c r="N43" s="14" t="s">
        <v>819</v>
      </c>
    </row>
    <row r="44" spans="4:14" x14ac:dyDescent="0.25">
      <c r="D44" s="468"/>
      <c r="E44" s="471"/>
      <c r="F44" s="474" t="s">
        <v>666</v>
      </c>
      <c r="G44" s="477" t="s">
        <v>818</v>
      </c>
      <c r="H44" s="13" t="s">
        <v>667</v>
      </c>
      <c r="I44" s="477"/>
      <c r="J44" s="480"/>
      <c r="K44" s="477">
        <v>0</v>
      </c>
      <c r="L44" s="477" t="s">
        <v>648</v>
      </c>
      <c r="M44" s="477" t="s">
        <v>665</v>
      </c>
      <c r="N44" s="477" t="s">
        <v>819</v>
      </c>
    </row>
    <row r="45" spans="4:14" x14ac:dyDescent="0.25">
      <c r="D45" s="470"/>
      <c r="E45" s="473"/>
      <c r="F45" s="476"/>
      <c r="G45" s="479"/>
      <c r="H45" s="14" t="s">
        <v>668</v>
      </c>
      <c r="I45" s="479"/>
      <c r="J45" s="482"/>
      <c r="K45" s="479"/>
      <c r="L45" s="479"/>
      <c r="M45" s="479"/>
      <c r="N45" s="479"/>
    </row>
    <row r="46" spans="4:14" x14ac:dyDescent="0.25">
      <c r="D46" s="488"/>
      <c r="E46" s="471" t="s">
        <v>650</v>
      </c>
      <c r="F46" s="157" t="s">
        <v>669</v>
      </c>
      <c r="G46" s="490"/>
      <c r="H46" s="13" t="s">
        <v>671</v>
      </c>
      <c r="I46" s="490"/>
      <c r="J46" s="480"/>
      <c r="K46" s="477">
        <v>0</v>
      </c>
      <c r="L46" s="477" t="s">
        <v>648</v>
      </c>
      <c r="M46" s="477" t="s">
        <v>665</v>
      </c>
      <c r="N46" s="477" t="s">
        <v>819</v>
      </c>
    </row>
    <row r="47" spans="4:14" x14ac:dyDescent="0.25">
      <c r="D47" s="489"/>
      <c r="E47" s="473"/>
      <c r="F47" s="147" t="s">
        <v>670</v>
      </c>
      <c r="G47" s="491"/>
      <c r="H47" s="14" t="s">
        <v>672</v>
      </c>
      <c r="I47" s="491"/>
      <c r="J47" s="482"/>
      <c r="K47" s="479"/>
      <c r="L47" s="479"/>
      <c r="M47" s="479"/>
      <c r="N47" s="479"/>
    </row>
    <row r="48" spans="4:14" x14ac:dyDescent="0.25">
      <c r="D48" s="488"/>
      <c r="E48" s="471" t="s">
        <v>653</v>
      </c>
      <c r="F48" s="474" t="s">
        <v>673</v>
      </c>
      <c r="G48" s="490"/>
      <c r="H48" s="13" t="s">
        <v>674</v>
      </c>
      <c r="I48" s="490"/>
      <c r="J48" s="480"/>
      <c r="K48" s="477">
        <v>0</v>
      </c>
      <c r="L48" s="477" t="s">
        <v>648</v>
      </c>
      <c r="M48" s="477" t="s">
        <v>665</v>
      </c>
      <c r="N48" s="477" t="s">
        <v>819</v>
      </c>
    </row>
    <row r="49" spans="4:14" x14ac:dyDescent="0.25">
      <c r="D49" s="489"/>
      <c r="E49" s="473"/>
      <c r="F49" s="476"/>
      <c r="G49" s="491"/>
      <c r="H49" s="21" t="s">
        <v>675</v>
      </c>
      <c r="I49" s="491"/>
      <c r="J49" s="482"/>
      <c r="K49" s="479"/>
      <c r="L49" s="479"/>
      <c r="M49" s="479"/>
      <c r="N49" s="479"/>
    </row>
    <row r="50" spans="4:14" x14ac:dyDescent="0.25">
      <c r="D50" s="488"/>
      <c r="E50" s="471" t="s">
        <v>676</v>
      </c>
      <c r="F50" s="158" t="s">
        <v>677</v>
      </c>
      <c r="G50" s="490"/>
      <c r="H50" s="13" t="s">
        <v>671</v>
      </c>
      <c r="I50" s="490"/>
      <c r="J50" s="480"/>
      <c r="K50" s="477">
        <v>0</v>
      </c>
      <c r="L50" s="477" t="s">
        <v>648</v>
      </c>
      <c r="M50" s="477" t="s">
        <v>665</v>
      </c>
      <c r="N50" s="477" t="s">
        <v>819</v>
      </c>
    </row>
    <row r="51" spans="4:14" x14ac:dyDescent="0.25">
      <c r="D51" s="489"/>
      <c r="E51" s="473"/>
      <c r="F51" s="147" t="s">
        <v>678</v>
      </c>
      <c r="G51" s="491"/>
      <c r="H51" s="21" t="s">
        <v>672</v>
      </c>
      <c r="I51" s="491"/>
      <c r="J51" s="482"/>
      <c r="K51" s="479"/>
      <c r="L51" s="479"/>
      <c r="M51" s="479"/>
      <c r="N51" s="479"/>
    </row>
    <row r="52" spans="4:14" x14ac:dyDescent="0.25">
      <c r="D52" s="159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4:14" x14ac:dyDescent="0.25">
      <c r="D53" s="160">
        <v>5</v>
      </c>
      <c r="E53" s="467" t="s">
        <v>679</v>
      </c>
      <c r="F53" s="467"/>
      <c r="G53" s="141"/>
      <c r="H53" s="141"/>
      <c r="I53" s="141"/>
      <c r="J53" s="142"/>
      <c r="K53" s="141"/>
      <c r="L53" s="141"/>
      <c r="M53" s="141"/>
      <c r="N53" s="144"/>
    </row>
    <row r="54" spans="4:14" x14ac:dyDescent="0.25">
      <c r="D54" s="145"/>
      <c r="E54" s="146" t="s">
        <v>643</v>
      </c>
      <c r="F54" s="147" t="s">
        <v>680</v>
      </c>
      <c r="G54" s="19" t="s">
        <v>817</v>
      </c>
      <c r="H54" s="14" t="s">
        <v>681</v>
      </c>
      <c r="I54" s="14"/>
      <c r="J54" s="148"/>
      <c r="K54" s="305">
        <v>173543000</v>
      </c>
      <c r="L54" s="19" t="s">
        <v>648</v>
      </c>
      <c r="M54" s="14" t="s">
        <v>682</v>
      </c>
      <c r="N54" s="14"/>
    </row>
    <row r="55" spans="4:14" x14ac:dyDescent="0.25">
      <c r="D55" s="145"/>
      <c r="E55" s="146" t="s">
        <v>650</v>
      </c>
      <c r="F55" s="147" t="s">
        <v>654</v>
      </c>
      <c r="G55" s="20" t="s">
        <v>817</v>
      </c>
      <c r="H55" s="13" t="s">
        <v>681</v>
      </c>
      <c r="I55" s="13"/>
      <c r="J55" s="149"/>
      <c r="K55" s="306">
        <v>214349908.61000001</v>
      </c>
      <c r="L55" s="20" t="s">
        <v>648</v>
      </c>
      <c r="M55" s="161" t="s">
        <v>683</v>
      </c>
      <c r="N55" s="13"/>
    </row>
    <row r="56" spans="4:14" x14ac:dyDescent="0.25">
      <c r="D56" s="137">
        <v>6</v>
      </c>
      <c r="E56" s="467" t="s">
        <v>684</v>
      </c>
      <c r="F56" s="467"/>
      <c r="G56" s="151"/>
      <c r="H56" s="151"/>
      <c r="I56" s="151"/>
      <c r="J56" s="152"/>
      <c r="K56" s="151"/>
      <c r="L56" s="151"/>
      <c r="M56" s="138"/>
      <c r="N56" s="153"/>
    </row>
    <row r="57" spans="4:14" x14ac:dyDescent="0.25">
      <c r="D57" s="145"/>
      <c r="E57" s="146" t="s">
        <v>643</v>
      </c>
      <c r="F57" s="147" t="s">
        <v>680</v>
      </c>
      <c r="G57" s="19" t="s">
        <v>818</v>
      </c>
      <c r="H57" s="14" t="s">
        <v>652</v>
      </c>
      <c r="I57" s="14"/>
      <c r="J57" s="148"/>
      <c r="K57" s="16">
        <v>0</v>
      </c>
      <c r="L57" s="19" t="s">
        <v>648</v>
      </c>
      <c r="M57" s="21" t="s">
        <v>685</v>
      </c>
      <c r="N57" s="14" t="s">
        <v>819</v>
      </c>
    </row>
    <row r="58" spans="4:14" x14ac:dyDescent="0.25">
      <c r="D58" s="137">
        <v>7</v>
      </c>
      <c r="E58" s="467" t="s">
        <v>686</v>
      </c>
      <c r="F58" s="467"/>
      <c r="G58" s="151"/>
      <c r="H58" s="151"/>
      <c r="I58" s="151"/>
      <c r="J58" s="152"/>
      <c r="K58" s="151"/>
      <c r="L58" s="151"/>
      <c r="M58" s="138"/>
      <c r="N58" s="153"/>
    </row>
    <row r="59" spans="4:14" x14ac:dyDescent="0.25">
      <c r="D59" s="468"/>
      <c r="E59" s="471" t="s">
        <v>643</v>
      </c>
      <c r="F59" s="474" t="s">
        <v>644</v>
      </c>
      <c r="G59" s="477" t="s">
        <v>818</v>
      </c>
      <c r="H59" s="14" t="s">
        <v>687</v>
      </c>
      <c r="I59" s="477"/>
      <c r="J59" s="480"/>
      <c r="K59" s="477">
        <v>0</v>
      </c>
      <c r="L59" s="477" t="s">
        <v>648</v>
      </c>
      <c r="M59" s="477" t="s">
        <v>688</v>
      </c>
      <c r="N59" s="477" t="s">
        <v>819</v>
      </c>
    </row>
    <row r="60" spans="4:14" x14ac:dyDescent="0.25">
      <c r="D60" s="470"/>
      <c r="E60" s="473"/>
      <c r="F60" s="476"/>
      <c r="G60" s="479"/>
      <c r="H60" s="21" t="s">
        <v>367</v>
      </c>
      <c r="I60" s="479"/>
      <c r="J60" s="482"/>
      <c r="K60" s="479"/>
      <c r="L60" s="479"/>
      <c r="M60" s="479"/>
      <c r="N60" s="479"/>
    </row>
    <row r="61" spans="4:14" x14ac:dyDescent="0.25">
      <c r="D61" s="145"/>
      <c r="E61" s="146" t="s">
        <v>650</v>
      </c>
      <c r="F61" s="147" t="s">
        <v>248</v>
      </c>
      <c r="G61" s="19" t="s">
        <v>818</v>
      </c>
      <c r="H61" s="14" t="s">
        <v>664</v>
      </c>
      <c r="I61" s="14"/>
      <c r="J61" s="148"/>
      <c r="K61" s="150">
        <v>0</v>
      </c>
      <c r="L61" s="19" t="s">
        <v>648</v>
      </c>
      <c r="M61" s="13" t="s">
        <v>688</v>
      </c>
      <c r="N61" s="13" t="s">
        <v>819</v>
      </c>
    </row>
    <row r="62" spans="4:14" x14ac:dyDescent="0.25">
      <c r="D62" s="468"/>
      <c r="E62" s="471" t="s">
        <v>653</v>
      </c>
      <c r="F62" s="474" t="s">
        <v>654</v>
      </c>
      <c r="G62" s="477" t="s">
        <v>818</v>
      </c>
      <c r="H62" s="13" t="s">
        <v>667</v>
      </c>
      <c r="I62" s="477"/>
      <c r="J62" s="480"/>
      <c r="K62" s="150">
        <v>0</v>
      </c>
      <c r="L62" s="477" t="s">
        <v>648</v>
      </c>
      <c r="M62" s="477" t="s">
        <v>688</v>
      </c>
      <c r="N62" s="477" t="s">
        <v>819</v>
      </c>
    </row>
    <row r="63" spans="4:14" x14ac:dyDescent="0.25">
      <c r="D63" s="470"/>
      <c r="E63" s="473"/>
      <c r="F63" s="476"/>
      <c r="G63" s="479"/>
      <c r="H63" s="21" t="s">
        <v>668</v>
      </c>
      <c r="I63" s="479"/>
      <c r="J63" s="482"/>
      <c r="K63" s="150"/>
      <c r="L63" s="479"/>
      <c r="M63" s="479"/>
      <c r="N63" s="479"/>
    </row>
    <row r="64" spans="4:14" x14ac:dyDescent="0.25">
      <c r="D64" s="360" t="s">
        <v>689</v>
      </c>
      <c r="E64" s="466"/>
      <c r="F64" s="466"/>
      <c r="G64" s="466"/>
      <c r="H64" s="466"/>
      <c r="I64" s="466"/>
      <c r="J64" s="466"/>
      <c r="K64" s="135"/>
      <c r="L64" s="135"/>
      <c r="M64" s="135"/>
      <c r="N64" s="136"/>
    </row>
    <row r="65" spans="4:14" x14ac:dyDescent="0.25">
      <c r="D65" s="137">
        <v>1</v>
      </c>
      <c r="E65" s="467" t="s">
        <v>690</v>
      </c>
      <c r="F65" s="467"/>
      <c r="G65" s="143"/>
      <c r="H65" s="162"/>
      <c r="I65" s="143"/>
      <c r="J65" s="162"/>
      <c r="K65" s="143"/>
      <c r="L65" s="143"/>
      <c r="M65" s="143"/>
      <c r="N65" s="163"/>
    </row>
    <row r="66" spans="4:14" x14ac:dyDescent="0.25">
      <c r="D66" s="488"/>
      <c r="E66" s="471" t="s">
        <v>643</v>
      </c>
      <c r="F66" s="474" t="s">
        <v>691</v>
      </c>
      <c r="G66" s="477" t="s">
        <v>817</v>
      </c>
      <c r="H66" s="14" t="s">
        <v>692</v>
      </c>
      <c r="I66" s="477"/>
      <c r="J66" s="480"/>
      <c r="K66" s="490"/>
      <c r="L66" s="490"/>
      <c r="M66" s="477" t="s">
        <v>693</v>
      </c>
      <c r="N66" s="477"/>
    </row>
    <row r="67" spans="4:14" x14ac:dyDescent="0.25">
      <c r="D67" s="493"/>
      <c r="E67" s="472"/>
      <c r="F67" s="475"/>
      <c r="G67" s="478"/>
      <c r="H67" s="14" t="s">
        <v>687</v>
      </c>
      <c r="I67" s="478"/>
      <c r="J67" s="481"/>
      <c r="K67" s="492"/>
      <c r="L67" s="492"/>
      <c r="M67" s="478"/>
      <c r="N67" s="478"/>
    </row>
    <row r="68" spans="4:14" x14ac:dyDescent="0.25">
      <c r="D68" s="489"/>
      <c r="E68" s="473"/>
      <c r="F68" s="476"/>
      <c r="G68" s="479"/>
      <c r="H68" s="21" t="s">
        <v>367</v>
      </c>
      <c r="I68" s="479"/>
      <c r="J68" s="482"/>
      <c r="K68" s="491"/>
      <c r="L68" s="491"/>
      <c r="M68" s="479"/>
      <c r="N68" s="479"/>
    </row>
    <row r="69" spans="4:14" x14ac:dyDescent="0.25">
      <c r="D69" s="488"/>
      <c r="E69" s="471" t="s">
        <v>650</v>
      </c>
      <c r="F69" s="474" t="s">
        <v>694</v>
      </c>
      <c r="G69" s="477" t="s">
        <v>818</v>
      </c>
      <c r="H69" s="14" t="s">
        <v>692</v>
      </c>
      <c r="I69" s="477"/>
      <c r="J69" s="480"/>
      <c r="K69" s="490"/>
      <c r="L69" s="490"/>
      <c r="M69" s="477" t="s">
        <v>693</v>
      </c>
      <c r="N69" s="477" t="s">
        <v>819</v>
      </c>
    </row>
    <row r="70" spans="4:14" x14ac:dyDescent="0.25">
      <c r="D70" s="493"/>
      <c r="E70" s="472"/>
      <c r="F70" s="475"/>
      <c r="G70" s="478"/>
      <c r="H70" s="14" t="s">
        <v>687</v>
      </c>
      <c r="I70" s="478"/>
      <c r="J70" s="481"/>
      <c r="K70" s="492"/>
      <c r="L70" s="492"/>
      <c r="M70" s="478"/>
      <c r="N70" s="478"/>
    </row>
    <row r="71" spans="4:14" x14ac:dyDescent="0.25">
      <c r="D71" s="489"/>
      <c r="E71" s="473"/>
      <c r="F71" s="476"/>
      <c r="G71" s="479"/>
      <c r="H71" s="21" t="s">
        <v>695</v>
      </c>
      <c r="I71" s="479"/>
      <c r="J71" s="482"/>
      <c r="K71" s="491"/>
      <c r="L71" s="491"/>
      <c r="M71" s="479"/>
      <c r="N71" s="479"/>
    </row>
    <row r="72" spans="4:14" x14ac:dyDescent="0.25">
      <c r="D72" s="488"/>
      <c r="E72" s="471" t="s">
        <v>653</v>
      </c>
      <c r="F72" s="157" t="s">
        <v>696</v>
      </c>
      <c r="G72" s="477" t="s">
        <v>818</v>
      </c>
      <c r="H72" s="14" t="s">
        <v>692</v>
      </c>
      <c r="I72" s="477"/>
      <c r="J72" s="480"/>
      <c r="K72" s="490"/>
      <c r="L72" s="490"/>
      <c r="M72" s="477" t="s">
        <v>693</v>
      </c>
      <c r="N72" s="477" t="s">
        <v>819</v>
      </c>
    </row>
    <row r="73" spans="4:14" x14ac:dyDescent="0.25">
      <c r="D73" s="493"/>
      <c r="E73" s="472"/>
      <c r="F73" s="157" t="s">
        <v>697</v>
      </c>
      <c r="G73" s="478"/>
      <c r="H73" s="14" t="s">
        <v>687</v>
      </c>
      <c r="I73" s="478"/>
      <c r="J73" s="481"/>
      <c r="K73" s="492"/>
      <c r="L73" s="492"/>
      <c r="M73" s="478"/>
      <c r="N73" s="478"/>
    </row>
    <row r="74" spans="4:14" x14ac:dyDescent="0.25">
      <c r="D74" s="489"/>
      <c r="E74" s="473"/>
      <c r="F74" s="164"/>
      <c r="G74" s="479"/>
      <c r="H74" s="21" t="s">
        <v>367</v>
      </c>
      <c r="I74" s="479"/>
      <c r="J74" s="482"/>
      <c r="K74" s="491"/>
      <c r="L74" s="491"/>
      <c r="M74" s="479"/>
      <c r="N74" s="479"/>
    </row>
    <row r="75" spans="4:14" x14ac:dyDescent="0.25">
      <c r="D75" s="488"/>
      <c r="E75" s="471" t="s">
        <v>676</v>
      </c>
      <c r="F75" s="157" t="s">
        <v>698</v>
      </c>
      <c r="G75" s="477" t="s">
        <v>818</v>
      </c>
      <c r="H75" s="14" t="s">
        <v>692</v>
      </c>
      <c r="I75" s="477"/>
      <c r="J75" s="480"/>
      <c r="K75" s="490"/>
      <c r="L75" s="490"/>
      <c r="M75" s="477" t="s">
        <v>693</v>
      </c>
      <c r="N75" s="477" t="s">
        <v>819</v>
      </c>
    </row>
    <row r="76" spans="4:14" x14ac:dyDescent="0.25">
      <c r="D76" s="493"/>
      <c r="E76" s="472"/>
      <c r="F76" s="157" t="s">
        <v>699</v>
      </c>
      <c r="G76" s="478"/>
      <c r="H76" s="14" t="s">
        <v>687</v>
      </c>
      <c r="I76" s="478"/>
      <c r="J76" s="481"/>
      <c r="K76" s="492"/>
      <c r="L76" s="492"/>
      <c r="M76" s="478"/>
      <c r="N76" s="478"/>
    </row>
    <row r="77" spans="4:14" x14ac:dyDescent="0.25">
      <c r="D77" s="489"/>
      <c r="E77" s="473"/>
      <c r="F77" s="164"/>
      <c r="G77" s="479"/>
      <c r="H77" s="21" t="s">
        <v>700</v>
      </c>
      <c r="I77" s="479"/>
      <c r="J77" s="482"/>
      <c r="K77" s="491"/>
      <c r="L77" s="491"/>
      <c r="M77" s="479"/>
      <c r="N77" s="479"/>
    </row>
    <row r="78" spans="4:14" x14ac:dyDescent="0.25">
      <c r="D78" s="488"/>
      <c r="E78" s="471" t="s">
        <v>701</v>
      </c>
      <c r="F78" s="474" t="s">
        <v>702</v>
      </c>
      <c r="G78" s="477" t="s">
        <v>818</v>
      </c>
      <c r="H78" s="14" t="s">
        <v>687</v>
      </c>
      <c r="I78" s="477"/>
      <c r="J78" s="480"/>
      <c r="K78" s="490"/>
      <c r="L78" s="490"/>
      <c r="M78" s="477" t="s">
        <v>693</v>
      </c>
      <c r="N78" s="477" t="s">
        <v>819</v>
      </c>
    </row>
    <row r="79" spans="4:14" x14ac:dyDescent="0.25">
      <c r="D79" s="489"/>
      <c r="E79" s="473"/>
      <c r="F79" s="476"/>
      <c r="G79" s="479"/>
      <c r="H79" s="21" t="s">
        <v>703</v>
      </c>
      <c r="I79" s="479"/>
      <c r="J79" s="482"/>
      <c r="K79" s="491"/>
      <c r="L79" s="491"/>
      <c r="M79" s="479"/>
      <c r="N79" s="479"/>
    </row>
    <row r="80" spans="4:14" x14ac:dyDescent="0.25">
      <c r="D80" s="494">
        <v>2</v>
      </c>
      <c r="E80" s="496" t="s">
        <v>704</v>
      </c>
      <c r="F80" s="496"/>
      <c r="G80" s="498"/>
      <c r="H80" s="500"/>
      <c r="I80" s="498"/>
      <c r="J80" s="500"/>
      <c r="K80" s="498"/>
      <c r="L80" s="498"/>
      <c r="M80" s="498"/>
      <c r="N80" s="502"/>
    </row>
    <row r="81" spans="4:18" x14ac:dyDescent="0.25">
      <c r="D81" s="495"/>
      <c r="E81" s="497" t="s">
        <v>705</v>
      </c>
      <c r="F81" s="497"/>
      <c r="G81" s="499"/>
      <c r="H81" s="501"/>
      <c r="I81" s="499"/>
      <c r="J81" s="501"/>
      <c r="K81" s="499"/>
      <c r="L81" s="499"/>
      <c r="M81" s="499"/>
      <c r="N81" s="503"/>
    </row>
    <row r="82" spans="4:18" x14ac:dyDescent="0.25">
      <c r="D82" s="488"/>
      <c r="E82" s="471" t="s">
        <v>643</v>
      </c>
      <c r="F82" s="157" t="s">
        <v>706</v>
      </c>
      <c r="G82" s="477" t="s">
        <v>818</v>
      </c>
      <c r="H82" s="14" t="s">
        <v>708</v>
      </c>
      <c r="I82" s="477"/>
      <c r="J82" s="480"/>
      <c r="K82" s="490"/>
      <c r="L82" s="490"/>
      <c r="M82" s="477" t="s">
        <v>649</v>
      </c>
      <c r="N82" s="477" t="s">
        <v>819</v>
      </c>
    </row>
    <row r="83" spans="4:18" x14ac:dyDescent="0.25">
      <c r="D83" s="493"/>
      <c r="E83" s="472"/>
      <c r="F83" s="157" t="s">
        <v>707</v>
      </c>
      <c r="G83" s="478"/>
      <c r="H83" s="14" t="s">
        <v>687</v>
      </c>
      <c r="I83" s="478"/>
      <c r="J83" s="481"/>
      <c r="K83" s="492"/>
      <c r="L83" s="492"/>
      <c r="M83" s="478"/>
      <c r="N83" s="478"/>
    </row>
    <row r="84" spans="4:18" x14ac:dyDescent="0.25">
      <c r="D84" s="489"/>
      <c r="E84" s="473"/>
      <c r="F84" s="164"/>
      <c r="G84" s="479"/>
      <c r="H84" s="21" t="s">
        <v>367</v>
      </c>
      <c r="I84" s="479"/>
      <c r="J84" s="482"/>
      <c r="K84" s="491"/>
      <c r="L84" s="491"/>
      <c r="M84" s="479"/>
      <c r="N84" s="479"/>
    </row>
    <row r="85" spans="4:18" x14ac:dyDescent="0.25">
      <c r="D85" s="488"/>
      <c r="E85" s="471" t="s">
        <v>650</v>
      </c>
      <c r="F85" s="157" t="s">
        <v>709</v>
      </c>
      <c r="G85" s="477" t="s">
        <v>818</v>
      </c>
      <c r="H85" s="14" t="s">
        <v>708</v>
      </c>
      <c r="I85" s="477"/>
      <c r="J85" s="480"/>
      <c r="K85" s="490"/>
      <c r="L85" s="490"/>
      <c r="M85" s="477" t="s">
        <v>649</v>
      </c>
      <c r="N85" s="477" t="s">
        <v>819</v>
      </c>
    </row>
    <row r="86" spans="4:18" x14ac:dyDescent="0.25">
      <c r="D86" s="493"/>
      <c r="E86" s="472"/>
      <c r="F86" s="157" t="s">
        <v>710</v>
      </c>
      <c r="G86" s="478"/>
      <c r="H86" s="14" t="s">
        <v>687</v>
      </c>
      <c r="I86" s="478"/>
      <c r="J86" s="481"/>
      <c r="K86" s="492"/>
      <c r="L86" s="492"/>
      <c r="M86" s="478"/>
      <c r="N86" s="478"/>
    </row>
    <row r="87" spans="4:18" x14ac:dyDescent="0.25">
      <c r="D87" s="489"/>
      <c r="E87" s="473"/>
      <c r="F87" s="164"/>
      <c r="G87" s="479"/>
      <c r="H87" s="21" t="s">
        <v>367</v>
      </c>
      <c r="I87" s="479"/>
      <c r="J87" s="482"/>
      <c r="K87" s="491"/>
      <c r="L87" s="491"/>
      <c r="M87" s="479"/>
      <c r="N87" s="479"/>
    </row>
    <row r="88" spans="4:18" x14ac:dyDescent="0.25">
      <c r="D88" s="488"/>
      <c r="E88" s="471" t="s">
        <v>653</v>
      </c>
      <c r="F88" s="157" t="s">
        <v>711</v>
      </c>
      <c r="G88" s="477" t="s">
        <v>818</v>
      </c>
      <c r="H88" s="14" t="s">
        <v>708</v>
      </c>
      <c r="I88" s="477"/>
      <c r="J88" s="480"/>
      <c r="K88" s="490"/>
      <c r="L88" s="490"/>
      <c r="M88" s="477" t="s">
        <v>649</v>
      </c>
      <c r="N88" s="477" t="s">
        <v>819</v>
      </c>
    </row>
    <row r="89" spans="4:18" x14ac:dyDescent="0.25">
      <c r="D89" s="493"/>
      <c r="E89" s="472"/>
      <c r="F89" s="157" t="s">
        <v>712</v>
      </c>
      <c r="G89" s="478"/>
      <c r="H89" s="14" t="s">
        <v>687</v>
      </c>
      <c r="I89" s="478"/>
      <c r="J89" s="481"/>
      <c r="K89" s="492"/>
      <c r="L89" s="492"/>
      <c r="M89" s="478"/>
      <c r="N89" s="478"/>
      <c r="R89">
        <f>237-187</f>
        <v>50</v>
      </c>
    </row>
    <row r="90" spans="4:18" x14ac:dyDescent="0.25">
      <c r="D90" s="489"/>
      <c r="E90" s="473"/>
      <c r="F90" s="164"/>
      <c r="G90" s="479"/>
      <c r="H90" s="21" t="s">
        <v>367</v>
      </c>
      <c r="I90" s="479"/>
      <c r="J90" s="482"/>
      <c r="K90" s="491"/>
      <c r="L90" s="491"/>
      <c r="M90" s="479"/>
      <c r="N90" s="479"/>
    </row>
    <row r="91" spans="4:18" x14ac:dyDescent="0.25">
      <c r="D91" s="488"/>
      <c r="E91" s="471" t="s">
        <v>676</v>
      </c>
      <c r="F91" s="158" t="s">
        <v>713</v>
      </c>
      <c r="G91" s="477" t="s">
        <v>818</v>
      </c>
      <c r="H91" s="477" t="s">
        <v>715</v>
      </c>
      <c r="I91" s="477"/>
      <c r="J91" s="480"/>
      <c r="K91" s="490"/>
      <c r="L91" s="490"/>
      <c r="M91" s="477" t="s">
        <v>649</v>
      </c>
      <c r="N91" s="477" t="s">
        <v>819</v>
      </c>
    </row>
    <row r="92" spans="4:18" x14ac:dyDescent="0.25">
      <c r="D92" s="489"/>
      <c r="E92" s="473"/>
      <c r="F92" s="147" t="s">
        <v>714</v>
      </c>
      <c r="G92" s="479"/>
      <c r="H92" s="479"/>
      <c r="I92" s="479"/>
      <c r="J92" s="482"/>
      <c r="K92" s="491"/>
      <c r="L92" s="491"/>
      <c r="M92" s="479"/>
      <c r="N92" s="479"/>
    </row>
    <row r="93" spans="4:18" x14ac:dyDescent="0.25">
      <c r="D93" s="159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4:18" x14ac:dyDescent="0.25"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4:18" x14ac:dyDescent="0.25">
      <c r="D95" s="160">
        <v>3</v>
      </c>
      <c r="E95" s="467" t="s">
        <v>716</v>
      </c>
      <c r="F95" s="467"/>
      <c r="G95" s="141"/>
      <c r="H95" s="142"/>
      <c r="I95" s="141"/>
      <c r="J95" s="142"/>
      <c r="K95" s="141"/>
      <c r="L95" s="141"/>
      <c r="M95" s="141"/>
      <c r="N95" s="144"/>
    </row>
    <row r="96" spans="4:18" x14ac:dyDescent="0.25">
      <c r="D96" s="165"/>
      <c r="E96" s="146" t="s">
        <v>643</v>
      </c>
      <c r="F96" s="147" t="s">
        <v>717</v>
      </c>
      <c r="G96" s="166" t="s">
        <v>631</v>
      </c>
      <c r="H96" s="21" t="s">
        <v>718</v>
      </c>
      <c r="I96" s="21"/>
      <c r="J96" s="167"/>
      <c r="K96" s="168"/>
      <c r="L96" s="169"/>
      <c r="M96" s="14" t="s">
        <v>682</v>
      </c>
      <c r="N96" s="14" t="s">
        <v>819</v>
      </c>
    </row>
    <row r="97" spans="4:14" x14ac:dyDescent="0.25">
      <c r="D97" s="488"/>
      <c r="E97" s="471" t="s">
        <v>650</v>
      </c>
      <c r="F97" s="157" t="s">
        <v>719</v>
      </c>
      <c r="G97" s="477" t="s">
        <v>818</v>
      </c>
      <c r="H97" s="477" t="s">
        <v>718</v>
      </c>
      <c r="I97" s="477"/>
      <c r="J97" s="480"/>
      <c r="K97" s="490"/>
      <c r="L97" s="490"/>
      <c r="M97" s="477" t="s">
        <v>682</v>
      </c>
      <c r="N97" s="477" t="s">
        <v>819</v>
      </c>
    </row>
    <row r="98" spans="4:14" x14ac:dyDescent="0.25">
      <c r="D98" s="489"/>
      <c r="E98" s="473"/>
      <c r="F98" s="147" t="s">
        <v>720</v>
      </c>
      <c r="G98" s="479"/>
      <c r="H98" s="479"/>
      <c r="I98" s="479"/>
      <c r="J98" s="482"/>
      <c r="K98" s="491"/>
      <c r="L98" s="491"/>
      <c r="M98" s="479"/>
      <c r="N98" s="479"/>
    </row>
    <row r="99" spans="4:14" x14ac:dyDescent="0.25">
      <c r="D99" s="8"/>
      <c r="E99" s="170"/>
      <c r="F99" s="170"/>
      <c r="G99" s="170"/>
      <c r="H99" s="170"/>
      <c r="I99" s="170"/>
      <c r="J99" s="170"/>
      <c r="K99" s="170"/>
      <c r="L99" s="170"/>
      <c r="M99" s="170"/>
      <c r="N99" s="9"/>
    </row>
    <row r="100" spans="4:14" x14ac:dyDescent="0.25">
      <c r="D100" s="456" t="s">
        <v>721</v>
      </c>
      <c r="E100" s="457"/>
      <c r="F100" s="457"/>
      <c r="G100" s="457"/>
      <c r="H100" s="457"/>
      <c r="I100" s="457"/>
      <c r="J100" s="457"/>
      <c r="K100" s="133"/>
      <c r="L100" s="133"/>
      <c r="M100" s="133"/>
      <c r="N100" s="134"/>
    </row>
    <row r="101" spans="4:14" x14ac:dyDescent="0.25">
      <c r="D101" s="360" t="s">
        <v>641</v>
      </c>
      <c r="E101" s="466"/>
      <c r="F101" s="466"/>
      <c r="G101" s="466"/>
      <c r="H101" s="466"/>
      <c r="I101" s="466"/>
      <c r="J101" s="466"/>
      <c r="K101" s="135"/>
      <c r="L101" s="135"/>
      <c r="M101" s="135"/>
      <c r="N101" s="136"/>
    </row>
    <row r="102" spans="4:14" x14ac:dyDescent="0.25">
      <c r="D102" s="137">
        <v>1</v>
      </c>
      <c r="E102" s="467" t="s">
        <v>722</v>
      </c>
      <c r="F102" s="467"/>
      <c r="G102" s="143"/>
      <c r="H102" s="162"/>
      <c r="I102" s="143"/>
      <c r="J102" s="162"/>
      <c r="K102" s="143"/>
      <c r="L102" s="143"/>
      <c r="M102" s="143"/>
      <c r="N102" s="163"/>
    </row>
    <row r="103" spans="4:14" x14ac:dyDescent="0.25">
      <c r="D103" s="145"/>
      <c r="E103" s="146" t="s">
        <v>643</v>
      </c>
      <c r="F103" s="147" t="s">
        <v>723</v>
      </c>
      <c r="G103" s="19" t="s">
        <v>817</v>
      </c>
      <c r="H103" s="14" t="s">
        <v>724</v>
      </c>
      <c r="I103" s="14"/>
      <c r="J103" s="148"/>
      <c r="K103" s="305">
        <v>47989678.530000001</v>
      </c>
      <c r="L103" s="19" t="s">
        <v>648</v>
      </c>
      <c r="M103" s="14" t="s">
        <v>725</v>
      </c>
      <c r="N103" s="14"/>
    </row>
    <row r="104" spans="4:14" x14ac:dyDescent="0.25">
      <c r="D104" s="468"/>
      <c r="E104" s="471" t="s">
        <v>650</v>
      </c>
      <c r="F104" s="157" t="s">
        <v>726</v>
      </c>
      <c r="G104" s="477" t="s">
        <v>818</v>
      </c>
      <c r="H104" s="477" t="s">
        <v>728</v>
      </c>
      <c r="I104" s="477"/>
      <c r="J104" s="480"/>
      <c r="K104" s="477">
        <v>0</v>
      </c>
      <c r="L104" s="477" t="s">
        <v>648</v>
      </c>
      <c r="M104" s="477" t="s">
        <v>725</v>
      </c>
      <c r="N104" s="477" t="s">
        <v>819</v>
      </c>
    </row>
    <row r="105" spans="4:14" x14ac:dyDescent="0.25">
      <c r="D105" s="470"/>
      <c r="E105" s="473"/>
      <c r="F105" s="147" t="s">
        <v>727</v>
      </c>
      <c r="G105" s="479"/>
      <c r="H105" s="479"/>
      <c r="I105" s="479"/>
      <c r="J105" s="482"/>
      <c r="K105" s="479"/>
      <c r="L105" s="479"/>
      <c r="M105" s="479"/>
      <c r="N105" s="479"/>
    </row>
    <row r="106" spans="4:14" x14ac:dyDescent="0.25">
      <c r="D106" s="468"/>
      <c r="E106" s="471" t="s">
        <v>653</v>
      </c>
      <c r="F106" s="157" t="s">
        <v>726</v>
      </c>
      <c r="G106" s="477" t="s">
        <v>818</v>
      </c>
      <c r="H106" s="477" t="s">
        <v>728</v>
      </c>
      <c r="I106" s="477"/>
      <c r="J106" s="480"/>
      <c r="K106" s="477">
        <v>0</v>
      </c>
      <c r="L106" s="477" t="s">
        <v>648</v>
      </c>
      <c r="M106" s="477" t="s">
        <v>725</v>
      </c>
      <c r="N106" s="477" t="s">
        <v>819</v>
      </c>
    </row>
    <row r="107" spans="4:14" x14ac:dyDescent="0.25">
      <c r="D107" s="470"/>
      <c r="E107" s="473"/>
      <c r="F107" s="147" t="s">
        <v>729</v>
      </c>
      <c r="G107" s="479"/>
      <c r="H107" s="479"/>
      <c r="I107" s="479"/>
      <c r="J107" s="482"/>
      <c r="K107" s="479"/>
      <c r="L107" s="479"/>
      <c r="M107" s="479"/>
      <c r="N107" s="479"/>
    </row>
    <row r="108" spans="4:14" x14ac:dyDescent="0.25">
      <c r="D108" s="468"/>
      <c r="E108" s="471" t="s">
        <v>676</v>
      </c>
      <c r="F108" s="157" t="s">
        <v>726</v>
      </c>
      <c r="G108" s="477" t="s">
        <v>818</v>
      </c>
      <c r="H108" s="477" t="s">
        <v>728</v>
      </c>
      <c r="I108" s="477"/>
      <c r="J108" s="480"/>
      <c r="K108" s="477">
        <v>0</v>
      </c>
      <c r="L108" s="477" t="s">
        <v>648</v>
      </c>
      <c r="M108" s="477" t="s">
        <v>725</v>
      </c>
      <c r="N108" s="477" t="s">
        <v>819</v>
      </c>
    </row>
    <row r="109" spans="4:14" x14ac:dyDescent="0.25">
      <c r="D109" s="470"/>
      <c r="E109" s="473"/>
      <c r="F109" s="147" t="s">
        <v>730</v>
      </c>
      <c r="G109" s="479"/>
      <c r="H109" s="479"/>
      <c r="I109" s="479"/>
      <c r="J109" s="482"/>
      <c r="K109" s="479"/>
      <c r="L109" s="479"/>
      <c r="M109" s="479"/>
      <c r="N109" s="479"/>
    </row>
    <row r="110" spans="4:14" x14ac:dyDescent="0.25">
      <c r="D110" s="468"/>
      <c r="E110" s="471" t="s">
        <v>701</v>
      </c>
      <c r="F110" s="157" t="s">
        <v>726</v>
      </c>
      <c r="G110" s="477" t="s">
        <v>817</v>
      </c>
      <c r="H110" s="477"/>
      <c r="I110" s="477"/>
      <c r="J110" s="480"/>
      <c r="K110" s="483">
        <f>47989678.53-648605.24</f>
        <v>47341073.289999999</v>
      </c>
      <c r="L110" s="477" t="s">
        <v>648</v>
      </c>
      <c r="M110" s="13" t="s">
        <v>732</v>
      </c>
      <c r="N110" s="477"/>
    </row>
    <row r="111" spans="4:14" x14ac:dyDescent="0.25">
      <c r="D111" s="470"/>
      <c r="E111" s="473"/>
      <c r="F111" s="147" t="s">
        <v>731</v>
      </c>
      <c r="G111" s="479"/>
      <c r="H111" s="479"/>
      <c r="I111" s="479"/>
      <c r="J111" s="482"/>
      <c r="K111" s="484"/>
      <c r="L111" s="479"/>
      <c r="M111" s="21" t="s">
        <v>656</v>
      </c>
      <c r="N111" s="479"/>
    </row>
    <row r="112" spans="4:14" x14ac:dyDescent="0.25">
      <c r="D112" s="360" t="s">
        <v>689</v>
      </c>
      <c r="E112" s="466"/>
      <c r="F112" s="466"/>
      <c r="G112" s="466"/>
      <c r="H112" s="466"/>
      <c r="I112" s="466"/>
      <c r="J112" s="466"/>
      <c r="K112" s="135"/>
      <c r="L112" s="135"/>
      <c r="M112" s="135"/>
      <c r="N112" s="136"/>
    </row>
    <row r="113" spans="4:14" x14ac:dyDescent="0.25">
      <c r="D113" s="468">
        <v>1</v>
      </c>
      <c r="E113" s="504" t="s">
        <v>733</v>
      </c>
      <c r="F113" s="505"/>
      <c r="G113" s="477" t="s">
        <v>818</v>
      </c>
      <c r="H113" s="14" t="s">
        <v>735</v>
      </c>
      <c r="I113" s="477"/>
      <c r="J113" s="480"/>
      <c r="K113" s="490"/>
      <c r="L113" s="490"/>
      <c r="M113" s="477" t="s">
        <v>738</v>
      </c>
      <c r="N113" s="477" t="s">
        <v>819</v>
      </c>
    </row>
    <row r="114" spans="4:14" x14ac:dyDescent="0.25">
      <c r="D114" s="469"/>
      <c r="E114" s="506" t="s">
        <v>734</v>
      </c>
      <c r="F114" s="377"/>
      <c r="G114" s="478"/>
      <c r="H114" s="14" t="s">
        <v>736</v>
      </c>
      <c r="I114" s="478"/>
      <c r="J114" s="481"/>
      <c r="K114" s="492"/>
      <c r="L114" s="492"/>
      <c r="M114" s="478"/>
      <c r="N114" s="478"/>
    </row>
    <row r="115" spans="4:14" x14ac:dyDescent="0.25">
      <c r="D115" s="470"/>
      <c r="E115" s="507"/>
      <c r="F115" s="508"/>
      <c r="G115" s="479"/>
      <c r="H115" s="14" t="s">
        <v>737</v>
      </c>
      <c r="I115" s="479"/>
      <c r="J115" s="482"/>
      <c r="K115" s="491"/>
      <c r="L115" s="491"/>
      <c r="M115" s="479"/>
      <c r="N115" s="479"/>
    </row>
    <row r="116" spans="4:14" x14ac:dyDescent="0.25">
      <c r="D116" s="468">
        <v>2</v>
      </c>
      <c r="E116" s="504" t="s">
        <v>739</v>
      </c>
      <c r="F116" s="505"/>
      <c r="G116" s="477" t="s">
        <v>818</v>
      </c>
      <c r="H116" s="13" t="s">
        <v>735</v>
      </c>
      <c r="I116" s="477"/>
      <c r="J116" s="480"/>
      <c r="K116" s="490"/>
      <c r="L116" s="490"/>
      <c r="M116" s="477" t="s">
        <v>738</v>
      </c>
      <c r="N116" s="477" t="s">
        <v>819</v>
      </c>
    </row>
    <row r="117" spans="4:14" x14ac:dyDescent="0.25">
      <c r="D117" s="469"/>
      <c r="E117" s="506" t="s">
        <v>740</v>
      </c>
      <c r="F117" s="377"/>
      <c r="G117" s="478"/>
      <c r="H117" s="14" t="s">
        <v>736</v>
      </c>
      <c r="I117" s="478"/>
      <c r="J117" s="481"/>
      <c r="K117" s="492"/>
      <c r="L117" s="492"/>
      <c r="M117" s="478"/>
      <c r="N117" s="478"/>
    </row>
    <row r="118" spans="4:14" x14ac:dyDescent="0.25">
      <c r="D118" s="470"/>
      <c r="E118" s="507"/>
      <c r="F118" s="508"/>
      <c r="G118" s="479"/>
      <c r="H118" s="14" t="s">
        <v>737</v>
      </c>
      <c r="I118" s="479"/>
      <c r="J118" s="482"/>
      <c r="K118" s="491"/>
      <c r="L118" s="491"/>
      <c r="M118" s="479"/>
      <c r="N118" s="479"/>
    </row>
    <row r="119" spans="4:14" x14ac:dyDescent="0.25">
      <c r="D119" s="468">
        <v>3</v>
      </c>
      <c r="E119" s="504" t="s">
        <v>741</v>
      </c>
      <c r="F119" s="505"/>
      <c r="G119" s="477" t="s">
        <v>818</v>
      </c>
      <c r="H119" s="13" t="s">
        <v>735</v>
      </c>
      <c r="I119" s="477"/>
      <c r="J119" s="480"/>
      <c r="K119" s="490"/>
      <c r="L119" s="490"/>
      <c r="M119" s="477" t="s">
        <v>743</v>
      </c>
      <c r="N119" s="477" t="s">
        <v>819</v>
      </c>
    </row>
    <row r="120" spans="4:14" x14ac:dyDescent="0.25">
      <c r="D120" s="469"/>
      <c r="E120" s="506" t="s">
        <v>742</v>
      </c>
      <c r="F120" s="377"/>
      <c r="G120" s="478"/>
      <c r="H120" s="14" t="s">
        <v>736</v>
      </c>
      <c r="I120" s="478"/>
      <c r="J120" s="481"/>
      <c r="K120" s="492"/>
      <c r="L120" s="492"/>
      <c r="M120" s="478"/>
      <c r="N120" s="478"/>
    </row>
    <row r="121" spans="4:14" x14ac:dyDescent="0.25">
      <c r="D121" s="470"/>
      <c r="E121" s="507"/>
      <c r="F121" s="508"/>
      <c r="G121" s="479"/>
      <c r="H121" s="21" t="s">
        <v>737</v>
      </c>
      <c r="I121" s="479"/>
      <c r="J121" s="482"/>
      <c r="K121" s="491"/>
      <c r="L121" s="491"/>
      <c r="M121" s="479"/>
      <c r="N121" s="479"/>
    </row>
    <row r="122" spans="4:14" x14ac:dyDescent="0.25">
      <c r="D122" s="456" t="s">
        <v>744</v>
      </c>
      <c r="E122" s="457"/>
      <c r="F122" s="457"/>
      <c r="G122" s="457"/>
      <c r="H122" s="457"/>
      <c r="I122" s="457"/>
      <c r="J122" s="512"/>
      <c r="K122" s="171"/>
      <c r="L122" s="171"/>
      <c r="M122" s="171"/>
      <c r="N122" s="171"/>
    </row>
    <row r="123" spans="4:14" x14ac:dyDescent="0.25">
      <c r="D123" s="509" t="s">
        <v>641</v>
      </c>
      <c r="E123" s="510"/>
      <c r="F123" s="510"/>
      <c r="G123" s="510"/>
      <c r="H123" s="510"/>
      <c r="I123" s="510"/>
      <c r="J123" s="510"/>
      <c r="K123" s="510"/>
      <c r="L123" s="510"/>
      <c r="M123" s="510"/>
      <c r="N123" s="511"/>
    </row>
    <row r="124" spans="4:14" x14ac:dyDescent="0.25">
      <c r="D124" s="160">
        <v>1</v>
      </c>
      <c r="E124" s="467" t="s">
        <v>745</v>
      </c>
      <c r="F124" s="467"/>
      <c r="G124" s="141"/>
      <c r="H124" s="142"/>
      <c r="I124" s="141"/>
      <c r="J124" s="142"/>
      <c r="K124" s="141"/>
      <c r="L124" s="141"/>
      <c r="M124" s="141"/>
      <c r="N124" s="144"/>
    </row>
    <row r="125" spans="4:14" x14ac:dyDescent="0.25">
      <c r="D125" s="172"/>
      <c r="E125" s="173" t="s">
        <v>643</v>
      </c>
      <c r="F125" s="174" t="s">
        <v>746</v>
      </c>
      <c r="G125" s="175" t="s">
        <v>818</v>
      </c>
      <c r="H125" s="176"/>
      <c r="I125" s="175"/>
      <c r="J125" s="177"/>
      <c r="K125" s="175">
        <v>0</v>
      </c>
      <c r="L125" s="175" t="s">
        <v>648</v>
      </c>
      <c r="M125" s="175" t="s">
        <v>747</v>
      </c>
      <c r="N125" s="175" t="s">
        <v>819</v>
      </c>
    </row>
    <row r="126" spans="4:14" x14ac:dyDescent="0.25">
      <c r="D126" s="172"/>
      <c r="E126" s="173" t="s">
        <v>650</v>
      </c>
      <c r="F126" s="174" t="s">
        <v>748</v>
      </c>
      <c r="G126" s="175" t="s">
        <v>818</v>
      </c>
      <c r="H126" s="176"/>
      <c r="I126" s="175"/>
      <c r="J126" s="177"/>
      <c r="K126" s="175">
        <v>0</v>
      </c>
      <c r="L126" s="175" t="s">
        <v>648</v>
      </c>
      <c r="M126" s="175" t="s">
        <v>747</v>
      </c>
      <c r="N126" s="175" t="s">
        <v>819</v>
      </c>
    </row>
    <row r="127" spans="4:14" x14ac:dyDescent="0.25">
      <c r="D127" s="11"/>
    </row>
  </sheetData>
  <mergeCells count="339">
    <mergeCell ref="D123:N123"/>
    <mergeCell ref="E124:F124"/>
    <mergeCell ref="J119:J121"/>
    <mergeCell ref="K119:K121"/>
    <mergeCell ref="L119:L121"/>
    <mergeCell ref="M119:M121"/>
    <mergeCell ref="N119:N121"/>
    <mergeCell ref="D122:J122"/>
    <mergeCell ref="D119:D121"/>
    <mergeCell ref="E119:F119"/>
    <mergeCell ref="E120:F120"/>
    <mergeCell ref="E121:F121"/>
    <mergeCell ref="G119:G121"/>
    <mergeCell ref="I119:I121"/>
    <mergeCell ref="K116:K118"/>
    <mergeCell ref="L116:L118"/>
    <mergeCell ref="M116:M118"/>
    <mergeCell ref="N116:N118"/>
    <mergeCell ref="J113:J115"/>
    <mergeCell ref="K113:K115"/>
    <mergeCell ref="L113:L115"/>
    <mergeCell ref="M113:M115"/>
    <mergeCell ref="N113:N115"/>
    <mergeCell ref="N108:N109"/>
    <mergeCell ref="D110:D111"/>
    <mergeCell ref="E110:E111"/>
    <mergeCell ref="G110:G111"/>
    <mergeCell ref="H110:H111"/>
    <mergeCell ref="I110:I111"/>
    <mergeCell ref="J110:J111"/>
    <mergeCell ref="D116:D118"/>
    <mergeCell ref="E116:F116"/>
    <mergeCell ref="E117:F117"/>
    <mergeCell ref="E118:F118"/>
    <mergeCell ref="G116:G118"/>
    <mergeCell ref="K110:K111"/>
    <mergeCell ref="L110:L111"/>
    <mergeCell ref="N110:N111"/>
    <mergeCell ref="D112:J112"/>
    <mergeCell ref="D113:D115"/>
    <mergeCell ref="E113:F113"/>
    <mergeCell ref="E114:F114"/>
    <mergeCell ref="E115:F115"/>
    <mergeCell ref="G113:G115"/>
    <mergeCell ref="I113:I115"/>
    <mergeCell ref="I116:I118"/>
    <mergeCell ref="J116:J118"/>
    <mergeCell ref="D108:D109"/>
    <mergeCell ref="E108:E109"/>
    <mergeCell ref="G108:G109"/>
    <mergeCell ref="H108:H109"/>
    <mergeCell ref="I108:I109"/>
    <mergeCell ref="J108:J109"/>
    <mergeCell ref="K108:K109"/>
    <mergeCell ref="L108:L109"/>
    <mergeCell ref="M108:M109"/>
    <mergeCell ref="K104:K105"/>
    <mergeCell ref="L104:L105"/>
    <mergeCell ref="M104:M105"/>
    <mergeCell ref="N104:N105"/>
    <mergeCell ref="D106:D107"/>
    <mergeCell ref="E106:E107"/>
    <mergeCell ref="G106:G107"/>
    <mergeCell ref="H106:H107"/>
    <mergeCell ref="I106:I107"/>
    <mergeCell ref="J106:J107"/>
    <mergeCell ref="K106:K107"/>
    <mergeCell ref="L106:L107"/>
    <mergeCell ref="M106:M107"/>
    <mergeCell ref="N106:N107"/>
    <mergeCell ref="D101:J101"/>
    <mergeCell ref="E102:F102"/>
    <mergeCell ref="D104:D105"/>
    <mergeCell ref="E104:E105"/>
    <mergeCell ref="G104:G105"/>
    <mergeCell ref="H104:H105"/>
    <mergeCell ref="I104:I105"/>
    <mergeCell ref="J104:J105"/>
    <mergeCell ref="J97:J98"/>
    <mergeCell ref="K97:K98"/>
    <mergeCell ref="L97:L98"/>
    <mergeCell ref="M97:M98"/>
    <mergeCell ref="N97:N98"/>
    <mergeCell ref="D100:J100"/>
    <mergeCell ref="K91:K92"/>
    <mergeCell ref="L91:L92"/>
    <mergeCell ref="M91:M92"/>
    <mergeCell ref="N91:N92"/>
    <mergeCell ref="E95:F95"/>
    <mergeCell ref="D97:D98"/>
    <mergeCell ref="E97:E98"/>
    <mergeCell ref="G97:G98"/>
    <mergeCell ref="H97:H98"/>
    <mergeCell ref="I97:I98"/>
    <mergeCell ref="D91:D92"/>
    <mergeCell ref="E91:E92"/>
    <mergeCell ref="G91:G92"/>
    <mergeCell ref="H91:H92"/>
    <mergeCell ref="I91:I92"/>
    <mergeCell ref="J91:J92"/>
    <mergeCell ref="D88:D90"/>
    <mergeCell ref="E88:E90"/>
    <mergeCell ref="G88:G90"/>
    <mergeCell ref="I88:I90"/>
    <mergeCell ref="J88:J90"/>
    <mergeCell ref="K88:K90"/>
    <mergeCell ref="L88:L90"/>
    <mergeCell ref="M88:M90"/>
    <mergeCell ref="N88:N90"/>
    <mergeCell ref="D85:D87"/>
    <mergeCell ref="E85:E87"/>
    <mergeCell ref="G85:G87"/>
    <mergeCell ref="I85:I87"/>
    <mergeCell ref="J85:J87"/>
    <mergeCell ref="K85:K87"/>
    <mergeCell ref="L85:L87"/>
    <mergeCell ref="M85:M87"/>
    <mergeCell ref="N85:N87"/>
    <mergeCell ref="D82:D84"/>
    <mergeCell ref="E82:E84"/>
    <mergeCell ref="G82:G84"/>
    <mergeCell ref="I82:I84"/>
    <mergeCell ref="J82:J84"/>
    <mergeCell ref="K82:K84"/>
    <mergeCell ref="L82:L84"/>
    <mergeCell ref="M82:M84"/>
    <mergeCell ref="N82:N84"/>
    <mergeCell ref="N78:N79"/>
    <mergeCell ref="D80:D81"/>
    <mergeCell ref="E80:F80"/>
    <mergeCell ref="E81:F81"/>
    <mergeCell ref="G80:G81"/>
    <mergeCell ref="H80:H81"/>
    <mergeCell ref="I80:I81"/>
    <mergeCell ref="J80:J81"/>
    <mergeCell ref="K80:K81"/>
    <mergeCell ref="L80:L81"/>
    <mergeCell ref="M80:M81"/>
    <mergeCell ref="N80:N81"/>
    <mergeCell ref="D78:D79"/>
    <mergeCell ref="E78:E79"/>
    <mergeCell ref="F78:F79"/>
    <mergeCell ref="G78:G79"/>
    <mergeCell ref="I78:I79"/>
    <mergeCell ref="J78:J79"/>
    <mergeCell ref="K78:K79"/>
    <mergeCell ref="L78:L79"/>
    <mergeCell ref="M78:M79"/>
    <mergeCell ref="D75:D77"/>
    <mergeCell ref="E75:E77"/>
    <mergeCell ref="G75:G77"/>
    <mergeCell ref="I75:I77"/>
    <mergeCell ref="J75:J77"/>
    <mergeCell ref="K75:K77"/>
    <mergeCell ref="L75:L77"/>
    <mergeCell ref="M75:M77"/>
    <mergeCell ref="N75:N77"/>
    <mergeCell ref="D72:D74"/>
    <mergeCell ref="E72:E74"/>
    <mergeCell ref="G72:G74"/>
    <mergeCell ref="I72:I74"/>
    <mergeCell ref="J72:J74"/>
    <mergeCell ref="K72:K74"/>
    <mergeCell ref="L72:L74"/>
    <mergeCell ref="M72:M74"/>
    <mergeCell ref="N72:N74"/>
    <mergeCell ref="K66:K68"/>
    <mergeCell ref="L66:L68"/>
    <mergeCell ref="M66:M68"/>
    <mergeCell ref="N66:N68"/>
    <mergeCell ref="D69:D71"/>
    <mergeCell ref="E69:E71"/>
    <mergeCell ref="F69:F71"/>
    <mergeCell ref="G69:G71"/>
    <mergeCell ref="I69:I71"/>
    <mergeCell ref="J69:J71"/>
    <mergeCell ref="D66:D68"/>
    <mergeCell ref="E66:E68"/>
    <mergeCell ref="F66:F68"/>
    <mergeCell ref="G66:G68"/>
    <mergeCell ref="I66:I68"/>
    <mergeCell ref="J66:J68"/>
    <mergeCell ref="K69:K71"/>
    <mergeCell ref="L69:L71"/>
    <mergeCell ref="M69:M71"/>
    <mergeCell ref="N69:N71"/>
    <mergeCell ref="D64:J64"/>
    <mergeCell ref="E65:F65"/>
    <mergeCell ref="K59:K60"/>
    <mergeCell ref="L59:L60"/>
    <mergeCell ref="M59:M60"/>
    <mergeCell ref="N59:N60"/>
    <mergeCell ref="D62:D63"/>
    <mergeCell ref="E62:E63"/>
    <mergeCell ref="F62:F63"/>
    <mergeCell ref="G62:G63"/>
    <mergeCell ref="I62:I63"/>
    <mergeCell ref="J62:J63"/>
    <mergeCell ref="D59:D60"/>
    <mergeCell ref="E59:E60"/>
    <mergeCell ref="F59:F60"/>
    <mergeCell ref="G59:G60"/>
    <mergeCell ref="I59:I60"/>
    <mergeCell ref="J59:J60"/>
    <mergeCell ref="N50:N51"/>
    <mergeCell ref="E53:F53"/>
    <mergeCell ref="E56:F56"/>
    <mergeCell ref="E58:F58"/>
    <mergeCell ref="K48:K49"/>
    <mergeCell ref="L48:L49"/>
    <mergeCell ref="M48:M49"/>
    <mergeCell ref="N48:N49"/>
    <mergeCell ref="L62:L63"/>
    <mergeCell ref="M62:M63"/>
    <mergeCell ref="N62:N63"/>
    <mergeCell ref="D50:D51"/>
    <mergeCell ref="E50:E51"/>
    <mergeCell ref="G50:G51"/>
    <mergeCell ref="I50:I51"/>
    <mergeCell ref="J50:J51"/>
    <mergeCell ref="K50:K51"/>
    <mergeCell ref="K46:K47"/>
    <mergeCell ref="L46:L47"/>
    <mergeCell ref="M46:M47"/>
    <mergeCell ref="L50:L51"/>
    <mergeCell ref="M50:M51"/>
    <mergeCell ref="N46:N47"/>
    <mergeCell ref="D48:D49"/>
    <mergeCell ref="E48:E49"/>
    <mergeCell ref="F48:F49"/>
    <mergeCell ref="G48:G49"/>
    <mergeCell ref="I48:I49"/>
    <mergeCell ref="J48:J49"/>
    <mergeCell ref="J44:J45"/>
    <mergeCell ref="K44:K45"/>
    <mergeCell ref="L44:L45"/>
    <mergeCell ref="M44:M45"/>
    <mergeCell ref="N44:N45"/>
    <mergeCell ref="D46:D47"/>
    <mergeCell ref="E46:E47"/>
    <mergeCell ref="G46:G47"/>
    <mergeCell ref="I46:I47"/>
    <mergeCell ref="J46:J47"/>
    <mergeCell ref="E41:F41"/>
    <mergeCell ref="D44:D45"/>
    <mergeCell ref="E44:E45"/>
    <mergeCell ref="F44:F45"/>
    <mergeCell ref="G44:G45"/>
    <mergeCell ref="I44:I45"/>
    <mergeCell ref="D39:D40"/>
    <mergeCell ref="E39:E40"/>
    <mergeCell ref="F39:F40"/>
    <mergeCell ref="G39:G40"/>
    <mergeCell ref="I39:I40"/>
    <mergeCell ref="N34:N35"/>
    <mergeCell ref="E36:F36"/>
    <mergeCell ref="J32:J33"/>
    <mergeCell ref="K32:K33"/>
    <mergeCell ref="L32:L33"/>
    <mergeCell ref="M32:M33"/>
    <mergeCell ref="N32:N33"/>
    <mergeCell ref="K39:K40"/>
    <mergeCell ref="L39:L40"/>
    <mergeCell ref="M39:M40"/>
    <mergeCell ref="N39:N40"/>
    <mergeCell ref="J39:J40"/>
    <mergeCell ref="D34:D35"/>
    <mergeCell ref="E34:E35"/>
    <mergeCell ref="F34:F35"/>
    <mergeCell ref="G34:G35"/>
    <mergeCell ref="I34:I35"/>
    <mergeCell ref="J29:J31"/>
    <mergeCell ref="K29:K31"/>
    <mergeCell ref="L29:L31"/>
    <mergeCell ref="M29:M31"/>
    <mergeCell ref="J34:J35"/>
    <mergeCell ref="K34:K35"/>
    <mergeCell ref="L34:L35"/>
    <mergeCell ref="M34:M35"/>
    <mergeCell ref="D26:D27"/>
    <mergeCell ref="E26:E27"/>
    <mergeCell ref="F26:F27"/>
    <mergeCell ref="G26:G27"/>
    <mergeCell ref="I26:I27"/>
    <mergeCell ref="J26:J27"/>
    <mergeCell ref="N29:N31"/>
    <mergeCell ref="D32:D33"/>
    <mergeCell ref="E32:E33"/>
    <mergeCell ref="F32:F33"/>
    <mergeCell ref="G32:G33"/>
    <mergeCell ref="I32:I33"/>
    <mergeCell ref="K26:K27"/>
    <mergeCell ref="L26:L27"/>
    <mergeCell ref="M26:M27"/>
    <mergeCell ref="N26:N27"/>
    <mergeCell ref="E28:F28"/>
    <mergeCell ref="D29:D31"/>
    <mergeCell ref="E29:E31"/>
    <mergeCell ref="F29:F31"/>
    <mergeCell ref="G29:G31"/>
    <mergeCell ref="I29:I31"/>
    <mergeCell ref="K21:K23"/>
    <mergeCell ref="L21:L23"/>
    <mergeCell ref="M21:M23"/>
    <mergeCell ref="N21:N23"/>
    <mergeCell ref="D24:D25"/>
    <mergeCell ref="E24:E25"/>
    <mergeCell ref="F24:F25"/>
    <mergeCell ref="G24:G25"/>
    <mergeCell ref="I24:I25"/>
    <mergeCell ref="J24:J25"/>
    <mergeCell ref="K24:K25"/>
    <mergeCell ref="L24:L25"/>
    <mergeCell ref="M24:M25"/>
    <mergeCell ref="N24:N25"/>
    <mergeCell ref="D19:J19"/>
    <mergeCell ref="E20:F20"/>
    <mergeCell ref="D21:D23"/>
    <mergeCell ref="E21:E23"/>
    <mergeCell ref="F21:F23"/>
    <mergeCell ref="G21:G23"/>
    <mergeCell ref="I21:I23"/>
    <mergeCell ref="J21:J23"/>
    <mergeCell ref="G15:H15"/>
    <mergeCell ref="I15:J15"/>
    <mergeCell ref="G16:G17"/>
    <mergeCell ref="I16:I17"/>
    <mergeCell ref="K16:K17"/>
    <mergeCell ref="D18:J18"/>
    <mergeCell ref="D9:N9"/>
    <mergeCell ref="D10:N10"/>
    <mergeCell ref="D11:N11"/>
    <mergeCell ref="D12:N12"/>
    <mergeCell ref="D13:N13"/>
    <mergeCell ref="D14:F17"/>
    <mergeCell ref="G14:J14"/>
    <mergeCell ref="K14:L14"/>
    <mergeCell ref="M14:M17"/>
    <mergeCell ref="N14:N17"/>
  </mergeCells>
  <pageMargins left="0.70866141732283472" right="0.70866141732283472" top="0.74803149606299213" bottom="0.74803149606299213" header="0.31496062992125984" footer="0.31496062992125984"/>
  <pageSetup scale="2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K52"/>
  <sheetViews>
    <sheetView workbookViewId="0">
      <selection activeCell="C4" sqref="C4:K53"/>
    </sheetView>
  </sheetViews>
  <sheetFormatPr baseColWidth="10" defaultRowHeight="15" x14ac:dyDescent="0.25"/>
  <cols>
    <col min="3" max="3" width="14.140625" customWidth="1"/>
    <col min="4" max="4" width="17.85546875" customWidth="1"/>
    <col min="5" max="6" width="13.42578125" customWidth="1"/>
    <col min="7" max="7" width="14.28515625" customWidth="1"/>
    <col min="8" max="8" width="17" customWidth="1"/>
    <col min="9" max="9" width="12.140625" customWidth="1"/>
    <col min="10" max="10" width="13.42578125" customWidth="1"/>
    <col min="11" max="11" width="19.42578125" customWidth="1"/>
  </cols>
  <sheetData>
    <row r="4" spans="3:11" x14ac:dyDescent="0.25">
      <c r="C4" s="331" t="s">
        <v>801</v>
      </c>
      <c r="D4" s="332"/>
      <c r="E4" s="332"/>
      <c r="F4" s="332"/>
      <c r="G4" s="332"/>
      <c r="H4" s="332"/>
      <c r="I4" s="332"/>
      <c r="J4" s="332"/>
      <c r="K4" s="333"/>
    </row>
    <row r="5" spans="3:11" ht="13.5" customHeight="1" x14ac:dyDescent="0.25">
      <c r="C5" s="331" t="s">
        <v>121</v>
      </c>
      <c r="D5" s="332"/>
      <c r="E5" s="332"/>
      <c r="F5" s="332"/>
      <c r="G5" s="332"/>
      <c r="H5" s="332"/>
      <c r="I5" s="332"/>
      <c r="J5" s="332"/>
      <c r="K5" s="333"/>
    </row>
    <row r="6" spans="3:11" ht="23.25" customHeight="1" x14ac:dyDescent="0.25">
      <c r="C6" s="331" t="s">
        <v>816</v>
      </c>
      <c r="D6" s="332"/>
      <c r="E6" s="332"/>
      <c r="F6" s="332"/>
      <c r="G6" s="332"/>
      <c r="H6" s="332"/>
      <c r="I6" s="332"/>
      <c r="J6" s="332"/>
      <c r="K6" s="333"/>
    </row>
    <row r="7" spans="3:11" x14ac:dyDescent="0.25">
      <c r="C7" s="331" t="s">
        <v>1</v>
      </c>
      <c r="D7" s="332"/>
      <c r="E7" s="332"/>
      <c r="F7" s="332"/>
      <c r="G7" s="332"/>
      <c r="H7" s="332"/>
      <c r="I7" s="332"/>
      <c r="J7" s="332"/>
      <c r="K7" s="333"/>
    </row>
    <row r="8" spans="3:11" x14ac:dyDescent="0.25">
      <c r="C8" s="334" t="s">
        <v>122</v>
      </c>
      <c r="D8" s="335"/>
      <c r="E8" s="25" t="s">
        <v>124</v>
      </c>
      <c r="F8" s="25" t="s">
        <v>126</v>
      </c>
      <c r="G8" s="25" t="s">
        <v>128</v>
      </c>
      <c r="H8" s="25" t="s">
        <v>130</v>
      </c>
      <c r="I8" s="25" t="s">
        <v>133</v>
      </c>
      <c r="J8" s="25" t="s">
        <v>137</v>
      </c>
      <c r="K8" s="30" t="s">
        <v>137</v>
      </c>
    </row>
    <row r="9" spans="3:11" x14ac:dyDescent="0.25">
      <c r="C9" s="329" t="s">
        <v>123</v>
      </c>
      <c r="D9" s="330"/>
      <c r="E9" s="26" t="s">
        <v>125</v>
      </c>
      <c r="F9" s="26" t="s">
        <v>127</v>
      </c>
      <c r="G9" s="26" t="s">
        <v>129</v>
      </c>
      <c r="H9" s="26" t="s">
        <v>131</v>
      </c>
      <c r="I9" s="26" t="s">
        <v>134</v>
      </c>
      <c r="J9" s="26" t="s">
        <v>138</v>
      </c>
      <c r="K9" s="31" t="s">
        <v>140</v>
      </c>
    </row>
    <row r="10" spans="3:11" x14ac:dyDescent="0.25">
      <c r="C10" s="336"/>
      <c r="D10" s="337"/>
      <c r="E10" s="26" t="s">
        <v>3</v>
      </c>
      <c r="F10" s="27"/>
      <c r="G10" s="27"/>
      <c r="H10" s="26" t="s">
        <v>132</v>
      </c>
      <c r="I10" s="26" t="s">
        <v>135</v>
      </c>
      <c r="J10" s="26" t="s">
        <v>139</v>
      </c>
      <c r="K10" s="31" t="s">
        <v>141</v>
      </c>
    </row>
    <row r="11" spans="3:11" x14ac:dyDescent="0.25">
      <c r="C11" s="336"/>
      <c r="D11" s="337"/>
      <c r="E11" s="26" t="s">
        <v>803</v>
      </c>
      <c r="F11" s="27"/>
      <c r="G11" s="27"/>
      <c r="H11" s="27"/>
      <c r="I11" s="26" t="s">
        <v>136</v>
      </c>
      <c r="J11" s="27"/>
      <c r="K11" s="31" t="s">
        <v>142</v>
      </c>
    </row>
    <row r="12" spans="3:11" ht="10.5" customHeight="1" x14ac:dyDescent="0.25">
      <c r="C12" s="338"/>
      <c r="D12" s="339"/>
      <c r="E12" s="28"/>
      <c r="F12" s="28"/>
      <c r="G12" s="28"/>
      <c r="H12" s="28"/>
      <c r="I12" s="28"/>
      <c r="J12" s="28"/>
      <c r="K12" s="32" t="s">
        <v>143</v>
      </c>
    </row>
    <row r="13" spans="3:11" x14ac:dyDescent="0.25">
      <c r="C13" s="340"/>
      <c r="D13" s="341"/>
      <c r="E13" s="6"/>
      <c r="F13" s="6"/>
      <c r="G13" s="6"/>
      <c r="H13" s="6"/>
      <c r="I13" s="6"/>
      <c r="J13" s="6"/>
      <c r="K13" s="6"/>
    </row>
    <row r="14" spans="3:11" x14ac:dyDescent="0.25">
      <c r="C14" s="342" t="s">
        <v>144</v>
      </c>
      <c r="D14" s="343"/>
      <c r="E14" s="201">
        <f>+E15+E19</f>
        <v>0</v>
      </c>
      <c r="F14" s="201">
        <f t="shared" ref="F14:K14" si="0">+F15+F19</f>
        <v>0</v>
      </c>
      <c r="G14" s="201">
        <f t="shared" si="0"/>
        <v>0</v>
      </c>
      <c r="H14" s="201">
        <f t="shared" si="0"/>
        <v>0</v>
      </c>
      <c r="I14" s="201">
        <f t="shared" si="0"/>
        <v>0</v>
      </c>
      <c r="J14" s="201">
        <f t="shared" si="0"/>
        <v>0</v>
      </c>
      <c r="K14" s="201">
        <f t="shared" si="0"/>
        <v>0</v>
      </c>
    </row>
    <row r="15" spans="3:11" x14ac:dyDescent="0.25">
      <c r="C15" s="342" t="s">
        <v>145</v>
      </c>
      <c r="D15" s="343"/>
      <c r="E15" s="201">
        <f>+E16+E17+E18</f>
        <v>0</v>
      </c>
      <c r="F15" s="201">
        <f t="shared" ref="F15:K15" si="1">+F16+F17+F18</f>
        <v>0</v>
      </c>
      <c r="G15" s="201">
        <f t="shared" si="1"/>
        <v>0</v>
      </c>
      <c r="H15" s="201">
        <f t="shared" si="1"/>
        <v>0</v>
      </c>
      <c r="I15" s="201">
        <f t="shared" si="1"/>
        <v>0</v>
      </c>
      <c r="J15" s="201">
        <f t="shared" si="1"/>
        <v>0</v>
      </c>
      <c r="K15" s="201">
        <f t="shared" si="1"/>
        <v>0</v>
      </c>
    </row>
    <row r="16" spans="3:11" ht="24" x14ac:dyDescent="0.25">
      <c r="C16" s="8"/>
      <c r="D16" s="9" t="s">
        <v>146</v>
      </c>
      <c r="E16" s="201">
        <v>0</v>
      </c>
      <c r="F16" s="201">
        <v>0</v>
      </c>
      <c r="G16" s="201">
        <v>0</v>
      </c>
      <c r="H16" s="201">
        <v>0</v>
      </c>
      <c r="I16" s="201">
        <v>0</v>
      </c>
      <c r="J16" s="201">
        <v>0</v>
      </c>
      <c r="K16" s="201">
        <v>0</v>
      </c>
    </row>
    <row r="17" spans="3:11" x14ac:dyDescent="0.25">
      <c r="C17" s="8"/>
      <c r="D17" s="9" t="s">
        <v>147</v>
      </c>
      <c r="E17" s="201">
        <v>0</v>
      </c>
      <c r="F17" s="201">
        <v>0</v>
      </c>
      <c r="G17" s="201">
        <v>0</v>
      </c>
      <c r="H17" s="201">
        <v>0</v>
      </c>
      <c r="I17" s="201">
        <v>0</v>
      </c>
      <c r="J17" s="201">
        <v>0</v>
      </c>
      <c r="K17" s="201">
        <v>0</v>
      </c>
    </row>
    <row r="18" spans="3:11" ht="24" x14ac:dyDescent="0.25">
      <c r="C18" s="8"/>
      <c r="D18" s="9" t="s">
        <v>148</v>
      </c>
      <c r="E18" s="201">
        <v>0</v>
      </c>
      <c r="F18" s="201">
        <v>0</v>
      </c>
      <c r="G18" s="201">
        <v>0</v>
      </c>
      <c r="H18" s="201">
        <v>0</v>
      </c>
      <c r="I18" s="201">
        <v>0</v>
      </c>
      <c r="J18" s="201">
        <v>0</v>
      </c>
      <c r="K18" s="201">
        <v>0</v>
      </c>
    </row>
    <row r="19" spans="3:11" x14ac:dyDescent="0.25">
      <c r="C19" s="342" t="s">
        <v>149</v>
      </c>
      <c r="D19" s="343"/>
      <c r="E19" s="201">
        <f>SUM(E16:E18)</f>
        <v>0</v>
      </c>
      <c r="F19" s="201">
        <f t="shared" ref="F19:K19" si="2">SUM(F16:F18)</f>
        <v>0</v>
      </c>
      <c r="G19" s="201">
        <f t="shared" si="2"/>
        <v>0</v>
      </c>
      <c r="H19" s="201">
        <f t="shared" si="2"/>
        <v>0</v>
      </c>
      <c r="I19" s="201">
        <f t="shared" si="2"/>
        <v>0</v>
      </c>
      <c r="J19" s="201">
        <f t="shared" si="2"/>
        <v>0</v>
      </c>
      <c r="K19" s="201">
        <f t="shared" si="2"/>
        <v>0</v>
      </c>
    </row>
    <row r="20" spans="3:11" ht="24" x14ac:dyDescent="0.25">
      <c r="C20" s="8"/>
      <c r="D20" s="9" t="s">
        <v>150</v>
      </c>
      <c r="E20" s="201">
        <v>0</v>
      </c>
      <c r="F20" s="201">
        <v>0</v>
      </c>
      <c r="G20" s="201">
        <v>0</v>
      </c>
      <c r="H20" s="201">
        <v>0</v>
      </c>
      <c r="I20" s="201">
        <v>0</v>
      </c>
      <c r="J20" s="201">
        <v>0</v>
      </c>
      <c r="K20" s="201">
        <v>0</v>
      </c>
    </row>
    <row r="21" spans="3:11" x14ac:dyDescent="0.25">
      <c r="C21" s="8"/>
      <c r="D21" s="9" t="s">
        <v>151</v>
      </c>
      <c r="E21" s="201">
        <v>0</v>
      </c>
      <c r="F21" s="201">
        <v>0</v>
      </c>
      <c r="G21" s="201">
        <v>0</v>
      </c>
      <c r="H21" s="201">
        <v>0</v>
      </c>
      <c r="I21" s="201">
        <v>0</v>
      </c>
      <c r="J21" s="201">
        <v>0</v>
      </c>
      <c r="K21" s="201">
        <v>0</v>
      </c>
    </row>
    <row r="22" spans="3:11" ht="24" x14ac:dyDescent="0.25">
      <c r="C22" s="8"/>
      <c r="D22" s="9" t="s">
        <v>152</v>
      </c>
      <c r="E22" s="201">
        <v>0</v>
      </c>
      <c r="F22" s="201">
        <v>0</v>
      </c>
      <c r="G22" s="201">
        <v>0</v>
      </c>
      <c r="H22" s="201">
        <v>0</v>
      </c>
      <c r="I22" s="201">
        <v>0</v>
      </c>
      <c r="J22" s="201">
        <v>0</v>
      </c>
      <c r="K22" s="201">
        <v>0</v>
      </c>
    </row>
    <row r="23" spans="3:11" x14ac:dyDescent="0.25">
      <c r="C23" s="342" t="s">
        <v>153</v>
      </c>
      <c r="D23" s="343"/>
      <c r="E23" s="304">
        <v>17568524.32</v>
      </c>
      <c r="F23" s="202"/>
      <c r="G23" s="202"/>
      <c r="H23" s="202"/>
      <c r="I23" s="202">
        <f>+E23</f>
        <v>17568524.32</v>
      </c>
      <c r="J23" s="202"/>
      <c r="K23" s="202"/>
    </row>
    <row r="24" spans="3:11" x14ac:dyDescent="0.25">
      <c r="C24" s="8"/>
      <c r="D24" s="9"/>
      <c r="E24" s="203"/>
      <c r="F24" s="203"/>
      <c r="G24" s="203"/>
      <c r="H24" s="203"/>
      <c r="I24" s="203"/>
      <c r="J24" s="203"/>
      <c r="K24" s="203"/>
    </row>
    <row r="25" spans="3:11" ht="29.25" customHeight="1" x14ac:dyDescent="0.25">
      <c r="C25" s="342" t="s">
        <v>154</v>
      </c>
      <c r="D25" s="343"/>
      <c r="E25" s="201">
        <f>+E14+E23</f>
        <v>17568524.32</v>
      </c>
      <c r="F25" s="201">
        <f t="shared" ref="F25:K25" si="3">+F14+F23</f>
        <v>0</v>
      </c>
      <c r="G25" s="201">
        <f t="shared" si="3"/>
        <v>0</v>
      </c>
      <c r="H25" s="201">
        <f t="shared" si="3"/>
        <v>0</v>
      </c>
      <c r="I25" s="201">
        <f t="shared" si="3"/>
        <v>17568524.32</v>
      </c>
      <c r="J25" s="201">
        <f t="shared" si="3"/>
        <v>0</v>
      </c>
      <c r="K25" s="201">
        <f t="shared" si="3"/>
        <v>0</v>
      </c>
    </row>
    <row r="26" spans="3:11" x14ac:dyDescent="0.25">
      <c r="C26" s="327"/>
      <c r="D26" s="328"/>
      <c r="E26" s="203"/>
      <c r="F26" s="203"/>
      <c r="G26" s="203"/>
      <c r="H26" s="203"/>
      <c r="I26" s="203"/>
      <c r="J26" s="203"/>
      <c r="K26" s="203"/>
    </row>
    <row r="27" spans="3:11" ht="16.5" customHeight="1" x14ac:dyDescent="0.25">
      <c r="C27" s="342" t="s">
        <v>749</v>
      </c>
      <c r="D27" s="343"/>
      <c r="E27" s="203"/>
      <c r="F27" s="203"/>
      <c r="G27" s="203"/>
      <c r="H27" s="203"/>
      <c r="I27" s="203"/>
      <c r="J27" s="203"/>
      <c r="K27" s="203"/>
    </row>
    <row r="28" spans="3:11" x14ac:dyDescent="0.25">
      <c r="C28" s="327" t="s">
        <v>155</v>
      </c>
      <c r="D28" s="328"/>
      <c r="E28" s="201">
        <v>0</v>
      </c>
      <c r="F28" s="201">
        <v>0</v>
      </c>
      <c r="G28" s="201">
        <v>0</v>
      </c>
      <c r="H28" s="201">
        <v>0</v>
      </c>
      <c r="I28" s="201">
        <v>0</v>
      </c>
      <c r="J28" s="201">
        <v>0</v>
      </c>
      <c r="K28" s="201">
        <v>0</v>
      </c>
    </row>
    <row r="29" spans="3:11" x14ac:dyDescent="0.25">
      <c r="C29" s="327" t="s">
        <v>156</v>
      </c>
      <c r="D29" s="328"/>
      <c r="E29" s="201">
        <v>0</v>
      </c>
      <c r="F29" s="201">
        <v>0</v>
      </c>
      <c r="G29" s="201">
        <v>0</v>
      </c>
      <c r="H29" s="201">
        <v>0</v>
      </c>
      <c r="I29" s="201">
        <v>0</v>
      </c>
      <c r="J29" s="201">
        <v>0</v>
      </c>
      <c r="K29" s="201">
        <v>0</v>
      </c>
    </row>
    <row r="30" spans="3:11" x14ac:dyDescent="0.25">
      <c r="C30" s="327" t="s">
        <v>157</v>
      </c>
      <c r="D30" s="328"/>
      <c r="E30" s="201">
        <v>0</v>
      </c>
      <c r="F30" s="201">
        <v>0</v>
      </c>
      <c r="G30" s="201">
        <v>0</v>
      </c>
      <c r="H30" s="201">
        <v>0</v>
      </c>
      <c r="I30" s="201">
        <v>0</v>
      </c>
      <c r="J30" s="201">
        <v>0</v>
      </c>
      <c r="K30" s="201">
        <v>0</v>
      </c>
    </row>
    <row r="31" spans="3:11" x14ac:dyDescent="0.25">
      <c r="C31" s="327"/>
      <c r="D31" s="328"/>
      <c r="E31" s="203"/>
      <c r="F31" s="203"/>
      <c r="G31" s="203"/>
      <c r="H31" s="203"/>
      <c r="I31" s="203"/>
      <c r="J31" s="203"/>
      <c r="K31" s="203"/>
    </row>
    <row r="32" spans="3:11" ht="25.5" customHeight="1" x14ac:dyDescent="0.25">
      <c r="C32" s="342" t="s">
        <v>158</v>
      </c>
      <c r="D32" s="343"/>
      <c r="E32" s="203"/>
      <c r="F32" s="203"/>
      <c r="G32" s="203"/>
      <c r="H32" s="203"/>
      <c r="I32" s="203"/>
      <c r="J32" s="203"/>
      <c r="K32" s="203"/>
    </row>
    <row r="33" spans="3:11" x14ac:dyDescent="0.25">
      <c r="C33" s="327" t="s">
        <v>159</v>
      </c>
      <c r="D33" s="328"/>
      <c r="E33" s="201">
        <v>0</v>
      </c>
      <c r="F33" s="201">
        <v>0</v>
      </c>
      <c r="G33" s="201">
        <v>0</v>
      </c>
      <c r="H33" s="201">
        <v>0</v>
      </c>
      <c r="I33" s="201">
        <v>0</v>
      </c>
      <c r="J33" s="201">
        <v>0</v>
      </c>
      <c r="K33" s="201">
        <v>0</v>
      </c>
    </row>
    <row r="34" spans="3:11" x14ac:dyDescent="0.25">
      <c r="C34" s="327" t="s">
        <v>160</v>
      </c>
      <c r="D34" s="328"/>
      <c r="E34" s="201">
        <v>0</v>
      </c>
      <c r="F34" s="201">
        <v>0</v>
      </c>
      <c r="G34" s="201">
        <v>0</v>
      </c>
      <c r="H34" s="201">
        <v>0</v>
      </c>
      <c r="I34" s="201">
        <v>0</v>
      </c>
      <c r="J34" s="201">
        <v>0</v>
      </c>
      <c r="K34" s="201">
        <v>0</v>
      </c>
    </row>
    <row r="35" spans="3:11" x14ac:dyDescent="0.25">
      <c r="C35" s="327" t="s">
        <v>161</v>
      </c>
      <c r="D35" s="328"/>
      <c r="E35" s="201">
        <v>0</v>
      </c>
      <c r="F35" s="201">
        <v>0</v>
      </c>
      <c r="G35" s="201">
        <v>0</v>
      </c>
      <c r="H35" s="201">
        <v>0</v>
      </c>
      <c r="I35" s="201">
        <v>0</v>
      </c>
      <c r="J35" s="201">
        <v>0</v>
      </c>
      <c r="K35" s="201">
        <v>0</v>
      </c>
    </row>
    <row r="36" spans="3:11" x14ac:dyDescent="0.25">
      <c r="C36" s="347"/>
      <c r="D36" s="348"/>
      <c r="E36" s="204"/>
      <c r="F36" s="204"/>
      <c r="G36" s="204"/>
      <c r="H36" s="204"/>
      <c r="I36" s="204"/>
      <c r="J36" s="204"/>
      <c r="K36" s="204"/>
    </row>
    <row r="37" spans="3:11" x14ac:dyDescent="0.25">
      <c r="C37" s="11"/>
      <c r="D37" s="2"/>
      <c r="E37" s="2"/>
      <c r="F37" s="2"/>
      <c r="G37" s="2"/>
      <c r="H37" s="2"/>
      <c r="I37" s="2"/>
      <c r="J37" s="2"/>
      <c r="K37" s="2"/>
    </row>
    <row r="38" spans="3:11" ht="34.5" customHeight="1" x14ac:dyDescent="0.25">
      <c r="C38" s="349" t="s">
        <v>750</v>
      </c>
      <c r="D38" s="349"/>
      <c r="E38" s="349"/>
      <c r="F38" s="349"/>
      <c r="G38" s="349"/>
      <c r="H38" s="349"/>
      <c r="I38" s="349"/>
      <c r="J38" s="349"/>
      <c r="K38" s="349"/>
    </row>
    <row r="39" spans="3:11" ht="30.75" customHeight="1" x14ac:dyDescent="0.25">
      <c r="C39" s="349" t="s">
        <v>751</v>
      </c>
      <c r="D39" s="349"/>
      <c r="E39" s="349"/>
      <c r="F39" s="349"/>
      <c r="G39" s="349"/>
      <c r="H39" s="349"/>
      <c r="I39" s="349"/>
      <c r="J39" s="349"/>
      <c r="K39" s="349"/>
    </row>
    <row r="41" spans="3:11" x14ac:dyDescent="0.25">
      <c r="C41" s="329" t="s">
        <v>801</v>
      </c>
      <c r="D41" s="344"/>
      <c r="E41" s="344"/>
      <c r="F41" s="344"/>
      <c r="G41" s="344"/>
      <c r="H41" s="344"/>
      <c r="I41" s="344"/>
    </row>
    <row r="42" spans="3:11" x14ac:dyDescent="0.25">
      <c r="C42" s="329" t="s">
        <v>121</v>
      </c>
      <c r="D42" s="344"/>
      <c r="E42" s="344"/>
      <c r="F42" s="344"/>
      <c r="G42" s="344"/>
      <c r="H42" s="344"/>
      <c r="I42" s="344"/>
    </row>
    <row r="43" spans="3:11" x14ac:dyDescent="0.25">
      <c r="C43" s="329" t="s">
        <v>815</v>
      </c>
      <c r="D43" s="344"/>
      <c r="E43" s="344"/>
      <c r="F43" s="344"/>
      <c r="G43" s="344"/>
      <c r="H43" s="344"/>
      <c r="I43" s="344"/>
    </row>
    <row r="44" spans="3:11" x14ac:dyDescent="0.25">
      <c r="C44" s="345" t="s">
        <v>1</v>
      </c>
      <c r="D44" s="346"/>
      <c r="E44" s="346"/>
      <c r="F44" s="346"/>
      <c r="G44" s="346"/>
      <c r="H44" s="346"/>
      <c r="I44" s="346"/>
    </row>
    <row r="45" spans="3:11" x14ac:dyDescent="0.25">
      <c r="C45" s="290" t="s">
        <v>162</v>
      </c>
      <c r="D45" s="291"/>
      <c r="E45" s="288" t="s">
        <v>163</v>
      </c>
      <c r="F45" s="238" t="s">
        <v>165</v>
      </c>
      <c r="G45" s="243" t="s">
        <v>168</v>
      </c>
      <c r="H45" s="243" t="s">
        <v>140</v>
      </c>
      <c r="I45" s="243" t="s">
        <v>172</v>
      </c>
    </row>
    <row r="46" spans="3:11" x14ac:dyDescent="0.25">
      <c r="C46" s="290"/>
      <c r="D46" s="291"/>
      <c r="E46" s="288" t="s">
        <v>164</v>
      </c>
      <c r="F46" s="238" t="s">
        <v>166</v>
      </c>
      <c r="G46" s="243" t="s">
        <v>169</v>
      </c>
      <c r="H46" s="243" t="s">
        <v>170</v>
      </c>
      <c r="I46" s="243" t="s">
        <v>173</v>
      </c>
    </row>
    <row r="47" spans="3:11" x14ac:dyDescent="0.25">
      <c r="C47" s="292"/>
      <c r="D47" s="293"/>
      <c r="E47" s="289"/>
      <c r="F47" s="248" t="s">
        <v>167</v>
      </c>
      <c r="G47" s="28"/>
      <c r="H47" s="244" t="s">
        <v>171</v>
      </c>
      <c r="I47" s="28"/>
    </row>
    <row r="48" spans="3:11" x14ac:dyDescent="0.25">
      <c r="C48" s="354" t="s">
        <v>174</v>
      </c>
      <c r="D48" s="355"/>
      <c r="E48" s="328"/>
      <c r="F48" s="240"/>
      <c r="G48" s="240"/>
      <c r="H48" s="240"/>
      <c r="I48" s="240"/>
    </row>
    <row r="49" spans="3:9" x14ac:dyDescent="0.25">
      <c r="C49" s="350"/>
      <c r="D49" s="351"/>
      <c r="E49" s="328"/>
      <c r="F49" s="241"/>
      <c r="G49" s="241"/>
      <c r="H49" s="241"/>
      <c r="I49" s="241"/>
    </row>
    <row r="50" spans="3:9" x14ac:dyDescent="0.25">
      <c r="C50" s="350" t="s">
        <v>175</v>
      </c>
      <c r="D50" s="351"/>
      <c r="E50" s="294">
        <v>0</v>
      </c>
      <c r="F50" s="245">
        <v>0</v>
      </c>
      <c r="G50" s="245">
        <v>0</v>
      </c>
      <c r="H50" s="245">
        <v>0</v>
      </c>
      <c r="I50" s="245">
        <v>0</v>
      </c>
    </row>
    <row r="51" spans="3:9" x14ac:dyDescent="0.25">
      <c r="C51" s="350" t="s">
        <v>176</v>
      </c>
      <c r="D51" s="351"/>
      <c r="E51" s="294">
        <v>0</v>
      </c>
      <c r="F51" s="245">
        <v>0</v>
      </c>
      <c r="G51" s="245">
        <v>0</v>
      </c>
      <c r="H51" s="245">
        <v>0</v>
      </c>
      <c r="I51" s="245">
        <v>0</v>
      </c>
    </row>
    <row r="52" spans="3:9" x14ac:dyDescent="0.25">
      <c r="C52" s="352" t="s">
        <v>177</v>
      </c>
      <c r="D52" s="353"/>
      <c r="E52" s="295">
        <v>0</v>
      </c>
      <c r="F52" s="205">
        <v>0</v>
      </c>
      <c r="G52" s="205">
        <v>0</v>
      </c>
      <c r="H52" s="205">
        <v>0</v>
      </c>
      <c r="I52" s="205">
        <v>0</v>
      </c>
    </row>
  </sheetData>
  <mergeCells count="37">
    <mergeCell ref="C50:D50"/>
    <mergeCell ref="C51:D51"/>
    <mergeCell ref="C52:D52"/>
    <mergeCell ref="C48:D49"/>
    <mergeCell ref="E48:E49"/>
    <mergeCell ref="C44:I44"/>
    <mergeCell ref="C35:D35"/>
    <mergeCell ref="C36:D36"/>
    <mergeCell ref="C38:K38"/>
    <mergeCell ref="C39:K39"/>
    <mergeCell ref="C32:D32"/>
    <mergeCell ref="C33:D33"/>
    <mergeCell ref="C41:I41"/>
    <mergeCell ref="C42:I42"/>
    <mergeCell ref="C43:I43"/>
    <mergeCell ref="C34:D34"/>
    <mergeCell ref="C19:D19"/>
    <mergeCell ref="C23:D23"/>
    <mergeCell ref="C25:D25"/>
    <mergeCell ref="C26:D26"/>
    <mergeCell ref="C27:D27"/>
    <mergeCell ref="C29:D29"/>
    <mergeCell ref="C30:D30"/>
    <mergeCell ref="C31:D31"/>
    <mergeCell ref="C9:D9"/>
    <mergeCell ref="C4:K4"/>
    <mergeCell ref="C5:K5"/>
    <mergeCell ref="C6:K6"/>
    <mergeCell ref="C7:K7"/>
    <mergeCell ref="C8:D8"/>
    <mergeCell ref="C28:D28"/>
    <mergeCell ref="C10:D10"/>
    <mergeCell ref="C11:D11"/>
    <mergeCell ref="C12:D12"/>
    <mergeCell ref="C13:D13"/>
    <mergeCell ref="C14:D14"/>
    <mergeCell ref="C15:D1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7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M33"/>
  <sheetViews>
    <sheetView topLeftCell="A4" workbookViewId="0">
      <selection activeCell="C5" sqref="C5:M32"/>
    </sheetView>
  </sheetViews>
  <sheetFormatPr baseColWidth="10" defaultRowHeight="15" x14ac:dyDescent="0.25"/>
  <cols>
    <col min="3" max="3" width="32.28515625" customWidth="1"/>
    <col min="4" max="4" width="12.42578125" customWidth="1"/>
    <col min="5" max="5" width="12.28515625" customWidth="1"/>
    <col min="9" max="9" width="16.140625" customWidth="1"/>
    <col min="10" max="10" width="17.28515625" customWidth="1"/>
    <col min="11" max="11" width="16.85546875" customWidth="1"/>
    <col min="12" max="12" width="13.7109375" customWidth="1"/>
    <col min="13" max="13" width="15.28515625" customWidth="1"/>
  </cols>
  <sheetData>
    <row r="4" spans="3:13" x14ac:dyDescent="0.25">
      <c r="C4" s="11"/>
    </row>
    <row r="5" spans="3:13" x14ac:dyDescent="0.25">
      <c r="C5" s="331" t="s">
        <v>801</v>
      </c>
      <c r="D5" s="332"/>
      <c r="E5" s="332"/>
      <c r="F5" s="332"/>
      <c r="G5" s="332"/>
      <c r="H5" s="332"/>
      <c r="I5" s="332"/>
      <c r="J5" s="332"/>
      <c r="K5" s="332"/>
      <c r="L5" s="332"/>
      <c r="M5" s="333"/>
    </row>
    <row r="6" spans="3:13" x14ac:dyDescent="0.25">
      <c r="C6" s="331" t="s">
        <v>178</v>
      </c>
      <c r="D6" s="332"/>
      <c r="E6" s="332"/>
      <c r="F6" s="332"/>
      <c r="G6" s="332"/>
      <c r="H6" s="332"/>
      <c r="I6" s="332"/>
      <c r="J6" s="332"/>
      <c r="K6" s="332"/>
      <c r="L6" s="332"/>
      <c r="M6" s="333"/>
    </row>
    <row r="7" spans="3:13" x14ac:dyDescent="0.25">
      <c r="C7" s="331" t="s">
        <v>811</v>
      </c>
      <c r="D7" s="332"/>
      <c r="E7" s="332"/>
      <c r="F7" s="332"/>
      <c r="G7" s="332"/>
      <c r="H7" s="332"/>
      <c r="I7" s="332"/>
      <c r="J7" s="332"/>
      <c r="K7" s="332"/>
      <c r="L7" s="332"/>
      <c r="M7" s="333"/>
    </row>
    <row r="8" spans="3:13" x14ac:dyDescent="0.25">
      <c r="C8" s="331" t="s">
        <v>1</v>
      </c>
      <c r="D8" s="332"/>
      <c r="E8" s="332"/>
      <c r="F8" s="332"/>
      <c r="G8" s="332"/>
      <c r="H8" s="332"/>
      <c r="I8" s="332"/>
      <c r="J8" s="332"/>
      <c r="K8" s="332"/>
      <c r="L8" s="332"/>
      <c r="M8" s="333"/>
    </row>
    <row r="9" spans="3:13" x14ac:dyDescent="0.25">
      <c r="C9" s="25" t="s">
        <v>179</v>
      </c>
      <c r="D9" s="25" t="s">
        <v>181</v>
      </c>
      <c r="E9" s="25" t="s">
        <v>183</v>
      </c>
      <c r="F9" s="25" t="s">
        <v>183</v>
      </c>
      <c r="G9" s="25" t="s">
        <v>189</v>
      </c>
      <c r="H9" s="25" t="s">
        <v>165</v>
      </c>
      <c r="I9" s="25" t="s">
        <v>193</v>
      </c>
      <c r="J9" s="25" t="s">
        <v>193</v>
      </c>
      <c r="K9" s="25" t="s">
        <v>201</v>
      </c>
      <c r="L9" s="25" t="s">
        <v>204</v>
      </c>
      <c r="M9" s="25" t="s">
        <v>209</v>
      </c>
    </row>
    <row r="10" spans="3:13" x14ac:dyDescent="0.25">
      <c r="C10" s="26" t="s">
        <v>180</v>
      </c>
      <c r="D10" s="26" t="s">
        <v>182</v>
      </c>
      <c r="E10" s="26" t="s">
        <v>184</v>
      </c>
      <c r="F10" s="26" t="s">
        <v>187</v>
      </c>
      <c r="G10" s="26" t="s">
        <v>190</v>
      </c>
      <c r="H10" s="26" t="s">
        <v>192</v>
      </c>
      <c r="I10" s="26" t="s">
        <v>194</v>
      </c>
      <c r="J10" s="26" t="s">
        <v>194</v>
      </c>
      <c r="K10" s="26" t="s">
        <v>202</v>
      </c>
      <c r="L10" s="26" t="s">
        <v>205</v>
      </c>
      <c r="M10" s="26" t="s">
        <v>210</v>
      </c>
    </row>
    <row r="11" spans="3:13" x14ac:dyDescent="0.25">
      <c r="C11" s="27"/>
      <c r="D11" s="27"/>
      <c r="E11" s="26" t="s">
        <v>185</v>
      </c>
      <c r="F11" s="26" t="s">
        <v>188</v>
      </c>
      <c r="G11" s="26" t="s">
        <v>191</v>
      </c>
      <c r="H11" s="27"/>
      <c r="I11" s="26" t="s">
        <v>195</v>
      </c>
      <c r="J11" s="26" t="s">
        <v>195</v>
      </c>
      <c r="K11" s="26" t="s">
        <v>203</v>
      </c>
      <c r="L11" s="26" t="s">
        <v>206</v>
      </c>
      <c r="M11" s="26" t="s">
        <v>211</v>
      </c>
    </row>
    <row r="12" spans="3:13" x14ac:dyDescent="0.25">
      <c r="C12" s="27"/>
      <c r="D12" s="27"/>
      <c r="E12" s="26" t="s">
        <v>186</v>
      </c>
      <c r="F12" s="27"/>
      <c r="G12" s="27"/>
      <c r="H12" s="27"/>
      <c r="I12" s="26" t="s">
        <v>196</v>
      </c>
      <c r="J12" s="26" t="s">
        <v>196</v>
      </c>
      <c r="K12" s="27"/>
      <c r="L12" s="26" t="s">
        <v>207</v>
      </c>
      <c r="M12" s="26" t="s">
        <v>212</v>
      </c>
    </row>
    <row r="13" spans="3:13" x14ac:dyDescent="0.25">
      <c r="C13" s="27"/>
      <c r="D13" s="27"/>
      <c r="E13" s="27"/>
      <c r="F13" s="27"/>
      <c r="G13" s="27"/>
      <c r="H13" s="27"/>
      <c r="I13" s="26" t="s">
        <v>197</v>
      </c>
      <c r="J13" s="26" t="s">
        <v>198</v>
      </c>
      <c r="K13" s="27"/>
      <c r="L13" s="26" t="s">
        <v>208</v>
      </c>
      <c r="M13" s="26" t="s">
        <v>213</v>
      </c>
    </row>
    <row r="14" spans="3:13" x14ac:dyDescent="0.25">
      <c r="C14" s="27"/>
      <c r="D14" s="27"/>
      <c r="E14" s="27"/>
      <c r="F14" s="27"/>
      <c r="G14" s="27"/>
      <c r="H14" s="27"/>
      <c r="I14" s="27"/>
      <c r="J14" s="26" t="s">
        <v>199</v>
      </c>
      <c r="K14" s="27"/>
      <c r="L14" s="27"/>
      <c r="M14" s="27"/>
    </row>
    <row r="15" spans="3:13" x14ac:dyDescent="0.25">
      <c r="C15" s="28"/>
      <c r="D15" s="28"/>
      <c r="E15" s="28"/>
      <c r="F15" s="28"/>
      <c r="G15" s="28"/>
      <c r="H15" s="28"/>
      <c r="I15" s="28"/>
      <c r="J15" s="29" t="s">
        <v>200</v>
      </c>
      <c r="K15" s="28"/>
      <c r="L15" s="28"/>
      <c r="M15" s="28"/>
    </row>
    <row r="16" spans="3:13" x14ac:dyDescent="0.25"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</row>
    <row r="17" spans="3:13" x14ac:dyDescent="0.25">
      <c r="C17" s="33" t="s">
        <v>214</v>
      </c>
      <c r="D17" s="356"/>
      <c r="E17" s="356"/>
      <c r="F17" s="356"/>
      <c r="G17" s="356">
        <f t="shared" ref="G17:M17" si="0">+G19+G20+G21+G22</f>
        <v>0</v>
      </c>
      <c r="H17" s="356"/>
      <c r="I17" s="356">
        <f t="shared" si="0"/>
        <v>0</v>
      </c>
      <c r="J17" s="356">
        <f t="shared" si="0"/>
        <v>0</v>
      </c>
      <c r="K17" s="356">
        <f t="shared" si="0"/>
        <v>0</v>
      </c>
      <c r="L17" s="356">
        <f t="shared" si="0"/>
        <v>0</v>
      </c>
      <c r="M17" s="356">
        <f t="shared" si="0"/>
        <v>0</v>
      </c>
    </row>
    <row r="18" spans="3:13" x14ac:dyDescent="0.25">
      <c r="C18" s="33" t="s">
        <v>215</v>
      </c>
      <c r="D18" s="356"/>
      <c r="E18" s="356"/>
      <c r="F18" s="356"/>
      <c r="G18" s="356"/>
      <c r="H18" s="356"/>
      <c r="I18" s="356"/>
      <c r="J18" s="356"/>
      <c r="K18" s="356"/>
      <c r="L18" s="356"/>
      <c r="M18" s="356"/>
    </row>
    <row r="19" spans="3:13" x14ac:dyDescent="0.25">
      <c r="C19" s="34" t="s">
        <v>216</v>
      </c>
      <c r="D19" s="201"/>
      <c r="E19" s="201"/>
      <c r="F19" s="201"/>
      <c r="G19" s="201">
        <v>0</v>
      </c>
      <c r="H19" s="201"/>
      <c r="I19" s="201">
        <v>0</v>
      </c>
      <c r="J19" s="201">
        <v>0</v>
      </c>
      <c r="K19" s="201">
        <v>0</v>
      </c>
      <c r="L19" s="201">
        <v>0</v>
      </c>
      <c r="M19" s="201">
        <v>0</v>
      </c>
    </row>
    <row r="20" spans="3:13" x14ac:dyDescent="0.25">
      <c r="C20" s="34" t="s">
        <v>217</v>
      </c>
      <c r="D20" s="201"/>
      <c r="E20" s="201"/>
      <c r="F20" s="201"/>
      <c r="G20" s="201">
        <v>0</v>
      </c>
      <c r="H20" s="201"/>
      <c r="I20" s="201">
        <v>0</v>
      </c>
      <c r="J20" s="201">
        <v>0</v>
      </c>
      <c r="K20" s="201">
        <v>0</v>
      </c>
      <c r="L20" s="201">
        <v>0</v>
      </c>
      <c r="M20" s="201">
        <v>0</v>
      </c>
    </row>
    <row r="21" spans="3:13" x14ac:dyDescent="0.25">
      <c r="C21" s="34" t="s">
        <v>218</v>
      </c>
      <c r="D21" s="201"/>
      <c r="E21" s="201"/>
      <c r="F21" s="201"/>
      <c r="G21" s="201">
        <v>0</v>
      </c>
      <c r="H21" s="201"/>
      <c r="I21" s="201">
        <v>0</v>
      </c>
      <c r="J21" s="201">
        <v>0</v>
      </c>
      <c r="K21" s="201">
        <v>0</v>
      </c>
      <c r="L21" s="201">
        <v>0</v>
      </c>
      <c r="M21" s="201">
        <v>0</v>
      </c>
    </row>
    <row r="22" spans="3:13" x14ac:dyDescent="0.25">
      <c r="C22" s="34" t="s">
        <v>219</v>
      </c>
      <c r="D22" s="201"/>
      <c r="E22" s="201"/>
      <c r="F22" s="201"/>
      <c r="G22" s="201">
        <v>0</v>
      </c>
      <c r="H22" s="201"/>
      <c r="I22" s="201">
        <v>0</v>
      </c>
      <c r="J22" s="201">
        <v>0</v>
      </c>
      <c r="K22" s="201">
        <v>0</v>
      </c>
      <c r="L22" s="201">
        <v>0</v>
      </c>
      <c r="M22" s="201">
        <v>0</v>
      </c>
    </row>
    <row r="23" spans="3:13" x14ac:dyDescent="0.25">
      <c r="C23" s="12"/>
      <c r="D23" s="203"/>
      <c r="E23" s="203"/>
      <c r="F23" s="203"/>
      <c r="G23" s="203"/>
      <c r="H23" s="203"/>
      <c r="I23" s="203"/>
      <c r="J23" s="203"/>
      <c r="K23" s="203"/>
      <c r="L23" s="203"/>
      <c r="M23" s="203"/>
    </row>
    <row r="24" spans="3:13" x14ac:dyDescent="0.25">
      <c r="C24" s="33" t="s">
        <v>220</v>
      </c>
      <c r="D24" s="201"/>
      <c r="E24" s="201"/>
      <c r="F24" s="201"/>
      <c r="G24" s="201">
        <f t="shared" ref="G24:M24" si="1">+G25+G26+G27+G28</f>
        <v>0</v>
      </c>
      <c r="H24" s="201"/>
      <c r="I24" s="201">
        <f t="shared" si="1"/>
        <v>0</v>
      </c>
      <c r="J24" s="201">
        <f t="shared" si="1"/>
        <v>0</v>
      </c>
      <c r="K24" s="201">
        <f t="shared" si="1"/>
        <v>0</v>
      </c>
      <c r="L24" s="201">
        <f t="shared" si="1"/>
        <v>0</v>
      </c>
      <c r="M24" s="201">
        <f t="shared" si="1"/>
        <v>0</v>
      </c>
    </row>
    <row r="25" spans="3:13" x14ac:dyDescent="0.25">
      <c r="C25" s="34" t="s">
        <v>221</v>
      </c>
      <c r="D25" s="201"/>
      <c r="E25" s="201"/>
      <c r="F25" s="201"/>
      <c r="G25" s="201">
        <v>0</v>
      </c>
      <c r="H25" s="201"/>
      <c r="I25" s="201">
        <v>0</v>
      </c>
      <c r="J25" s="201">
        <v>0</v>
      </c>
      <c r="K25" s="201">
        <v>0</v>
      </c>
      <c r="L25" s="201">
        <v>0</v>
      </c>
      <c r="M25" s="201">
        <v>0</v>
      </c>
    </row>
    <row r="26" spans="3:13" x14ac:dyDescent="0.25">
      <c r="C26" s="34" t="s">
        <v>222</v>
      </c>
      <c r="D26" s="201"/>
      <c r="E26" s="201"/>
      <c r="F26" s="201"/>
      <c r="G26" s="201">
        <v>0</v>
      </c>
      <c r="H26" s="201"/>
      <c r="I26" s="201">
        <v>0</v>
      </c>
      <c r="J26" s="201">
        <v>0</v>
      </c>
      <c r="K26" s="201">
        <v>0</v>
      </c>
      <c r="L26" s="201">
        <v>0</v>
      </c>
      <c r="M26" s="201">
        <v>0</v>
      </c>
    </row>
    <row r="27" spans="3:13" x14ac:dyDescent="0.25">
      <c r="C27" s="34" t="s">
        <v>223</v>
      </c>
      <c r="D27" s="201"/>
      <c r="E27" s="201"/>
      <c r="F27" s="201"/>
      <c r="G27" s="201">
        <v>0</v>
      </c>
      <c r="H27" s="201"/>
      <c r="I27" s="201">
        <v>0</v>
      </c>
      <c r="J27" s="201">
        <v>0</v>
      </c>
      <c r="K27" s="201">
        <v>0</v>
      </c>
      <c r="L27" s="201">
        <v>0</v>
      </c>
      <c r="M27" s="201">
        <v>0</v>
      </c>
    </row>
    <row r="28" spans="3:13" x14ac:dyDescent="0.25">
      <c r="C28" s="34" t="s">
        <v>224</v>
      </c>
      <c r="D28" s="201"/>
      <c r="E28" s="201"/>
      <c r="F28" s="201"/>
      <c r="G28" s="201">
        <v>0</v>
      </c>
      <c r="H28" s="201"/>
      <c r="I28" s="201">
        <v>0</v>
      </c>
      <c r="J28" s="201">
        <v>0</v>
      </c>
      <c r="K28" s="201">
        <v>0</v>
      </c>
      <c r="L28" s="201">
        <v>0</v>
      </c>
      <c r="M28" s="201">
        <v>0</v>
      </c>
    </row>
    <row r="29" spans="3:13" x14ac:dyDescent="0.25">
      <c r="C29" s="12"/>
      <c r="D29" s="203"/>
      <c r="E29" s="203"/>
      <c r="F29" s="203"/>
      <c r="G29" s="203"/>
      <c r="H29" s="203"/>
      <c r="I29" s="203"/>
      <c r="J29" s="203"/>
      <c r="K29" s="203"/>
      <c r="L29" s="203"/>
      <c r="M29" s="203"/>
    </row>
    <row r="30" spans="3:13" x14ac:dyDescent="0.25">
      <c r="C30" s="33" t="s">
        <v>225</v>
      </c>
      <c r="D30" s="201"/>
      <c r="E30" s="201"/>
      <c r="F30" s="201"/>
      <c r="G30" s="201">
        <f t="shared" ref="G30:M30" si="2">+G17+G24</f>
        <v>0</v>
      </c>
      <c r="H30" s="201"/>
      <c r="I30" s="201">
        <f t="shared" si="2"/>
        <v>0</v>
      </c>
      <c r="J30" s="201">
        <f t="shared" si="2"/>
        <v>0</v>
      </c>
      <c r="K30" s="201">
        <f t="shared" si="2"/>
        <v>0</v>
      </c>
      <c r="L30" s="201">
        <f t="shared" si="2"/>
        <v>0</v>
      </c>
      <c r="M30" s="201">
        <f t="shared" si="2"/>
        <v>0</v>
      </c>
    </row>
    <row r="31" spans="3:13" x14ac:dyDescent="0.25">
      <c r="C31" s="33" t="s">
        <v>226</v>
      </c>
      <c r="D31" s="201"/>
      <c r="E31" s="201"/>
      <c r="F31" s="201"/>
      <c r="G31" s="201"/>
      <c r="H31" s="201"/>
      <c r="I31" s="201"/>
      <c r="J31" s="201"/>
      <c r="K31" s="201"/>
      <c r="L31" s="201"/>
      <c r="M31" s="201"/>
    </row>
    <row r="32" spans="3:13" x14ac:dyDescent="0.25"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3:3" x14ac:dyDescent="0.25">
      <c r="C33" s="11"/>
    </row>
  </sheetData>
  <mergeCells count="14">
    <mergeCell ref="C5:M5"/>
    <mergeCell ref="C6:M6"/>
    <mergeCell ref="C7:M7"/>
    <mergeCell ref="C8:M8"/>
    <mergeCell ref="D17:D18"/>
    <mergeCell ref="E17:E18"/>
    <mergeCell ref="F17:F18"/>
    <mergeCell ref="G17:G18"/>
    <mergeCell ref="H17:H18"/>
    <mergeCell ref="I17:I18"/>
    <mergeCell ref="J17:J18"/>
    <mergeCell ref="K17:K18"/>
    <mergeCell ref="L17:L18"/>
    <mergeCell ref="M17:M1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4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G93"/>
  <sheetViews>
    <sheetView topLeftCell="A16" workbookViewId="0">
      <selection activeCell="C5" sqref="C5:G93"/>
    </sheetView>
  </sheetViews>
  <sheetFormatPr baseColWidth="10" defaultRowHeight="15" x14ac:dyDescent="0.25"/>
  <cols>
    <col min="4" max="4" width="77.7109375" customWidth="1"/>
    <col min="5" max="5" width="13" bestFit="1" customWidth="1"/>
    <col min="6" max="7" width="11.5703125" bestFit="1" customWidth="1"/>
  </cols>
  <sheetData>
    <row r="4" spans="3:7" ht="16.5" customHeight="1" x14ac:dyDescent="0.25">
      <c r="C4" s="357" t="s">
        <v>806</v>
      </c>
      <c r="D4" s="357"/>
      <c r="E4" s="357"/>
      <c r="F4" s="357"/>
      <c r="G4" s="357"/>
    </row>
    <row r="5" spans="3:7" x14ac:dyDescent="0.25">
      <c r="C5" s="334" t="s">
        <v>801</v>
      </c>
      <c r="D5" s="364"/>
      <c r="E5" s="364"/>
      <c r="F5" s="364"/>
      <c r="G5" s="335"/>
    </row>
    <row r="6" spans="3:7" x14ac:dyDescent="0.25">
      <c r="C6" s="329" t="s">
        <v>227</v>
      </c>
      <c r="D6" s="344"/>
      <c r="E6" s="344"/>
      <c r="F6" s="344"/>
      <c r="G6" s="330"/>
    </row>
    <row r="7" spans="3:7" x14ac:dyDescent="0.25">
      <c r="C7" s="329" t="s">
        <v>812</v>
      </c>
      <c r="D7" s="344"/>
      <c r="E7" s="344"/>
      <c r="F7" s="344"/>
      <c r="G7" s="330"/>
    </row>
    <row r="8" spans="3:7" x14ac:dyDescent="0.25">
      <c r="C8" s="365" t="s">
        <v>1</v>
      </c>
      <c r="D8" s="366"/>
      <c r="E8" s="366"/>
      <c r="F8" s="366"/>
      <c r="G8" s="367"/>
    </row>
    <row r="9" spans="3:7" x14ac:dyDescent="0.25">
      <c r="C9" s="35"/>
      <c r="D9" s="35"/>
      <c r="E9" s="35"/>
      <c r="F9" s="35"/>
      <c r="G9" s="35"/>
    </row>
    <row r="10" spans="3:7" x14ac:dyDescent="0.25">
      <c r="C10" s="368" t="s">
        <v>2</v>
      </c>
      <c r="D10" s="369"/>
      <c r="E10" s="25" t="s">
        <v>228</v>
      </c>
      <c r="F10" s="372" t="s">
        <v>230</v>
      </c>
      <c r="G10" s="25" t="s">
        <v>231</v>
      </c>
    </row>
    <row r="11" spans="3:7" x14ac:dyDescent="0.25">
      <c r="C11" s="370"/>
      <c r="D11" s="371"/>
      <c r="E11" s="29" t="s">
        <v>229</v>
      </c>
      <c r="F11" s="373"/>
      <c r="G11" s="29" t="s">
        <v>232</v>
      </c>
    </row>
    <row r="12" spans="3:7" x14ac:dyDescent="0.25">
      <c r="C12" s="36"/>
      <c r="D12" s="37"/>
      <c r="E12" s="38"/>
      <c r="F12" s="38"/>
      <c r="G12" s="38"/>
    </row>
    <row r="13" spans="3:7" x14ac:dyDescent="0.25">
      <c r="C13" s="39"/>
      <c r="D13" s="40" t="s">
        <v>233</v>
      </c>
      <c r="E13" s="206">
        <f>+E14+E15+E16</f>
        <v>190234000</v>
      </c>
      <c r="F13" s="206">
        <f t="shared" ref="F13:G13" si="0">+F14+F15+F16</f>
        <v>238223678.53</v>
      </c>
      <c r="G13" s="206">
        <f t="shared" si="0"/>
        <v>238223678.53</v>
      </c>
    </row>
    <row r="14" spans="3:7" x14ac:dyDescent="0.25">
      <c r="C14" s="39"/>
      <c r="D14" s="42" t="s">
        <v>234</v>
      </c>
      <c r="E14" s="206">
        <v>190234000</v>
      </c>
      <c r="F14" s="206">
        <v>238223678.53</v>
      </c>
      <c r="G14" s="206">
        <v>238223678.53</v>
      </c>
    </row>
    <row r="15" spans="3:7" x14ac:dyDescent="0.25">
      <c r="C15" s="39"/>
      <c r="D15" s="42" t="s">
        <v>235</v>
      </c>
      <c r="E15" s="206">
        <v>0</v>
      </c>
      <c r="F15" s="206">
        <v>0</v>
      </c>
      <c r="G15" s="206">
        <v>0</v>
      </c>
    </row>
    <row r="16" spans="3:7" x14ac:dyDescent="0.25">
      <c r="C16" s="39"/>
      <c r="D16" s="42" t="s">
        <v>236</v>
      </c>
      <c r="E16" s="206">
        <v>0</v>
      </c>
      <c r="F16" s="206">
        <v>0</v>
      </c>
      <c r="G16" s="206">
        <v>0</v>
      </c>
    </row>
    <row r="17" spans="3:7" x14ac:dyDescent="0.25">
      <c r="C17" s="39"/>
      <c r="D17" s="43"/>
      <c r="E17" s="206"/>
      <c r="F17" s="206"/>
      <c r="G17" s="206"/>
    </row>
    <row r="18" spans="3:7" x14ac:dyDescent="0.25">
      <c r="C18" s="39"/>
      <c r="D18" s="40" t="s">
        <v>237</v>
      </c>
      <c r="E18" s="206">
        <f>+E19+E20</f>
        <v>190234000</v>
      </c>
      <c r="F18" s="206">
        <f t="shared" ref="F18:G18" si="1">+F19+F20</f>
        <v>234424479.56</v>
      </c>
      <c r="G18" s="206">
        <f t="shared" si="1"/>
        <v>234424479.56</v>
      </c>
    </row>
    <row r="19" spans="3:7" x14ac:dyDescent="0.25">
      <c r="C19" s="39"/>
      <c r="D19" s="42" t="s">
        <v>238</v>
      </c>
      <c r="E19" s="206">
        <v>190234000</v>
      </c>
      <c r="F19" s="206">
        <v>234424479.56</v>
      </c>
      <c r="G19" s="206">
        <v>234424479.56</v>
      </c>
    </row>
    <row r="20" spans="3:7" x14ac:dyDescent="0.25">
      <c r="C20" s="39"/>
      <c r="D20" s="42" t="s">
        <v>239</v>
      </c>
      <c r="E20" s="206">
        <v>0</v>
      </c>
      <c r="F20" s="206">
        <v>0</v>
      </c>
      <c r="G20" s="206">
        <v>0</v>
      </c>
    </row>
    <row r="21" spans="3:7" x14ac:dyDescent="0.25">
      <c r="C21" s="39"/>
      <c r="D21" s="43"/>
      <c r="E21" s="206"/>
      <c r="F21" s="206"/>
      <c r="G21" s="206"/>
    </row>
    <row r="22" spans="3:7" x14ac:dyDescent="0.25">
      <c r="C22" s="39"/>
      <c r="D22" s="40" t="s">
        <v>240</v>
      </c>
      <c r="E22" s="207"/>
      <c r="F22" s="206">
        <v>0</v>
      </c>
      <c r="G22" s="206">
        <v>0</v>
      </c>
    </row>
    <row r="23" spans="3:7" x14ac:dyDescent="0.25">
      <c r="C23" s="39"/>
      <c r="D23" s="42" t="s">
        <v>241</v>
      </c>
      <c r="E23" s="307"/>
      <c r="F23" s="307">
        <v>0</v>
      </c>
      <c r="G23" s="307">
        <v>0</v>
      </c>
    </row>
    <row r="24" spans="3:7" x14ac:dyDescent="0.25">
      <c r="C24" s="358"/>
      <c r="D24" s="42" t="s">
        <v>242</v>
      </c>
      <c r="E24" s="362"/>
      <c r="F24" s="363">
        <v>0</v>
      </c>
      <c r="G24" s="363">
        <v>0</v>
      </c>
    </row>
    <row r="25" spans="3:7" x14ac:dyDescent="0.25">
      <c r="C25" s="358"/>
      <c r="D25" s="42" t="s">
        <v>243</v>
      </c>
      <c r="E25" s="362"/>
      <c r="F25" s="363"/>
      <c r="G25" s="363"/>
    </row>
    <row r="26" spans="3:7" x14ac:dyDescent="0.25">
      <c r="C26" s="39"/>
      <c r="D26" s="43"/>
      <c r="E26" s="206"/>
      <c r="F26" s="206"/>
      <c r="G26" s="206"/>
    </row>
    <row r="27" spans="3:7" x14ac:dyDescent="0.25">
      <c r="C27" s="358"/>
      <c r="D27" s="40" t="s">
        <v>804</v>
      </c>
      <c r="E27" s="206">
        <f>+E13-E18+E22</f>
        <v>0</v>
      </c>
      <c r="F27" s="206">
        <f t="shared" ref="F27:G27" si="2">+F13-F18+F22</f>
        <v>3799198.9699999988</v>
      </c>
      <c r="G27" s="206">
        <f t="shared" si="2"/>
        <v>3799198.9699999988</v>
      </c>
    </row>
    <row r="28" spans="3:7" x14ac:dyDescent="0.25">
      <c r="C28" s="358"/>
      <c r="D28" s="40" t="s">
        <v>244</v>
      </c>
      <c r="E28" s="206">
        <f>+E27-E16</f>
        <v>0</v>
      </c>
      <c r="F28" s="206">
        <f t="shared" ref="F28:G28" si="3">+F27-F16</f>
        <v>3799198.9699999988</v>
      </c>
      <c r="G28" s="206">
        <f t="shared" si="3"/>
        <v>3799198.9699999988</v>
      </c>
    </row>
    <row r="29" spans="3:7" x14ac:dyDescent="0.25">
      <c r="C29" s="358"/>
      <c r="D29" s="43"/>
      <c r="E29" s="206"/>
      <c r="F29" s="206"/>
      <c r="G29" s="206"/>
    </row>
    <row r="30" spans="3:7" x14ac:dyDescent="0.25">
      <c r="C30" s="358"/>
      <c r="D30" s="40" t="s">
        <v>245</v>
      </c>
      <c r="E30" s="206"/>
      <c r="F30" s="206"/>
      <c r="G30" s="206"/>
    </row>
    <row r="31" spans="3:7" x14ac:dyDescent="0.25">
      <c r="C31" s="358"/>
      <c r="D31" s="40" t="s">
        <v>246</v>
      </c>
      <c r="E31" s="206">
        <f>+E28-E22</f>
        <v>0</v>
      </c>
      <c r="F31" s="206">
        <f t="shared" ref="F31:G31" si="4">+F28-F22</f>
        <v>3799198.9699999988</v>
      </c>
      <c r="G31" s="206">
        <f t="shared" si="4"/>
        <v>3799198.9699999988</v>
      </c>
    </row>
    <row r="32" spans="3:7" x14ac:dyDescent="0.25">
      <c r="C32" s="45"/>
      <c r="D32" s="46"/>
      <c r="E32" s="209"/>
      <c r="F32" s="209"/>
      <c r="G32" s="209"/>
    </row>
    <row r="33" spans="3:7" x14ac:dyDescent="0.25">
      <c r="C33" s="359"/>
      <c r="D33" s="359"/>
      <c r="E33" s="359"/>
      <c r="F33" s="359"/>
      <c r="G33" s="359"/>
    </row>
    <row r="34" spans="3:7" x14ac:dyDescent="0.25">
      <c r="C34" s="360" t="s">
        <v>247</v>
      </c>
      <c r="D34" s="361"/>
      <c r="E34" s="47" t="s">
        <v>248</v>
      </c>
      <c r="F34" s="47" t="s">
        <v>230</v>
      </c>
      <c r="G34" s="47" t="s">
        <v>232</v>
      </c>
    </row>
    <row r="35" spans="3:7" x14ac:dyDescent="0.25">
      <c r="C35" s="36"/>
      <c r="D35" s="37"/>
      <c r="E35" s="38"/>
      <c r="F35" s="38"/>
      <c r="G35" s="48"/>
    </row>
    <row r="36" spans="3:7" x14ac:dyDescent="0.25">
      <c r="C36" s="358"/>
      <c r="D36" s="40" t="s">
        <v>249</v>
      </c>
      <c r="E36" s="206">
        <f>+E37+E38</f>
        <v>0</v>
      </c>
      <c r="F36" s="206">
        <f t="shared" ref="F36:G36" si="5">+F37+F38</f>
        <v>0</v>
      </c>
      <c r="G36" s="206">
        <f t="shared" si="5"/>
        <v>0</v>
      </c>
    </row>
    <row r="37" spans="3:7" x14ac:dyDescent="0.25">
      <c r="C37" s="358"/>
      <c r="D37" s="42" t="s">
        <v>250</v>
      </c>
      <c r="E37" s="206">
        <v>0</v>
      </c>
      <c r="F37" s="206">
        <v>0</v>
      </c>
      <c r="G37" s="210">
        <v>0</v>
      </c>
    </row>
    <row r="38" spans="3:7" x14ac:dyDescent="0.25">
      <c r="C38" s="358"/>
      <c r="D38" s="42" t="s">
        <v>251</v>
      </c>
      <c r="E38" s="206">
        <v>0</v>
      </c>
      <c r="F38" s="206">
        <v>0</v>
      </c>
      <c r="G38" s="210">
        <v>0</v>
      </c>
    </row>
    <row r="39" spans="3:7" x14ac:dyDescent="0.25">
      <c r="C39" s="39"/>
      <c r="D39" s="43"/>
      <c r="E39" s="41"/>
      <c r="F39" s="41"/>
      <c r="G39" s="49"/>
    </row>
    <row r="40" spans="3:7" x14ac:dyDescent="0.25">
      <c r="C40" s="39"/>
      <c r="D40" s="40" t="s">
        <v>252</v>
      </c>
      <c r="E40" s="206">
        <f>+E31+E36</f>
        <v>0</v>
      </c>
      <c r="F40" s="208">
        <f t="shared" ref="F40:G40" si="6">+F31+F36</f>
        <v>3799198.9699999988</v>
      </c>
      <c r="G40" s="208">
        <f t="shared" si="6"/>
        <v>3799198.9699999988</v>
      </c>
    </row>
    <row r="41" spans="3:7" x14ac:dyDescent="0.25">
      <c r="C41" s="45"/>
      <c r="D41" s="46"/>
      <c r="E41" s="191"/>
      <c r="F41" s="191"/>
      <c r="G41" s="191"/>
    </row>
    <row r="43" spans="3:7" x14ac:dyDescent="0.25">
      <c r="C43" s="368" t="s">
        <v>247</v>
      </c>
      <c r="D43" s="369"/>
      <c r="E43" s="239" t="s">
        <v>228</v>
      </c>
      <c r="F43" s="372" t="s">
        <v>230</v>
      </c>
      <c r="G43" s="239" t="s">
        <v>231</v>
      </c>
    </row>
    <row r="44" spans="3:7" x14ac:dyDescent="0.25">
      <c r="C44" s="370"/>
      <c r="D44" s="371"/>
      <c r="E44" s="248" t="s">
        <v>248</v>
      </c>
      <c r="F44" s="373"/>
      <c r="G44" s="248" t="s">
        <v>232</v>
      </c>
    </row>
    <row r="45" spans="3:7" x14ac:dyDescent="0.25">
      <c r="C45" s="250"/>
      <c r="D45" s="251"/>
      <c r="E45" s="211"/>
      <c r="F45" s="211"/>
      <c r="G45" s="211"/>
    </row>
    <row r="46" spans="3:7" x14ac:dyDescent="0.25">
      <c r="C46" s="246"/>
      <c r="D46" s="254" t="s">
        <v>253</v>
      </c>
      <c r="E46" s="247">
        <f>+E47+E48</f>
        <v>0</v>
      </c>
      <c r="F46" s="247">
        <f t="shared" ref="F46:G46" si="7">+F47+F48</f>
        <v>0</v>
      </c>
      <c r="G46" s="247">
        <f t="shared" si="7"/>
        <v>0</v>
      </c>
    </row>
    <row r="47" spans="3:7" x14ac:dyDescent="0.25">
      <c r="C47" s="358"/>
      <c r="D47" s="42" t="s">
        <v>254</v>
      </c>
      <c r="E47" s="247">
        <v>0</v>
      </c>
      <c r="F47" s="247">
        <v>0</v>
      </c>
      <c r="G47" s="247">
        <v>0</v>
      </c>
    </row>
    <row r="48" spans="3:7" x14ac:dyDescent="0.25">
      <c r="C48" s="358"/>
      <c r="D48" s="42" t="s">
        <v>255</v>
      </c>
      <c r="E48" s="247">
        <v>0</v>
      </c>
      <c r="F48" s="247">
        <v>0</v>
      </c>
      <c r="G48" s="247">
        <v>0</v>
      </c>
    </row>
    <row r="49" spans="3:7" x14ac:dyDescent="0.25">
      <c r="C49" s="358"/>
      <c r="D49" s="42" t="s">
        <v>256</v>
      </c>
      <c r="E49" s="247"/>
      <c r="F49" s="247"/>
      <c r="G49" s="247"/>
    </row>
    <row r="50" spans="3:7" x14ac:dyDescent="0.25">
      <c r="C50" s="358"/>
      <c r="D50" s="254" t="s">
        <v>257</v>
      </c>
      <c r="E50" s="247">
        <f>+E51+E52</f>
        <v>0</v>
      </c>
      <c r="F50" s="247">
        <f t="shared" ref="F50:G50" si="8">+F51+F52</f>
        <v>0</v>
      </c>
      <c r="G50" s="247">
        <f t="shared" si="8"/>
        <v>0</v>
      </c>
    </row>
    <row r="51" spans="3:7" x14ac:dyDescent="0.25">
      <c r="C51" s="358"/>
      <c r="D51" s="42" t="s">
        <v>258</v>
      </c>
      <c r="E51" s="247">
        <v>0</v>
      </c>
      <c r="F51" s="247">
        <v>0</v>
      </c>
      <c r="G51" s="247">
        <v>0</v>
      </c>
    </row>
    <row r="52" spans="3:7" x14ac:dyDescent="0.25">
      <c r="C52" s="358"/>
      <c r="D52" s="42" t="s">
        <v>259</v>
      </c>
      <c r="E52" s="247">
        <v>0</v>
      </c>
      <c r="F52" s="247">
        <v>0</v>
      </c>
      <c r="G52" s="247">
        <v>0</v>
      </c>
    </row>
    <row r="53" spans="3:7" x14ac:dyDescent="0.25">
      <c r="C53" s="246"/>
      <c r="D53" s="43"/>
      <c r="E53" s="247"/>
      <c r="F53" s="247"/>
      <c r="G53" s="247"/>
    </row>
    <row r="54" spans="3:7" x14ac:dyDescent="0.25">
      <c r="C54" s="358"/>
      <c r="D54" s="377" t="s">
        <v>260</v>
      </c>
      <c r="E54" s="247">
        <f>+E46-E50</f>
        <v>0</v>
      </c>
      <c r="F54" s="247">
        <f t="shared" ref="F54:G54" si="9">+F46-F50</f>
        <v>0</v>
      </c>
      <c r="G54" s="247">
        <f t="shared" si="9"/>
        <v>0</v>
      </c>
    </row>
    <row r="55" spans="3:7" x14ac:dyDescent="0.25">
      <c r="C55" s="376"/>
      <c r="D55" s="378"/>
      <c r="E55" s="53"/>
      <c r="F55" s="53"/>
      <c r="G55" s="53"/>
    </row>
    <row r="57" spans="3:7" x14ac:dyDescent="0.25">
      <c r="C57" s="368" t="s">
        <v>247</v>
      </c>
      <c r="D57" s="369"/>
      <c r="E57" s="242" t="s">
        <v>228</v>
      </c>
      <c r="F57" s="372" t="s">
        <v>230</v>
      </c>
      <c r="G57" s="242" t="s">
        <v>231</v>
      </c>
    </row>
    <row r="58" spans="3:7" x14ac:dyDescent="0.25">
      <c r="C58" s="370"/>
      <c r="D58" s="371"/>
      <c r="E58" s="244" t="s">
        <v>248</v>
      </c>
      <c r="F58" s="373"/>
      <c r="G58" s="244" t="s">
        <v>232</v>
      </c>
    </row>
    <row r="59" spans="3:7" x14ac:dyDescent="0.25">
      <c r="C59" s="374"/>
      <c r="D59" s="375"/>
      <c r="E59" s="38"/>
      <c r="F59" s="38"/>
      <c r="G59" s="38"/>
    </row>
    <row r="60" spans="3:7" x14ac:dyDescent="0.25">
      <c r="C60" s="358"/>
      <c r="D60" s="379" t="s">
        <v>234</v>
      </c>
      <c r="E60" s="44"/>
      <c r="F60" s="44"/>
      <c r="G60" s="44"/>
    </row>
    <row r="61" spans="3:7" x14ac:dyDescent="0.25">
      <c r="C61" s="358"/>
      <c r="D61" s="379"/>
      <c r="E61" s="247">
        <f>+E13</f>
        <v>190234000</v>
      </c>
      <c r="F61" s="247">
        <f>+F13</f>
        <v>238223678.53</v>
      </c>
      <c r="G61" s="247">
        <f>+G13</f>
        <v>238223678.53</v>
      </c>
    </row>
    <row r="62" spans="3:7" x14ac:dyDescent="0.25">
      <c r="C62" s="358"/>
      <c r="D62" s="237" t="s">
        <v>261</v>
      </c>
      <c r="E62" s="247">
        <f>+E63+E64</f>
        <v>0</v>
      </c>
      <c r="F62" s="247">
        <f t="shared" ref="F62:G62" si="10">+F63+F64</f>
        <v>0</v>
      </c>
      <c r="G62" s="247">
        <f t="shared" si="10"/>
        <v>0</v>
      </c>
    </row>
    <row r="63" spans="3:7" x14ac:dyDescent="0.25">
      <c r="C63" s="358"/>
      <c r="D63" s="42" t="s">
        <v>262</v>
      </c>
      <c r="E63" s="247">
        <v>0</v>
      </c>
      <c r="F63" s="247">
        <v>0</v>
      </c>
      <c r="G63" s="247">
        <v>0</v>
      </c>
    </row>
    <row r="64" spans="3:7" x14ac:dyDescent="0.25">
      <c r="C64" s="358"/>
      <c r="D64" s="42" t="s">
        <v>258</v>
      </c>
      <c r="E64" s="247">
        <v>0</v>
      </c>
      <c r="F64" s="247">
        <v>0</v>
      </c>
      <c r="G64" s="247">
        <v>0</v>
      </c>
    </row>
    <row r="65" spans="3:7" x14ac:dyDescent="0.25">
      <c r="C65" s="358"/>
      <c r="D65" s="54"/>
      <c r="E65" s="247"/>
      <c r="F65" s="247"/>
      <c r="G65" s="247"/>
    </row>
    <row r="66" spans="3:7" x14ac:dyDescent="0.25">
      <c r="C66" s="246"/>
      <c r="D66" s="252" t="s">
        <v>238</v>
      </c>
      <c r="E66" s="247">
        <v>0</v>
      </c>
      <c r="F66" s="247">
        <v>0</v>
      </c>
      <c r="G66" s="247">
        <v>0</v>
      </c>
    </row>
    <row r="67" spans="3:7" x14ac:dyDescent="0.25">
      <c r="C67" s="246"/>
      <c r="D67" s="54"/>
      <c r="E67" s="247"/>
      <c r="F67" s="247"/>
      <c r="G67" s="247"/>
    </row>
    <row r="68" spans="3:7" x14ac:dyDescent="0.25">
      <c r="C68" s="246"/>
      <c r="D68" s="252" t="s">
        <v>241</v>
      </c>
      <c r="E68" s="212"/>
      <c r="F68" s="247">
        <v>0</v>
      </c>
      <c r="G68" s="247">
        <v>0</v>
      </c>
    </row>
    <row r="69" spans="3:7" x14ac:dyDescent="0.25">
      <c r="C69" s="246"/>
      <c r="D69" s="54"/>
      <c r="E69" s="247"/>
      <c r="F69" s="247"/>
      <c r="G69" s="247"/>
    </row>
    <row r="70" spans="3:7" x14ac:dyDescent="0.25">
      <c r="C70" s="358"/>
      <c r="D70" s="55" t="s">
        <v>263</v>
      </c>
      <c r="E70" s="247">
        <f>+E61</f>
        <v>190234000</v>
      </c>
      <c r="F70" s="247">
        <f>+F61</f>
        <v>238223678.53</v>
      </c>
      <c r="G70" s="247">
        <f>+G61</f>
        <v>238223678.53</v>
      </c>
    </row>
    <row r="71" spans="3:7" x14ac:dyDescent="0.25">
      <c r="C71" s="358"/>
      <c r="D71" s="55" t="s">
        <v>264</v>
      </c>
      <c r="E71" s="247">
        <f>+E70-E62</f>
        <v>190234000</v>
      </c>
      <c r="F71" s="247">
        <f t="shared" ref="F71:G71" si="11">+F70-F62</f>
        <v>238223678.53</v>
      </c>
      <c r="G71" s="247">
        <f t="shared" si="11"/>
        <v>238223678.53</v>
      </c>
    </row>
    <row r="72" spans="3:7" x14ac:dyDescent="0.25">
      <c r="C72" s="358"/>
      <c r="D72" s="55" t="s">
        <v>265</v>
      </c>
      <c r="E72" s="247"/>
      <c r="F72" s="247"/>
      <c r="G72" s="247"/>
    </row>
    <row r="73" spans="3:7" x14ac:dyDescent="0.25">
      <c r="C73" s="376"/>
      <c r="D73" s="56"/>
      <c r="E73" s="296"/>
      <c r="F73" s="296"/>
      <c r="G73" s="296"/>
    </row>
    <row r="74" spans="3:7" x14ac:dyDescent="0.25">
      <c r="C74" s="11"/>
      <c r="D74" s="2"/>
      <c r="E74" s="2"/>
      <c r="F74" s="2"/>
      <c r="G74" s="2"/>
    </row>
    <row r="75" spans="3:7" x14ac:dyDescent="0.25">
      <c r="C75" s="368" t="s">
        <v>247</v>
      </c>
      <c r="D75" s="369"/>
      <c r="E75" s="242" t="s">
        <v>228</v>
      </c>
      <c r="F75" s="372" t="s">
        <v>230</v>
      </c>
      <c r="G75" s="242" t="s">
        <v>231</v>
      </c>
    </row>
    <row r="76" spans="3:7" x14ac:dyDescent="0.25">
      <c r="C76" s="370"/>
      <c r="D76" s="371"/>
      <c r="E76" s="244" t="s">
        <v>248</v>
      </c>
      <c r="F76" s="373"/>
      <c r="G76" s="244" t="s">
        <v>232</v>
      </c>
    </row>
    <row r="77" spans="3:7" x14ac:dyDescent="0.25">
      <c r="C77" s="374"/>
      <c r="D77" s="375"/>
      <c r="E77" s="48"/>
      <c r="F77" s="57"/>
      <c r="G77" s="57"/>
    </row>
    <row r="78" spans="3:7" x14ac:dyDescent="0.25">
      <c r="C78" s="358"/>
      <c r="D78" s="379" t="s">
        <v>235</v>
      </c>
      <c r="E78" s="253">
        <v>0</v>
      </c>
      <c r="F78" s="253">
        <v>0</v>
      </c>
      <c r="G78" s="253">
        <v>0</v>
      </c>
    </row>
    <row r="79" spans="3:7" x14ac:dyDescent="0.25">
      <c r="C79" s="358"/>
      <c r="D79" s="379"/>
      <c r="E79" s="253"/>
      <c r="F79" s="253"/>
      <c r="G79" s="253"/>
    </row>
    <row r="80" spans="3:7" x14ac:dyDescent="0.25">
      <c r="C80" s="358"/>
      <c r="D80" s="252" t="s">
        <v>266</v>
      </c>
      <c r="E80" s="253">
        <f>+E83-E84</f>
        <v>0</v>
      </c>
      <c r="F80" s="253">
        <f t="shared" ref="F80:G80" si="12">+F83-F84</f>
        <v>0</v>
      </c>
      <c r="G80" s="253">
        <f t="shared" si="12"/>
        <v>0</v>
      </c>
    </row>
    <row r="81" spans="3:7" x14ac:dyDescent="0.25">
      <c r="C81" s="358"/>
      <c r="D81" s="252" t="s">
        <v>805</v>
      </c>
      <c r="E81" s="253"/>
      <c r="F81" s="249"/>
      <c r="G81" s="249"/>
    </row>
    <row r="82" spans="3:7" x14ac:dyDescent="0.25">
      <c r="C82" s="358"/>
      <c r="D82" s="42" t="s">
        <v>267</v>
      </c>
      <c r="E82" s="253"/>
      <c r="F82" s="249"/>
      <c r="G82" s="249"/>
    </row>
    <row r="83" spans="3:7" x14ac:dyDescent="0.25">
      <c r="C83" s="358"/>
      <c r="D83" s="42" t="s">
        <v>256</v>
      </c>
      <c r="E83" s="253">
        <v>0</v>
      </c>
      <c r="F83" s="249">
        <v>0</v>
      </c>
      <c r="G83" s="249">
        <v>0</v>
      </c>
    </row>
    <row r="84" spans="3:7" x14ac:dyDescent="0.25">
      <c r="C84" s="358"/>
      <c r="D84" s="42" t="s">
        <v>259</v>
      </c>
      <c r="E84" s="253">
        <v>0</v>
      </c>
      <c r="F84" s="249">
        <v>0</v>
      </c>
      <c r="G84" s="249">
        <v>0</v>
      </c>
    </row>
    <row r="85" spans="3:7" x14ac:dyDescent="0.25">
      <c r="C85" s="358"/>
      <c r="D85" s="54"/>
      <c r="E85" s="253"/>
      <c r="F85" s="249"/>
      <c r="G85" s="249"/>
    </row>
    <row r="86" spans="3:7" x14ac:dyDescent="0.25">
      <c r="C86" s="246"/>
      <c r="D86" s="252" t="s">
        <v>239</v>
      </c>
      <c r="E86" s="253">
        <v>0</v>
      </c>
      <c r="F86" s="249">
        <v>0</v>
      </c>
      <c r="G86" s="249">
        <v>0</v>
      </c>
    </row>
    <row r="87" spans="3:7" x14ac:dyDescent="0.25">
      <c r="C87" s="246"/>
      <c r="D87" s="54"/>
      <c r="E87" s="253"/>
      <c r="F87" s="249"/>
      <c r="G87" s="249"/>
    </row>
    <row r="88" spans="3:7" x14ac:dyDescent="0.25">
      <c r="C88" s="246"/>
      <c r="D88" s="252" t="s">
        <v>268</v>
      </c>
      <c r="E88" s="213">
        <v>0</v>
      </c>
      <c r="F88" s="249">
        <v>0</v>
      </c>
      <c r="G88" s="249">
        <v>0</v>
      </c>
    </row>
    <row r="89" spans="3:7" x14ac:dyDescent="0.25">
      <c r="C89" s="246"/>
      <c r="D89" s="54"/>
      <c r="E89" s="253"/>
      <c r="F89" s="249"/>
      <c r="G89" s="249"/>
    </row>
    <row r="90" spans="3:7" x14ac:dyDescent="0.25">
      <c r="C90" s="358"/>
      <c r="D90" s="55" t="s">
        <v>269</v>
      </c>
      <c r="E90" s="214">
        <f>+E78+E80+E86+E88</f>
        <v>0</v>
      </c>
      <c r="F90" s="214">
        <f t="shared" ref="F90:G90" si="13">+F78+F80+F86+F88</f>
        <v>0</v>
      </c>
      <c r="G90" s="214">
        <f t="shared" si="13"/>
        <v>0</v>
      </c>
    </row>
    <row r="91" spans="3:7" x14ac:dyDescent="0.25">
      <c r="C91" s="358"/>
      <c r="D91" s="55" t="s">
        <v>270</v>
      </c>
      <c r="E91" s="253"/>
      <c r="F91" s="253"/>
      <c r="G91" s="253"/>
    </row>
    <row r="92" spans="3:7" x14ac:dyDescent="0.25">
      <c r="C92" s="358"/>
      <c r="D92" s="55" t="s">
        <v>271</v>
      </c>
      <c r="E92" s="253">
        <f>+E80</f>
        <v>0</v>
      </c>
      <c r="F92" s="253">
        <f t="shared" ref="F92:G92" si="14">+F80</f>
        <v>0</v>
      </c>
      <c r="G92" s="253">
        <f t="shared" si="14"/>
        <v>0</v>
      </c>
    </row>
    <row r="93" spans="3:7" x14ac:dyDescent="0.25">
      <c r="C93" s="376"/>
      <c r="D93" s="56"/>
      <c r="E93" s="50"/>
      <c r="F93" s="61"/>
      <c r="G93" s="61"/>
    </row>
  </sheetData>
  <mergeCells count="36">
    <mergeCell ref="C90:C93"/>
    <mergeCell ref="C70:C73"/>
    <mergeCell ref="C75:D76"/>
    <mergeCell ref="F75:F76"/>
    <mergeCell ref="C77:D77"/>
    <mergeCell ref="C78:C79"/>
    <mergeCell ref="D78:D79"/>
    <mergeCell ref="C60:C61"/>
    <mergeCell ref="D60:D61"/>
    <mergeCell ref="C62:C65"/>
    <mergeCell ref="C80:C85"/>
    <mergeCell ref="F43:F44"/>
    <mergeCell ref="C36:C38"/>
    <mergeCell ref="C57:D58"/>
    <mergeCell ref="F57:F58"/>
    <mergeCell ref="C59:D59"/>
    <mergeCell ref="C47:C49"/>
    <mergeCell ref="C50:C52"/>
    <mergeCell ref="C54:C55"/>
    <mergeCell ref="D54:D55"/>
    <mergeCell ref="C43:D44"/>
    <mergeCell ref="C4:G4"/>
    <mergeCell ref="C30:C31"/>
    <mergeCell ref="C33:G33"/>
    <mergeCell ref="C34:D34"/>
    <mergeCell ref="C24:C25"/>
    <mergeCell ref="E24:E25"/>
    <mergeCell ref="F24:F25"/>
    <mergeCell ref="G24:G25"/>
    <mergeCell ref="C27:C29"/>
    <mergeCell ref="C5:G5"/>
    <mergeCell ref="C6:G6"/>
    <mergeCell ref="C7:G7"/>
    <mergeCell ref="C8:G8"/>
    <mergeCell ref="C10:D11"/>
    <mergeCell ref="F10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0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N112"/>
  <sheetViews>
    <sheetView topLeftCell="A7" workbookViewId="0">
      <selection activeCell="C4" sqref="C4:K103"/>
    </sheetView>
  </sheetViews>
  <sheetFormatPr baseColWidth="10" defaultRowHeight="15" x14ac:dyDescent="0.25"/>
  <cols>
    <col min="5" max="5" width="39.7109375" customWidth="1"/>
    <col min="6" max="6" width="13" customWidth="1"/>
    <col min="7" max="7" width="16" customWidth="1"/>
    <col min="8" max="8" width="13" customWidth="1"/>
    <col min="9" max="9" width="14" customWidth="1"/>
    <col min="10" max="10" width="13.42578125" customWidth="1"/>
    <col min="11" max="11" width="15.7109375" customWidth="1"/>
  </cols>
  <sheetData>
    <row r="4" spans="3:11" x14ac:dyDescent="0.25">
      <c r="C4" s="380" t="s">
        <v>801</v>
      </c>
      <c r="D4" s="381"/>
      <c r="E4" s="381"/>
      <c r="F4" s="381"/>
      <c r="G4" s="381"/>
      <c r="H4" s="381"/>
      <c r="I4" s="381"/>
      <c r="J4" s="381"/>
      <c r="K4" s="382"/>
    </row>
    <row r="5" spans="3:11" x14ac:dyDescent="0.25">
      <c r="C5" s="383" t="s">
        <v>272</v>
      </c>
      <c r="D5" s="344"/>
      <c r="E5" s="344"/>
      <c r="F5" s="344"/>
      <c r="G5" s="344"/>
      <c r="H5" s="344"/>
      <c r="I5" s="344"/>
      <c r="J5" s="344"/>
      <c r="K5" s="384"/>
    </row>
    <row r="6" spans="3:11" x14ac:dyDescent="0.25">
      <c r="C6" s="383" t="s">
        <v>811</v>
      </c>
      <c r="D6" s="344"/>
      <c r="E6" s="344"/>
      <c r="F6" s="344"/>
      <c r="G6" s="344"/>
      <c r="H6" s="344"/>
      <c r="I6" s="344"/>
      <c r="J6" s="344"/>
      <c r="K6" s="384"/>
    </row>
    <row r="7" spans="3:11" x14ac:dyDescent="0.25">
      <c r="C7" s="385" t="s">
        <v>1</v>
      </c>
      <c r="D7" s="366"/>
      <c r="E7" s="366"/>
      <c r="F7" s="366"/>
      <c r="G7" s="366"/>
      <c r="H7" s="366"/>
      <c r="I7" s="366"/>
      <c r="J7" s="366"/>
      <c r="K7" s="386"/>
    </row>
    <row r="8" spans="3:11" x14ac:dyDescent="0.25">
      <c r="C8" s="387"/>
      <c r="D8" s="388"/>
      <c r="E8" s="389"/>
      <c r="F8" s="331" t="s">
        <v>273</v>
      </c>
      <c r="G8" s="332"/>
      <c r="H8" s="332"/>
      <c r="I8" s="332"/>
      <c r="J8" s="333"/>
      <c r="K8" s="390" t="s">
        <v>274</v>
      </c>
    </row>
    <row r="9" spans="3:11" x14ac:dyDescent="0.25">
      <c r="C9" s="383" t="s">
        <v>247</v>
      </c>
      <c r="D9" s="344"/>
      <c r="E9" s="330"/>
      <c r="F9" s="372" t="s">
        <v>276</v>
      </c>
      <c r="G9" s="30" t="s">
        <v>277</v>
      </c>
      <c r="H9" s="372" t="s">
        <v>279</v>
      </c>
      <c r="I9" s="372" t="s">
        <v>230</v>
      </c>
      <c r="J9" s="372" t="s">
        <v>280</v>
      </c>
      <c r="K9" s="391"/>
    </row>
    <row r="10" spans="3:11" x14ac:dyDescent="0.25">
      <c r="C10" s="383" t="s">
        <v>275</v>
      </c>
      <c r="D10" s="344"/>
      <c r="E10" s="330"/>
      <c r="F10" s="392"/>
      <c r="G10" s="31" t="s">
        <v>278</v>
      </c>
      <c r="H10" s="392"/>
      <c r="I10" s="392"/>
      <c r="J10" s="392"/>
      <c r="K10" s="391"/>
    </row>
    <row r="11" spans="3:11" x14ac:dyDescent="0.25">
      <c r="C11" s="394"/>
      <c r="D11" s="395"/>
      <c r="E11" s="395"/>
      <c r="F11" s="181"/>
      <c r="G11" s="182"/>
      <c r="H11" s="181"/>
      <c r="I11" s="182"/>
      <c r="J11" s="181"/>
      <c r="K11" s="183"/>
    </row>
    <row r="12" spans="3:11" x14ac:dyDescent="0.25">
      <c r="C12" s="396" t="s">
        <v>281</v>
      </c>
      <c r="D12" s="397"/>
      <c r="E12" s="397"/>
      <c r="F12" s="194"/>
      <c r="G12" s="195"/>
      <c r="H12" s="194"/>
      <c r="I12" s="195"/>
      <c r="J12" s="194"/>
      <c r="K12" s="193"/>
    </row>
    <row r="13" spans="3:11" x14ac:dyDescent="0.25">
      <c r="C13" s="179"/>
      <c r="D13" s="393" t="s">
        <v>282</v>
      </c>
      <c r="E13" s="393"/>
      <c r="F13" s="215">
        <v>0</v>
      </c>
      <c r="G13" s="216">
        <v>0</v>
      </c>
      <c r="H13" s="215">
        <v>0</v>
      </c>
      <c r="I13" s="216">
        <v>0</v>
      </c>
      <c r="J13" s="215">
        <v>0</v>
      </c>
      <c r="K13" s="217">
        <v>0</v>
      </c>
    </row>
    <row r="14" spans="3:11" x14ac:dyDescent="0.25">
      <c r="C14" s="179"/>
      <c r="D14" s="393" t="s">
        <v>283</v>
      </c>
      <c r="E14" s="393"/>
      <c r="F14" s="215">
        <v>0</v>
      </c>
      <c r="G14" s="216">
        <v>0</v>
      </c>
      <c r="H14" s="215">
        <v>0</v>
      </c>
      <c r="I14" s="216">
        <v>0</v>
      </c>
      <c r="J14" s="215">
        <v>0</v>
      </c>
      <c r="K14" s="217">
        <v>0</v>
      </c>
    </row>
    <row r="15" spans="3:11" x14ac:dyDescent="0.25">
      <c r="C15" s="179"/>
      <c r="D15" s="393" t="s">
        <v>284</v>
      </c>
      <c r="E15" s="393"/>
      <c r="F15" s="215">
        <v>0</v>
      </c>
      <c r="G15" s="216">
        <v>0</v>
      </c>
      <c r="H15" s="215">
        <v>0</v>
      </c>
      <c r="I15" s="216">
        <v>0</v>
      </c>
      <c r="J15" s="215">
        <v>0</v>
      </c>
      <c r="K15" s="217">
        <v>0</v>
      </c>
    </row>
    <row r="16" spans="3:11" x14ac:dyDescent="0.25">
      <c r="C16" s="179"/>
      <c r="D16" s="393" t="s">
        <v>285</v>
      </c>
      <c r="E16" s="393"/>
      <c r="F16" s="215">
        <v>0</v>
      </c>
      <c r="G16" s="216">
        <v>334481.28000000003</v>
      </c>
      <c r="H16" s="215">
        <f t="shared" ref="H16:J17" si="0">+G16</f>
        <v>334481.28000000003</v>
      </c>
      <c r="I16" s="216">
        <f t="shared" si="0"/>
        <v>334481.28000000003</v>
      </c>
      <c r="J16" s="215">
        <f t="shared" si="0"/>
        <v>334481.28000000003</v>
      </c>
      <c r="K16" s="217">
        <f>+G16</f>
        <v>334481.28000000003</v>
      </c>
    </row>
    <row r="17" spans="3:14" x14ac:dyDescent="0.25">
      <c r="C17" s="179"/>
      <c r="D17" s="393" t="s">
        <v>286</v>
      </c>
      <c r="E17" s="393"/>
      <c r="F17" s="215">
        <v>0</v>
      </c>
      <c r="G17" s="216">
        <v>801135.26</v>
      </c>
      <c r="H17" s="215">
        <f t="shared" si="0"/>
        <v>801135.26</v>
      </c>
      <c r="I17" s="216">
        <f t="shared" si="0"/>
        <v>801135.26</v>
      </c>
      <c r="J17" s="215">
        <f t="shared" si="0"/>
        <v>801135.26</v>
      </c>
      <c r="K17" s="217">
        <f>+G17</f>
        <v>801135.26</v>
      </c>
    </row>
    <row r="18" spans="3:14" x14ac:dyDescent="0.25">
      <c r="C18" s="179"/>
      <c r="D18" s="393" t="s">
        <v>287</v>
      </c>
      <c r="E18" s="393"/>
      <c r="F18" s="215">
        <v>0</v>
      </c>
      <c r="G18" s="216">
        <v>0</v>
      </c>
      <c r="H18" s="215">
        <v>0</v>
      </c>
      <c r="I18" s="216">
        <v>0</v>
      </c>
      <c r="J18" s="215">
        <v>0</v>
      </c>
      <c r="K18" s="217">
        <v>0</v>
      </c>
    </row>
    <row r="19" spans="3:14" x14ac:dyDescent="0.25">
      <c r="C19" s="179"/>
      <c r="D19" s="393" t="s">
        <v>288</v>
      </c>
      <c r="E19" s="393"/>
      <c r="F19" s="215">
        <v>0</v>
      </c>
      <c r="G19" s="216">
        <v>0</v>
      </c>
      <c r="H19" s="215">
        <v>0</v>
      </c>
      <c r="I19" s="216">
        <v>0</v>
      </c>
      <c r="J19" s="215">
        <v>0</v>
      </c>
      <c r="K19" s="217">
        <v>0</v>
      </c>
    </row>
    <row r="20" spans="3:14" x14ac:dyDescent="0.25">
      <c r="C20" s="398"/>
      <c r="D20" s="393" t="s">
        <v>289</v>
      </c>
      <c r="E20" s="393"/>
      <c r="F20" s="215">
        <f>SUM(F22:F35)</f>
        <v>190234000</v>
      </c>
      <c r="G20" s="216">
        <f t="shared" ref="G20" si="1">SUM(G22:G35)</f>
        <v>45851299.189999998</v>
      </c>
      <c r="H20" s="215">
        <f>+H22</f>
        <v>236085299.19</v>
      </c>
      <c r="I20" s="216">
        <f>+I22</f>
        <v>236085299.19</v>
      </c>
      <c r="J20" s="215">
        <f>+J22</f>
        <v>236085299.19</v>
      </c>
      <c r="K20" s="217">
        <f>+G20</f>
        <v>45851299.189999998</v>
      </c>
    </row>
    <row r="21" spans="3:14" x14ac:dyDescent="0.25">
      <c r="C21" s="398"/>
      <c r="D21" s="393" t="s">
        <v>290</v>
      </c>
      <c r="E21" s="393"/>
      <c r="F21" s="215"/>
      <c r="G21" s="216"/>
      <c r="H21" s="215"/>
      <c r="I21" s="216"/>
      <c r="J21" s="215"/>
      <c r="K21" s="217"/>
    </row>
    <row r="22" spans="3:14" x14ac:dyDescent="0.25">
      <c r="C22" s="179"/>
      <c r="D22" s="180"/>
      <c r="E22" s="180" t="s">
        <v>291</v>
      </c>
      <c r="F22" s="215">
        <v>190234000</v>
      </c>
      <c r="G22" s="216">
        <f>+H22-F22</f>
        <v>45851299.189999998</v>
      </c>
      <c r="H22" s="215">
        <f>237088061.99-1002762.8</f>
        <v>236085299.19</v>
      </c>
      <c r="I22" s="265">
        <f>237088061.99-1002762.8</f>
        <v>236085299.19</v>
      </c>
      <c r="J22" s="265">
        <f>237088061.99-1002762.8</f>
        <v>236085299.19</v>
      </c>
      <c r="K22" s="217">
        <f>+G22</f>
        <v>45851299.189999998</v>
      </c>
    </row>
    <row r="23" spans="3:14" x14ac:dyDescent="0.25">
      <c r="C23" s="179"/>
      <c r="D23" s="180"/>
      <c r="E23" s="180" t="s">
        <v>292</v>
      </c>
      <c r="F23" s="215">
        <v>0</v>
      </c>
      <c r="G23" s="216">
        <v>0</v>
      </c>
      <c r="H23" s="215">
        <v>0</v>
      </c>
      <c r="I23" s="216">
        <v>0</v>
      </c>
      <c r="J23" s="215">
        <v>0</v>
      </c>
      <c r="K23" s="217">
        <v>0</v>
      </c>
    </row>
    <row r="24" spans="3:14" x14ac:dyDescent="0.25">
      <c r="C24" s="179"/>
      <c r="D24" s="180"/>
      <c r="E24" s="180" t="s">
        <v>293</v>
      </c>
      <c r="F24" s="215">
        <v>0</v>
      </c>
      <c r="G24" s="216">
        <v>0</v>
      </c>
      <c r="H24" s="215">
        <v>0</v>
      </c>
      <c r="I24" s="216">
        <v>0</v>
      </c>
      <c r="J24" s="215">
        <v>0</v>
      </c>
      <c r="K24" s="217">
        <v>0</v>
      </c>
      <c r="M24" s="216" t="s">
        <v>806</v>
      </c>
      <c r="N24" s="198" t="s">
        <v>806</v>
      </c>
    </row>
    <row r="25" spans="3:14" x14ac:dyDescent="0.25">
      <c r="C25" s="179"/>
      <c r="D25" s="180"/>
      <c r="E25" s="180" t="s">
        <v>294</v>
      </c>
      <c r="F25" s="215">
        <v>0</v>
      </c>
      <c r="G25" s="216">
        <v>0</v>
      </c>
      <c r="H25" s="215">
        <v>0</v>
      </c>
      <c r="I25" s="216">
        <v>0</v>
      </c>
      <c r="J25" s="215">
        <v>0</v>
      </c>
      <c r="K25" s="217">
        <v>0</v>
      </c>
    </row>
    <row r="26" spans="3:14" x14ac:dyDescent="0.25">
      <c r="C26" s="179"/>
      <c r="D26" s="180"/>
      <c r="E26" s="180" t="s">
        <v>295</v>
      </c>
      <c r="F26" s="215">
        <v>0</v>
      </c>
      <c r="G26" s="216">
        <v>0</v>
      </c>
      <c r="H26" s="215">
        <v>0</v>
      </c>
      <c r="I26" s="216">
        <v>0</v>
      </c>
      <c r="J26" s="215">
        <v>0</v>
      </c>
      <c r="K26" s="217">
        <v>0</v>
      </c>
    </row>
    <row r="27" spans="3:14" x14ac:dyDescent="0.25">
      <c r="C27" s="398"/>
      <c r="D27" s="393"/>
      <c r="E27" s="180" t="s">
        <v>296</v>
      </c>
      <c r="F27" s="399">
        <v>0</v>
      </c>
      <c r="G27" s="400">
        <v>0</v>
      </c>
      <c r="H27" s="399">
        <v>0</v>
      </c>
      <c r="I27" s="400">
        <v>0</v>
      </c>
      <c r="J27" s="399">
        <v>0</v>
      </c>
      <c r="K27" s="401">
        <v>0</v>
      </c>
    </row>
    <row r="28" spans="3:14" x14ac:dyDescent="0.25">
      <c r="C28" s="398"/>
      <c r="D28" s="393"/>
      <c r="E28" s="180" t="s">
        <v>297</v>
      </c>
      <c r="F28" s="399"/>
      <c r="G28" s="400"/>
      <c r="H28" s="399"/>
      <c r="I28" s="400"/>
      <c r="J28" s="399"/>
      <c r="K28" s="401"/>
    </row>
    <row r="29" spans="3:14" x14ac:dyDescent="0.25">
      <c r="C29" s="398"/>
      <c r="D29" s="393"/>
      <c r="E29" s="180" t="s">
        <v>298</v>
      </c>
      <c r="F29" s="399">
        <v>0</v>
      </c>
      <c r="G29" s="400">
        <v>0</v>
      </c>
      <c r="H29" s="399">
        <v>0</v>
      </c>
      <c r="I29" s="400">
        <v>0</v>
      </c>
      <c r="J29" s="399">
        <v>0</v>
      </c>
      <c r="K29" s="401">
        <v>0</v>
      </c>
    </row>
    <row r="30" spans="3:14" x14ac:dyDescent="0.25">
      <c r="C30" s="398"/>
      <c r="D30" s="393"/>
      <c r="E30" s="180" t="s">
        <v>299</v>
      </c>
      <c r="F30" s="399"/>
      <c r="G30" s="400"/>
      <c r="H30" s="399"/>
      <c r="I30" s="400"/>
      <c r="J30" s="399"/>
      <c r="K30" s="401"/>
    </row>
    <row r="31" spans="3:14" x14ac:dyDescent="0.25">
      <c r="C31" s="179"/>
      <c r="D31" s="180"/>
      <c r="E31" s="180" t="s">
        <v>300</v>
      </c>
      <c r="F31" s="215">
        <v>0</v>
      </c>
      <c r="G31" s="216">
        <v>0</v>
      </c>
      <c r="H31" s="215">
        <v>0</v>
      </c>
      <c r="I31" s="216">
        <v>0</v>
      </c>
      <c r="J31" s="215">
        <v>0</v>
      </c>
      <c r="K31" s="217">
        <v>0</v>
      </c>
    </row>
    <row r="32" spans="3:14" x14ac:dyDescent="0.25">
      <c r="C32" s="179"/>
      <c r="D32" s="180"/>
      <c r="E32" s="180" t="s">
        <v>301</v>
      </c>
      <c r="F32" s="215">
        <v>0</v>
      </c>
      <c r="G32" s="216">
        <v>0</v>
      </c>
      <c r="H32" s="215">
        <v>0</v>
      </c>
      <c r="I32" s="216">
        <v>0</v>
      </c>
      <c r="J32" s="215">
        <v>0</v>
      </c>
      <c r="K32" s="217">
        <v>0</v>
      </c>
    </row>
    <row r="33" spans="3:11" x14ac:dyDescent="0.25">
      <c r="C33" s="179"/>
      <c r="D33" s="180"/>
      <c r="E33" s="180" t="s">
        <v>302</v>
      </c>
      <c r="F33" s="215">
        <v>0</v>
      </c>
      <c r="G33" s="216">
        <v>0</v>
      </c>
      <c r="H33" s="215">
        <v>0</v>
      </c>
      <c r="I33" s="216">
        <v>0</v>
      </c>
      <c r="J33" s="215">
        <v>0</v>
      </c>
      <c r="K33" s="217">
        <v>0</v>
      </c>
    </row>
    <row r="34" spans="3:11" x14ac:dyDescent="0.25">
      <c r="C34" s="398"/>
      <c r="D34" s="393"/>
      <c r="E34" s="180" t="s">
        <v>303</v>
      </c>
      <c r="F34" s="399">
        <v>0</v>
      </c>
      <c r="G34" s="400">
        <v>0</v>
      </c>
      <c r="H34" s="399">
        <v>0</v>
      </c>
      <c r="I34" s="400">
        <v>0</v>
      </c>
      <c r="J34" s="399">
        <v>0</v>
      </c>
      <c r="K34" s="401">
        <v>0</v>
      </c>
    </row>
    <row r="35" spans="3:11" x14ac:dyDescent="0.25">
      <c r="C35" s="398"/>
      <c r="D35" s="393"/>
      <c r="E35" s="180" t="s">
        <v>304</v>
      </c>
      <c r="F35" s="399"/>
      <c r="G35" s="400"/>
      <c r="H35" s="399"/>
      <c r="I35" s="400"/>
      <c r="J35" s="399"/>
      <c r="K35" s="401"/>
    </row>
    <row r="36" spans="3:11" x14ac:dyDescent="0.25">
      <c r="C36" s="398"/>
      <c r="D36" s="393" t="s">
        <v>305</v>
      </c>
      <c r="E36" s="393"/>
      <c r="F36" s="215">
        <f>SUM(F39:F43)</f>
        <v>0</v>
      </c>
      <c r="G36" s="216">
        <f t="shared" ref="G36:K36" si="2">SUM(G39:G43)</f>
        <v>0</v>
      </c>
      <c r="H36" s="215">
        <f t="shared" si="2"/>
        <v>0</v>
      </c>
      <c r="I36" s="216">
        <f t="shared" si="2"/>
        <v>0</v>
      </c>
      <c r="J36" s="215">
        <f t="shared" si="2"/>
        <v>0</v>
      </c>
      <c r="K36" s="217">
        <f t="shared" si="2"/>
        <v>0</v>
      </c>
    </row>
    <row r="37" spans="3:11" x14ac:dyDescent="0.25">
      <c r="C37" s="398"/>
      <c r="D37" s="393" t="s">
        <v>306</v>
      </c>
      <c r="E37" s="393"/>
      <c r="F37" s="215"/>
      <c r="G37" s="216"/>
      <c r="H37" s="215"/>
      <c r="I37" s="216"/>
      <c r="J37" s="215"/>
      <c r="K37" s="217"/>
    </row>
    <row r="38" spans="3:11" x14ac:dyDescent="0.25">
      <c r="C38" s="179"/>
      <c r="D38" s="180"/>
      <c r="E38" s="180" t="s">
        <v>307</v>
      </c>
      <c r="F38" s="215">
        <v>0</v>
      </c>
      <c r="G38" s="216">
        <v>0</v>
      </c>
      <c r="H38" s="215">
        <v>0</v>
      </c>
      <c r="I38" s="216">
        <v>0</v>
      </c>
      <c r="J38" s="215">
        <v>0</v>
      </c>
      <c r="K38" s="217">
        <v>0</v>
      </c>
    </row>
    <row r="39" spans="3:11" x14ac:dyDescent="0.25">
      <c r="C39" s="179"/>
      <c r="D39" s="180"/>
      <c r="E39" s="180" t="s">
        <v>308</v>
      </c>
      <c r="F39" s="215">
        <v>0</v>
      </c>
      <c r="G39" s="216">
        <v>0</v>
      </c>
      <c r="H39" s="215">
        <v>0</v>
      </c>
      <c r="I39" s="216">
        <v>0</v>
      </c>
      <c r="J39" s="215">
        <v>0</v>
      </c>
      <c r="K39" s="217">
        <v>0</v>
      </c>
    </row>
    <row r="40" spans="3:11" x14ac:dyDescent="0.25">
      <c r="C40" s="179"/>
      <c r="D40" s="180"/>
      <c r="E40" s="180" t="s">
        <v>309</v>
      </c>
      <c r="F40" s="215">
        <v>0</v>
      </c>
      <c r="G40" s="216">
        <v>0</v>
      </c>
      <c r="H40" s="215">
        <v>0</v>
      </c>
      <c r="I40" s="216">
        <v>0</v>
      </c>
      <c r="J40" s="215">
        <v>0</v>
      </c>
      <c r="K40" s="217">
        <v>0</v>
      </c>
    </row>
    <row r="41" spans="3:11" x14ac:dyDescent="0.25">
      <c r="C41" s="398"/>
      <c r="D41" s="393"/>
      <c r="E41" s="180" t="s">
        <v>310</v>
      </c>
      <c r="F41" s="399">
        <v>0</v>
      </c>
      <c r="G41" s="400">
        <v>0</v>
      </c>
      <c r="H41" s="399">
        <v>0</v>
      </c>
      <c r="I41" s="400">
        <v>0</v>
      </c>
      <c r="J41" s="399">
        <v>0</v>
      </c>
      <c r="K41" s="401">
        <v>0</v>
      </c>
    </row>
    <row r="42" spans="3:11" x14ac:dyDescent="0.25">
      <c r="C42" s="398"/>
      <c r="D42" s="393"/>
      <c r="E42" s="180" t="s">
        <v>311</v>
      </c>
      <c r="F42" s="399"/>
      <c r="G42" s="400"/>
      <c r="H42" s="399"/>
      <c r="I42" s="400"/>
      <c r="J42" s="399"/>
      <c r="K42" s="401"/>
    </row>
    <row r="43" spans="3:11" x14ac:dyDescent="0.25">
      <c r="C43" s="179"/>
      <c r="D43" s="180"/>
      <c r="E43" s="180" t="s">
        <v>312</v>
      </c>
      <c r="F43" s="215">
        <v>0</v>
      </c>
      <c r="G43" s="216">
        <v>0</v>
      </c>
      <c r="H43" s="215">
        <v>0</v>
      </c>
      <c r="I43" s="216">
        <v>0</v>
      </c>
      <c r="J43" s="215">
        <v>0</v>
      </c>
      <c r="K43" s="217">
        <v>0</v>
      </c>
    </row>
    <row r="44" spans="3:11" x14ac:dyDescent="0.25">
      <c r="C44" s="179"/>
      <c r="D44" s="393" t="s">
        <v>313</v>
      </c>
      <c r="E44" s="393"/>
      <c r="F44" s="218">
        <v>0</v>
      </c>
      <c r="G44" s="219">
        <v>0</v>
      </c>
      <c r="H44" s="218">
        <v>0</v>
      </c>
      <c r="I44" s="219">
        <v>0</v>
      </c>
      <c r="J44" s="218">
        <v>0</v>
      </c>
      <c r="K44" s="220">
        <v>0</v>
      </c>
    </row>
    <row r="45" spans="3:11" x14ac:dyDescent="0.25">
      <c r="C45" s="179"/>
      <c r="D45" s="393" t="s">
        <v>314</v>
      </c>
      <c r="E45" s="393"/>
      <c r="F45" s="215">
        <v>0</v>
      </c>
      <c r="G45" s="216">
        <f>+G46</f>
        <v>0</v>
      </c>
      <c r="H45" s="215">
        <f>+G45</f>
        <v>0</v>
      </c>
      <c r="I45" s="216">
        <f>+I46</f>
        <v>0</v>
      </c>
      <c r="J45" s="215">
        <f>+J46</f>
        <v>0</v>
      </c>
      <c r="K45" s="217">
        <v>0</v>
      </c>
    </row>
    <row r="46" spans="3:11" x14ac:dyDescent="0.25">
      <c r="C46" s="179"/>
      <c r="D46" s="180"/>
      <c r="E46" s="180" t="s">
        <v>315</v>
      </c>
      <c r="F46" s="215">
        <v>0</v>
      </c>
      <c r="G46" s="216">
        <v>0</v>
      </c>
      <c r="H46" s="215">
        <v>0</v>
      </c>
      <c r="I46" s="216">
        <v>0</v>
      </c>
      <c r="J46" s="215">
        <v>0</v>
      </c>
      <c r="K46" s="217">
        <v>0</v>
      </c>
    </row>
    <row r="47" spans="3:11" x14ac:dyDescent="0.25">
      <c r="C47" s="179"/>
      <c r="D47" s="393" t="s">
        <v>316</v>
      </c>
      <c r="E47" s="393"/>
      <c r="F47" s="215">
        <f>+F48+F49</f>
        <v>0</v>
      </c>
      <c r="G47" s="216">
        <f t="shared" ref="G47:K47" si="3">+G48+G49</f>
        <v>0</v>
      </c>
      <c r="H47" s="215">
        <f t="shared" si="3"/>
        <v>0</v>
      </c>
      <c r="I47" s="216">
        <f t="shared" si="3"/>
        <v>0</v>
      </c>
      <c r="J47" s="215">
        <f t="shared" si="3"/>
        <v>0</v>
      </c>
      <c r="K47" s="217">
        <f t="shared" si="3"/>
        <v>0</v>
      </c>
    </row>
    <row r="48" spans="3:11" x14ac:dyDescent="0.25">
      <c r="C48" s="179"/>
      <c r="D48" s="180"/>
      <c r="E48" s="180" t="s">
        <v>317</v>
      </c>
      <c r="F48" s="215">
        <v>0</v>
      </c>
      <c r="G48" s="216">
        <v>0</v>
      </c>
      <c r="H48" s="215">
        <v>0</v>
      </c>
      <c r="I48" s="216">
        <v>0</v>
      </c>
      <c r="J48" s="215">
        <v>0</v>
      </c>
      <c r="K48" s="217">
        <v>0</v>
      </c>
    </row>
    <row r="49" spans="3:11" x14ac:dyDescent="0.25">
      <c r="C49" s="179"/>
      <c r="D49" s="180"/>
      <c r="E49" s="180" t="s">
        <v>318</v>
      </c>
      <c r="F49" s="215">
        <v>0</v>
      </c>
      <c r="G49" s="216">
        <v>0</v>
      </c>
      <c r="H49" s="215">
        <v>0</v>
      </c>
      <c r="I49" s="216">
        <v>0</v>
      </c>
      <c r="J49" s="215">
        <v>0</v>
      </c>
      <c r="K49" s="217">
        <v>0</v>
      </c>
    </row>
    <row r="50" spans="3:11" x14ac:dyDescent="0.25">
      <c r="C50" s="179"/>
      <c r="D50" s="180"/>
      <c r="E50" s="180"/>
      <c r="F50" s="221"/>
      <c r="G50" s="222"/>
      <c r="H50" s="221"/>
      <c r="I50" s="222"/>
      <c r="J50" s="221"/>
      <c r="K50" s="223"/>
    </row>
    <row r="51" spans="3:11" x14ac:dyDescent="0.25">
      <c r="C51" s="396" t="s">
        <v>319</v>
      </c>
      <c r="D51" s="397"/>
      <c r="E51" s="397"/>
      <c r="F51" s="224">
        <f>+F45+F20+F16+F17</f>
        <v>190234000</v>
      </c>
      <c r="G51" s="224">
        <f>+G45+G20+G16+G17</f>
        <v>46986915.729999997</v>
      </c>
      <c r="H51" s="224">
        <f t="shared" ref="H51:K51" si="4">+H45+H20+H16+H17</f>
        <v>237220915.72999999</v>
      </c>
      <c r="I51" s="224">
        <f t="shared" si="4"/>
        <v>237220915.72999999</v>
      </c>
      <c r="J51" s="224">
        <f t="shared" si="4"/>
        <v>237220915.72999999</v>
      </c>
      <c r="K51" s="224">
        <f t="shared" si="4"/>
        <v>46986915.729999997</v>
      </c>
    </row>
    <row r="52" spans="3:11" x14ac:dyDescent="0.25">
      <c r="C52" s="396" t="s">
        <v>320</v>
      </c>
      <c r="D52" s="397"/>
      <c r="E52" s="397"/>
      <c r="F52" s="221"/>
      <c r="G52" s="222"/>
      <c r="H52" s="221"/>
      <c r="I52" s="222"/>
      <c r="J52" s="221"/>
      <c r="K52" s="223"/>
    </row>
    <row r="53" spans="3:11" x14ac:dyDescent="0.25">
      <c r="C53" s="405" t="s">
        <v>321</v>
      </c>
      <c r="D53" s="397"/>
      <c r="E53" s="397"/>
      <c r="F53" s="406">
        <v>0</v>
      </c>
      <c r="G53" s="407">
        <v>0</v>
      </c>
      <c r="H53" s="404">
        <v>0</v>
      </c>
      <c r="I53" s="407">
        <v>0</v>
      </c>
      <c r="J53" s="404">
        <v>0</v>
      </c>
      <c r="K53" s="399">
        <v>0</v>
      </c>
    </row>
    <row r="54" spans="3:11" x14ac:dyDescent="0.25">
      <c r="C54" s="405" t="s">
        <v>322</v>
      </c>
      <c r="D54" s="397"/>
      <c r="E54" s="397"/>
      <c r="F54" s="406"/>
      <c r="G54" s="407"/>
      <c r="H54" s="404"/>
      <c r="I54" s="407"/>
      <c r="J54" s="404"/>
      <c r="K54" s="399"/>
    </row>
    <row r="55" spans="3:11" x14ac:dyDescent="0.25">
      <c r="C55" s="259"/>
      <c r="D55" s="260"/>
      <c r="E55" s="256"/>
      <c r="F55" s="226"/>
      <c r="G55" s="227"/>
      <c r="H55" s="228"/>
      <c r="I55" s="227"/>
      <c r="J55" s="228"/>
      <c r="K55" s="227"/>
    </row>
    <row r="56" spans="3:11" x14ac:dyDescent="0.25">
      <c r="C56" s="405" t="s">
        <v>323</v>
      </c>
      <c r="D56" s="397"/>
      <c r="E56" s="397"/>
      <c r="F56" s="229"/>
      <c r="G56" s="221"/>
      <c r="H56" s="222"/>
      <c r="I56" s="221"/>
      <c r="J56" s="222"/>
      <c r="K56" s="221"/>
    </row>
    <row r="57" spans="3:11" x14ac:dyDescent="0.25">
      <c r="C57" s="259"/>
      <c r="D57" s="403" t="s">
        <v>324</v>
      </c>
      <c r="E57" s="393"/>
      <c r="F57" s="261">
        <f>SUM(F58:F72)</f>
        <v>0</v>
      </c>
      <c r="G57" s="261">
        <f t="shared" ref="G57:K57" si="5">SUM(G58:G72)</f>
        <v>0</v>
      </c>
      <c r="H57" s="261">
        <f t="shared" si="5"/>
        <v>0</v>
      </c>
      <c r="I57" s="261">
        <f t="shared" si="5"/>
        <v>0</v>
      </c>
      <c r="J57" s="261">
        <f t="shared" si="5"/>
        <v>0</v>
      </c>
      <c r="K57" s="257">
        <f t="shared" si="5"/>
        <v>0</v>
      </c>
    </row>
    <row r="58" spans="3:11" x14ac:dyDescent="0.25">
      <c r="C58" s="402"/>
      <c r="D58" s="403"/>
      <c r="E58" s="256" t="s">
        <v>325</v>
      </c>
      <c r="F58" s="261">
        <v>0</v>
      </c>
      <c r="G58" s="261">
        <v>0</v>
      </c>
      <c r="H58" s="261">
        <v>0</v>
      </c>
      <c r="I58" s="261">
        <v>0</v>
      </c>
      <c r="J58" s="261">
        <v>0</v>
      </c>
      <c r="K58" s="257">
        <v>0</v>
      </c>
    </row>
    <row r="59" spans="3:11" x14ac:dyDescent="0.25">
      <c r="C59" s="402"/>
      <c r="D59" s="403"/>
      <c r="E59" s="256" t="s">
        <v>326</v>
      </c>
      <c r="F59" s="261"/>
      <c r="G59" s="261"/>
      <c r="H59" s="261"/>
      <c r="I59" s="261"/>
      <c r="J59" s="261"/>
      <c r="K59" s="257"/>
    </row>
    <row r="60" spans="3:11" x14ac:dyDescent="0.25">
      <c r="C60" s="402"/>
      <c r="D60" s="403"/>
      <c r="E60" s="256" t="s">
        <v>327</v>
      </c>
      <c r="F60" s="261">
        <v>0</v>
      </c>
      <c r="G60" s="261">
        <v>0</v>
      </c>
      <c r="H60" s="261">
        <v>0</v>
      </c>
      <c r="I60" s="261">
        <v>0</v>
      </c>
      <c r="J60" s="261">
        <v>0</v>
      </c>
      <c r="K60" s="257">
        <v>0</v>
      </c>
    </row>
    <row r="61" spans="3:11" x14ac:dyDescent="0.25">
      <c r="C61" s="402"/>
      <c r="D61" s="403"/>
      <c r="E61" s="256" t="s">
        <v>328</v>
      </c>
      <c r="F61" s="261"/>
      <c r="G61" s="261"/>
      <c r="H61" s="261"/>
      <c r="I61" s="261"/>
      <c r="J61" s="261"/>
      <c r="K61" s="257"/>
    </row>
    <row r="62" spans="3:11" x14ac:dyDescent="0.25">
      <c r="C62" s="402"/>
      <c r="D62" s="403"/>
      <c r="E62" s="256" t="s">
        <v>329</v>
      </c>
      <c r="F62" s="261">
        <v>0</v>
      </c>
      <c r="G62" s="261">
        <v>0</v>
      </c>
      <c r="H62" s="261">
        <v>0</v>
      </c>
      <c r="I62" s="261">
        <v>0</v>
      </c>
      <c r="J62" s="261">
        <v>0</v>
      </c>
      <c r="K62" s="257">
        <v>0</v>
      </c>
    </row>
    <row r="63" spans="3:11" x14ac:dyDescent="0.25">
      <c r="C63" s="402"/>
      <c r="D63" s="403"/>
      <c r="E63" s="256" t="s">
        <v>330</v>
      </c>
      <c r="F63" s="261"/>
      <c r="G63" s="261"/>
      <c r="H63" s="261"/>
      <c r="I63" s="261"/>
      <c r="J63" s="261"/>
      <c r="K63" s="257"/>
    </row>
    <row r="64" spans="3:11" x14ac:dyDescent="0.25">
      <c r="C64" s="402"/>
      <c r="D64" s="403"/>
      <c r="E64" s="256" t="s">
        <v>331</v>
      </c>
      <c r="F64" s="261">
        <v>0</v>
      </c>
      <c r="G64" s="261">
        <v>0</v>
      </c>
      <c r="H64" s="261">
        <v>0</v>
      </c>
      <c r="I64" s="261">
        <v>0</v>
      </c>
      <c r="J64" s="261">
        <v>0</v>
      </c>
      <c r="K64" s="257">
        <v>0</v>
      </c>
    </row>
    <row r="65" spans="3:11" x14ac:dyDescent="0.25">
      <c r="C65" s="402"/>
      <c r="D65" s="403"/>
      <c r="E65" s="256" t="s">
        <v>332</v>
      </c>
      <c r="F65" s="261"/>
      <c r="G65" s="261"/>
      <c r="H65" s="261"/>
      <c r="I65" s="261"/>
      <c r="J65" s="261"/>
      <c r="K65" s="257"/>
    </row>
    <row r="66" spans="3:11" x14ac:dyDescent="0.25">
      <c r="C66" s="402"/>
      <c r="D66" s="403"/>
      <c r="E66" s="256" t="s">
        <v>333</v>
      </c>
      <c r="F66" s="261"/>
      <c r="G66" s="261"/>
      <c r="H66" s="261"/>
      <c r="I66" s="261"/>
      <c r="J66" s="261"/>
      <c r="K66" s="257"/>
    </row>
    <row r="67" spans="3:11" x14ac:dyDescent="0.25">
      <c r="C67" s="259"/>
      <c r="D67" s="260"/>
      <c r="E67" s="256" t="s">
        <v>334</v>
      </c>
      <c r="F67" s="261">
        <v>0</v>
      </c>
      <c r="G67" s="261">
        <v>0</v>
      </c>
      <c r="H67" s="261">
        <v>0</v>
      </c>
      <c r="I67" s="261">
        <v>0</v>
      </c>
      <c r="J67" s="261">
        <v>0</v>
      </c>
      <c r="K67" s="257">
        <v>0</v>
      </c>
    </row>
    <row r="68" spans="3:11" x14ac:dyDescent="0.25">
      <c r="C68" s="402"/>
      <c r="D68" s="403"/>
      <c r="E68" s="256" t="s">
        <v>335</v>
      </c>
      <c r="F68" s="261">
        <v>0</v>
      </c>
      <c r="G68" s="261">
        <v>0</v>
      </c>
      <c r="H68" s="261">
        <v>0</v>
      </c>
      <c r="I68" s="261">
        <v>0</v>
      </c>
      <c r="J68" s="261">
        <v>0</v>
      </c>
      <c r="K68" s="257">
        <v>0</v>
      </c>
    </row>
    <row r="69" spans="3:11" x14ac:dyDescent="0.25">
      <c r="C69" s="402"/>
      <c r="D69" s="403"/>
      <c r="E69" s="256" t="s">
        <v>336</v>
      </c>
      <c r="F69" s="261"/>
      <c r="G69" s="261"/>
      <c r="H69" s="261"/>
      <c r="I69" s="261"/>
      <c r="J69" s="261"/>
      <c r="K69" s="257"/>
    </row>
    <row r="70" spans="3:11" x14ac:dyDescent="0.25">
      <c r="C70" s="402"/>
      <c r="D70" s="403"/>
      <c r="E70" s="256" t="s">
        <v>337</v>
      </c>
      <c r="F70" s="261">
        <v>0</v>
      </c>
      <c r="G70" s="261">
        <v>0</v>
      </c>
      <c r="H70" s="261">
        <v>0</v>
      </c>
      <c r="I70" s="261">
        <v>0</v>
      </c>
      <c r="J70" s="261">
        <v>0</v>
      </c>
      <c r="K70" s="257">
        <v>0</v>
      </c>
    </row>
    <row r="71" spans="3:11" x14ac:dyDescent="0.25">
      <c r="C71" s="402"/>
      <c r="D71" s="403"/>
      <c r="E71" s="256" t="s">
        <v>338</v>
      </c>
      <c r="F71" s="261"/>
      <c r="G71" s="261"/>
      <c r="H71" s="261"/>
      <c r="I71" s="261"/>
      <c r="J71" s="261"/>
      <c r="K71" s="257"/>
    </row>
    <row r="72" spans="3:11" x14ac:dyDescent="0.25">
      <c r="C72" s="402"/>
      <c r="D72" s="403"/>
      <c r="E72" s="256" t="s">
        <v>339</v>
      </c>
      <c r="F72" s="261">
        <v>0</v>
      </c>
      <c r="G72" s="261">
        <v>0</v>
      </c>
      <c r="H72" s="261">
        <v>0</v>
      </c>
      <c r="I72" s="261">
        <v>0</v>
      </c>
      <c r="J72" s="261">
        <v>0</v>
      </c>
      <c r="K72" s="257">
        <v>0</v>
      </c>
    </row>
    <row r="73" spans="3:11" x14ac:dyDescent="0.25">
      <c r="C73" s="402"/>
      <c r="D73" s="403"/>
      <c r="E73" s="256" t="s">
        <v>340</v>
      </c>
      <c r="F73" s="261"/>
      <c r="G73" s="261"/>
      <c r="H73" s="261"/>
      <c r="I73" s="261"/>
      <c r="J73" s="261"/>
      <c r="K73" s="257"/>
    </row>
    <row r="74" spans="3:11" x14ac:dyDescent="0.25">
      <c r="C74" s="259"/>
      <c r="D74" s="403" t="s">
        <v>341</v>
      </c>
      <c r="E74" s="393"/>
      <c r="F74" s="261">
        <f>SUM(F75:F78)</f>
        <v>0</v>
      </c>
      <c r="G74" s="261">
        <f t="shared" ref="G74:J74" si="6">SUM(G75:G78)</f>
        <v>1002762.8</v>
      </c>
      <c r="H74" s="261">
        <f t="shared" si="6"/>
        <v>1002762.8</v>
      </c>
      <c r="I74" s="261">
        <f t="shared" si="6"/>
        <v>1002762.8</v>
      </c>
      <c r="J74" s="261">
        <f t="shared" si="6"/>
        <v>1002762.8</v>
      </c>
      <c r="K74" s="257">
        <f>+G74</f>
        <v>1002762.8</v>
      </c>
    </row>
    <row r="75" spans="3:11" x14ac:dyDescent="0.25">
      <c r="C75" s="259"/>
      <c r="D75" s="260"/>
      <c r="E75" s="256" t="s">
        <v>342</v>
      </c>
      <c r="F75" s="261">
        <v>0</v>
      </c>
      <c r="G75" s="261">
        <v>0</v>
      </c>
      <c r="H75" s="261">
        <v>0</v>
      </c>
      <c r="I75" s="261">
        <v>0</v>
      </c>
      <c r="J75" s="261">
        <v>0</v>
      </c>
      <c r="K75" s="257">
        <v>0</v>
      </c>
    </row>
    <row r="76" spans="3:11" x14ac:dyDescent="0.25">
      <c r="C76" s="259"/>
      <c r="D76" s="260"/>
      <c r="E76" s="256" t="s">
        <v>343</v>
      </c>
      <c r="F76" s="261">
        <v>0</v>
      </c>
      <c r="G76" s="261">
        <v>0</v>
      </c>
      <c r="H76" s="261">
        <v>0</v>
      </c>
      <c r="I76" s="261">
        <v>0</v>
      </c>
      <c r="J76" s="261">
        <v>0</v>
      </c>
      <c r="K76" s="257">
        <v>0</v>
      </c>
    </row>
    <row r="77" spans="3:11" x14ac:dyDescent="0.25">
      <c r="C77" s="259"/>
      <c r="D77" s="260"/>
      <c r="E77" s="256" t="s">
        <v>344</v>
      </c>
      <c r="F77" s="261">
        <v>0</v>
      </c>
      <c r="G77" s="261">
        <v>0</v>
      </c>
      <c r="H77" s="261">
        <v>0</v>
      </c>
      <c r="I77" s="261">
        <v>0</v>
      </c>
      <c r="J77" s="261">
        <v>0</v>
      </c>
      <c r="K77" s="257">
        <v>0</v>
      </c>
    </row>
    <row r="78" spans="3:11" x14ac:dyDescent="0.25">
      <c r="C78" s="259"/>
      <c r="D78" s="260"/>
      <c r="E78" s="256" t="s">
        <v>345</v>
      </c>
      <c r="F78" s="261">
        <v>0</v>
      </c>
      <c r="G78" s="261">
        <v>1002762.8</v>
      </c>
      <c r="H78" s="266">
        <v>1002762.8</v>
      </c>
      <c r="I78" s="266">
        <v>1002762.8</v>
      </c>
      <c r="J78" s="266">
        <v>1002762.8</v>
      </c>
      <c r="K78" s="257">
        <f>+G78</f>
        <v>1002762.8</v>
      </c>
    </row>
    <row r="79" spans="3:11" x14ac:dyDescent="0.25">
      <c r="C79" s="259"/>
      <c r="D79" s="403" t="s">
        <v>346</v>
      </c>
      <c r="E79" s="393"/>
      <c r="F79" s="261">
        <f>SUM(F80:F82)</f>
        <v>0</v>
      </c>
      <c r="G79" s="261">
        <f t="shared" ref="G79:K79" si="7">SUM(G80:G82)</f>
        <v>0</v>
      </c>
      <c r="H79" s="261">
        <f t="shared" si="7"/>
        <v>0</v>
      </c>
      <c r="I79" s="261">
        <f t="shared" si="7"/>
        <v>0</v>
      </c>
      <c r="J79" s="261">
        <f t="shared" si="7"/>
        <v>0</v>
      </c>
      <c r="K79" s="257">
        <f t="shared" si="7"/>
        <v>0</v>
      </c>
    </row>
    <row r="80" spans="3:11" x14ac:dyDescent="0.25">
      <c r="C80" s="402"/>
      <c r="D80" s="403"/>
      <c r="E80" s="256" t="s">
        <v>347</v>
      </c>
      <c r="F80" s="408">
        <v>0</v>
      </c>
      <c r="G80" s="408">
        <v>0</v>
      </c>
      <c r="H80" s="408">
        <v>0</v>
      </c>
      <c r="I80" s="408">
        <v>0</v>
      </c>
      <c r="J80" s="408">
        <v>0</v>
      </c>
      <c r="K80" s="399">
        <v>0</v>
      </c>
    </row>
    <row r="81" spans="3:11" x14ac:dyDescent="0.25">
      <c r="C81" s="402"/>
      <c r="D81" s="403"/>
      <c r="E81" s="256" t="s">
        <v>348</v>
      </c>
      <c r="F81" s="408"/>
      <c r="G81" s="408"/>
      <c r="H81" s="408"/>
      <c r="I81" s="408"/>
      <c r="J81" s="408"/>
      <c r="K81" s="399"/>
    </row>
    <row r="82" spans="3:11" x14ac:dyDescent="0.25">
      <c r="C82" s="259"/>
      <c r="D82" s="260"/>
      <c r="E82" s="256" t="s">
        <v>349</v>
      </c>
      <c r="F82" s="261">
        <v>0</v>
      </c>
      <c r="G82" s="261">
        <v>0</v>
      </c>
      <c r="H82" s="261">
        <v>0</v>
      </c>
      <c r="I82" s="261">
        <v>0</v>
      </c>
      <c r="J82" s="261">
        <v>0</v>
      </c>
      <c r="K82" s="257">
        <v>0</v>
      </c>
    </row>
    <row r="83" spans="3:11" x14ac:dyDescent="0.25">
      <c r="C83" s="402"/>
      <c r="D83" s="403" t="s">
        <v>350</v>
      </c>
      <c r="E83" s="393"/>
      <c r="F83" s="261">
        <v>0</v>
      </c>
      <c r="G83" s="261">
        <v>0</v>
      </c>
      <c r="H83" s="261">
        <v>0</v>
      </c>
      <c r="I83" s="261">
        <v>0</v>
      </c>
      <c r="J83" s="261">
        <v>0</v>
      </c>
      <c r="K83" s="257">
        <v>0</v>
      </c>
    </row>
    <row r="84" spans="3:11" x14ac:dyDescent="0.25">
      <c r="C84" s="402"/>
      <c r="D84" s="403" t="s">
        <v>351</v>
      </c>
      <c r="E84" s="393"/>
      <c r="F84" s="261"/>
      <c r="G84" s="261"/>
      <c r="H84" s="261"/>
      <c r="I84" s="261"/>
      <c r="J84" s="261"/>
      <c r="K84" s="257"/>
    </row>
    <row r="85" spans="3:11" x14ac:dyDescent="0.25">
      <c r="C85" s="259"/>
      <c r="D85" s="403" t="s">
        <v>352</v>
      </c>
      <c r="E85" s="393"/>
      <c r="F85" s="261">
        <v>0</v>
      </c>
      <c r="G85" s="261">
        <v>0</v>
      </c>
      <c r="H85" s="261">
        <v>0</v>
      </c>
      <c r="I85" s="261">
        <v>0</v>
      </c>
      <c r="J85" s="261">
        <v>0</v>
      </c>
      <c r="K85" s="257">
        <v>0</v>
      </c>
    </row>
    <row r="86" spans="3:11" x14ac:dyDescent="0.25">
      <c r="C86" s="259"/>
      <c r="D86" s="403"/>
      <c r="E86" s="393"/>
      <c r="F86" s="226"/>
      <c r="G86" s="227"/>
      <c r="H86" s="228"/>
      <c r="I86" s="227"/>
      <c r="J86" s="228"/>
      <c r="K86" s="227"/>
    </row>
    <row r="87" spans="3:11" x14ac:dyDescent="0.25">
      <c r="C87" s="405" t="s">
        <v>353</v>
      </c>
      <c r="D87" s="397"/>
      <c r="E87" s="397"/>
      <c r="F87" s="230">
        <f>+F85+F83+F79+F74+F57</f>
        <v>0</v>
      </c>
      <c r="G87" s="230">
        <f t="shared" ref="G87:K87" si="8">+G85+G83+G79+G74+G57</f>
        <v>1002762.8</v>
      </c>
      <c r="H87" s="230">
        <f t="shared" si="8"/>
        <v>1002762.8</v>
      </c>
      <c r="I87" s="230">
        <f t="shared" si="8"/>
        <v>1002762.8</v>
      </c>
      <c r="J87" s="230">
        <f t="shared" si="8"/>
        <v>1002762.8</v>
      </c>
      <c r="K87" s="231">
        <f t="shared" si="8"/>
        <v>1002762.8</v>
      </c>
    </row>
    <row r="88" spans="3:11" x14ac:dyDescent="0.25">
      <c r="C88" s="405" t="s">
        <v>354</v>
      </c>
      <c r="D88" s="397"/>
      <c r="E88" s="397"/>
      <c r="F88" s="230"/>
      <c r="G88" s="230"/>
      <c r="H88" s="230"/>
      <c r="I88" s="230"/>
      <c r="J88" s="230"/>
      <c r="K88" s="231"/>
    </row>
    <row r="89" spans="3:11" x14ac:dyDescent="0.25">
      <c r="C89" s="259"/>
      <c r="D89" s="403"/>
      <c r="E89" s="393"/>
      <c r="F89" s="226"/>
      <c r="G89" s="227"/>
      <c r="H89" s="228"/>
      <c r="I89" s="227"/>
      <c r="J89" s="228"/>
      <c r="K89" s="227"/>
    </row>
    <row r="90" spans="3:11" x14ac:dyDescent="0.25">
      <c r="C90" s="405" t="s">
        <v>355</v>
      </c>
      <c r="D90" s="397"/>
      <c r="E90" s="397"/>
      <c r="F90" s="261">
        <f>+F91</f>
        <v>0</v>
      </c>
      <c r="G90" s="261">
        <f t="shared" ref="G90:K90" si="9">+G91</f>
        <v>0</v>
      </c>
      <c r="H90" s="261">
        <f t="shared" si="9"/>
        <v>0</v>
      </c>
      <c r="I90" s="261">
        <f t="shared" si="9"/>
        <v>0</v>
      </c>
      <c r="J90" s="261">
        <f t="shared" si="9"/>
        <v>0</v>
      </c>
      <c r="K90" s="257">
        <f t="shared" si="9"/>
        <v>0</v>
      </c>
    </row>
    <row r="91" spans="3:11" x14ac:dyDescent="0.25">
      <c r="C91" s="259"/>
      <c r="D91" s="403" t="s">
        <v>356</v>
      </c>
      <c r="E91" s="393"/>
      <c r="F91" s="261">
        <v>0</v>
      </c>
      <c r="G91" s="261">
        <v>0</v>
      </c>
      <c r="H91" s="261">
        <v>0</v>
      </c>
      <c r="I91" s="261">
        <v>0</v>
      </c>
      <c r="J91" s="261">
        <v>0</v>
      </c>
      <c r="K91" s="257">
        <v>0</v>
      </c>
    </row>
    <row r="92" spans="3:11" x14ac:dyDescent="0.25">
      <c r="C92" s="259"/>
      <c r="D92" s="403"/>
      <c r="E92" s="393"/>
      <c r="F92" s="69"/>
      <c r="G92" s="262"/>
      <c r="H92" s="263"/>
      <c r="I92" s="262"/>
      <c r="J92" s="263"/>
      <c r="K92" s="262"/>
    </row>
    <row r="93" spans="3:11" x14ac:dyDescent="0.25">
      <c r="C93" s="405" t="s">
        <v>357</v>
      </c>
      <c r="D93" s="397"/>
      <c r="E93" s="397"/>
      <c r="F93" s="261">
        <f>+F51</f>
        <v>190234000</v>
      </c>
      <c r="G93" s="261">
        <f>+G51+G87</f>
        <v>47989678.529999994</v>
      </c>
      <c r="H93" s="266">
        <f t="shared" ref="H93:K93" si="10">+H51+H87</f>
        <v>238223678.53</v>
      </c>
      <c r="I93" s="266">
        <f t="shared" si="10"/>
        <v>238223678.53</v>
      </c>
      <c r="J93" s="266">
        <f t="shared" si="10"/>
        <v>238223678.53</v>
      </c>
      <c r="K93" s="266">
        <f t="shared" si="10"/>
        <v>47989678.529999994</v>
      </c>
    </row>
    <row r="94" spans="3:11" x14ac:dyDescent="0.25">
      <c r="C94" s="259"/>
      <c r="D94" s="403"/>
      <c r="E94" s="393"/>
      <c r="F94" s="69"/>
      <c r="G94" s="262"/>
      <c r="H94" s="263"/>
      <c r="I94" s="262"/>
      <c r="J94" s="263"/>
      <c r="K94" s="262"/>
    </row>
    <row r="95" spans="3:11" x14ac:dyDescent="0.25">
      <c r="C95" s="259"/>
      <c r="D95" s="409" t="s">
        <v>358</v>
      </c>
      <c r="E95" s="397"/>
      <c r="F95" s="69"/>
      <c r="G95" s="262"/>
      <c r="H95" s="263"/>
      <c r="I95" s="262"/>
      <c r="J95" s="263"/>
      <c r="K95" s="262"/>
    </row>
    <row r="96" spans="3:11" x14ac:dyDescent="0.25">
      <c r="C96" s="402"/>
      <c r="D96" s="403" t="s">
        <v>359</v>
      </c>
      <c r="E96" s="393"/>
      <c r="F96" s="261">
        <v>0</v>
      </c>
      <c r="G96" s="261">
        <v>0</v>
      </c>
      <c r="H96" s="261">
        <v>0</v>
      </c>
      <c r="I96" s="261">
        <v>0</v>
      </c>
      <c r="J96" s="261">
        <v>0</v>
      </c>
      <c r="K96" s="257">
        <v>0</v>
      </c>
    </row>
    <row r="97" spans="3:11" x14ac:dyDescent="0.25">
      <c r="C97" s="402"/>
      <c r="D97" s="403" t="s">
        <v>360</v>
      </c>
      <c r="E97" s="393"/>
      <c r="F97" s="261"/>
      <c r="G97" s="261"/>
      <c r="H97" s="261"/>
      <c r="I97" s="261"/>
      <c r="J97" s="261"/>
      <c r="K97" s="257"/>
    </row>
    <row r="98" spans="3:11" x14ac:dyDescent="0.25">
      <c r="C98" s="402"/>
      <c r="D98" s="403" t="s">
        <v>361</v>
      </c>
      <c r="E98" s="393"/>
      <c r="F98" s="261">
        <v>0</v>
      </c>
      <c r="G98" s="261">
        <v>0</v>
      </c>
      <c r="H98" s="261">
        <v>0</v>
      </c>
      <c r="I98" s="261">
        <v>0</v>
      </c>
      <c r="J98" s="261">
        <v>0</v>
      </c>
      <c r="K98" s="257">
        <v>0</v>
      </c>
    </row>
    <row r="99" spans="3:11" x14ac:dyDescent="0.25">
      <c r="C99" s="402"/>
      <c r="D99" s="403" t="s">
        <v>362</v>
      </c>
      <c r="E99" s="393"/>
      <c r="F99" s="261"/>
      <c r="G99" s="261"/>
      <c r="H99" s="261"/>
      <c r="I99" s="261"/>
      <c r="J99" s="261"/>
      <c r="K99" s="257"/>
    </row>
    <row r="100" spans="3:11" x14ac:dyDescent="0.25">
      <c r="C100" s="402"/>
      <c r="D100" s="403" t="s">
        <v>256</v>
      </c>
      <c r="E100" s="393"/>
      <c r="F100" s="261"/>
      <c r="G100" s="261"/>
      <c r="H100" s="261"/>
      <c r="I100" s="261"/>
      <c r="J100" s="261"/>
      <c r="K100" s="257"/>
    </row>
    <row r="101" spans="3:11" x14ac:dyDescent="0.25">
      <c r="C101" s="402"/>
      <c r="D101" s="409" t="s">
        <v>363</v>
      </c>
      <c r="E101" s="397"/>
      <c r="F101" s="261">
        <f>+F96+F98</f>
        <v>0</v>
      </c>
      <c r="G101" s="261">
        <f t="shared" ref="G101:K101" si="11">+G96+G98</f>
        <v>0</v>
      </c>
      <c r="H101" s="261">
        <f t="shared" si="11"/>
        <v>0</v>
      </c>
      <c r="I101" s="261">
        <f t="shared" si="11"/>
        <v>0</v>
      </c>
      <c r="J101" s="261">
        <f t="shared" si="11"/>
        <v>0</v>
      </c>
      <c r="K101" s="257">
        <f t="shared" si="11"/>
        <v>0</v>
      </c>
    </row>
    <row r="102" spans="3:11" x14ac:dyDescent="0.25">
      <c r="C102" s="402"/>
      <c r="D102" s="409" t="s">
        <v>364</v>
      </c>
      <c r="E102" s="397"/>
      <c r="F102" s="69"/>
      <c r="G102" s="69"/>
      <c r="H102" s="69"/>
      <c r="I102" s="69"/>
      <c r="J102" s="69"/>
      <c r="K102" s="262"/>
    </row>
    <row r="103" spans="3:11" x14ac:dyDescent="0.25">
      <c r="C103" s="17"/>
      <c r="D103" s="410"/>
      <c r="E103" s="410"/>
      <c r="F103" s="68"/>
      <c r="G103" s="61"/>
      <c r="H103" s="59"/>
      <c r="I103" s="61"/>
      <c r="J103" s="59"/>
      <c r="K103" s="61"/>
    </row>
    <row r="112" spans="3:11" x14ac:dyDescent="0.25">
      <c r="F112" t="s">
        <v>808</v>
      </c>
    </row>
  </sheetData>
  <mergeCells count="124">
    <mergeCell ref="C101:C102"/>
    <mergeCell ref="D101:E101"/>
    <mergeCell ref="D102:E102"/>
    <mergeCell ref="D103:E103"/>
    <mergeCell ref="C96:C97"/>
    <mergeCell ref="D96:E96"/>
    <mergeCell ref="D97:E97"/>
    <mergeCell ref="C98:C100"/>
    <mergeCell ref="D98:E98"/>
    <mergeCell ref="D99:E99"/>
    <mergeCell ref="D100:E100"/>
    <mergeCell ref="D91:E91"/>
    <mergeCell ref="D92:E92"/>
    <mergeCell ref="C93:E93"/>
    <mergeCell ref="D94:E94"/>
    <mergeCell ref="D95:E95"/>
    <mergeCell ref="D86:E86"/>
    <mergeCell ref="C87:E87"/>
    <mergeCell ref="C88:E88"/>
    <mergeCell ref="D89:E89"/>
    <mergeCell ref="C90:E90"/>
    <mergeCell ref="K80:K81"/>
    <mergeCell ref="C83:C84"/>
    <mergeCell ref="D83:E83"/>
    <mergeCell ref="D84:E84"/>
    <mergeCell ref="D85:E85"/>
    <mergeCell ref="F80:F81"/>
    <mergeCell ref="G80:G81"/>
    <mergeCell ref="H80:H81"/>
    <mergeCell ref="I80:I81"/>
    <mergeCell ref="J80:J81"/>
    <mergeCell ref="C72:C73"/>
    <mergeCell ref="D72:D73"/>
    <mergeCell ref="D74:E74"/>
    <mergeCell ref="D79:E79"/>
    <mergeCell ref="C80:C81"/>
    <mergeCell ref="D80:D81"/>
    <mergeCell ref="C64:C66"/>
    <mergeCell ref="D64:D66"/>
    <mergeCell ref="C68:C69"/>
    <mergeCell ref="D68:D69"/>
    <mergeCell ref="C70:C71"/>
    <mergeCell ref="D70:D71"/>
    <mergeCell ref="C58:C59"/>
    <mergeCell ref="D58:D59"/>
    <mergeCell ref="C60:C61"/>
    <mergeCell ref="D60:D61"/>
    <mergeCell ref="C62:C63"/>
    <mergeCell ref="D62:D63"/>
    <mergeCell ref="J53:J54"/>
    <mergeCell ref="K53:K54"/>
    <mergeCell ref="C54:E54"/>
    <mergeCell ref="C56:E56"/>
    <mergeCell ref="D57:E57"/>
    <mergeCell ref="C53:E53"/>
    <mergeCell ref="F53:F54"/>
    <mergeCell ref="G53:G54"/>
    <mergeCell ref="H53:H54"/>
    <mergeCell ref="I53:I54"/>
    <mergeCell ref="C51:E51"/>
    <mergeCell ref="C52:E52"/>
    <mergeCell ref="C36:C37"/>
    <mergeCell ref="D36:E36"/>
    <mergeCell ref="D37:E37"/>
    <mergeCell ref="D45:E45"/>
    <mergeCell ref="D47:E47"/>
    <mergeCell ref="D44:E44"/>
    <mergeCell ref="C41:C42"/>
    <mergeCell ref="D41:D42"/>
    <mergeCell ref="H41:H42"/>
    <mergeCell ref="I41:I42"/>
    <mergeCell ref="J41:J42"/>
    <mergeCell ref="K41:K42"/>
    <mergeCell ref="J34:J35"/>
    <mergeCell ref="K34:K35"/>
    <mergeCell ref="H34:H35"/>
    <mergeCell ref="F41:F42"/>
    <mergeCell ref="G41:G42"/>
    <mergeCell ref="I34:I35"/>
    <mergeCell ref="K27:K28"/>
    <mergeCell ref="C29:C30"/>
    <mergeCell ref="D29:D30"/>
    <mergeCell ref="F29:F30"/>
    <mergeCell ref="G29:G30"/>
    <mergeCell ref="H29:H30"/>
    <mergeCell ref="I29:I30"/>
    <mergeCell ref="J29:J30"/>
    <mergeCell ref="K29:K30"/>
    <mergeCell ref="C34:C35"/>
    <mergeCell ref="D34:D35"/>
    <mergeCell ref="F34:F35"/>
    <mergeCell ref="G34:G35"/>
    <mergeCell ref="I27:I28"/>
    <mergeCell ref="J27:J28"/>
    <mergeCell ref="C20:C21"/>
    <mergeCell ref="D20:E20"/>
    <mergeCell ref="D21:E21"/>
    <mergeCell ref="C27:C28"/>
    <mergeCell ref="D27:D28"/>
    <mergeCell ref="F27:F28"/>
    <mergeCell ref="G27:G28"/>
    <mergeCell ref="H27:H28"/>
    <mergeCell ref="D19:E19"/>
    <mergeCell ref="H9:H10"/>
    <mergeCell ref="I9:I10"/>
    <mergeCell ref="J9:J10"/>
    <mergeCell ref="C11:E11"/>
    <mergeCell ref="C12:E12"/>
    <mergeCell ref="D13:E13"/>
    <mergeCell ref="D14:E14"/>
    <mergeCell ref="D15:E15"/>
    <mergeCell ref="D16:E16"/>
    <mergeCell ref="D17:E17"/>
    <mergeCell ref="D18:E18"/>
    <mergeCell ref="C4:K4"/>
    <mergeCell ref="C5:K5"/>
    <mergeCell ref="C6:K6"/>
    <mergeCell ref="C7:K7"/>
    <mergeCell ref="C8:E8"/>
    <mergeCell ref="F8:J8"/>
    <mergeCell ref="K8:K10"/>
    <mergeCell ref="C9:E9"/>
    <mergeCell ref="C10:E10"/>
    <mergeCell ref="F9:F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2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R90"/>
  <sheetViews>
    <sheetView topLeftCell="B67" workbookViewId="0">
      <selection activeCell="C3" sqref="C3:J90"/>
    </sheetView>
  </sheetViews>
  <sheetFormatPr baseColWidth="10" defaultRowHeight="15" x14ac:dyDescent="0.25"/>
  <cols>
    <col min="4" max="4" width="57.140625" customWidth="1"/>
    <col min="5" max="5" width="13.28515625" bestFit="1" customWidth="1"/>
    <col min="6" max="6" width="13.5703125" customWidth="1"/>
    <col min="7" max="7" width="14.140625" customWidth="1"/>
    <col min="8" max="8" width="14" customWidth="1"/>
    <col min="9" max="9" width="13.28515625" customWidth="1"/>
    <col min="10" max="10" width="15.28515625" customWidth="1"/>
    <col min="12" max="12" width="14.42578125" customWidth="1"/>
    <col min="13" max="13" width="13" customWidth="1"/>
    <col min="15" max="15" width="12.42578125" bestFit="1" customWidth="1"/>
  </cols>
  <sheetData>
    <row r="1" spans="3:18" x14ac:dyDescent="0.25">
      <c r="E1" t="s">
        <v>806</v>
      </c>
      <c r="F1" s="198" t="s">
        <v>806</v>
      </c>
    </row>
    <row r="3" spans="3:18" x14ac:dyDescent="0.25">
      <c r="C3" s="411" t="s">
        <v>801</v>
      </c>
      <c r="D3" s="364"/>
      <c r="E3" s="364"/>
      <c r="F3" s="364"/>
      <c r="G3" s="364"/>
      <c r="H3" s="364"/>
      <c r="I3" s="364"/>
      <c r="J3" s="412"/>
    </row>
    <row r="4" spans="3:18" x14ac:dyDescent="0.25">
      <c r="C4" s="383" t="s">
        <v>365</v>
      </c>
      <c r="D4" s="344"/>
      <c r="E4" s="344"/>
      <c r="F4" s="344"/>
      <c r="G4" s="344"/>
      <c r="H4" s="344"/>
      <c r="I4" s="344"/>
      <c r="J4" s="384"/>
    </row>
    <row r="5" spans="3:18" x14ac:dyDescent="0.25">
      <c r="C5" s="383" t="s">
        <v>366</v>
      </c>
      <c r="D5" s="344"/>
      <c r="E5" s="344"/>
      <c r="F5" s="344"/>
      <c r="G5" s="344"/>
      <c r="H5" s="344"/>
      <c r="I5" s="344"/>
      <c r="J5" s="384"/>
    </row>
    <row r="6" spans="3:18" x14ac:dyDescent="0.25">
      <c r="C6" s="383" t="s">
        <v>813</v>
      </c>
      <c r="D6" s="344"/>
      <c r="E6" s="344"/>
      <c r="F6" s="344"/>
      <c r="G6" s="344"/>
      <c r="H6" s="344"/>
      <c r="I6" s="344"/>
      <c r="J6" s="384"/>
    </row>
    <row r="7" spans="3:18" x14ac:dyDescent="0.25">
      <c r="C7" s="385" t="s">
        <v>1</v>
      </c>
      <c r="D7" s="366"/>
      <c r="E7" s="366"/>
      <c r="F7" s="366"/>
      <c r="G7" s="366"/>
      <c r="H7" s="366"/>
      <c r="I7" s="366"/>
      <c r="J7" s="386"/>
    </row>
    <row r="8" spans="3:18" x14ac:dyDescent="0.25">
      <c r="C8" s="411" t="s">
        <v>2</v>
      </c>
      <c r="D8" s="335"/>
      <c r="E8" s="331" t="s">
        <v>367</v>
      </c>
      <c r="F8" s="332"/>
      <c r="G8" s="332"/>
      <c r="H8" s="332"/>
      <c r="I8" s="333"/>
      <c r="J8" s="76" t="s">
        <v>368</v>
      </c>
    </row>
    <row r="9" spans="3:18" x14ac:dyDescent="0.25">
      <c r="C9" s="383"/>
      <c r="D9" s="330"/>
      <c r="E9" s="51" t="s">
        <v>248</v>
      </c>
      <c r="F9" s="51" t="s">
        <v>277</v>
      </c>
      <c r="G9" s="372" t="s">
        <v>279</v>
      </c>
      <c r="H9" s="372" t="s">
        <v>230</v>
      </c>
      <c r="I9" s="372" t="s">
        <v>232</v>
      </c>
      <c r="J9" s="77" t="s">
        <v>369</v>
      </c>
    </row>
    <row r="10" spans="3:18" x14ac:dyDescent="0.25">
      <c r="C10" s="385"/>
      <c r="D10" s="367"/>
      <c r="E10" s="79" t="s">
        <v>370</v>
      </c>
      <c r="F10" s="52" t="s">
        <v>278</v>
      </c>
      <c r="G10" s="392"/>
      <c r="H10" s="373"/>
      <c r="I10" s="392"/>
      <c r="J10" s="78"/>
    </row>
    <row r="11" spans="3:18" x14ac:dyDescent="0.25">
      <c r="C11" s="413" t="s">
        <v>371</v>
      </c>
      <c r="D11" s="414"/>
      <c r="E11" s="232">
        <f>+E12+E20+E31+E42+E53+E64+E68+E78+E82</f>
        <v>190234000</v>
      </c>
      <c r="F11" s="232">
        <f t="shared" ref="F11:J11" si="0">+F12+F20+F31+F42+F53+F64+F68+F78+F82</f>
        <v>46557160.240000002</v>
      </c>
      <c r="G11" s="232">
        <f t="shared" si="0"/>
        <v>236791160.23999998</v>
      </c>
      <c r="H11" s="232">
        <f t="shared" si="0"/>
        <v>234424479.56</v>
      </c>
      <c r="I11" s="232">
        <f t="shared" si="0"/>
        <v>232697438.78999999</v>
      </c>
      <c r="J11" s="232">
        <f t="shared" si="0"/>
        <v>2366680.6799999774</v>
      </c>
      <c r="L11" s="302">
        <v>234424479.56</v>
      </c>
      <c r="N11">
        <v>238223678.53</v>
      </c>
      <c r="O11" s="198">
        <f>+G11-N11</f>
        <v>-1432518.2900000215</v>
      </c>
      <c r="Q11">
        <v>232697438.78999999</v>
      </c>
      <c r="R11" s="198">
        <f>+I11-Q11</f>
        <v>0</v>
      </c>
    </row>
    <row r="12" spans="3:18" x14ac:dyDescent="0.25">
      <c r="C12" s="398" t="s">
        <v>372</v>
      </c>
      <c r="D12" s="393"/>
      <c r="E12" s="215">
        <f>SUM(E13:E19)</f>
        <v>173543000</v>
      </c>
      <c r="F12" s="215">
        <f t="shared" ref="F12:I12" si="1">SUM(F13:F19)</f>
        <v>43173589.289999999</v>
      </c>
      <c r="G12" s="298">
        <f t="shared" ref="G12" si="2">SUM(G13:G19)</f>
        <v>216716589.28999996</v>
      </c>
      <c r="H12" s="215">
        <f t="shared" si="1"/>
        <v>214349908.60999998</v>
      </c>
      <c r="I12" s="215">
        <f t="shared" si="1"/>
        <v>213117091.83999997</v>
      </c>
      <c r="J12" s="215">
        <f>+G12-H12</f>
        <v>2366680.6799999774</v>
      </c>
      <c r="L12" s="302">
        <f>+L11-H11</f>
        <v>0</v>
      </c>
    </row>
    <row r="13" spans="3:18" x14ac:dyDescent="0.25">
      <c r="C13" s="62"/>
      <c r="D13" s="64" t="s">
        <v>373</v>
      </c>
      <c r="E13" s="215">
        <v>95377916.560000002</v>
      </c>
      <c r="F13" s="215">
        <f>+G13-E13</f>
        <v>1918739.7199999988</v>
      </c>
      <c r="G13" s="298">
        <v>97296656.280000001</v>
      </c>
      <c r="H13" s="215">
        <v>97296656.280000001</v>
      </c>
      <c r="I13" s="215">
        <v>97296656.280000001</v>
      </c>
      <c r="J13" s="298">
        <f t="shared" ref="J13:J19" si="3">+G13-H13</f>
        <v>0</v>
      </c>
      <c r="L13" s="303"/>
    </row>
    <row r="14" spans="3:18" x14ac:dyDescent="0.25">
      <c r="C14" s="62"/>
      <c r="D14" s="64" t="s">
        <v>374</v>
      </c>
      <c r="E14" s="215">
        <v>1754792.93</v>
      </c>
      <c r="F14" s="215">
        <f t="shared" ref="F14:F41" si="4">+G14-E14</f>
        <v>-62068.829999999842</v>
      </c>
      <c r="G14" s="298">
        <v>1692724.1</v>
      </c>
      <c r="H14" s="215">
        <v>1692724.1</v>
      </c>
      <c r="I14" s="215">
        <v>1692724.1</v>
      </c>
      <c r="J14" s="298">
        <f t="shared" si="3"/>
        <v>0</v>
      </c>
    </row>
    <row r="15" spans="3:18" x14ac:dyDescent="0.25">
      <c r="C15" s="62"/>
      <c r="D15" s="64" t="s">
        <v>375</v>
      </c>
      <c r="E15" s="215">
        <v>30303312.079999998</v>
      </c>
      <c r="F15" s="215">
        <f t="shared" si="4"/>
        <v>7017303.8999999985</v>
      </c>
      <c r="G15" s="298">
        <v>37320615.979999997</v>
      </c>
      <c r="H15" s="215">
        <v>37320615.979999997</v>
      </c>
      <c r="I15" s="215">
        <v>37320615.979999997</v>
      </c>
      <c r="J15" s="298">
        <f t="shared" si="3"/>
        <v>0</v>
      </c>
    </row>
    <row r="16" spans="3:18" x14ac:dyDescent="0.25">
      <c r="C16" s="62"/>
      <c r="D16" s="64" t="s">
        <v>376</v>
      </c>
      <c r="E16" s="215">
        <v>1380723.82</v>
      </c>
      <c r="F16" s="215">
        <f t="shared" si="4"/>
        <v>-339827.75000000012</v>
      </c>
      <c r="G16" s="298">
        <v>1040896.07</v>
      </c>
      <c r="H16" s="215">
        <v>1040896.07</v>
      </c>
      <c r="I16" s="215">
        <v>1040896.07</v>
      </c>
      <c r="J16" s="298">
        <f t="shared" si="3"/>
        <v>0</v>
      </c>
    </row>
    <row r="17" spans="3:13" x14ac:dyDescent="0.25">
      <c r="C17" s="62"/>
      <c r="D17" s="64" t="s">
        <v>377</v>
      </c>
      <c r="E17" s="215">
        <v>44726254.609999999</v>
      </c>
      <c r="F17" s="215">
        <f t="shared" si="4"/>
        <v>34639442.25</v>
      </c>
      <c r="G17" s="298">
        <f>76999016.18+3799198.97-1432518.29</f>
        <v>79365696.859999999</v>
      </c>
      <c r="H17" s="215">
        <v>76999016.180000007</v>
      </c>
      <c r="I17" s="215">
        <v>75766199.409999996</v>
      </c>
      <c r="J17" s="298">
        <f t="shared" si="3"/>
        <v>2366680.6799999923</v>
      </c>
      <c r="L17">
        <v>3799198.97</v>
      </c>
      <c r="M17" s="198">
        <f>+J17-L17</f>
        <v>-1432518.290000008</v>
      </c>
    </row>
    <row r="18" spans="3:13" x14ac:dyDescent="0.25">
      <c r="C18" s="62"/>
      <c r="D18" s="64" t="s">
        <v>378</v>
      </c>
      <c r="E18" s="215">
        <v>0</v>
      </c>
      <c r="F18" s="215">
        <f t="shared" si="4"/>
        <v>0</v>
      </c>
      <c r="G18" s="298">
        <v>0</v>
      </c>
      <c r="H18" s="215">
        <v>0</v>
      </c>
      <c r="I18" s="215">
        <v>0</v>
      </c>
      <c r="J18" s="298">
        <f t="shared" si="3"/>
        <v>0</v>
      </c>
    </row>
    <row r="19" spans="3:13" x14ac:dyDescent="0.25">
      <c r="C19" s="62"/>
      <c r="D19" s="64" t="s">
        <v>379</v>
      </c>
      <c r="E19" s="215">
        <v>0</v>
      </c>
      <c r="F19" s="215">
        <f t="shared" si="4"/>
        <v>0</v>
      </c>
      <c r="G19" s="298">
        <v>0</v>
      </c>
      <c r="H19" s="215">
        <v>0</v>
      </c>
      <c r="I19" s="215">
        <v>0</v>
      </c>
      <c r="J19" s="298">
        <f t="shared" si="3"/>
        <v>0</v>
      </c>
    </row>
    <row r="20" spans="3:13" x14ac:dyDescent="0.25">
      <c r="C20" s="398" t="s">
        <v>380</v>
      </c>
      <c r="D20" s="393"/>
      <c r="E20" s="215">
        <f>SUM(E21:E30)</f>
        <v>5133000</v>
      </c>
      <c r="F20" s="215">
        <f t="shared" ref="F20:J20" si="5">SUM(F21:F30)</f>
        <v>-264365.1999999999</v>
      </c>
      <c r="G20" s="215">
        <f t="shared" si="5"/>
        <v>4868634.8</v>
      </c>
      <c r="H20" s="215">
        <f t="shared" si="5"/>
        <v>4868634.8</v>
      </c>
      <c r="I20" s="215">
        <f t="shared" si="5"/>
        <v>4868634.8</v>
      </c>
      <c r="J20" s="215">
        <f t="shared" si="5"/>
        <v>0</v>
      </c>
    </row>
    <row r="21" spans="3:13" x14ac:dyDescent="0.25">
      <c r="C21" s="398"/>
      <c r="D21" s="64" t="s">
        <v>381</v>
      </c>
      <c r="E21" s="215">
        <v>3490800</v>
      </c>
      <c r="F21" s="215">
        <f t="shared" si="4"/>
        <v>-678257.29999999981</v>
      </c>
      <c r="G21" s="298">
        <v>2812542.7</v>
      </c>
      <c r="H21" s="215">
        <v>2812542.7</v>
      </c>
      <c r="I21" s="215">
        <v>2812542.7</v>
      </c>
      <c r="J21" s="215">
        <f t="shared" ref="J21:J30" si="6">+G21-H21</f>
        <v>0</v>
      </c>
    </row>
    <row r="22" spans="3:13" x14ac:dyDescent="0.25">
      <c r="C22" s="398"/>
      <c r="D22" s="64" t="s">
        <v>382</v>
      </c>
      <c r="E22" s="215"/>
      <c r="F22" s="215"/>
      <c r="G22" s="298"/>
      <c r="H22" s="215"/>
      <c r="I22" s="215"/>
      <c r="J22" s="215"/>
    </row>
    <row r="23" spans="3:13" x14ac:dyDescent="0.25">
      <c r="C23" s="62"/>
      <c r="D23" s="64" t="s">
        <v>383</v>
      </c>
      <c r="E23" s="215">
        <v>272000</v>
      </c>
      <c r="F23" s="215">
        <f t="shared" si="4"/>
        <v>472771.25</v>
      </c>
      <c r="G23" s="298">
        <v>744771.25</v>
      </c>
      <c r="H23" s="215">
        <v>744771.25</v>
      </c>
      <c r="I23" s="215">
        <v>744771.25</v>
      </c>
      <c r="J23" s="215">
        <f t="shared" si="6"/>
        <v>0</v>
      </c>
    </row>
    <row r="24" spans="3:13" x14ac:dyDescent="0.25">
      <c r="C24" s="62"/>
      <c r="D24" s="64" t="s">
        <v>384</v>
      </c>
      <c r="E24" s="215">
        <v>0</v>
      </c>
      <c r="F24" s="215">
        <f t="shared" si="4"/>
        <v>0</v>
      </c>
      <c r="G24" s="298">
        <v>0</v>
      </c>
      <c r="H24" s="215">
        <v>0</v>
      </c>
      <c r="I24" s="215">
        <v>0</v>
      </c>
      <c r="J24" s="215">
        <f t="shared" si="6"/>
        <v>0</v>
      </c>
    </row>
    <row r="25" spans="3:13" x14ac:dyDescent="0.25">
      <c r="C25" s="62"/>
      <c r="D25" s="64" t="s">
        <v>385</v>
      </c>
      <c r="E25" s="215">
        <v>39500</v>
      </c>
      <c r="F25" s="215">
        <f t="shared" si="4"/>
        <v>6193.510000000002</v>
      </c>
      <c r="G25" s="298">
        <v>45693.51</v>
      </c>
      <c r="H25" s="215">
        <v>45693.51</v>
      </c>
      <c r="I25" s="215">
        <v>45693.51</v>
      </c>
      <c r="J25" s="215">
        <f t="shared" si="6"/>
        <v>0</v>
      </c>
    </row>
    <row r="26" spans="3:13" x14ac:dyDescent="0.25">
      <c r="C26" s="62"/>
      <c r="D26" s="64" t="s">
        <v>386</v>
      </c>
      <c r="E26" s="215">
        <v>0</v>
      </c>
      <c r="F26" s="215">
        <f t="shared" si="4"/>
        <v>475</v>
      </c>
      <c r="G26" s="298">
        <v>475</v>
      </c>
      <c r="H26" s="215">
        <v>475</v>
      </c>
      <c r="I26" s="215">
        <v>475</v>
      </c>
      <c r="J26" s="215">
        <f t="shared" si="6"/>
        <v>0</v>
      </c>
    </row>
    <row r="27" spans="3:13" x14ac:dyDescent="0.25">
      <c r="C27" s="62"/>
      <c r="D27" s="64" t="s">
        <v>387</v>
      </c>
      <c r="E27" s="215">
        <v>1237400</v>
      </c>
      <c r="F27" s="215">
        <f t="shared" si="4"/>
        <v>-22905.120000000112</v>
      </c>
      <c r="G27" s="298">
        <v>1214494.8799999999</v>
      </c>
      <c r="H27" s="215">
        <v>1214494.8799999999</v>
      </c>
      <c r="I27" s="215">
        <v>1214494.8799999999</v>
      </c>
      <c r="J27" s="215">
        <f t="shared" si="6"/>
        <v>0</v>
      </c>
    </row>
    <row r="28" spans="3:13" x14ac:dyDescent="0.25">
      <c r="C28" s="62"/>
      <c r="D28" s="64" t="s">
        <v>388</v>
      </c>
      <c r="E28" s="215">
        <v>1600</v>
      </c>
      <c r="F28" s="215">
        <f t="shared" si="4"/>
        <v>20652.79</v>
      </c>
      <c r="G28" s="298">
        <v>22252.79</v>
      </c>
      <c r="H28" s="215">
        <v>22252.79</v>
      </c>
      <c r="I28" s="215">
        <v>22252.79</v>
      </c>
      <c r="J28" s="215">
        <f t="shared" si="6"/>
        <v>0</v>
      </c>
    </row>
    <row r="29" spans="3:13" x14ac:dyDescent="0.25">
      <c r="C29" s="62"/>
      <c r="D29" s="64" t="s">
        <v>389</v>
      </c>
      <c r="E29" s="215">
        <v>0</v>
      </c>
      <c r="F29" s="215">
        <f t="shared" si="4"/>
        <v>1003.39</v>
      </c>
      <c r="G29" s="298">
        <v>1003.39</v>
      </c>
      <c r="H29" s="215">
        <v>1003.39</v>
      </c>
      <c r="I29" s="215">
        <v>1003.39</v>
      </c>
      <c r="J29" s="215">
        <f t="shared" si="6"/>
        <v>0</v>
      </c>
    </row>
    <row r="30" spans="3:13" x14ac:dyDescent="0.25">
      <c r="C30" s="62"/>
      <c r="D30" s="64" t="s">
        <v>390</v>
      </c>
      <c r="E30" s="215">
        <v>91700</v>
      </c>
      <c r="F30" s="215">
        <f t="shared" si="4"/>
        <v>-64298.720000000001</v>
      </c>
      <c r="G30" s="298">
        <v>27401.279999999999</v>
      </c>
      <c r="H30" s="215">
        <v>27401.279999999999</v>
      </c>
      <c r="I30" s="215">
        <v>27401.279999999999</v>
      </c>
      <c r="J30" s="215">
        <f t="shared" si="6"/>
        <v>0</v>
      </c>
    </row>
    <row r="31" spans="3:13" x14ac:dyDescent="0.25">
      <c r="C31" s="398" t="s">
        <v>391</v>
      </c>
      <c r="D31" s="393"/>
      <c r="E31" s="215">
        <f>SUM(E32:E41)</f>
        <v>6558000</v>
      </c>
      <c r="F31" s="215">
        <f t="shared" ref="F31:J31" si="7">SUM(F32:F41)</f>
        <v>2999330.91</v>
      </c>
      <c r="G31" s="215">
        <f t="shared" si="7"/>
        <v>9557330.9100000001</v>
      </c>
      <c r="H31" s="215">
        <f t="shared" si="7"/>
        <v>9557330.9100000001</v>
      </c>
      <c r="I31" s="215">
        <f t="shared" si="7"/>
        <v>9063106.9100000001</v>
      </c>
      <c r="J31" s="215">
        <f t="shared" si="7"/>
        <v>0</v>
      </c>
    </row>
    <row r="32" spans="3:13" x14ac:dyDescent="0.25">
      <c r="C32" s="62"/>
      <c r="D32" s="64" t="s">
        <v>392</v>
      </c>
      <c r="E32" s="215">
        <v>1640300</v>
      </c>
      <c r="F32" s="215">
        <f t="shared" si="4"/>
        <v>568925.5</v>
      </c>
      <c r="G32" s="215">
        <v>2209225.5</v>
      </c>
      <c r="H32" s="215">
        <v>2209225.5</v>
      </c>
      <c r="I32" s="215">
        <v>2209225.5</v>
      </c>
      <c r="J32" s="215">
        <v>0</v>
      </c>
    </row>
    <row r="33" spans="3:10" x14ac:dyDescent="0.25">
      <c r="C33" s="62"/>
      <c r="D33" s="64" t="s">
        <v>393</v>
      </c>
      <c r="E33" s="215">
        <v>1643000</v>
      </c>
      <c r="F33" s="215">
        <f t="shared" si="4"/>
        <v>777285.81999999983</v>
      </c>
      <c r="G33" s="215">
        <v>2420285.8199999998</v>
      </c>
      <c r="H33" s="215">
        <v>2420285.8199999998</v>
      </c>
      <c r="I33" s="215">
        <v>2420285.8199999998</v>
      </c>
      <c r="J33" s="215">
        <v>0</v>
      </c>
    </row>
    <row r="34" spans="3:10" x14ac:dyDescent="0.25">
      <c r="C34" s="62"/>
      <c r="D34" s="64" t="s">
        <v>394</v>
      </c>
      <c r="E34" s="215">
        <v>431200</v>
      </c>
      <c r="F34" s="215">
        <f t="shared" si="4"/>
        <v>-53612.630000000005</v>
      </c>
      <c r="G34" s="215">
        <v>377587.37</v>
      </c>
      <c r="H34" s="215">
        <v>377587.37</v>
      </c>
      <c r="I34" s="215">
        <v>377587.37</v>
      </c>
      <c r="J34" s="215">
        <v>0</v>
      </c>
    </row>
    <row r="35" spans="3:10" x14ac:dyDescent="0.25">
      <c r="C35" s="62"/>
      <c r="D35" s="64" t="s">
        <v>395</v>
      </c>
      <c r="E35" s="215">
        <v>290400</v>
      </c>
      <c r="F35" s="215">
        <f t="shared" si="4"/>
        <v>-178066.91999999998</v>
      </c>
      <c r="G35" s="215">
        <v>112333.08</v>
      </c>
      <c r="H35" s="215">
        <v>112333.08</v>
      </c>
      <c r="I35" s="215">
        <v>112333.08</v>
      </c>
      <c r="J35" s="215">
        <v>0</v>
      </c>
    </row>
    <row r="36" spans="3:10" x14ac:dyDescent="0.25">
      <c r="C36" s="398"/>
      <c r="D36" s="64" t="s">
        <v>396</v>
      </c>
      <c r="E36" s="215">
        <v>305900</v>
      </c>
      <c r="F36" s="215">
        <f t="shared" si="4"/>
        <v>-120916.91</v>
      </c>
      <c r="G36" s="215">
        <v>184983.09</v>
      </c>
      <c r="H36" s="215">
        <v>184983.09</v>
      </c>
      <c r="I36" s="215">
        <v>184983.09</v>
      </c>
      <c r="J36" s="215">
        <v>0</v>
      </c>
    </row>
    <row r="37" spans="3:10" x14ac:dyDescent="0.25">
      <c r="C37" s="398"/>
      <c r="D37" s="64" t="s">
        <v>397</v>
      </c>
      <c r="E37" s="215"/>
      <c r="F37" s="215"/>
      <c r="G37" s="215"/>
      <c r="H37" s="215"/>
      <c r="I37" s="215"/>
      <c r="J37" s="215"/>
    </row>
    <row r="38" spans="3:10" x14ac:dyDescent="0.25">
      <c r="C38" s="62"/>
      <c r="D38" s="64" t="s">
        <v>398</v>
      </c>
      <c r="E38" s="215">
        <v>213400</v>
      </c>
      <c r="F38" s="215">
        <f t="shared" si="4"/>
        <v>36058.179999999993</v>
      </c>
      <c r="G38" s="215">
        <v>249458.18</v>
      </c>
      <c r="H38" s="215">
        <v>249458.18</v>
      </c>
      <c r="I38" s="215">
        <v>214658.18</v>
      </c>
      <c r="J38" s="215">
        <v>0</v>
      </c>
    </row>
    <row r="39" spans="3:10" x14ac:dyDescent="0.25">
      <c r="C39" s="62"/>
      <c r="D39" s="64" t="s">
        <v>399</v>
      </c>
      <c r="E39" s="215">
        <v>499600</v>
      </c>
      <c r="F39" s="215">
        <f t="shared" si="4"/>
        <v>34841.900000000023</v>
      </c>
      <c r="G39" s="215">
        <v>534441.9</v>
      </c>
      <c r="H39" s="215">
        <v>534441.9</v>
      </c>
      <c r="I39" s="215">
        <v>534441.9</v>
      </c>
      <c r="J39" s="215">
        <v>0</v>
      </c>
    </row>
    <row r="40" spans="3:10" x14ac:dyDescent="0.25">
      <c r="C40" s="62"/>
      <c r="D40" s="64" t="s">
        <v>400</v>
      </c>
      <c r="E40" s="215">
        <v>299700</v>
      </c>
      <c r="F40" s="215">
        <f t="shared" si="4"/>
        <v>-4707.0300000000279</v>
      </c>
      <c r="G40" s="215">
        <v>294992.96999999997</v>
      </c>
      <c r="H40" s="215">
        <v>294992.96999999997</v>
      </c>
      <c r="I40" s="215">
        <v>294992.96999999997</v>
      </c>
      <c r="J40" s="215">
        <v>0</v>
      </c>
    </row>
    <row r="41" spans="3:10" x14ac:dyDescent="0.25">
      <c r="C41" s="62"/>
      <c r="D41" s="64" t="s">
        <v>401</v>
      </c>
      <c r="E41" s="215">
        <v>1234500</v>
      </c>
      <c r="F41" s="215">
        <f t="shared" si="4"/>
        <v>1939523</v>
      </c>
      <c r="G41" s="215">
        <v>3174023</v>
      </c>
      <c r="H41" s="215">
        <v>3174023</v>
      </c>
      <c r="I41" s="215">
        <v>2714599</v>
      </c>
      <c r="J41" s="215">
        <v>0</v>
      </c>
    </row>
    <row r="42" spans="3:10" x14ac:dyDescent="0.25">
      <c r="C42" s="398" t="s">
        <v>402</v>
      </c>
      <c r="D42" s="393"/>
      <c r="E42" s="215">
        <f>SUM(E44:E52)</f>
        <v>5000000</v>
      </c>
      <c r="F42" s="215">
        <f>SUM(F44:F52)</f>
        <v>0</v>
      </c>
      <c r="G42" s="215">
        <f t="shared" ref="G42:J42" si="8">SUM(G44:G52)</f>
        <v>5000000</v>
      </c>
      <c r="H42" s="215">
        <f t="shared" si="8"/>
        <v>5000000</v>
      </c>
      <c r="I42" s="215">
        <f t="shared" si="8"/>
        <v>5000000</v>
      </c>
      <c r="J42" s="215">
        <f t="shared" si="8"/>
        <v>0</v>
      </c>
    </row>
    <row r="43" spans="3:10" x14ac:dyDescent="0.25">
      <c r="C43" s="398" t="s">
        <v>403</v>
      </c>
      <c r="D43" s="393"/>
      <c r="E43" s="215"/>
      <c r="F43" s="215"/>
      <c r="G43" s="215"/>
      <c r="H43" s="215"/>
      <c r="I43" s="215"/>
      <c r="J43" s="215"/>
    </row>
    <row r="44" spans="3:10" x14ac:dyDescent="0.25">
      <c r="C44" s="62"/>
      <c r="D44" s="64" t="s">
        <v>404</v>
      </c>
      <c r="E44" s="215">
        <v>5000000</v>
      </c>
      <c r="F44" s="215">
        <f>+G44-E44</f>
        <v>0</v>
      </c>
      <c r="G44" s="215">
        <v>5000000</v>
      </c>
      <c r="H44" s="215">
        <v>5000000</v>
      </c>
      <c r="I44" s="215">
        <v>5000000</v>
      </c>
      <c r="J44" s="215">
        <v>0</v>
      </c>
    </row>
    <row r="45" spans="3:10" x14ac:dyDescent="0.25">
      <c r="C45" s="62"/>
      <c r="D45" s="64" t="s">
        <v>405</v>
      </c>
      <c r="E45" s="215">
        <v>0</v>
      </c>
      <c r="F45" s="215">
        <v>0</v>
      </c>
      <c r="G45" s="215">
        <v>0</v>
      </c>
      <c r="H45" s="215">
        <v>0</v>
      </c>
      <c r="I45" s="215">
        <v>0</v>
      </c>
      <c r="J45" s="215">
        <v>0</v>
      </c>
    </row>
    <row r="46" spans="3:10" x14ac:dyDescent="0.25">
      <c r="C46" s="62"/>
      <c r="D46" s="64" t="s">
        <v>406</v>
      </c>
      <c r="E46" s="215">
        <v>0</v>
      </c>
      <c r="F46" s="215">
        <v>0</v>
      </c>
      <c r="G46" s="215">
        <v>0</v>
      </c>
      <c r="H46" s="215">
        <v>0</v>
      </c>
      <c r="I46" s="215">
        <v>0</v>
      </c>
      <c r="J46" s="215">
        <v>0</v>
      </c>
    </row>
    <row r="47" spans="3:10" x14ac:dyDescent="0.25">
      <c r="C47" s="62"/>
      <c r="D47" s="64" t="s">
        <v>407</v>
      </c>
      <c r="E47" s="215">
        <v>0</v>
      </c>
      <c r="F47" s="215">
        <v>0</v>
      </c>
      <c r="G47" s="215">
        <v>0</v>
      </c>
      <c r="H47" s="215">
        <v>0</v>
      </c>
      <c r="I47" s="215">
        <v>0</v>
      </c>
      <c r="J47" s="215">
        <v>0</v>
      </c>
    </row>
    <row r="48" spans="3:10" x14ac:dyDescent="0.25">
      <c r="C48" s="62"/>
      <c r="D48" s="64" t="s">
        <v>408</v>
      </c>
      <c r="E48" s="215">
        <v>0</v>
      </c>
      <c r="F48" s="215">
        <v>0</v>
      </c>
      <c r="G48" s="215">
        <v>0</v>
      </c>
      <c r="H48" s="215">
        <v>0</v>
      </c>
      <c r="I48" s="215">
        <v>0</v>
      </c>
      <c r="J48" s="215">
        <v>0</v>
      </c>
    </row>
    <row r="49" spans="3:10" x14ac:dyDescent="0.25">
      <c r="C49" s="62"/>
      <c r="D49" s="64" t="s">
        <v>409</v>
      </c>
      <c r="E49" s="215">
        <v>0</v>
      </c>
      <c r="F49" s="215">
        <v>0</v>
      </c>
      <c r="G49" s="215">
        <v>0</v>
      </c>
      <c r="H49" s="215">
        <v>0</v>
      </c>
      <c r="I49" s="215">
        <v>0</v>
      </c>
      <c r="J49" s="215">
        <v>0</v>
      </c>
    </row>
    <row r="50" spans="3:10" x14ac:dyDescent="0.25">
      <c r="C50" s="62"/>
      <c r="D50" s="64" t="s">
        <v>410</v>
      </c>
      <c r="E50" s="215">
        <v>0</v>
      </c>
      <c r="F50" s="215">
        <v>0</v>
      </c>
      <c r="G50" s="215">
        <v>0</v>
      </c>
      <c r="H50" s="215">
        <v>0</v>
      </c>
      <c r="I50" s="215">
        <v>0</v>
      </c>
      <c r="J50" s="215">
        <v>0</v>
      </c>
    </row>
    <row r="51" spans="3:10" x14ac:dyDescent="0.25">
      <c r="C51" s="62"/>
      <c r="D51" s="64" t="s">
        <v>411</v>
      </c>
      <c r="E51" s="215">
        <v>0</v>
      </c>
      <c r="F51" s="215">
        <v>0</v>
      </c>
      <c r="G51" s="215">
        <v>0</v>
      </c>
      <c r="H51" s="215">
        <v>0</v>
      </c>
      <c r="I51" s="215">
        <v>0</v>
      </c>
      <c r="J51" s="215">
        <v>0</v>
      </c>
    </row>
    <row r="52" spans="3:10" x14ac:dyDescent="0.25">
      <c r="C52" s="62"/>
      <c r="D52" s="64" t="s">
        <v>412</v>
      </c>
      <c r="E52" s="215">
        <v>0</v>
      </c>
      <c r="F52" s="215">
        <v>0</v>
      </c>
      <c r="G52" s="215">
        <v>0</v>
      </c>
      <c r="H52" s="215">
        <v>0</v>
      </c>
      <c r="I52" s="215">
        <v>0</v>
      </c>
      <c r="J52" s="215">
        <v>0</v>
      </c>
    </row>
    <row r="53" spans="3:10" x14ac:dyDescent="0.25">
      <c r="C53" s="398" t="s">
        <v>413</v>
      </c>
      <c r="D53" s="393"/>
      <c r="E53" s="215">
        <f>SUM(E55:E63)</f>
        <v>0</v>
      </c>
      <c r="F53" s="215">
        <f>+F55+F56+F58+F63</f>
        <v>648605.24</v>
      </c>
      <c r="G53" s="298">
        <f>+G55+G56+G58+G63</f>
        <v>648605.24</v>
      </c>
      <c r="H53" s="298">
        <f>+H55+H56+H58+H63</f>
        <v>648605.24</v>
      </c>
      <c r="I53" s="298">
        <f>+I55+I56+I58+I63</f>
        <v>648605.24</v>
      </c>
      <c r="J53" s="215">
        <f t="shared" ref="J53" si="9">SUM(J55:J63)</f>
        <v>0</v>
      </c>
    </row>
    <row r="54" spans="3:10" x14ac:dyDescent="0.25">
      <c r="C54" s="398" t="s">
        <v>414</v>
      </c>
      <c r="D54" s="393"/>
      <c r="E54" s="215"/>
      <c r="F54" s="215"/>
      <c r="G54" s="215"/>
      <c r="H54" s="215"/>
      <c r="I54" s="215"/>
      <c r="J54" s="215"/>
    </row>
    <row r="55" spans="3:10" x14ac:dyDescent="0.25">
      <c r="C55" s="62"/>
      <c r="D55" s="64" t="s">
        <v>415</v>
      </c>
      <c r="E55" s="215">
        <v>0</v>
      </c>
      <c r="F55" s="215">
        <v>258401.6</v>
      </c>
      <c r="G55" s="215">
        <v>258401.6</v>
      </c>
      <c r="H55" s="215">
        <v>258401.6</v>
      </c>
      <c r="I55" s="215">
        <v>258401.6</v>
      </c>
      <c r="J55" s="215">
        <v>0</v>
      </c>
    </row>
    <row r="56" spans="3:10" x14ac:dyDescent="0.25">
      <c r="C56" s="62"/>
      <c r="D56" s="64" t="s">
        <v>416</v>
      </c>
      <c r="E56" s="215">
        <v>0</v>
      </c>
      <c r="F56" s="215">
        <v>8499</v>
      </c>
      <c r="G56" s="215">
        <v>8499</v>
      </c>
      <c r="H56" s="215">
        <v>8499</v>
      </c>
      <c r="I56" s="215">
        <v>8499</v>
      </c>
      <c r="J56" s="215">
        <v>0</v>
      </c>
    </row>
    <row r="57" spans="3:10" x14ac:dyDescent="0.25">
      <c r="C57" s="62"/>
      <c r="D57" s="64" t="s">
        <v>417</v>
      </c>
      <c r="E57" s="215">
        <v>0</v>
      </c>
      <c r="F57" s="215">
        <v>0</v>
      </c>
      <c r="G57" s="215">
        <v>0</v>
      </c>
      <c r="H57" s="215">
        <v>0</v>
      </c>
      <c r="I57" s="215">
        <v>0</v>
      </c>
      <c r="J57" s="215">
        <v>0</v>
      </c>
    </row>
    <row r="58" spans="3:10" x14ac:dyDescent="0.25">
      <c r="C58" s="62"/>
      <c r="D58" s="64" t="s">
        <v>418</v>
      </c>
      <c r="E58" s="215">
        <v>0</v>
      </c>
      <c r="F58" s="215">
        <v>331588</v>
      </c>
      <c r="G58" s="215">
        <v>331588</v>
      </c>
      <c r="H58" s="215">
        <v>331588</v>
      </c>
      <c r="I58" s="215">
        <v>331588</v>
      </c>
      <c r="J58" s="215">
        <v>0</v>
      </c>
    </row>
    <row r="59" spans="3:10" x14ac:dyDescent="0.25">
      <c r="C59" s="62"/>
      <c r="D59" s="64" t="s">
        <v>419</v>
      </c>
      <c r="E59" s="215">
        <v>0</v>
      </c>
      <c r="F59" s="215">
        <v>0</v>
      </c>
      <c r="G59" s="215">
        <v>0</v>
      </c>
      <c r="H59" s="215">
        <v>0</v>
      </c>
      <c r="I59" s="215">
        <v>0</v>
      </c>
      <c r="J59" s="215">
        <v>0</v>
      </c>
    </row>
    <row r="60" spans="3:10" x14ac:dyDescent="0.25">
      <c r="C60" s="62"/>
      <c r="D60" s="64" t="s">
        <v>420</v>
      </c>
      <c r="E60" s="215">
        <v>0</v>
      </c>
      <c r="F60" s="215">
        <v>0</v>
      </c>
      <c r="G60" s="215">
        <v>0</v>
      </c>
      <c r="H60" s="215">
        <v>0</v>
      </c>
      <c r="I60" s="215">
        <v>0</v>
      </c>
      <c r="J60" s="215">
        <v>0</v>
      </c>
    </row>
    <row r="61" spans="3:10" x14ac:dyDescent="0.25">
      <c r="C61" s="62"/>
      <c r="D61" s="64" t="s">
        <v>421</v>
      </c>
      <c r="E61" s="215">
        <v>0</v>
      </c>
      <c r="F61" s="215">
        <v>0</v>
      </c>
      <c r="G61" s="215">
        <v>0</v>
      </c>
      <c r="H61" s="215">
        <v>0</v>
      </c>
      <c r="I61" s="215">
        <v>0</v>
      </c>
      <c r="J61" s="215">
        <v>0</v>
      </c>
    </row>
    <row r="62" spans="3:10" x14ac:dyDescent="0.25">
      <c r="C62" s="62"/>
      <c r="D62" s="64" t="s">
        <v>422</v>
      </c>
      <c r="E62" s="215">
        <v>0</v>
      </c>
      <c r="F62" s="215">
        <v>0</v>
      </c>
      <c r="G62" s="215">
        <v>0</v>
      </c>
      <c r="H62" s="215">
        <v>0</v>
      </c>
      <c r="I62" s="215">
        <v>0</v>
      </c>
      <c r="J62" s="215">
        <v>0</v>
      </c>
    </row>
    <row r="63" spans="3:10" x14ac:dyDescent="0.25">
      <c r="C63" s="62"/>
      <c r="D63" s="64" t="s">
        <v>423</v>
      </c>
      <c r="E63" s="215">
        <v>0</v>
      </c>
      <c r="F63" s="215">
        <v>50116.639999999999</v>
      </c>
      <c r="G63" s="215">
        <v>50116.639999999999</v>
      </c>
      <c r="H63" s="215">
        <v>50116.639999999999</v>
      </c>
      <c r="I63" s="215">
        <v>50116.639999999999</v>
      </c>
      <c r="J63" s="215">
        <v>0</v>
      </c>
    </row>
    <row r="64" spans="3:10" x14ac:dyDescent="0.25">
      <c r="C64" s="398" t="s">
        <v>424</v>
      </c>
      <c r="D64" s="393"/>
      <c r="E64" s="215">
        <f>SUM(E65:E67)</f>
        <v>0</v>
      </c>
      <c r="F64" s="215">
        <f t="shared" ref="F64:J64" si="10">SUM(F65:F67)</f>
        <v>0</v>
      </c>
      <c r="G64" s="215">
        <f t="shared" si="10"/>
        <v>0</v>
      </c>
      <c r="H64" s="215">
        <f t="shared" si="10"/>
        <v>0</v>
      </c>
      <c r="I64" s="215">
        <f t="shared" si="10"/>
        <v>0</v>
      </c>
      <c r="J64" s="215">
        <f t="shared" si="10"/>
        <v>0</v>
      </c>
    </row>
    <row r="65" spans="3:10" x14ac:dyDescent="0.25">
      <c r="C65" s="62"/>
      <c r="D65" s="64" t="s">
        <v>425</v>
      </c>
      <c r="E65" s="215">
        <v>0</v>
      </c>
      <c r="F65" s="215">
        <v>0</v>
      </c>
      <c r="G65" s="215">
        <v>0</v>
      </c>
      <c r="H65" s="215">
        <v>0</v>
      </c>
      <c r="I65" s="215">
        <v>0</v>
      </c>
      <c r="J65" s="215">
        <v>0</v>
      </c>
    </row>
    <row r="66" spans="3:10" x14ac:dyDescent="0.25">
      <c r="C66" s="62"/>
      <c r="D66" s="64" t="s">
        <v>426</v>
      </c>
      <c r="E66" s="215">
        <v>0</v>
      </c>
      <c r="F66" s="215">
        <v>0</v>
      </c>
      <c r="G66" s="215">
        <v>0</v>
      </c>
      <c r="H66" s="215">
        <v>0</v>
      </c>
      <c r="I66" s="215">
        <v>0</v>
      </c>
      <c r="J66" s="215">
        <v>0</v>
      </c>
    </row>
    <row r="67" spans="3:10" x14ac:dyDescent="0.25">
      <c r="C67" s="62"/>
      <c r="D67" s="64" t="s">
        <v>427</v>
      </c>
      <c r="E67" s="215">
        <v>0</v>
      </c>
      <c r="F67" s="215">
        <v>0</v>
      </c>
      <c r="G67" s="215">
        <v>0</v>
      </c>
      <c r="H67" s="215">
        <v>0</v>
      </c>
      <c r="I67" s="215">
        <v>0</v>
      </c>
      <c r="J67" s="215">
        <v>0</v>
      </c>
    </row>
    <row r="68" spans="3:10" x14ac:dyDescent="0.25">
      <c r="C68" s="398" t="s">
        <v>428</v>
      </c>
      <c r="D68" s="393"/>
      <c r="E68" s="215">
        <f>SUM(E71:E77)</f>
        <v>0</v>
      </c>
      <c r="F68" s="215">
        <f t="shared" ref="F68:J68" si="11">SUM(F71:F77)</f>
        <v>0</v>
      </c>
      <c r="G68" s="215">
        <f t="shared" si="11"/>
        <v>0</v>
      </c>
      <c r="H68" s="215">
        <f t="shared" si="11"/>
        <v>0</v>
      </c>
      <c r="I68" s="215">
        <f t="shared" si="11"/>
        <v>0</v>
      </c>
      <c r="J68" s="215">
        <f t="shared" si="11"/>
        <v>0</v>
      </c>
    </row>
    <row r="69" spans="3:10" x14ac:dyDescent="0.25">
      <c r="C69" s="398" t="s">
        <v>429</v>
      </c>
      <c r="D69" s="393"/>
      <c r="E69" s="215"/>
      <c r="F69" s="215"/>
      <c r="G69" s="215"/>
      <c r="H69" s="215"/>
      <c r="I69" s="215"/>
      <c r="J69" s="215"/>
    </row>
    <row r="70" spans="3:10" x14ac:dyDescent="0.25">
      <c r="C70" s="62"/>
      <c r="D70" s="64" t="s">
        <v>430</v>
      </c>
      <c r="E70" s="215">
        <v>0</v>
      </c>
      <c r="F70" s="215">
        <v>0</v>
      </c>
      <c r="G70" s="215">
        <v>0</v>
      </c>
      <c r="H70" s="215">
        <v>0</v>
      </c>
      <c r="I70" s="215">
        <v>0</v>
      </c>
      <c r="J70" s="215">
        <v>0</v>
      </c>
    </row>
    <row r="71" spans="3:10" x14ac:dyDescent="0.25">
      <c r="C71" s="62"/>
      <c r="D71" s="64" t="s">
        <v>431</v>
      </c>
      <c r="E71" s="215">
        <v>0</v>
      </c>
      <c r="F71" s="215">
        <v>0</v>
      </c>
      <c r="G71" s="215">
        <v>0</v>
      </c>
      <c r="H71" s="215">
        <v>0</v>
      </c>
      <c r="I71" s="215">
        <v>0</v>
      </c>
      <c r="J71" s="215">
        <v>0</v>
      </c>
    </row>
    <row r="72" spans="3:10" x14ac:dyDescent="0.25">
      <c r="C72" s="62"/>
      <c r="D72" s="64" t="s">
        <v>432</v>
      </c>
      <c r="E72" s="215">
        <v>0</v>
      </c>
      <c r="F72" s="215">
        <v>0</v>
      </c>
      <c r="G72" s="215">
        <v>0</v>
      </c>
      <c r="H72" s="215">
        <v>0</v>
      </c>
      <c r="I72" s="215">
        <v>0</v>
      </c>
      <c r="J72" s="215">
        <v>0</v>
      </c>
    </row>
    <row r="73" spans="3:10" x14ac:dyDescent="0.25">
      <c r="C73" s="62"/>
      <c r="D73" s="64" t="s">
        <v>433</v>
      </c>
      <c r="E73" s="215">
        <v>0</v>
      </c>
      <c r="F73" s="215">
        <v>0</v>
      </c>
      <c r="G73" s="215">
        <v>0</v>
      </c>
      <c r="H73" s="215">
        <v>0</v>
      </c>
      <c r="I73" s="215">
        <v>0</v>
      </c>
      <c r="J73" s="215">
        <v>0</v>
      </c>
    </row>
    <row r="74" spans="3:10" x14ac:dyDescent="0.25">
      <c r="C74" s="62"/>
      <c r="D74" s="64" t="s">
        <v>434</v>
      </c>
      <c r="E74" s="215">
        <v>0</v>
      </c>
      <c r="F74" s="215">
        <v>0</v>
      </c>
      <c r="G74" s="215">
        <v>0</v>
      </c>
      <c r="H74" s="215">
        <v>0</v>
      </c>
      <c r="I74" s="215">
        <v>0</v>
      </c>
      <c r="J74" s="215">
        <v>0</v>
      </c>
    </row>
    <row r="75" spans="3:10" x14ac:dyDescent="0.25">
      <c r="C75" s="62"/>
      <c r="D75" s="64" t="s">
        <v>435</v>
      </c>
      <c r="E75" s="215">
        <v>0</v>
      </c>
      <c r="F75" s="215">
        <v>0</v>
      </c>
      <c r="G75" s="215">
        <v>0</v>
      </c>
      <c r="H75" s="215">
        <v>0</v>
      </c>
      <c r="I75" s="215">
        <v>0</v>
      </c>
      <c r="J75" s="215">
        <v>0</v>
      </c>
    </row>
    <row r="76" spans="3:10" x14ac:dyDescent="0.25">
      <c r="C76" s="62"/>
      <c r="D76" s="64" t="s">
        <v>436</v>
      </c>
      <c r="E76" s="215">
        <v>0</v>
      </c>
      <c r="F76" s="215">
        <v>0</v>
      </c>
      <c r="G76" s="215">
        <v>0</v>
      </c>
      <c r="H76" s="215">
        <v>0</v>
      </c>
      <c r="I76" s="215">
        <v>0</v>
      </c>
      <c r="J76" s="215">
        <v>0</v>
      </c>
    </row>
    <row r="77" spans="3:10" x14ac:dyDescent="0.25">
      <c r="C77" s="62"/>
      <c r="D77" s="64" t="s">
        <v>437</v>
      </c>
      <c r="E77" s="215">
        <v>0</v>
      </c>
      <c r="F77" s="215">
        <v>0</v>
      </c>
      <c r="G77" s="215">
        <v>0</v>
      </c>
      <c r="H77" s="215">
        <v>0</v>
      </c>
      <c r="I77" s="215">
        <v>0</v>
      </c>
      <c r="J77" s="215">
        <v>0</v>
      </c>
    </row>
    <row r="78" spans="3:10" x14ac:dyDescent="0.25">
      <c r="C78" s="398" t="s">
        <v>438</v>
      </c>
      <c r="D78" s="393"/>
      <c r="E78" s="215">
        <f>+E79+E80+E81</f>
        <v>0</v>
      </c>
      <c r="F78" s="215">
        <f t="shared" ref="F78:I78" si="12">+F79+F80+F81</f>
        <v>0</v>
      </c>
      <c r="G78" s="215">
        <v>0</v>
      </c>
      <c r="H78" s="215">
        <f t="shared" si="12"/>
        <v>0</v>
      </c>
      <c r="I78" s="215">
        <f t="shared" si="12"/>
        <v>0</v>
      </c>
      <c r="J78" s="215">
        <f>+G78</f>
        <v>0</v>
      </c>
    </row>
    <row r="79" spans="3:10" x14ac:dyDescent="0.25">
      <c r="C79" s="62"/>
      <c r="D79" s="64" t="s">
        <v>439</v>
      </c>
      <c r="E79" s="215">
        <v>0</v>
      </c>
      <c r="F79" s="215">
        <v>0</v>
      </c>
      <c r="G79" s="215">
        <v>0</v>
      </c>
      <c r="H79" s="215">
        <v>0</v>
      </c>
      <c r="I79" s="215">
        <v>0</v>
      </c>
      <c r="J79" s="215">
        <v>0</v>
      </c>
    </row>
    <row r="80" spans="3:10" x14ac:dyDescent="0.25">
      <c r="C80" s="62"/>
      <c r="D80" s="64" t="s">
        <v>440</v>
      </c>
      <c r="E80" s="215">
        <v>0</v>
      </c>
      <c r="F80" s="215">
        <v>0</v>
      </c>
      <c r="G80" s="215">
        <v>0</v>
      </c>
      <c r="H80" s="215">
        <v>0</v>
      </c>
      <c r="I80" s="215">
        <v>0</v>
      </c>
      <c r="J80" s="215">
        <v>0</v>
      </c>
    </row>
    <row r="81" spans="3:10" x14ac:dyDescent="0.25">
      <c r="C81" s="62"/>
      <c r="D81" s="64" t="s">
        <v>441</v>
      </c>
      <c r="E81" s="215">
        <v>0</v>
      </c>
      <c r="F81" s="215">
        <v>0</v>
      </c>
      <c r="G81" s="215">
        <v>0</v>
      </c>
      <c r="H81" s="215">
        <v>0</v>
      </c>
      <c r="I81" s="215">
        <v>0</v>
      </c>
      <c r="J81" s="215">
        <f>+G81</f>
        <v>0</v>
      </c>
    </row>
    <row r="82" spans="3:10" x14ac:dyDescent="0.25">
      <c r="C82" s="398" t="s">
        <v>442</v>
      </c>
      <c r="D82" s="393"/>
      <c r="E82" s="215">
        <f>SUM(E84:E89)</f>
        <v>0</v>
      </c>
      <c r="F82" s="215">
        <f t="shared" ref="F82:J82" si="13">SUM(F84:F89)</f>
        <v>0</v>
      </c>
      <c r="G82" s="215">
        <f t="shared" si="13"/>
        <v>0</v>
      </c>
      <c r="H82" s="215">
        <f t="shared" si="13"/>
        <v>0</v>
      </c>
      <c r="I82" s="215">
        <f t="shared" si="13"/>
        <v>0</v>
      </c>
      <c r="J82" s="215">
        <f t="shared" si="13"/>
        <v>0</v>
      </c>
    </row>
    <row r="83" spans="3:10" x14ac:dyDescent="0.25">
      <c r="C83" s="62"/>
      <c r="D83" s="64" t="s">
        <v>443</v>
      </c>
      <c r="E83" s="215">
        <v>0</v>
      </c>
      <c r="F83" s="215">
        <v>0</v>
      </c>
      <c r="G83" s="215">
        <v>0</v>
      </c>
      <c r="H83" s="215">
        <v>0</v>
      </c>
      <c r="I83" s="215">
        <v>0</v>
      </c>
      <c r="J83" s="215">
        <v>0</v>
      </c>
    </row>
    <row r="84" spans="3:10" x14ac:dyDescent="0.25">
      <c r="C84" s="62"/>
      <c r="D84" s="64" t="s">
        <v>444</v>
      </c>
      <c r="E84" s="215">
        <v>0</v>
      </c>
      <c r="F84" s="215">
        <v>0</v>
      </c>
      <c r="G84" s="215">
        <v>0</v>
      </c>
      <c r="H84" s="215">
        <v>0</v>
      </c>
      <c r="I84" s="215">
        <v>0</v>
      </c>
      <c r="J84" s="215">
        <v>0</v>
      </c>
    </row>
    <row r="85" spans="3:10" x14ac:dyDescent="0.25">
      <c r="C85" s="62"/>
      <c r="D85" s="64" t="s">
        <v>445</v>
      </c>
      <c r="E85" s="215">
        <v>0</v>
      </c>
      <c r="F85" s="215">
        <v>0</v>
      </c>
      <c r="G85" s="215">
        <v>0</v>
      </c>
      <c r="H85" s="215">
        <v>0</v>
      </c>
      <c r="I85" s="215">
        <v>0</v>
      </c>
      <c r="J85" s="215">
        <v>0</v>
      </c>
    </row>
    <row r="86" spans="3:10" x14ac:dyDescent="0.25">
      <c r="C86" s="62"/>
      <c r="D86" s="64" t="s">
        <v>446</v>
      </c>
      <c r="E86" s="215">
        <v>0</v>
      </c>
      <c r="F86" s="215">
        <v>0</v>
      </c>
      <c r="G86" s="215">
        <v>0</v>
      </c>
      <c r="H86" s="215">
        <v>0</v>
      </c>
      <c r="I86" s="215">
        <v>0</v>
      </c>
      <c r="J86" s="215">
        <v>0</v>
      </c>
    </row>
    <row r="87" spans="3:10" x14ac:dyDescent="0.25">
      <c r="C87" s="62"/>
      <c r="D87" s="64" t="s">
        <v>447</v>
      </c>
      <c r="E87" s="215">
        <v>0</v>
      </c>
      <c r="F87" s="215">
        <v>0</v>
      </c>
      <c r="G87" s="215">
        <v>0</v>
      </c>
      <c r="H87" s="215">
        <v>0</v>
      </c>
      <c r="I87" s="215">
        <v>0</v>
      </c>
      <c r="J87" s="215">
        <v>0</v>
      </c>
    </row>
    <row r="88" spans="3:10" x14ac:dyDescent="0.25">
      <c r="C88" s="62"/>
      <c r="D88" s="64" t="s">
        <v>448</v>
      </c>
      <c r="E88" s="215">
        <v>0</v>
      </c>
      <c r="F88" s="215">
        <v>0</v>
      </c>
      <c r="G88" s="215">
        <v>0</v>
      </c>
      <c r="H88" s="215">
        <v>0</v>
      </c>
      <c r="I88" s="215">
        <v>0</v>
      </c>
      <c r="J88" s="215">
        <v>0</v>
      </c>
    </row>
    <row r="89" spans="3:10" x14ac:dyDescent="0.25">
      <c r="C89" s="62"/>
      <c r="D89" s="64" t="s">
        <v>449</v>
      </c>
      <c r="E89" s="215">
        <v>0</v>
      </c>
      <c r="F89" s="215">
        <v>0</v>
      </c>
      <c r="G89" s="215">
        <v>0</v>
      </c>
      <c r="H89" s="215">
        <v>0</v>
      </c>
      <c r="I89" s="215">
        <v>0</v>
      </c>
      <c r="J89" s="215">
        <v>0</v>
      </c>
    </row>
    <row r="90" spans="3:10" x14ac:dyDescent="0.25">
      <c r="C90" s="415"/>
      <c r="D90" s="416"/>
      <c r="E90" s="61" t="s">
        <v>806</v>
      </c>
      <c r="F90" s="59"/>
      <c r="G90" s="61"/>
      <c r="H90" s="59"/>
      <c r="I90" s="61"/>
      <c r="J90" s="66"/>
    </row>
  </sheetData>
  <mergeCells count="26">
    <mergeCell ref="C78:D78"/>
    <mergeCell ref="C82:D82"/>
    <mergeCell ref="C90:D90"/>
    <mergeCell ref="C64:D64"/>
    <mergeCell ref="C68:D68"/>
    <mergeCell ref="C69:D69"/>
    <mergeCell ref="C42:D42"/>
    <mergeCell ref="C43:D43"/>
    <mergeCell ref="C36:C37"/>
    <mergeCell ref="C53:D53"/>
    <mergeCell ref="C54:D54"/>
    <mergeCell ref="C11:D11"/>
    <mergeCell ref="C12:D12"/>
    <mergeCell ref="C20:D20"/>
    <mergeCell ref="C21:C22"/>
    <mergeCell ref="C31:D31"/>
    <mergeCell ref="C3:J3"/>
    <mergeCell ref="C4:J4"/>
    <mergeCell ref="C5:J5"/>
    <mergeCell ref="C6:J6"/>
    <mergeCell ref="C7:J7"/>
    <mergeCell ref="C8:D10"/>
    <mergeCell ref="E8:I8"/>
    <mergeCell ref="G9:G10"/>
    <mergeCell ref="H9:H10"/>
    <mergeCell ref="I9:I10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37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J94"/>
  <sheetViews>
    <sheetView topLeftCell="C76" workbookViewId="0">
      <selection activeCell="C2" sqref="C2:J92"/>
    </sheetView>
  </sheetViews>
  <sheetFormatPr baseColWidth="10" defaultRowHeight="15" x14ac:dyDescent="0.25"/>
  <cols>
    <col min="4" max="4" width="59.7109375" customWidth="1"/>
    <col min="5" max="5" width="13.28515625" bestFit="1" customWidth="1"/>
    <col min="6" max="6" width="12.28515625" bestFit="1" customWidth="1"/>
    <col min="7" max="7" width="13.7109375" bestFit="1" customWidth="1"/>
    <col min="8" max="9" width="13.28515625" bestFit="1" customWidth="1"/>
    <col min="10" max="10" width="12.28515625" bestFit="1" customWidth="1"/>
  </cols>
  <sheetData>
    <row r="2" spans="3:10" x14ac:dyDescent="0.25">
      <c r="C2" s="411" t="s">
        <v>801</v>
      </c>
      <c r="D2" s="364"/>
      <c r="E2" s="364"/>
      <c r="F2" s="364"/>
      <c r="G2" s="364"/>
      <c r="H2" s="364"/>
      <c r="I2" s="364"/>
      <c r="J2" s="412"/>
    </row>
    <row r="3" spans="3:10" x14ac:dyDescent="0.25">
      <c r="C3" s="383" t="s">
        <v>365</v>
      </c>
      <c r="D3" s="344"/>
      <c r="E3" s="344"/>
      <c r="F3" s="344"/>
      <c r="G3" s="344"/>
      <c r="H3" s="344"/>
      <c r="I3" s="344"/>
      <c r="J3" s="384"/>
    </row>
    <row r="4" spans="3:10" x14ac:dyDescent="0.25">
      <c r="C4" s="383" t="s">
        <v>366</v>
      </c>
      <c r="D4" s="344"/>
      <c r="E4" s="344"/>
      <c r="F4" s="344"/>
      <c r="G4" s="344"/>
      <c r="H4" s="344"/>
      <c r="I4" s="344"/>
      <c r="J4" s="384"/>
    </row>
    <row r="5" spans="3:10" x14ac:dyDescent="0.25">
      <c r="C5" s="383" t="s">
        <v>813</v>
      </c>
      <c r="D5" s="344"/>
      <c r="E5" s="344"/>
      <c r="F5" s="344"/>
      <c r="G5" s="344"/>
      <c r="H5" s="344"/>
      <c r="I5" s="344"/>
      <c r="J5" s="384"/>
    </row>
    <row r="6" spans="3:10" x14ac:dyDescent="0.25">
      <c r="C6" s="385" t="s">
        <v>1</v>
      </c>
      <c r="D6" s="366"/>
      <c r="E6" s="366"/>
      <c r="F6" s="366"/>
      <c r="G6" s="366"/>
      <c r="H6" s="366"/>
      <c r="I6" s="366"/>
      <c r="J6" s="386"/>
    </row>
    <row r="7" spans="3:10" x14ac:dyDescent="0.25">
      <c r="C7" s="411" t="s">
        <v>2</v>
      </c>
      <c r="D7" s="335"/>
      <c r="E7" s="331" t="s">
        <v>367</v>
      </c>
      <c r="F7" s="332"/>
      <c r="G7" s="332"/>
      <c r="H7" s="332"/>
      <c r="I7" s="333"/>
      <c r="J7" s="76" t="s">
        <v>368</v>
      </c>
    </row>
    <row r="8" spans="3:10" x14ac:dyDescent="0.25">
      <c r="C8" s="383"/>
      <c r="D8" s="330"/>
      <c r="E8" s="51" t="s">
        <v>248</v>
      </c>
      <c r="F8" s="51" t="s">
        <v>277</v>
      </c>
      <c r="G8" s="372" t="s">
        <v>279</v>
      </c>
      <c r="H8" s="372" t="s">
        <v>230</v>
      </c>
      <c r="I8" s="372" t="s">
        <v>232</v>
      </c>
      <c r="J8" s="77" t="s">
        <v>369</v>
      </c>
    </row>
    <row r="9" spans="3:10" x14ac:dyDescent="0.25">
      <c r="C9" s="385"/>
      <c r="D9" s="367"/>
      <c r="E9" s="79" t="s">
        <v>370</v>
      </c>
      <c r="F9" s="52" t="s">
        <v>278</v>
      </c>
      <c r="G9" s="392"/>
      <c r="H9" s="373"/>
      <c r="I9" s="392"/>
      <c r="J9" s="78"/>
    </row>
    <row r="11" spans="3:10" x14ac:dyDescent="0.25">
      <c r="C11" s="417" t="s">
        <v>450</v>
      </c>
      <c r="D11" s="418"/>
      <c r="E11" s="232">
        <f>+E12+E20+E31+E42+E53+E64+E68+E78+E82</f>
        <v>0</v>
      </c>
      <c r="F11" s="232">
        <f t="shared" ref="F11:I11" si="0">+F12+F20+F31+F42+F53+F64+F68+F78+F82</f>
        <v>1432518.29</v>
      </c>
      <c r="G11" s="232">
        <f t="shared" si="0"/>
        <v>1432518.29</v>
      </c>
      <c r="H11" s="232">
        <f t="shared" si="0"/>
        <v>0</v>
      </c>
      <c r="I11" s="232">
        <f t="shared" si="0"/>
        <v>0</v>
      </c>
      <c r="J11" s="232">
        <f>+G11</f>
        <v>1432518.29</v>
      </c>
    </row>
    <row r="12" spans="3:10" x14ac:dyDescent="0.25">
      <c r="C12" s="398" t="s">
        <v>372</v>
      </c>
      <c r="D12" s="393"/>
      <c r="E12" s="215">
        <f>SUM(E13:E19)</f>
        <v>0</v>
      </c>
      <c r="F12" s="215">
        <f t="shared" ref="F12:J12" si="1">SUM(F13:F19)</f>
        <v>0</v>
      </c>
      <c r="G12" s="215">
        <f t="shared" si="1"/>
        <v>0</v>
      </c>
      <c r="H12" s="215">
        <f t="shared" si="1"/>
        <v>0</v>
      </c>
      <c r="I12" s="215">
        <f t="shared" si="1"/>
        <v>0</v>
      </c>
      <c r="J12" s="215">
        <f t="shared" si="1"/>
        <v>0</v>
      </c>
    </row>
    <row r="13" spans="3:10" x14ac:dyDescent="0.25">
      <c r="C13" s="62"/>
      <c r="D13" s="64" t="s">
        <v>373</v>
      </c>
      <c r="E13" s="215">
        <v>0</v>
      </c>
      <c r="F13" s="215">
        <v>0</v>
      </c>
      <c r="G13" s="215">
        <v>0</v>
      </c>
      <c r="H13" s="215">
        <v>0</v>
      </c>
      <c r="I13" s="215">
        <v>0</v>
      </c>
      <c r="J13" s="215">
        <v>0</v>
      </c>
    </row>
    <row r="14" spans="3:10" x14ac:dyDescent="0.25">
      <c r="C14" s="62"/>
      <c r="D14" s="64" t="s">
        <v>374</v>
      </c>
      <c r="E14" s="215">
        <v>0</v>
      </c>
      <c r="F14" s="215">
        <v>0</v>
      </c>
      <c r="G14" s="215">
        <v>0</v>
      </c>
      <c r="H14" s="215">
        <v>0</v>
      </c>
      <c r="I14" s="215">
        <v>0</v>
      </c>
      <c r="J14" s="215">
        <v>0</v>
      </c>
    </row>
    <row r="15" spans="3:10" x14ac:dyDescent="0.25">
      <c r="C15" s="62"/>
      <c r="D15" s="64" t="s">
        <v>375</v>
      </c>
      <c r="E15" s="215">
        <v>0</v>
      </c>
      <c r="F15" s="215">
        <v>0</v>
      </c>
      <c r="G15" s="215">
        <v>0</v>
      </c>
      <c r="H15" s="215">
        <v>0</v>
      </c>
      <c r="I15" s="215">
        <v>0</v>
      </c>
      <c r="J15" s="215">
        <v>0</v>
      </c>
    </row>
    <row r="16" spans="3:10" x14ac:dyDescent="0.25">
      <c r="C16" s="62"/>
      <c r="D16" s="64" t="s">
        <v>376</v>
      </c>
      <c r="E16" s="215">
        <v>0</v>
      </c>
      <c r="F16" s="215">
        <v>0</v>
      </c>
      <c r="G16" s="215">
        <v>0</v>
      </c>
      <c r="H16" s="215">
        <v>0</v>
      </c>
      <c r="I16" s="215">
        <v>0</v>
      </c>
      <c r="J16" s="215">
        <v>0</v>
      </c>
    </row>
    <row r="17" spans="3:10" x14ac:dyDescent="0.25">
      <c r="C17" s="62"/>
      <c r="D17" s="64" t="s">
        <v>377</v>
      </c>
      <c r="E17" s="215">
        <v>0</v>
      </c>
      <c r="F17" s="215">
        <v>0</v>
      </c>
      <c r="G17" s="215">
        <v>0</v>
      </c>
      <c r="H17" s="215">
        <v>0</v>
      </c>
      <c r="I17" s="215">
        <v>0</v>
      </c>
      <c r="J17" s="215">
        <v>0</v>
      </c>
    </row>
    <row r="18" spans="3:10" x14ac:dyDescent="0.25">
      <c r="C18" s="62"/>
      <c r="D18" s="64" t="s">
        <v>378</v>
      </c>
      <c r="E18" s="215">
        <v>0</v>
      </c>
      <c r="F18" s="215">
        <v>0</v>
      </c>
      <c r="G18" s="215">
        <v>0</v>
      </c>
      <c r="H18" s="215">
        <v>0</v>
      </c>
      <c r="I18" s="215">
        <v>0</v>
      </c>
      <c r="J18" s="215">
        <v>0</v>
      </c>
    </row>
    <row r="19" spans="3:10" x14ac:dyDescent="0.25">
      <c r="C19" s="62"/>
      <c r="D19" s="64" t="s">
        <v>379</v>
      </c>
      <c r="E19" s="215">
        <v>0</v>
      </c>
      <c r="F19" s="215">
        <v>0</v>
      </c>
      <c r="G19" s="215">
        <v>0</v>
      </c>
      <c r="H19" s="215">
        <v>0</v>
      </c>
      <c r="I19" s="215">
        <v>0</v>
      </c>
      <c r="J19" s="215">
        <v>0</v>
      </c>
    </row>
    <row r="20" spans="3:10" x14ac:dyDescent="0.25">
      <c r="C20" s="398" t="s">
        <v>380</v>
      </c>
      <c r="D20" s="393"/>
      <c r="E20" s="215">
        <f>SUM(E21:E30)</f>
        <v>0</v>
      </c>
      <c r="F20" s="215">
        <f t="shared" ref="F20:J20" si="2">SUM(F21:F30)</f>
        <v>0</v>
      </c>
      <c r="G20" s="215">
        <f t="shared" si="2"/>
        <v>0</v>
      </c>
      <c r="H20" s="215">
        <f t="shared" si="2"/>
        <v>0</v>
      </c>
      <c r="I20" s="215">
        <f t="shared" si="2"/>
        <v>0</v>
      </c>
      <c r="J20" s="215">
        <f t="shared" si="2"/>
        <v>0</v>
      </c>
    </row>
    <row r="21" spans="3:10" x14ac:dyDescent="0.25">
      <c r="C21" s="398"/>
      <c r="D21" s="64" t="s">
        <v>381</v>
      </c>
      <c r="E21" s="215">
        <v>0</v>
      </c>
      <c r="F21" s="215">
        <v>0</v>
      </c>
      <c r="G21" s="215">
        <v>0</v>
      </c>
      <c r="H21" s="215">
        <v>0</v>
      </c>
      <c r="I21" s="215">
        <v>0</v>
      </c>
      <c r="J21" s="215">
        <v>0</v>
      </c>
    </row>
    <row r="22" spans="3:10" x14ac:dyDescent="0.25">
      <c r="C22" s="398"/>
      <c r="D22" s="64" t="s">
        <v>382</v>
      </c>
      <c r="E22" s="215"/>
      <c r="F22" s="215"/>
      <c r="G22" s="215"/>
      <c r="H22" s="215"/>
      <c r="I22" s="215"/>
      <c r="J22" s="215"/>
    </row>
    <row r="23" spans="3:10" x14ac:dyDescent="0.25">
      <c r="C23" s="62"/>
      <c r="D23" s="64" t="s">
        <v>383</v>
      </c>
      <c r="E23" s="215">
        <v>0</v>
      </c>
      <c r="F23" s="215">
        <v>0</v>
      </c>
      <c r="G23" s="215">
        <v>0</v>
      </c>
      <c r="H23" s="215">
        <v>0</v>
      </c>
      <c r="I23" s="215">
        <v>0</v>
      </c>
      <c r="J23" s="215">
        <v>0</v>
      </c>
    </row>
    <row r="24" spans="3:10" x14ac:dyDescent="0.25">
      <c r="C24" s="62"/>
      <c r="D24" s="64" t="s">
        <v>384</v>
      </c>
      <c r="E24" s="215">
        <v>0</v>
      </c>
      <c r="F24" s="215">
        <v>0</v>
      </c>
      <c r="G24" s="215">
        <v>0</v>
      </c>
      <c r="H24" s="215">
        <v>0</v>
      </c>
      <c r="I24" s="215">
        <v>0</v>
      </c>
      <c r="J24" s="215">
        <v>0</v>
      </c>
    </row>
    <row r="25" spans="3:10" x14ac:dyDescent="0.25">
      <c r="C25" s="62"/>
      <c r="D25" s="64" t="s">
        <v>385</v>
      </c>
      <c r="E25" s="215">
        <v>0</v>
      </c>
      <c r="F25" s="215">
        <v>0</v>
      </c>
      <c r="G25" s="215">
        <v>0</v>
      </c>
      <c r="H25" s="215">
        <v>0</v>
      </c>
      <c r="I25" s="215">
        <v>0</v>
      </c>
      <c r="J25" s="215">
        <v>0</v>
      </c>
    </row>
    <row r="26" spans="3:10" x14ac:dyDescent="0.25">
      <c r="C26" s="62"/>
      <c r="D26" s="64" t="s">
        <v>386</v>
      </c>
      <c r="E26" s="215">
        <v>0</v>
      </c>
      <c r="F26" s="215">
        <v>0</v>
      </c>
      <c r="G26" s="215">
        <v>0</v>
      </c>
      <c r="H26" s="215">
        <v>0</v>
      </c>
      <c r="I26" s="215">
        <v>0</v>
      </c>
      <c r="J26" s="215">
        <v>0</v>
      </c>
    </row>
    <row r="27" spans="3:10" x14ac:dyDescent="0.25">
      <c r="C27" s="62"/>
      <c r="D27" s="64" t="s">
        <v>387</v>
      </c>
      <c r="E27" s="215">
        <v>0</v>
      </c>
      <c r="F27" s="215">
        <v>0</v>
      </c>
      <c r="G27" s="215">
        <v>0</v>
      </c>
      <c r="H27" s="215">
        <v>0</v>
      </c>
      <c r="I27" s="215">
        <v>0</v>
      </c>
      <c r="J27" s="215">
        <v>0</v>
      </c>
    </row>
    <row r="28" spans="3:10" x14ac:dyDescent="0.25">
      <c r="C28" s="62"/>
      <c r="D28" s="64" t="s">
        <v>388</v>
      </c>
      <c r="E28" s="215">
        <v>0</v>
      </c>
      <c r="F28" s="215">
        <v>0</v>
      </c>
      <c r="G28" s="215">
        <v>0</v>
      </c>
      <c r="H28" s="215">
        <v>0</v>
      </c>
      <c r="I28" s="215">
        <v>0</v>
      </c>
      <c r="J28" s="215">
        <v>0</v>
      </c>
    </row>
    <row r="29" spans="3:10" x14ac:dyDescent="0.25">
      <c r="C29" s="62"/>
      <c r="D29" s="64" t="s">
        <v>389</v>
      </c>
      <c r="E29" s="215">
        <v>0</v>
      </c>
      <c r="F29" s="215">
        <v>0</v>
      </c>
      <c r="G29" s="215">
        <v>0</v>
      </c>
      <c r="H29" s="215">
        <v>0</v>
      </c>
      <c r="I29" s="215">
        <v>0</v>
      </c>
      <c r="J29" s="215">
        <v>0</v>
      </c>
    </row>
    <row r="30" spans="3:10" x14ac:dyDescent="0.25">
      <c r="C30" s="62"/>
      <c r="D30" s="64" t="s">
        <v>390</v>
      </c>
      <c r="E30" s="215">
        <v>0</v>
      </c>
      <c r="F30" s="215">
        <v>0</v>
      </c>
      <c r="G30" s="215">
        <v>0</v>
      </c>
      <c r="H30" s="215">
        <v>0</v>
      </c>
      <c r="I30" s="215">
        <v>0</v>
      </c>
      <c r="J30" s="215">
        <v>0</v>
      </c>
    </row>
    <row r="31" spans="3:10" x14ac:dyDescent="0.25">
      <c r="C31" s="398" t="s">
        <v>391</v>
      </c>
      <c r="D31" s="393"/>
      <c r="E31" s="215">
        <f>SUM(E32:E41)</f>
        <v>0</v>
      </c>
      <c r="F31" s="215">
        <f t="shared" ref="F31:J31" si="3">SUM(F32:F41)</f>
        <v>0</v>
      </c>
      <c r="G31" s="215">
        <f t="shared" si="3"/>
        <v>0</v>
      </c>
      <c r="H31" s="215">
        <f t="shared" si="3"/>
        <v>0</v>
      </c>
      <c r="I31" s="215">
        <f t="shared" si="3"/>
        <v>0</v>
      </c>
      <c r="J31" s="215">
        <f t="shared" si="3"/>
        <v>0</v>
      </c>
    </row>
    <row r="32" spans="3:10" x14ac:dyDescent="0.25">
      <c r="C32" s="62"/>
      <c r="D32" s="64" t="s">
        <v>392</v>
      </c>
      <c r="E32" s="215">
        <v>0</v>
      </c>
      <c r="F32" s="215">
        <v>0</v>
      </c>
      <c r="G32" s="215">
        <v>0</v>
      </c>
      <c r="H32" s="215">
        <v>0</v>
      </c>
      <c r="I32" s="215">
        <v>0</v>
      </c>
      <c r="J32" s="215">
        <v>0</v>
      </c>
    </row>
    <row r="33" spans="3:10" x14ac:dyDescent="0.25">
      <c r="C33" s="62"/>
      <c r="D33" s="64" t="s">
        <v>393</v>
      </c>
      <c r="E33" s="215">
        <v>0</v>
      </c>
      <c r="F33" s="215">
        <v>0</v>
      </c>
      <c r="G33" s="215">
        <v>0</v>
      </c>
      <c r="H33" s="215">
        <v>0</v>
      </c>
      <c r="I33" s="215">
        <v>0</v>
      </c>
      <c r="J33" s="215">
        <v>0</v>
      </c>
    </row>
    <row r="34" spans="3:10" x14ac:dyDescent="0.25">
      <c r="C34" s="62"/>
      <c r="D34" s="64" t="s">
        <v>394</v>
      </c>
      <c r="E34" s="215">
        <v>0</v>
      </c>
      <c r="F34" s="215">
        <v>0</v>
      </c>
      <c r="G34" s="215">
        <v>0</v>
      </c>
      <c r="H34" s="215">
        <v>0</v>
      </c>
      <c r="I34" s="215">
        <v>0</v>
      </c>
      <c r="J34" s="215">
        <v>0</v>
      </c>
    </row>
    <row r="35" spans="3:10" x14ac:dyDescent="0.25">
      <c r="C35" s="62"/>
      <c r="D35" s="64" t="s">
        <v>395</v>
      </c>
      <c r="E35" s="215">
        <v>0</v>
      </c>
      <c r="F35" s="215">
        <v>0</v>
      </c>
      <c r="G35" s="215">
        <v>0</v>
      </c>
      <c r="H35" s="215">
        <v>0</v>
      </c>
      <c r="I35" s="215">
        <v>0</v>
      </c>
      <c r="J35" s="215">
        <v>0</v>
      </c>
    </row>
    <row r="36" spans="3:10" x14ac:dyDescent="0.25">
      <c r="C36" s="398"/>
      <c r="D36" s="64" t="s">
        <v>396</v>
      </c>
      <c r="E36" s="215">
        <v>0</v>
      </c>
      <c r="F36" s="215">
        <v>0</v>
      </c>
      <c r="G36" s="215">
        <v>0</v>
      </c>
      <c r="H36" s="215">
        <v>0</v>
      </c>
      <c r="I36" s="215">
        <v>0</v>
      </c>
      <c r="J36" s="215">
        <v>0</v>
      </c>
    </row>
    <row r="37" spans="3:10" x14ac:dyDescent="0.25">
      <c r="C37" s="398"/>
      <c r="D37" s="64" t="s">
        <v>397</v>
      </c>
      <c r="E37" s="215"/>
      <c r="F37" s="215"/>
      <c r="G37" s="215"/>
      <c r="H37" s="215"/>
      <c r="I37" s="215"/>
      <c r="J37" s="215"/>
    </row>
    <row r="38" spans="3:10" x14ac:dyDescent="0.25">
      <c r="C38" s="62"/>
      <c r="D38" s="64" t="s">
        <v>398</v>
      </c>
      <c r="E38" s="215">
        <v>0</v>
      </c>
      <c r="F38" s="215">
        <v>0</v>
      </c>
      <c r="G38" s="215">
        <v>0</v>
      </c>
      <c r="H38" s="215">
        <v>0</v>
      </c>
      <c r="I38" s="215">
        <v>0</v>
      </c>
      <c r="J38" s="215">
        <v>0</v>
      </c>
    </row>
    <row r="39" spans="3:10" x14ac:dyDescent="0.25">
      <c r="C39" s="62"/>
      <c r="D39" s="64" t="s">
        <v>399</v>
      </c>
      <c r="E39" s="215">
        <v>0</v>
      </c>
      <c r="F39" s="215">
        <v>0</v>
      </c>
      <c r="G39" s="215">
        <v>0</v>
      </c>
      <c r="H39" s="215">
        <v>0</v>
      </c>
      <c r="I39" s="215">
        <v>0</v>
      </c>
      <c r="J39" s="215">
        <v>0</v>
      </c>
    </row>
    <row r="40" spans="3:10" x14ac:dyDescent="0.25">
      <c r="C40" s="62"/>
      <c r="D40" s="64" t="s">
        <v>400</v>
      </c>
      <c r="E40" s="215">
        <v>0</v>
      </c>
      <c r="F40" s="215">
        <v>0</v>
      </c>
      <c r="G40" s="215">
        <v>0</v>
      </c>
      <c r="H40" s="215">
        <v>0</v>
      </c>
      <c r="I40" s="215">
        <v>0</v>
      </c>
      <c r="J40" s="215">
        <v>0</v>
      </c>
    </row>
    <row r="41" spans="3:10" x14ac:dyDescent="0.25">
      <c r="C41" s="62"/>
      <c r="D41" s="64" t="s">
        <v>401</v>
      </c>
      <c r="E41" s="215">
        <v>0</v>
      </c>
      <c r="F41" s="215">
        <v>0</v>
      </c>
      <c r="G41" s="215">
        <v>0</v>
      </c>
      <c r="H41" s="215">
        <v>0</v>
      </c>
      <c r="I41" s="215">
        <v>0</v>
      </c>
      <c r="J41" s="215">
        <v>0</v>
      </c>
    </row>
    <row r="42" spans="3:10" x14ac:dyDescent="0.25">
      <c r="C42" s="398" t="s">
        <v>402</v>
      </c>
      <c r="D42" s="393"/>
      <c r="E42" s="215">
        <f>SUM(E45:E52)</f>
        <v>0</v>
      </c>
      <c r="F42" s="215">
        <f t="shared" ref="F42:J42" si="4">SUM(F45:F52)</f>
        <v>0</v>
      </c>
      <c r="G42" s="215">
        <f t="shared" si="4"/>
        <v>0</v>
      </c>
      <c r="H42" s="215">
        <f t="shared" si="4"/>
        <v>0</v>
      </c>
      <c r="I42" s="215">
        <f t="shared" si="4"/>
        <v>0</v>
      </c>
      <c r="J42" s="215">
        <f t="shared" si="4"/>
        <v>0</v>
      </c>
    </row>
    <row r="43" spans="3:10" x14ac:dyDescent="0.25">
      <c r="C43" s="398" t="s">
        <v>403</v>
      </c>
      <c r="D43" s="393"/>
      <c r="E43" s="215"/>
      <c r="F43" s="215"/>
      <c r="G43" s="215"/>
      <c r="H43" s="215"/>
      <c r="I43" s="215"/>
      <c r="J43" s="215"/>
    </row>
    <row r="44" spans="3:10" x14ac:dyDescent="0.25">
      <c r="C44" s="62"/>
      <c r="D44" s="64" t="s">
        <v>404</v>
      </c>
      <c r="E44" s="215">
        <v>0</v>
      </c>
      <c r="F44" s="215">
        <v>0</v>
      </c>
      <c r="G44" s="215">
        <v>0</v>
      </c>
      <c r="H44" s="215">
        <v>0</v>
      </c>
      <c r="I44" s="215">
        <v>0</v>
      </c>
      <c r="J44" s="215">
        <v>0</v>
      </c>
    </row>
    <row r="45" spans="3:10" x14ac:dyDescent="0.25">
      <c r="C45" s="62"/>
      <c r="D45" s="64" t="s">
        <v>405</v>
      </c>
      <c r="E45" s="215">
        <v>0</v>
      </c>
      <c r="F45" s="215">
        <v>0</v>
      </c>
      <c r="G45" s="215">
        <v>0</v>
      </c>
      <c r="H45" s="215">
        <v>0</v>
      </c>
      <c r="I45" s="215">
        <v>0</v>
      </c>
      <c r="J45" s="215">
        <v>0</v>
      </c>
    </row>
    <row r="46" spans="3:10" x14ac:dyDescent="0.25">
      <c r="C46" s="62"/>
      <c r="D46" s="64" t="s">
        <v>406</v>
      </c>
      <c r="E46" s="215">
        <v>0</v>
      </c>
      <c r="F46" s="215">
        <v>0</v>
      </c>
      <c r="G46" s="215">
        <v>0</v>
      </c>
      <c r="H46" s="215">
        <v>0</v>
      </c>
      <c r="I46" s="215">
        <v>0</v>
      </c>
      <c r="J46" s="215">
        <v>0</v>
      </c>
    </row>
    <row r="47" spans="3:10" x14ac:dyDescent="0.25">
      <c r="C47" s="62"/>
      <c r="D47" s="64" t="s">
        <v>407</v>
      </c>
      <c r="E47" s="215">
        <v>0</v>
      </c>
      <c r="F47" s="215">
        <v>0</v>
      </c>
      <c r="G47" s="215">
        <v>0</v>
      </c>
      <c r="H47" s="215">
        <v>0</v>
      </c>
      <c r="I47" s="215">
        <v>0</v>
      </c>
      <c r="J47" s="215">
        <v>0</v>
      </c>
    </row>
    <row r="48" spans="3:10" x14ac:dyDescent="0.25">
      <c r="C48" s="62"/>
      <c r="D48" s="64" t="s">
        <v>408</v>
      </c>
      <c r="E48" s="215">
        <v>0</v>
      </c>
      <c r="F48" s="215">
        <v>0</v>
      </c>
      <c r="G48" s="215">
        <v>0</v>
      </c>
      <c r="H48" s="215">
        <v>0</v>
      </c>
      <c r="I48" s="215">
        <v>0</v>
      </c>
      <c r="J48" s="215">
        <v>0</v>
      </c>
    </row>
    <row r="49" spans="3:10" x14ac:dyDescent="0.25">
      <c r="C49" s="62"/>
      <c r="D49" s="64" t="s">
        <v>409</v>
      </c>
      <c r="E49" s="215">
        <v>0</v>
      </c>
      <c r="F49" s="215">
        <v>0</v>
      </c>
      <c r="G49" s="215">
        <v>0</v>
      </c>
      <c r="H49" s="215">
        <v>0</v>
      </c>
      <c r="I49" s="215">
        <v>0</v>
      </c>
      <c r="J49" s="215">
        <v>0</v>
      </c>
    </row>
    <row r="50" spans="3:10" x14ac:dyDescent="0.25">
      <c r="C50" s="62"/>
      <c r="D50" s="64" t="s">
        <v>410</v>
      </c>
      <c r="E50" s="215">
        <v>0</v>
      </c>
      <c r="F50" s="215">
        <v>0</v>
      </c>
      <c r="G50" s="215">
        <v>0</v>
      </c>
      <c r="H50" s="215">
        <v>0</v>
      </c>
      <c r="I50" s="215">
        <v>0</v>
      </c>
      <c r="J50" s="215">
        <v>0</v>
      </c>
    </row>
    <row r="51" spans="3:10" x14ac:dyDescent="0.25">
      <c r="C51" s="62"/>
      <c r="D51" s="64" t="s">
        <v>411</v>
      </c>
      <c r="E51" s="215">
        <v>0</v>
      </c>
      <c r="F51" s="215">
        <v>0</v>
      </c>
      <c r="G51" s="215">
        <v>0</v>
      </c>
      <c r="H51" s="215">
        <v>0</v>
      </c>
      <c r="I51" s="215">
        <v>0</v>
      </c>
      <c r="J51" s="215">
        <v>0</v>
      </c>
    </row>
    <row r="52" spans="3:10" x14ac:dyDescent="0.25">
      <c r="C52" s="62"/>
      <c r="D52" s="64" t="s">
        <v>412</v>
      </c>
      <c r="E52" s="215">
        <v>0</v>
      </c>
      <c r="F52" s="215">
        <v>0</v>
      </c>
      <c r="G52" s="215">
        <v>0</v>
      </c>
      <c r="H52" s="215">
        <v>0</v>
      </c>
      <c r="I52" s="215">
        <v>0</v>
      </c>
      <c r="J52" s="215">
        <v>0</v>
      </c>
    </row>
    <row r="53" spans="3:10" x14ac:dyDescent="0.25">
      <c r="C53" s="398" t="s">
        <v>413</v>
      </c>
      <c r="D53" s="393"/>
      <c r="E53" s="215">
        <f>SUM(E55:E63)</f>
        <v>0</v>
      </c>
      <c r="F53" s="215">
        <f t="shared" ref="F53:J53" si="5">SUM(F55:F63)</f>
        <v>0</v>
      </c>
      <c r="G53" s="215">
        <f t="shared" si="5"/>
        <v>0</v>
      </c>
      <c r="H53" s="215">
        <f t="shared" si="5"/>
        <v>0</v>
      </c>
      <c r="I53" s="215">
        <f t="shared" si="5"/>
        <v>0</v>
      </c>
      <c r="J53" s="215">
        <f t="shared" si="5"/>
        <v>0</v>
      </c>
    </row>
    <row r="54" spans="3:10" x14ac:dyDescent="0.25">
      <c r="C54" s="398" t="s">
        <v>414</v>
      </c>
      <c r="D54" s="393"/>
      <c r="E54" s="215"/>
      <c r="F54" s="215"/>
      <c r="G54" s="215"/>
      <c r="H54" s="215"/>
      <c r="I54" s="215"/>
      <c r="J54" s="215"/>
    </row>
    <row r="55" spans="3:10" x14ac:dyDescent="0.25">
      <c r="C55" s="62"/>
      <c r="D55" s="64" t="s">
        <v>415</v>
      </c>
      <c r="E55" s="215">
        <v>0</v>
      </c>
      <c r="F55" s="215">
        <v>0</v>
      </c>
      <c r="G55" s="215">
        <v>0</v>
      </c>
      <c r="H55" s="215">
        <v>0</v>
      </c>
      <c r="I55" s="215">
        <v>0</v>
      </c>
      <c r="J55" s="215">
        <v>0</v>
      </c>
    </row>
    <row r="56" spans="3:10" x14ac:dyDescent="0.25">
      <c r="C56" s="62"/>
      <c r="D56" s="64" t="s">
        <v>416</v>
      </c>
      <c r="E56" s="215">
        <v>0</v>
      </c>
      <c r="F56" s="215">
        <v>0</v>
      </c>
      <c r="G56" s="215">
        <v>0</v>
      </c>
      <c r="H56" s="215">
        <v>0</v>
      </c>
      <c r="I56" s="215">
        <v>0</v>
      </c>
      <c r="J56" s="215">
        <v>0</v>
      </c>
    </row>
    <row r="57" spans="3:10" x14ac:dyDescent="0.25">
      <c r="C57" s="62"/>
      <c r="D57" s="64" t="s">
        <v>417</v>
      </c>
      <c r="E57" s="215">
        <v>0</v>
      </c>
      <c r="F57" s="215">
        <v>0</v>
      </c>
      <c r="G57" s="215">
        <v>0</v>
      </c>
      <c r="H57" s="215">
        <v>0</v>
      </c>
      <c r="I57" s="215">
        <v>0</v>
      </c>
      <c r="J57" s="215">
        <v>0</v>
      </c>
    </row>
    <row r="58" spans="3:10" x14ac:dyDescent="0.25">
      <c r="C58" s="62"/>
      <c r="D58" s="64" t="s">
        <v>418</v>
      </c>
      <c r="E58" s="215">
        <v>0</v>
      </c>
      <c r="F58" s="215">
        <v>0</v>
      </c>
      <c r="G58" s="215">
        <v>0</v>
      </c>
      <c r="H58" s="215">
        <v>0</v>
      </c>
      <c r="I58" s="215">
        <v>0</v>
      </c>
      <c r="J58" s="215">
        <v>0</v>
      </c>
    </row>
    <row r="59" spans="3:10" x14ac:dyDescent="0.25">
      <c r="C59" s="62"/>
      <c r="D59" s="64" t="s">
        <v>419</v>
      </c>
      <c r="E59" s="215">
        <v>0</v>
      </c>
      <c r="F59" s="215">
        <v>0</v>
      </c>
      <c r="G59" s="215">
        <v>0</v>
      </c>
      <c r="H59" s="215">
        <v>0</v>
      </c>
      <c r="I59" s="215">
        <v>0</v>
      </c>
      <c r="J59" s="215">
        <v>0</v>
      </c>
    </row>
    <row r="60" spans="3:10" x14ac:dyDescent="0.25">
      <c r="C60" s="62"/>
      <c r="D60" s="64" t="s">
        <v>420</v>
      </c>
      <c r="E60" s="215">
        <v>0</v>
      </c>
      <c r="F60" s="215">
        <v>0</v>
      </c>
      <c r="G60" s="215">
        <v>0</v>
      </c>
      <c r="H60" s="215">
        <v>0</v>
      </c>
      <c r="I60" s="215">
        <v>0</v>
      </c>
      <c r="J60" s="215">
        <v>0</v>
      </c>
    </row>
    <row r="61" spans="3:10" x14ac:dyDescent="0.25">
      <c r="C61" s="62"/>
      <c r="D61" s="64" t="s">
        <v>421</v>
      </c>
      <c r="E61" s="215">
        <v>0</v>
      </c>
      <c r="F61" s="215">
        <v>0</v>
      </c>
      <c r="G61" s="215">
        <v>0</v>
      </c>
      <c r="H61" s="215">
        <v>0</v>
      </c>
      <c r="I61" s="215">
        <v>0</v>
      </c>
      <c r="J61" s="215">
        <v>0</v>
      </c>
    </row>
    <row r="62" spans="3:10" x14ac:dyDescent="0.25">
      <c r="C62" s="62"/>
      <c r="D62" s="64" t="s">
        <v>422</v>
      </c>
      <c r="E62" s="215">
        <v>0</v>
      </c>
      <c r="F62" s="215">
        <v>0</v>
      </c>
      <c r="G62" s="215">
        <v>0</v>
      </c>
      <c r="H62" s="215">
        <v>0</v>
      </c>
      <c r="I62" s="215">
        <v>0</v>
      </c>
      <c r="J62" s="215">
        <v>0</v>
      </c>
    </row>
    <row r="63" spans="3:10" x14ac:dyDescent="0.25">
      <c r="C63" s="62"/>
      <c r="D63" s="64" t="s">
        <v>423</v>
      </c>
      <c r="E63" s="215">
        <v>0</v>
      </c>
      <c r="F63" s="215">
        <v>0</v>
      </c>
      <c r="G63" s="215">
        <v>0</v>
      </c>
      <c r="H63" s="215">
        <v>0</v>
      </c>
      <c r="I63" s="215">
        <v>0</v>
      </c>
      <c r="J63" s="215">
        <v>0</v>
      </c>
    </row>
    <row r="64" spans="3:10" x14ac:dyDescent="0.25">
      <c r="C64" s="398" t="s">
        <v>424</v>
      </c>
      <c r="D64" s="393"/>
      <c r="E64" s="215">
        <f>+E65+E66+E67</f>
        <v>0</v>
      </c>
      <c r="F64" s="215">
        <f t="shared" ref="F64:J64" si="6">+F65+F66+F67</f>
        <v>0</v>
      </c>
      <c r="G64" s="215">
        <f t="shared" si="6"/>
        <v>0</v>
      </c>
      <c r="H64" s="215">
        <f t="shared" si="6"/>
        <v>0</v>
      </c>
      <c r="I64" s="215">
        <f t="shared" si="6"/>
        <v>0</v>
      </c>
      <c r="J64" s="215">
        <f t="shared" si="6"/>
        <v>0</v>
      </c>
    </row>
    <row r="65" spans="3:10" x14ac:dyDescent="0.25">
      <c r="C65" s="62"/>
      <c r="D65" s="64" t="s">
        <v>425</v>
      </c>
      <c r="E65" s="215">
        <v>0</v>
      </c>
      <c r="F65" s="215">
        <v>0</v>
      </c>
      <c r="G65" s="215">
        <v>0</v>
      </c>
      <c r="H65" s="215">
        <v>0</v>
      </c>
      <c r="I65" s="215">
        <v>0</v>
      </c>
      <c r="J65" s="215">
        <v>0</v>
      </c>
    </row>
    <row r="66" spans="3:10" x14ac:dyDescent="0.25">
      <c r="C66" s="62"/>
      <c r="D66" s="64" t="s">
        <v>426</v>
      </c>
      <c r="E66" s="215">
        <v>0</v>
      </c>
      <c r="F66" s="215">
        <v>0</v>
      </c>
      <c r="G66" s="215">
        <v>0</v>
      </c>
      <c r="H66" s="215">
        <v>0</v>
      </c>
      <c r="I66" s="215">
        <v>0</v>
      </c>
      <c r="J66" s="215">
        <v>0</v>
      </c>
    </row>
    <row r="67" spans="3:10" x14ac:dyDescent="0.25">
      <c r="C67" s="62"/>
      <c r="D67" s="64" t="s">
        <v>427</v>
      </c>
      <c r="E67" s="215">
        <v>0</v>
      </c>
      <c r="F67" s="215">
        <v>0</v>
      </c>
      <c r="G67" s="215">
        <v>0</v>
      </c>
      <c r="H67" s="215">
        <v>0</v>
      </c>
      <c r="I67" s="215">
        <v>0</v>
      </c>
      <c r="J67" s="215">
        <v>0</v>
      </c>
    </row>
    <row r="68" spans="3:10" x14ac:dyDescent="0.25">
      <c r="C68" s="398" t="s">
        <v>428</v>
      </c>
      <c r="D68" s="393"/>
      <c r="E68" s="215">
        <f>SUM(E71:E77)</f>
        <v>0</v>
      </c>
      <c r="F68" s="215">
        <f t="shared" ref="F68:J68" si="7">SUM(F71:F77)</f>
        <v>0</v>
      </c>
      <c r="G68" s="215">
        <f t="shared" si="7"/>
        <v>0</v>
      </c>
      <c r="H68" s="215">
        <f t="shared" si="7"/>
        <v>0</v>
      </c>
      <c r="I68" s="215">
        <f t="shared" si="7"/>
        <v>0</v>
      </c>
      <c r="J68" s="215">
        <f t="shared" si="7"/>
        <v>0</v>
      </c>
    </row>
    <row r="69" spans="3:10" x14ac:dyDescent="0.25">
      <c r="C69" s="398" t="s">
        <v>429</v>
      </c>
      <c r="D69" s="393"/>
      <c r="E69" s="215"/>
      <c r="F69" s="215"/>
      <c r="G69" s="215"/>
      <c r="H69" s="215"/>
      <c r="I69" s="215"/>
      <c r="J69" s="215"/>
    </row>
    <row r="70" spans="3:10" x14ac:dyDescent="0.25">
      <c r="C70" s="62"/>
      <c r="D70" s="64" t="s">
        <v>430</v>
      </c>
      <c r="E70" s="215">
        <v>0</v>
      </c>
      <c r="F70" s="215">
        <v>0</v>
      </c>
      <c r="G70" s="215">
        <v>0</v>
      </c>
      <c r="H70" s="215">
        <v>0</v>
      </c>
      <c r="I70" s="215">
        <v>0</v>
      </c>
      <c r="J70" s="215">
        <v>0</v>
      </c>
    </row>
    <row r="71" spans="3:10" x14ac:dyDescent="0.25">
      <c r="C71" s="62"/>
      <c r="D71" s="64" t="s">
        <v>431</v>
      </c>
      <c r="E71" s="215">
        <v>0</v>
      </c>
      <c r="F71" s="215">
        <v>0</v>
      </c>
      <c r="G71" s="215">
        <v>0</v>
      </c>
      <c r="H71" s="215">
        <v>0</v>
      </c>
      <c r="I71" s="215">
        <v>0</v>
      </c>
      <c r="J71" s="215">
        <v>0</v>
      </c>
    </row>
    <row r="72" spans="3:10" x14ac:dyDescent="0.25">
      <c r="C72" s="62"/>
      <c r="D72" s="64" t="s">
        <v>432</v>
      </c>
      <c r="E72" s="215">
        <v>0</v>
      </c>
      <c r="F72" s="215">
        <v>0</v>
      </c>
      <c r="G72" s="215">
        <v>0</v>
      </c>
      <c r="H72" s="215">
        <v>0</v>
      </c>
      <c r="I72" s="215">
        <v>0</v>
      </c>
      <c r="J72" s="215">
        <v>0</v>
      </c>
    </row>
    <row r="73" spans="3:10" x14ac:dyDescent="0.25">
      <c r="C73" s="62"/>
      <c r="D73" s="64" t="s">
        <v>433</v>
      </c>
      <c r="E73" s="215">
        <v>0</v>
      </c>
      <c r="F73" s="215">
        <v>0</v>
      </c>
      <c r="G73" s="215">
        <v>0</v>
      </c>
      <c r="H73" s="215">
        <v>0</v>
      </c>
      <c r="I73" s="215">
        <v>0</v>
      </c>
      <c r="J73" s="215">
        <v>0</v>
      </c>
    </row>
    <row r="74" spans="3:10" x14ac:dyDescent="0.25">
      <c r="C74" s="62"/>
      <c r="D74" s="64" t="s">
        <v>434</v>
      </c>
      <c r="E74" s="215">
        <v>0</v>
      </c>
      <c r="F74" s="215">
        <v>0</v>
      </c>
      <c r="G74" s="215">
        <v>0</v>
      </c>
      <c r="H74" s="215">
        <v>0</v>
      </c>
      <c r="I74" s="215">
        <v>0</v>
      </c>
      <c r="J74" s="215">
        <v>0</v>
      </c>
    </row>
    <row r="75" spans="3:10" x14ac:dyDescent="0.25">
      <c r="C75" s="62"/>
      <c r="D75" s="64" t="s">
        <v>435</v>
      </c>
      <c r="E75" s="215">
        <v>0</v>
      </c>
      <c r="F75" s="215">
        <v>0</v>
      </c>
      <c r="G75" s="215">
        <v>0</v>
      </c>
      <c r="H75" s="215">
        <v>0</v>
      </c>
      <c r="I75" s="215">
        <v>0</v>
      </c>
      <c r="J75" s="215">
        <v>0</v>
      </c>
    </row>
    <row r="76" spans="3:10" x14ac:dyDescent="0.25">
      <c r="C76" s="62"/>
      <c r="D76" s="64" t="s">
        <v>436</v>
      </c>
      <c r="E76" s="215">
        <v>0</v>
      </c>
      <c r="F76" s="215">
        <v>0</v>
      </c>
      <c r="G76" s="215">
        <v>0</v>
      </c>
      <c r="H76" s="215">
        <v>0</v>
      </c>
      <c r="I76" s="215">
        <v>0</v>
      </c>
      <c r="J76" s="215">
        <v>0</v>
      </c>
    </row>
    <row r="77" spans="3:10" x14ac:dyDescent="0.25">
      <c r="C77" s="62"/>
      <c r="D77" s="64" t="s">
        <v>437</v>
      </c>
      <c r="E77" s="215">
        <v>0</v>
      </c>
      <c r="F77" s="215">
        <v>0</v>
      </c>
      <c r="G77" s="215">
        <v>0</v>
      </c>
      <c r="H77" s="215">
        <v>0</v>
      </c>
      <c r="I77" s="215">
        <v>0</v>
      </c>
      <c r="J77" s="215">
        <v>0</v>
      </c>
    </row>
    <row r="78" spans="3:10" x14ac:dyDescent="0.25">
      <c r="C78" s="398" t="s">
        <v>438</v>
      </c>
      <c r="D78" s="393"/>
      <c r="E78" s="215">
        <f>+E79+E80+E81</f>
        <v>0</v>
      </c>
      <c r="F78" s="215">
        <f t="shared" ref="F78:I78" si="8">+F79+F80+F81</f>
        <v>1432518.29</v>
      </c>
      <c r="G78" s="215">
        <f t="shared" si="8"/>
        <v>1432518.29</v>
      </c>
      <c r="H78" s="215">
        <f t="shared" si="8"/>
        <v>0</v>
      </c>
      <c r="I78" s="215">
        <f t="shared" si="8"/>
        <v>0</v>
      </c>
      <c r="J78" s="215">
        <f>+G78</f>
        <v>1432518.29</v>
      </c>
    </row>
    <row r="79" spans="3:10" x14ac:dyDescent="0.25">
      <c r="C79" s="62"/>
      <c r="D79" s="64" t="s">
        <v>439</v>
      </c>
      <c r="E79" s="215">
        <v>0</v>
      </c>
      <c r="F79" s="215">
        <v>0</v>
      </c>
      <c r="G79" s="215">
        <v>0</v>
      </c>
      <c r="H79" s="215">
        <v>0</v>
      </c>
      <c r="I79" s="215">
        <v>0</v>
      </c>
      <c r="J79" s="215">
        <v>0</v>
      </c>
    </row>
    <row r="80" spans="3:10" x14ac:dyDescent="0.25">
      <c r="C80" s="62"/>
      <c r="D80" s="64" t="s">
        <v>440</v>
      </c>
      <c r="E80" s="215">
        <v>0</v>
      </c>
      <c r="F80" s="215">
        <v>0</v>
      </c>
      <c r="G80" s="215">
        <v>0</v>
      </c>
      <c r="H80" s="215">
        <v>0</v>
      </c>
      <c r="I80" s="215">
        <v>0</v>
      </c>
      <c r="J80" s="215">
        <v>0</v>
      </c>
    </row>
    <row r="81" spans="3:10" x14ac:dyDescent="0.25">
      <c r="C81" s="62"/>
      <c r="D81" s="64" t="s">
        <v>441</v>
      </c>
      <c r="E81" s="298">
        <v>0</v>
      </c>
      <c r="F81" s="298">
        <v>1432518.29</v>
      </c>
      <c r="G81" s="298">
        <v>1432518.29</v>
      </c>
      <c r="H81" s="298">
        <v>0</v>
      </c>
      <c r="I81" s="298">
        <v>0</v>
      </c>
      <c r="J81" s="298">
        <f>+G81</f>
        <v>1432518.29</v>
      </c>
    </row>
    <row r="82" spans="3:10" x14ac:dyDescent="0.25">
      <c r="C82" s="398" t="s">
        <v>442</v>
      </c>
      <c r="D82" s="393"/>
      <c r="E82" s="215">
        <f>SUM(E84:E89)</f>
        <v>0</v>
      </c>
      <c r="F82" s="215">
        <f t="shared" ref="F82:J82" si="9">SUM(F84:F89)</f>
        <v>0</v>
      </c>
      <c r="G82" s="215">
        <f t="shared" si="9"/>
        <v>0</v>
      </c>
      <c r="H82" s="215">
        <f t="shared" si="9"/>
        <v>0</v>
      </c>
      <c r="I82" s="215">
        <f t="shared" si="9"/>
        <v>0</v>
      </c>
      <c r="J82" s="215">
        <f t="shared" si="9"/>
        <v>0</v>
      </c>
    </row>
    <row r="83" spans="3:10" x14ac:dyDescent="0.25">
      <c r="C83" s="62"/>
      <c r="D83" s="64" t="s">
        <v>443</v>
      </c>
      <c r="E83" s="215">
        <v>0</v>
      </c>
      <c r="F83" s="215">
        <v>0</v>
      </c>
      <c r="G83" s="215">
        <v>0</v>
      </c>
      <c r="H83" s="215">
        <v>0</v>
      </c>
      <c r="I83" s="215">
        <v>0</v>
      </c>
      <c r="J83" s="215">
        <v>0</v>
      </c>
    </row>
    <row r="84" spans="3:10" x14ac:dyDescent="0.25">
      <c r="C84" s="62"/>
      <c r="D84" s="64" t="s">
        <v>444</v>
      </c>
      <c r="E84" s="215">
        <v>0</v>
      </c>
      <c r="F84" s="215">
        <v>0</v>
      </c>
      <c r="G84" s="215">
        <v>0</v>
      </c>
      <c r="H84" s="215">
        <v>0</v>
      </c>
      <c r="I84" s="215">
        <v>0</v>
      </c>
      <c r="J84" s="215">
        <v>0</v>
      </c>
    </row>
    <row r="85" spans="3:10" x14ac:dyDescent="0.25">
      <c r="C85" s="62"/>
      <c r="D85" s="64" t="s">
        <v>445</v>
      </c>
      <c r="E85" s="215">
        <v>0</v>
      </c>
      <c r="F85" s="215">
        <v>0</v>
      </c>
      <c r="G85" s="215">
        <v>0</v>
      </c>
      <c r="H85" s="215">
        <v>0</v>
      </c>
      <c r="I85" s="215">
        <v>0</v>
      </c>
      <c r="J85" s="215">
        <v>0</v>
      </c>
    </row>
    <row r="86" spans="3:10" x14ac:dyDescent="0.25">
      <c r="C86" s="62"/>
      <c r="D86" s="64" t="s">
        <v>446</v>
      </c>
      <c r="E86" s="215">
        <v>0</v>
      </c>
      <c r="F86" s="215">
        <v>0</v>
      </c>
      <c r="G86" s="215">
        <v>0</v>
      </c>
      <c r="H86" s="215">
        <v>0</v>
      </c>
      <c r="I86" s="215">
        <v>0</v>
      </c>
      <c r="J86" s="215">
        <v>0</v>
      </c>
    </row>
    <row r="87" spans="3:10" x14ac:dyDescent="0.25">
      <c r="C87" s="62"/>
      <c r="D87" s="64" t="s">
        <v>447</v>
      </c>
      <c r="E87" s="215">
        <v>0</v>
      </c>
      <c r="F87" s="215">
        <v>0</v>
      </c>
      <c r="G87" s="215">
        <v>0</v>
      </c>
      <c r="H87" s="215">
        <v>0</v>
      </c>
      <c r="I87" s="215">
        <v>0</v>
      </c>
      <c r="J87" s="215">
        <v>0</v>
      </c>
    </row>
    <row r="88" spans="3:10" x14ac:dyDescent="0.25">
      <c r="C88" s="62"/>
      <c r="D88" s="64" t="s">
        <v>448</v>
      </c>
      <c r="E88" s="215">
        <v>0</v>
      </c>
      <c r="F88" s="215">
        <v>0</v>
      </c>
      <c r="G88" s="215">
        <v>0</v>
      </c>
      <c r="H88" s="215">
        <v>0</v>
      </c>
      <c r="I88" s="215">
        <v>0</v>
      </c>
      <c r="J88" s="215">
        <v>0</v>
      </c>
    </row>
    <row r="89" spans="3:10" x14ac:dyDescent="0.25">
      <c r="C89" s="62"/>
      <c r="D89" s="64" t="s">
        <v>449</v>
      </c>
      <c r="E89" s="215">
        <v>0</v>
      </c>
      <c r="F89" s="215">
        <v>0</v>
      </c>
      <c r="G89" s="215">
        <v>0</v>
      </c>
      <c r="H89" s="215">
        <v>0</v>
      </c>
      <c r="I89" s="215">
        <v>0</v>
      </c>
      <c r="J89" s="215">
        <v>0</v>
      </c>
    </row>
    <row r="90" spans="3:10" x14ac:dyDescent="0.25">
      <c r="C90" s="62"/>
      <c r="D90" s="64"/>
      <c r="E90" s="221"/>
      <c r="F90" s="221"/>
      <c r="G90" s="222"/>
      <c r="H90" s="221"/>
      <c r="I90" s="222"/>
      <c r="J90" s="221"/>
    </row>
    <row r="91" spans="3:10" x14ac:dyDescent="0.25">
      <c r="C91" s="396" t="s">
        <v>451</v>
      </c>
      <c r="D91" s="397"/>
      <c r="E91" s="215">
        <f>+'formato 6 a'!E11-Hoja11!E11</f>
        <v>190234000</v>
      </c>
      <c r="F91" s="215">
        <f>+F11+'formato 6 a'!F11</f>
        <v>47989678.530000001</v>
      </c>
      <c r="G91" s="301">
        <f>+G11+'formato 6 a'!G11</f>
        <v>238223678.52999997</v>
      </c>
      <c r="H91" s="215">
        <f>+'formato 6 a'!H11-Hoja11!H11</f>
        <v>234424479.56</v>
      </c>
      <c r="I91" s="215">
        <f>+'formato 6 a'!I11-Hoja11!I11</f>
        <v>232697438.78999999</v>
      </c>
      <c r="J91" s="301">
        <f>+J11+'formato 6 a'!J11</f>
        <v>3799198.9699999774</v>
      </c>
    </row>
    <row r="92" spans="3:10" x14ac:dyDescent="0.25">
      <c r="C92" s="65"/>
      <c r="D92" s="80"/>
      <c r="E92" s="233"/>
      <c r="F92" s="233"/>
      <c r="G92" s="234"/>
      <c r="H92" s="233"/>
      <c r="I92" s="234"/>
      <c r="J92" s="233"/>
    </row>
    <row r="94" spans="3:10" x14ac:dyDescent="0.25">
      <c r="G94" s="198"/>
    </row>
  </sheetData>
  <mergeCells count="26">
    <mergeCell ref="C91:D91"/>
    <mergeCell ref="C64:D64"/>
    <mergeCell ref="C68:D68"/>
    <mergeCell ref="C69:D69"/>
    <mergeCell ref="C53:D53"/>
    <mergeCell ref="C54:D54"/>
    <mergeCell ref="C42:D42"/>
    <mergeCell ref="C43:D43"/>
    <mergeCell ref="C36:C37"/>
    <mergeCell ref="C78:D78"/>
    <mergeCell ref="C82:D82"/>
    <mergeCell ref="C11:D11"/>
    <mergeCell ref="C12:D12"/>
    <mergeCell ref="C20:D20"/>
    <mergeCell ref="C21:C22"/>
    <mergeCell ref="C31:D31"/>
    <mergeCell ref="C2:J2"/>
    <mergeCell ref="C3:J3"/>
    <mergeCell ref="C4:J4"/>
    <mergeCell ref="C5:J5"/>
    <mergeCell ref="C6:J6"/>
    <mergeCell ref="C7:D9"/>
    <mergeCell ref="E7:I7"/>
    <mergeCell ref="G8:G9"/>
    <mergeCell ref="H8:H9"/>
    <mergeCell ref="I8:I9"/>
  </mergeCells>
  <pageMargins left="0.70866141732283472" right="0.70866141732283472" top="0.74803149606299213" bottom="0.74803149606299213" header="0.31496062992125984" footer="0.31496062992125984"/>
  <pageSetup scale="50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5:I38"/>
  <sheetViews>
    <sheetView topLeftCell="A13" workbookViewId="0">
      <selection activeCell="C7" sqref="C7:I38"/>
    </sheetView>
  </sheetViews>
  <sheetFormatPr baseColWidth="10" defaultRowHeight="15" x14ac:dyDescent="0.25"/>
  <cols>
    <col min="3" max="3" width="35.140625" customWidth="1"/>
    <col min="4" max="4" width="13.28515625" bestFit="1" customWidth="1"/>
    <col min="5" max="5" width="12" customWidth="1"/>
    <col min="6" max="8" width="13.28515625" bestFit="1" customWidth="1"/>
    <col min="9" max="9" width="14.42578125" customWidth="1"/>
  </cols>
  <sheetData>
    <row r="5" spans="3:9" ht="42" customHeight="1" x14ac:dyDescent="0.25">
      <c r="C5" s="419" t="s">
        <v>452</v>
      </c>
      <c r="D5" s="419"/>
      <c r="E5" s="419"/>
      <c r="F5" s="419"/>
      <c r="G5" s="419"/>
      <c r="H5" s="419"/>
      <c r="I5" s="419"/>
    </row>
    <row r="6" spans="3:9" ht="22.5" customHeight="1" x14ac:dyDescent="0.25">
      <c r="C6" s="420" t="s">
        <v>453</v>
      </c>
      <c r="D6" s="420"/>
      <c r="E6" s="420"/>
      <c r="F6" s="420"/>
      <c r="G6" s="420"/>
      <c r="H6" s="420"/>
      <c r="I6" s="420"/>
    </row>
    <row r="7" spans="3:9" x14ac:dyDescent="0.25">
      <c r="C7" s="334" t="s">
        <v>801</v>
      </c>
      <c r="D7" s="364"/>
      <c r="E7" s="364"/>
      <c r="F7" s="364"/>
      <c r="G7" s="364"/>
      <c r="H7" s="364"/>
      <c r="I7" s="335"/>
    </row>
    <row r="8" spans="3:9" x14ac:dyDescent="0.25">
      <c r="C8" s="329" t="s">
        <v>365</v>
      </c>
      <c r="D8" s="344"/>
      <c r="E8" s="344"/>
      <c r="F8" s="344"/>
      <c r="G8" s="344"/>
      <c r="H8" s="344"/>
      <c r="I8" s="330"/>
    </row>
    <row r="9" spans="3:9" x14ac:dyDescent="0.25">
      <c r="C9" s="329" t="s">
        <v>454</v>
      </c>
      <c r="D9" s="344"/>
      <c r="E9" s="344"/>
      <c r="F9" s="344"/>
      <c r="G9" s="344"/>
      <c r="H9" s="344"/>
      <c r="I9" s="330"/>
    </row>
    <row r="10" spans="3:9" x14ac:dyDescent="0.25">
      <c r="C10" s="329" t="s">
        <v>813</v>
      </c>
      <c r="D10" s="344"/>
      <c r="E10" s="344"/>
      <c r="F10" s="344"/>
      <c r="G10" s="344"/>
      <c r="H10" s="344"/>
      <c r="I10" s="330"/>
    </row>
    <row r="11" spans="3:9" x14ac:dyDescent="0.25">
      <c r="C11" s="365" t="s">
        <v>1</v>
      </c>
      <c r="D11" s="366"/>
      <c r="E11" s="366"/>
      <c r="F11" s="366"/>
      <c r="G11" s="366"/>
      <c r="H11" s="366"/>
      <c r="I11" s="367"/>
    </row>
    <row r="12" spans="3:9" x14ac:dyDescent="0.25">
      <c r="C12" s="372" t="s">
        <v>2</v>
      </c>
      <c r="D12" s="331" t="s">
        <v>367</v>
      </c>
      <c r="E12" s="332"/>
      <c r="F12" s="332"/>
      <c r="G12" s="332"/>
      <c r="H12" s="333"/>
      <c r="I12" s="372" t="s">
        <v>455</v>
      </c>
    </row>
    <row r="13" spans="3:9" x14ac:dyDescent="0.25">
      <c r="C13" s="392"/>
      <c r="D13" s="372" t="s">
        <v>229</v>
      </c>
      <c r="E13" s="25" t="s">
        <v>277</v>
      </c>
      <c r="F13" s="372" t="s">
        <v>279</v>
      </c>
      <c r="G13" s="372" t="s">
        <v>230</v>
      </c>
      <c r="H13" s="372" t="s">
        <v>232</v>
      </c>
      <c r="I13" s="392"/>
    </row>
    <row r="14" spans="3:9" x14ac:dyDescent="0.25">
      <c r="C14" s="373"/>
      <c r="D14" s="392"/>
      <c r="E14" s="26" t="s">
        <v>278</v>
      </c>
      <c r="F14" s="392"/>
      <c r="G14" s="392"/>
      <c r="H14" s="392"/>
      <c r="I14" s="392"/>
    </row>
    <row r="15" spans="3:9" x14ac:dyDescent="0.25">
      <c r="C15" s="82" t="s">
        <v>456</v>
      </c>
      <c r="D15" s="235">
        <f>SUM(D17:D24)</f>
        <v>190234000</v>
      </c>
      <c r="E15" s="235">
        <f t="shared" ref="E15:H15" si="0">SUM(E17:E24)</f>
        <v>47989678.530000001</v>
      </c>
      <c r="F15" s="235">
        <f>+'formato 6 a'!G11</f>
        <v>236791160.23999998</v>
      </c>
      <c r="G15" s="235">
        <f t="shared" si="0"/>
        <v>234424479.56</v>
      </c>
      <c r="H15" s="235">
        <f t="shared" si="0"/>
        <v>232697438.78999999</v>
      </c>
      <c r="I15" s="232">
        <f>+F15-G15</f>
        <v>2366680.6799999774</v>
      </c>
    </row>
    <row r="16" spans="3:9" x14ac:dyDescent="0.25">
      <c r="C16" s="83" t="s">
        <v>457</v>
      </c>
      <c r="D16" s="225"/>
      <c r="E16" s="225"/>
      <c r="F16" s="225"/>
      <c r="G16" s="225"/>
      <c r="H16" s="225"/>
      <c r="I16" s="215"/>
    </row>
    <row r="17" spans="3:9" x14ac:dyDescent="0.25">
      <c r="C17" s="15" t="s">
        <v>807</v>
      </c>
      <c r="D17" s="225">
        <f>+Hoja11!E91</f>
        <v>190234000</v>
      </c>
      <c r="E17" s="225">
        <f>+Hoja11!F91</f>
        <v>47989678.530000001</v>
      </c>
      <c r="F17" s="225">
        <f>+'formato 6 a'!G11</f>
        <v>236791160.23999998</v>
      </c>
      <c r="G17" s="225">
        <f>+Hoja11!H91</f>
        <v>234424479.56</v>
      </c>
      <c r="H17" s="225">
        <v>232697438.78999999</v>
      </c>
      <c r="I17" s="215">
        <f>+F17-G17</f>
        <v>2366680.6799999774</v>
      </c>
    </row>
    <row r="18" spans="3:9" x14ac:dyDescent="0.25">
      <c r="C18" s="15" t="s">
        <v>458</v>
      </c>
      <c r="D18" s="225">
        <v>0</v>
      </c>
      <c r="E18" s="225">
        <v>0</v>
      </c>
      <c r="F18" s="225">
        <v>0</v>
      </c>
      <c r="G18" s="225">
        <v>0</v>
      </c>
      <c r="H18" s="225">
        <v>0</v>
      </c>
      <c r="I18" s="215">
        <v>0</v>
      </c>
    </row>
    <row r="19" spans="3:9" x14ac:dyDescent="0.25">
      <c r="C19" s="15" t="s">
        <v>459</v>
      </c>
      <c r="D19" s="225">
        <v>0</v>
      </c>
      <c r="E19" s="225">
        <v>0</v>
      </c>
      <c r="F19" s="225">
        <v>0</v>
      </c>
      <c r="G19" s="225">
        <v>0</v>
      </c>
      <c r="H19" s="225">
        <v>0</v>
      </c>
      <c r="I19" s="215">
        <v>0</v>
      </c>
    </row>
    <row r="20" spans="3:9" x14ac:dyDescent="0.25">
      <c r="C20" s="15" t="s">
        <v>460</v>
      </c>
      <c r="D20" s="225">
        <v>0</v>
      </c>
      <c r="E20" s="225">
        <v>0</v>
      </c>
      <c r="F20" s="225">
        <v>0</v>
      </c>
      <c r="G20" s="225">
        <v>0</v>
      </c>
      <c r="H20" s="225">
        <v>0</v>
      </c>
      <c r="I20" s="215">
        <v>0</v>
      </c>
    </row>
    <row r="21" spans="3:9" x14ac:dyDescent="0.25">
      <c r="C21" s="15" t="s">
        <v>461</v>
      </c>
      <c r="D21" s="225">
        <v>0</v>
      </c>
      <c r="E21" s="225">
        <v>0</v>
      </c>
      <c r="F21" s="225">
        <v>0</v>
      </c>
      <c r="G21" s="225">
        <v>0</v>
      </c>
      <c r="H21" s="225">
        <v>0</v>
      </c>
      <c r="I21" s="215">
        <v>0</v>
      </c>
    </row>
    <row r="22" spans="3:9" x14ac:dyDescent="0.25">
      <c r="C22" s="15" t="s">
        <v>462</v>
      </c>
      <c r="D22" s="225">
        <v>0</v>
      </c>
      <c r="E22" s="225">
        <v>0</v>
      </c>
      <c r="F22" s="225">
        <v>0</v>
      </c>
      <c r="G22" s="225">
        <v>0</v>
      </c>
      <c r="H22" s="225">
        <v>0</v>
      </c>
      <c r="I22" s="215">
        <v>0</v>
      </c>
    </row>
    <row r="23" spans="3:9" x14ac:dyDescent="0.25">
      <c r="C23" s="15" t="s">
        <v>463</v>
      </c>
      <c r="D23" s="225">
        <v>0</v>
      </c>
      <c r="E23" s="225">
        <v>0</v>
      </c>
      <c r="F23" s="225">
        <v>0</v>
      </c>
      <c r="G23" s="225">
        <v>0</v>
      </c>
      <c r="H23" s="225">
        <v>0</v>
      </c>
      <c r="I23" s="215">
        <v>0</v>
      </c>
    </row>
    <row r="24" spans="3:9" x14ac:dyDescent="0.25">
      <c r="C24" s="15" t="s">
        <v>464</v>
      </c>
      <c r="D24" s="225">
        <v>0</v>
      </c>
      <c r="E24" s="225">
        <v>0</v>
      </c>
      <c r="F24" s="225">
        <v>0</v>
      </c>
      <c r="G24" s="225">
        <v>0</v>
      </c>
      <c r="H24" s="225">
        <v>0</v>
      </c>
      <c r="I24" s="215">
        <v>0</v>
      </c>
    </row>
    <row r="25" spans="3:9" x14ac:dyDescent="0.25">
      <c r="C25" s="15"/>
      <c r="D25" s="229"/>
      <c r="E25" s="221"/>
      <c r="F25" s="222"/>
      <c r="G25" s="221"/>
      <c r="H25" s="222"/>
      <c r="I25" s="221"/>
    </row>
    <row r="26" spans="3:9" x14ac:dyDescent="0.25">
      <c r="C26" s="84" t="s">
        <v>465</v>
      </c>
      <c r="D26" s="225">
        <f>SUM(D28:D35)</f>
        <v>0</v>
      </c>
      <c r="E26" s="225">
        <f t="shared" ref="E26:H26" si="1">SUM(E28:E35)</f>
        <v>1432518.29</v>
      </c>
      <c r="F26" s="225">
        <f t="shared" si="1"/>
        <v>1432518.29</v>
      </c>
      <c r="G26" s="225">
        <f t="shared" si="1"/>
        <v>0</v>
      </c>
      <c r="H26" s="225">
        <f t="shared" si="1"/>
        <v>0</v>
      </c>
      <c r="I26" s="215">
        <f>+F26</f>
        <v>1432518.29</v>
      </c>
    </row>
    <row r="27" spans="3:9" x14ac:dyDescent="0.25">
      <c r="C27" s="84" t="s">
        <v>466</v>
      </c>
      <c r="D27" s="225"/>
      <c r="E27" s="225"/>
      <c r="F27" s="225"/>
      <c r="G27" s="225"/>
      <c r="H27" s="225"/>
      <c r="I27" s="215"/>
    </row>
    <row r="28" spans="3:9" x14ac:dyDescent="0.25">
      <c r="C28" s="259" t="s">
        <v>807</v>
      </c>
      <c r="D28" s="300">
        <v>0</v>
      </c>
      <c r="E28" s="300">
        <v>1432518.29</v>
      </c>
      <c r="F28" s="300">
        <v>1432518.29</v>
      </c>
      <c r="G28" s="300">
        <v>0</v>
      </c>
      <c r="H28" s="300">
        <v>0</v>
      </c>
      <c r="I28" s="300">
        <f>+F28</f>
        <v>1432518.29</v>
      </c>
    </row>
    <row r="29" spans="3:9" x14ac:dyDescent="0.25">
      <c r="C29" s="15" t="s">
        <v>458</v>
      </c>
      <c r="D29" s="225">
        <v>0</v>
      </c>
      <c r="E29" s="225">
        <v>0</v>
      </c>
      <c r="F29" s="225">
        <v>0</v>
      </c>
      <c r="G29" s="225">
        <v>0</v>
      </c>
      <c r="H29" s="225">
        <v>0</v>
      </c>
      <c r="I29" s="215">
        <v>0</v>
      </c>
    </row>
    <row r="30" spans="3:9" x14ac:dyDescent="0.25">
      <c r="C30" s="15" t="s">
        <v>459</v>
      </c>
      <c r="D30" s="225">
        <v>0</v>
      </c>
      <c r="E30" s="225">
        <v>0</v>
      </c>
      <c r="F30" s="225">
        <v>0</v>
      </c>
      <c r="G30" s="225">
        <v>0</v>
      </c>
      <c r="H30" s="225">
        <v>0</v>
      </c>
      <c r="I30" s="215">
        <v>0</v>
      </c>
    </row>
    <row r="31" spans="3:9" x14ac:dyDescent="0.25">
      <c r="C31" s="15" t="s">
        <v>460</v>
      </c>
      <c r="D31" s="225">
        <v>0</v>
      </c>
      <c r="E31" s="225">
        <v>0</v>
      </c>
      <c r="F31" s="225">
        <v>0</v>
      </c>
      <c r="G31" s="225">
        <v>0</v>
      </c>
      <c r="H31" s="225">
        <v>0</v>
      </c>
      <c r="I31" s="215">
        <v>0</v>
      </c>
    </row>
    <row r="32" spans="3:9" x14ac:dyDescent="0.25">
      <c r="C32" s="15" t="s">
        <v>461</v>
      </c>
      <c r="D32" s="225">
        <v>0</v>
      </c>
      <c r="E32" s="225">
        <v>0</v>
      </c>
      <c r="F32" s="225">
        <v>0</v>
      </c>
      <c r="G32" s="225">
        <v>0</v>
      </c>
      <c r="H32" s="225">
        <v>0</v>
      </c>
      <c r="I32" s="215">
        <v>0</v>
      </c>
    </row>
    <row r="33" spans="3:9" x14ac:dyDescent="0.25">
      <c r="C33" s="15" t="s">
        <v>462</v>
      </c>
      <c r="D33" s="225">
        <v>0</v>
      </c>
      <c r="E33" s="225">
        <v>0</v>
      </c>
      <c r="F33" s="225">
        <v>0</v>
      </c>
      <c r="G33" s="225">
        <v>0</v>
      </c>
      <c r="H33" s="225">
        <v>0</v>
      </c>
      <c r="I33" s="215">
        <v>0</v>
      </c>
    </row>
    <row r="34" spans="3:9" x14ac:dyDescent="0.25">
      <c r="C34" s="15" t="s">
        <v>463</v>
      </c>
      <c r="D34" s="225">
        <v>0</v>
      </c>
      <c r="E34" s="225">
        <v>0</v>
      </c>
      <c r="F34" s="225">
        <v>0</v>
      </c>
      <c r="G34" s="225">
        <v>0</v>
      </c>
      <c r="H34" s="225">
        <v>0</v>
      </c>
      <c r="I34" s="215">
        <v>0</v>
      </c>
    </row>
    <row r="35" spans="3:9" x14ac:dyDescent="0.25">
      <c r="C35" s="15" t="s">
        <v>464</v>
      </c>
      <c r="D35" s="225">
        <v>0</v>
      </c>
      <c r="E35" s="225">
        <v>0</v>
      </c>
      <c r="F35" s="225">
        <v>0</v>
      </c>
      <c r="G35" s="225">
        <v>0</v>
      </c>
      <c r="H35" s="225">
        <v>0</v>
      </c>
      <c r="I35" s="215">
        <v>0</v>
      </c>
    </row>
    <row r="36" spans="3:9" x14ac:dyDescent="0.25">
      <c r="C36" s="8"/>
      <c r="D36" s="229"/>
      <c r="E36" s="221"/>
      <c r="F36" s="222"/>
      <c r="G36" s="221"/>
      <c r="H36" s="222"/>
      <c r="I36" s="221"/>
    </row>
    <row r="37" spans="3:9" x14ac:dyDescent="0.25">
      <c r="C37" s="83" t="s">
        <v>451</v>
      </c>
      <c r="D37" s="225">
        <f>+D15+D26</f>
        <v>190234000</v>
      </c>
      <c r="E37" s="225">
        <f t="shared" ref="E37:I37" si="2">+E15+E26</f>
        <v>49422196.82</v>
      </c>
      <c r="F37" s="225">
        <f t="shared" si="2"/>
        <v>238223678.52999997</v>
      </c>
      <c r="G37" s="225">
        <f t="shared" si="2"/>
        <v>234424479.56</v>
      </c>
      <c r="H37" s="225">
        <f t="shared" si="2"/>
        <v>232697438.78999999</v>
      </c>
      <c r="I37" s="215">
        <f t="shared" si="2"/>
        <v>3799198.9699999774</v>
      </c>
    </row>
    <row r="38" spans="3:9" x14ac:dyDescent="0.25">
      <c r="C38" s="5"/>
      <c r="D38" s="236"/>
      <c r="E38" s="233"/>
      <c r="F38" s="234"/>
      <c r="G38" s="233"/>
      <c r="H38" s="234"/>
      <c r="I38" s="233"/>
    </row>
  </sheetData>
  <mergeCells count="14">
    <mergeCell ref="C5:I5"/>
    <mergeCell ref="C6:I6"/>
    <mergeCell ref="G13:G14"/>
    <mergeCell ref="H13:H14"/>
    <mergeCell ref="C7:I7"/>
    <mergeCell ref="C8:I8"/>
    <mergeCell ref="C9:I9"/>
    <mergeCell ref="C10:I10"/>
    <mergeCell ref="C11:I11"/>
    <mergeCell ref="C12:C14"/>
    <mergeCell ref="D12:H12"/>
    <mergeCell ref="I12:I14"/>
    <mergeCell ref="D13:D14"/>
    <mergeCell ref="F13:F14"/>
  </mergeCells>
  <printOptions horizontalCentered="1" verticalCentered="1"/>
  <pageMargins left="0.31496062992125984" right="0.31496062992125984" top="0.55118110236220474" bottom="0.55118110236220474" header="0.31496062992125984" footer="0.31496062992125984"/>
  <pageSetup scale="74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J102"/>
  <sheetViews>
    <sheetView topLeftCell="A71" workbookViewId="0">
      <selection activeCell="C6" sqref="C6:J102"/>
    </sheetView>
  </sheetViews>
  <sheetFormatPr baseColWidth="10" defaultRowHeight="15" x14ac:dyDescent="0.25"/>
  <cols>
    <col min="4" max="4" width="43.85546875" customWidth="1"/>
    <col min="5" max="5" width="13.28515625" bestFit="1" customWidth="1"/>
    <col min="6" max="6" width="14" customWidth="1"/>
    <col min="7" max="9" width="13.28515625" bestFit="1" customWidth="1"/>
    <col min="10" max="10" width="15.5703125" customWidth="1"/>
  </cols>
  <sheetData>
    <row r="4" spans="3:10" ht="22.5" customHeight="1" x14ac:dyDescent="0.25">
      <c r="C4" s="419" t="s">
        <v>467</v>
      </c>
      <c r="D4" s="419"/>
      <c r="E4" s="419"/>
      <c r="F4" s="419"/>
      <c r="G4" s="419"/>
      <c r="H4" s="419"/>
      <c r="I4" s="419"/>
      <c r="J4" s="419"/>
    </row>
    <row r="5" spans="3:10" ht="18.75" customHeight="1" x14ac:dyDescent="0.25">
      <c r="C5" s="426" t="s">
        <v>468</v>
      </c>
      <c r="D5" s="426"/>
      <c r="E5" s="426"/>
      <c r="F5" s="426"/>
      <c r="G5" s="426"/>
      <c r="H5" s="426"/>
      <c r="I5" s="426"/>
      <c r="J5" s="426"/>
    </row>
    <row r="6" spans="3:10" x14ac:dyDescent="0.25">
      <c r="C6" s="334" t="s">
        <v>801</v>
      </c>
      <c r="D6" s="364"/>
      <c r="E6" s="364"/>
      <c r="F6" s="364"/>
      <c r="G6" s="364"/>
      <c r="H6" s="364"/>
      <c r="I6" s="364"/>
      <c r="J6" s="335"/>
    </row>
    <row r="7" spans="3:10" x14ac:dyDescent="0.25">
      <c r="C7" s="329" t="s">
        <v>365</v>
      </c>
      <c r="D7" s="344"/>
      <c r="E7" s="344"/>
      <c r="F7" s="344"/>
      <c r="G7" s="344"/>
      <c r="H7" s="344"/>
      <c r="I7" s="344"/>
      <c r="J7" s="330"/>
    </row>
    <row r="8" spans="3:10" x14ac:dyDescent="0.25">
      <c r="C8" s="329" t="s">
        <v>469</v>
      </c>
      <c r="D8" s="344"/>
      <c r="E8" s="344"/>
      <c r="F8" s="344"/>
      <c r="G8" s="344"/>
      <c r="H8" s="344"/>
      <c r="I8" s="344"/>
      <c r="J8" s="330"/>
    </row>
    <row r="9" spans="3:10" x14ac:dyDescent="0.25">
      <c r="C9" s="329" t="s">
        <v>814</v>
      </c>
      <c r="D9" s="344"/>
      <c r="E9" s="344"/>
      <c r="F9" s="344"/>
      <c r="G9" s="344"/>
      <c r="H9" s="344"/>
      <c r="I9" s="344"/>
      <c r="J9" s="330"/>
    </row>
    <row r="10" spans="3:10" x14ac:dyDescent="0.25">
      <c r="C10" s="329" t="s">
        <v>1</v>
      </c>
      <c r="D10" s="344"/>
      <c r="E10" s="344"/>
      <c r="F10" s="344"/>
      <c r="G10" s="344"/>
      <c r="H10" s="344"/>
      <c r="I10" s="344"/>
      <c r="J10" s="330"/>
    </row>
    <row r="11" spans="3:10" x14ac:dyDescent="0.25">
      <c r="C11" s="380" t="s">
        <v>2</v>
      </c>
      <c r="D11" s="421"/>
      <c r="E11" s="422" t="s">
        <v>367</v>
      </c>
      <c r="F11" s="423"/>
      <c r="G11" s="423"/>
      <c r="H11" s="423"/>
      <c r="I11" s="424"/>
      <c r="J11" s="425" t="s">
        <v>455</v>
      </c>
    </row>
    <row r="12" spans="3:10" x14ac:dyDescent="0.25">
      <c r="C12" s="383"/>
      <c r="D12" s="330"/>
      <c r="E12" s="372" t="s">
        <v>229</v>
      </c>
      <c r="F12" s="79" t="s">
        <v>277</v>
      </c>
      <c r="G12" s="372" t="s">
        <v>279</v>
      </c>
      <c r="H12" s="372" t="s">
        <v>230</v>
      </c>
      <c r="I12" s="372" t="s">
        <v>232</v>
      </c>
      <c r="J12" s="391"/>
    </row>
    <row r="13" spans="3:10" x14ac:dyDescent="0.25">
      <c r="C13" s="383"/>
      <c r="D13" s="330"/>
      <c r="E13" s="392"/>
      <c r="F13" s="238" t="s">
        <v>278</v>
      </c>
      <c r="G13" s="392"/>
      <c r="H13" s="373"/>
      <c r="I13" s="392"/>
      <c r="J13" s="391"/>
    </row>
    <row r="14" spans="3:10" x14ac:dyDescent="0.25">
      <c r="C14" s="427"/>
      <c r="D14" s="428"/>
      <c r="E14" s="297"/>
      <c r="F14" s="264"/>
      <c r="G14" s="264"/>
      <c r="H14" s="74"/>
      <c r="I14" s="264"/>
      <c r="J14" s="264"/>
    </row>
    <row r="15" spans="3:10" x14ac:dyDescent="0.25">
      <c r="C15" s="396" t="s">
        <v>470</v>
      </c>
      <c r="D15" s="397"/>
      <c r="E15" s="69"/>
      <c r="F15" s="262"/>
      <c r="G15" s="262"/>
      <c r="H15" s="74"/>
      <c r="I15" s="262"/>
      <c r="J15" s="262"/>
    </row>
    <row r="16" spans="3:10" x14ac:dyDescent="0.25">
      <c r="C16" s="396" t="s">
        <v>471</v>
      </c>
      <c r="D16" s="397"/>
      <c r="E16" s="261">
        <f>SUM(E17:E24)</f>
        <v>190234000</v>
      </c>
      <c r="F16" s="257">
        <f t="shared" ref="F16:I16" si="0">SUM(F17:F24)</f>
        <v>47989678.530000001</v>
      </c>
      <c r="G16" s="257">
        <f t="shared" si="0"/>
        <v>236791160.23999998</v>
      </c>
      <c r="H16" s="216">
        <f t="shared" si="0"/>
        <v>234424479.56</v>
      </c>
      <c r="I16" s="257">
        <f t="shared" si="0"/>
        <v>232697438.78999999</v>
      </c>
      <c r="J16" s="257">
        <f>+G16-H16</f>
        <v>2366680.6799999774</v>
      </c>
    </row>
    <row r="17" spans="3:10" x14ac:dyDescent="0.25">
      <c r="C17" s="63"/>
      <c r="D17" s="64" t="s">
        <v>472</v>
      </c>
      <c r="E17" s="261">
        <v>0</v>
      </c>
      <c r="F17" s="257">
        <v>0</v>
      </c>
      <c r="G17" s="257">
        <v>0</v>
      </c>
      <c r="H17" s="216">
        <v>0</v>
      </c>
      <c r="I17" s="257">
        <v>0</v>
      </c>
      <c r="J17" s="257">
        <v>0</v>
      </c>
    </row>
    <row r="18" spans="3:10" x14ac:dyDescent="0.25">
      <c r="C18" s="63"/>
      <c r="D18" s="64" t="s">
        <v>473</v>
      </c>
      <c r="E18" s="261">
        <f>+'formato 6b'!D17</f>
        <v>190234000</v>
      </c>
      <c r="F18" s="257">
        <f>+'formato 6b'!E17</f>
        <v>47989678.530000001</v>
      </c>
      <c r="G18" s="257">
        <f>+'formato 6b'!F15</f>
        <v>236791160.23999998</v>
      </c>
      <c r="H18" s="216">
        <f>+'formato 6b'!G17</f>
        <v>234424479.56</v>
      </c>
      <c r="I18" s="257">
        <f>+'formato 6b'!H17</f>
        <v>232697438.78999999</v>
      </c>
      <c r="J18" s="257">
        <f>+G18-H18</f>
        <v>2366680.6799999774</v>
      </c>
    </row>
    <row r="19" spans="3:10" x14ac:dyDescent="0.25">
      <c r="C19" s="63"/>
      <c r="D19" s="64" t="s">
        <v>474</v>
      </c>
      <c r="E19" s="261">
        <v>0</v>
      </c>
      <c r="F19" s="257">
        <v>0</v>
      </c>
      <c r="G19" s="257">
        <v>0</v>
      </c>
      <c r="H19" s="216">
        <v>0</v>
      </c>
      <c r="I19" s="257">
        <v>0</v>
      </c>
      <c r="J19" s="257">
        <v>0</v>
      </c>
    </row>
    <row r="20" spans="3:10" x14ac:dyDescent="0.25">
      <c r="C20" s="63"/>
      <c r="D20" s="64" t="s">
        <v>475</v>
      </c>
      <c r="E20" s="261">
        <v>0</v>
      </c>
      <c r="F20" s="257">
        <v>0</v>
      </c>
      <c r="G20" s="257">
        <v>0</v>
      </c>
      <c r="H20" s="216">
        <v>0</v>
      </c>
      <c r="I20" s="257">
        <v>0</v>
      </c>
      <c r="J20" s="257">
        <v>0</v>
      </c>
    </row>
    <row r="21" spans="3:10" x14ac:dyDescent="0.25">
      <c r="C21" s="63"/>
      <c r="D21" s="64" t="s">
        <v>476</v>
      </c>
      <c r="E21" s="261">
        <v>0</v>
      </c>
      <c r="F21" s="257">
        <v>0</v>
      </c>
      <c r="G21" s="257">
        <v>0</v>
      </c>
      <c r="H21" s="216">
        <v>0</v>
      </c>
      <c r="I21" s="257">
        <v>0</v>
      </c>
      <c r="J21" s="257">
        <v>0</v>
      </c>
    </row>
    <row r="22" spans="3:10" x14ac:dyDescent="0.25">
      <c r="C22" s="63"/>
      <c r="D22" s="64" t="s">
        <v>477</v>
      </c>
      <c r="E22" s="261">
        <v>0</v>
      </c>
      <c r="F22" s="257">
        <v>0</v>
      </c>
      <c r="G22" s="257">
        <v>0</v>
      </c>
      <c r="H22" s="216">
        <v>0</v>
      </c>
      <c r="I22" s="257">
        <v>0</v>
      </c>
      <c r="J22" s="257">
        <v>0</v>
      </c>
    </row>
    <row r="23" spans="3:10" x14ac:dyDescent="0.25">
      <c r="C23" s="63"/>
      <c r="D23" s="64" t="s">
        <v>478</v>
      </c>
      <c r="E23" s="261">
        <v>0</v>
      </c>
      <c r="F23" s="257">
        <v>0</v>
      </c>
      <c r="G23" s="257">
        <v>0</v>
      </c>
      <c r="H23" s="216">
        <v>0</v>
      </c>
      <c r="I23" s="257">
        <v>0</v>
      </c>
      <c r="J23" s="257">
        <v>0</v>
      </c>
    </row>
    <row r="24" spans="3:10" x14ac:dyDescent="0.25">
      <c r="C24" s="63"/>
      <c r="D24" s="64" t="s">
        <v>479</v>
      </c>
      <c r="E24" s="261">
        <v>0</v>
      </c>
      <c r="F24" s="257">
        <v>0</v>
      </c>
      <c r="G24" s="257">
        <v>0</v>
      </c>
      <c r="H24" s="216">
        <v>0</v>
      </c>
      <c r="I24" s="257">
        <v>0</v>
      </c>
      <c r="J24" s="257">
        <v>0</v>
      </c>
    </row>
    <row r="25" spans="3:10" x14ac:dyDescent="0.25">
      <c r="C25" s="63"/>
      <c r="D25" s="64"/>
      <c r="E25" s="229"/>
      <c r="F25" s="221"/>
      <c r="G25" s="221"/>
      <c r="H25" s="222"/>
      <c r="I25" s="221"/>
      <c r="J25" s="221"/>
    </row>
    <row r="26" spans="3:10" x14ac:dyDescent="0.25">
      <c r="C26" s="396" t="s">
        <v>480</v>
      </c>
      <c r="D26" s="397"/>
      <c r="E26" s="261">
        <f>SUM(E28:E34)</f>
        <v>0</v>
      </c>
      <c r="F26" s="257">
        <f t="shared" ref="F26:J26" si="1">SUM(F28:F34)</f>
        <v>0</v>
      </c>
      <c r="G26" s="257">
        <f t="shared" si="1"/>
        <v>0</v>
      </c>
      <c r="H26" s="216">
        <f t="shared" si="1"/>
        <v>0</v>
      </c>
      <c r="I26" s="257">
        <f t="shared" si="1"/>
        <v>0</v>
      </c>
      <c r="J26" s="257">
        <f t="shared" si="1"/>
        <v>0</v>
      </c>
    </row>
    <row r="27" spans="3:10" x14ac:dyDescent="0.25">
      <c r="C27" s="63"/>
      <c r="D27" s="64" t="s">
        <v>481</v>
      </c>
      <c r="E27" s="261">
        <v>0</v>
      </c>
      <c r="F27" s="257">
        <v>0</v>
      </c>
      <c r="G27" s="257">
        <v>0</v>
      </c>
      <c r="H27" s="216">
        <v>0</v>
      </c>
      <c r="I27" s="257">
        <v>0</v>
      </c>
      <c r="J27" s="257">
        <v>0</v>
      </c>
    </row>
    <row r="28" spans="3:10" x14ac:dyDescent="0.25">
      <c r="C28" s="63"/>
      <c r="D28" s="64" t="s">
        <v>482</v>
      </c>
      <c r="E28" s="261">
        <v>0</v>
      </c>
      <c r="F28" s="257">
        <v>0</v>
      </c>
      <c r="G28" s="257">
        <v>0</v>
      </c>
      <c r="H28" s="216">
        <v>0</v>
      </c>
      <c r="I28" s="257">
        <v>0</v>
      </c>
      <c r="J28" s="257">
        <v>0</v>
      </c>
    </row>
    <row r="29" spans="3:10" x14ac:dyDescent="0.25">
      <c r="C29" s="63"/>
      <c r="D29" s="64" t="s">
        <v>483</v>
      </c>
      <c r="E29" s="261">
        <v>0</v>
      </c>
      <c r="F29" s="257">
        <v>0</v>
      </c>
      <c r="G29" s="257">
        <v>0</v>
      </c>
      <c r="H29" s="216">
        <v>0</v>
      </c>
      <c r="I29" s="257">
        <v>0</v>
      </c>
      <c r="J29" s="257">
        <v>0</v>
      </c>
    </row>
    <row r="30" spans="3:10" x14ac:dyDescent="0.25">
      <c r="C30" s="398"/>
      <c r="D30" s="64" t="s">
        <v>484</v>
      </c>
      <c r="E30" s="261">
        <v>0</v>
      </c>
      <c r="F30" s="257">
        <v>0</v>
      </c>
      <c r="G30" s="257">
        <v>0</v>
      </c>
      <c r="H30" s="216">
        <v>0</v>
      </c>
      <c r="I30" s="257">
        <v>0</v>
      </c>
      <c r="J30" s="257">
        <v>0</v>
      </c>
    </row>
    <row r="31" spans="3:10" x14ac:dyDescent="0.25">
      <c r="C31" s="398"/>
      <c r="D31" s="64" t="s">
        <v>485</v>
      </c>
      <c r="E31" s="261"/>
      <c r="F31" s="257"/>
      <c r="G31" s="257"/>
      <c r="H31" s="216"/>
      <c r="I31" s="257"/>
      <c r="J31" s="257"/>
    </row>
    <row r="32" spans="3:10" x14ac:dyDescent="0.25">
      <c r="C32" s="63"/>
      <c r="D32" s="64" t="s">
        <v>486</v>
      </c>
      <c r="E32" s="261">
        <v>0</v>
      </c>
      <c r="F32" s="257">
        <v>0</v>
      </c>
      <c r="G32" s="257">
        <v>0</v>
      </c>
      <c r="H32" s="216">
        <v>0</v>
      </c>
      <c r="I32" s="257">
        <v>0</v>
      </c>
      <c r="J32" s="257">
        <v>0</v>
      </c>
    </row>
    <row r="33" spans="3:10" x14ac:dyDescent="0.25">
      <c r="C33" s="63"/>
      <c r="D33" s="64" t="s">
        <v>487</v>
      </c>
      <c r="E33" s="261">
        <v>0</v>
      </c>
      <c r="F33" s="257">
        <v>0</v>
      </c>
      <c r="G33" s="257">
        <v>0</v>
      </c>
      <c r="H33" s="216">
        <v>0</v>
      </c>
      <c r="I33" s="257">
        <v>0</v>
      </c>
      <c r="J33" s="257">
        <v>0</v>
      </c>
    </row>
    <row r="34" spans="3:10" x14ac:dyDescent="0.25">
      <c r="C34" s="63"/>
      <c r="D34" s="64" t="s">
        <v>488</v>
      </c>
      <c r="E34" s="261">
        <v>0</v>
      </c>
      <c r="F34" s="257">
        <v>0</v>
      </c>
      <c r="G34" s="257">
        <v>0</v>
      </c>
      <c r="H34" s="216">
        <v>0</v>
      </c>
      <c r="I34" s="257">
        <v>0</v>
      </c>
      <c r="J34" s="257">
        <v>0</v>
      </c>
    </row>
    <row r="35" spans="3:10" x14ac:dyDescent="0.25">
      <c r="C35" s="63"/>
      <c r="D35" s="64"/>
      <c r="E35" s="229"/>
      <c r="F35" s="221"/>
      <c r="G35" s="221"/>
      <c r="H35" s="222"/>
      <c r="I35" s="221"/>
      <c r="J35" s="221"/>
    </row>
    <row r="36" spans="3:10" x14ac:dyDescent="0.25">
      <c r="C36" s="396" t="s">
        <v>489</v>
      </c>
      <c r="D36" s="397"/>
      <c r="E36" s="261">
        <f>SUM(E38:E47)</f>
        <v>0</v>
      </c>
      <c r="F36" s="257">
        <f t="shared" ref="F36:J36" si="2">SUM(F38:F47)</f>
        <v>0</v>
      </c>
      <c r="G36" s="257">
        <f t="shared" si="2"/>
        <v>0</v>
      </c>
      <c r="H36" s="258">
        <f t="shared" si="2"/>
        <v>0</v>
      </c>
      <c r="I36" s="257">
        <f t="shared" si="2"/>
        <v>0</v>
      </c>
      <c r="J36" s="257">
        <f t="shared" si="2"/>
        <v>0</v>
      </c>
    </row>
    <row r="37" spans="3:10" x14ac:dyDescent="0.25">
      <c r="C37" s="396" t="s">
        <v>490</v>
      </c>
      <c r="D37" s="397"/>
      <c r="E37" s="261"/>
      <c r="F37" s="257"/>
      <c r="G37" s="257"/>
      <c r="H37" s="258"/>
      <c r="I37" s="257"/>
      <c r="J37" s="257"/>
    </row>
    <row r="38" spans="3:10" x14ac:dyDescent="0.25">
      <c r="C38" s="398"/>
      <c r="D38" s="64" t="s">
        <v>491</v>
      </c>
      <c r="E38" s="261">
        <v>0</v>
      </c>
      <c r="F38" s="257">
        <v>0</v>
      </c>
      <c r="G38" s="257">
        <v>0</v>
      </c>
      <c r="H38" s="258">
        <v>0</v>
      </c>
      <c r="I38" s="257">
        <v>0</v>
      </c>
      <c r="J38" s="257">
        <v>0</v>
      </c>
    </row>
    <row r="39" spans="3:10" x14ac:dyDescent="0.25">
      <c r="C39" s="398"/>
      <c r="D39" s="64" t="s">
        <v>492</v>
      </c>
      <c r="E39" s="261"/>
      <c r="F39" s="257"/>
      <c r="G39" s="257"/>
      <c r="H39" s="258"/>
      <c r="I39" s="257"/>
      <c r="J39" s="257"/>
    </row>
    <row r="40" spans="3:10" x14ac:dyDescent="0.25">
      <c r="C40" s="63"/>
      <c r="D40" s="64" t="s">
        <v>493</v>
      </c>
      <c r="E40" s="261">
        <v>0</v>
      </c>
      <c r="F40" s="257">
        <v>0</v>
      </c>
      <c r="G40" s="257">
        <v>0</v>
      </c>
      <c r="H40" s="258">
        <v>0</v>
      </c>
      <c r="I40" s="257">
        <v>0</v>
      </c>
      <c r="J40" s="257">
        <v>0</v>
      </c>
    </row>
    <row r="41" spans="3:10" x14ac:dyDescent="0.25">
      <c r="C41" s="63"/>
      <c r="D41" s="64" t="s">
        <v>494</v>
      </c>
      <c r="E41" s="261">
        <v>0</v>
      </c>
      <c r="F41" s="257">
        <v>0</v>
      </c>
      <c r="G41" s="257">
        <v>0</v>
      </c>
      <c r="H41" s="258">
        <v>0</v>
      </c>
      <c r="I41" s="257">
        <v>0</v>
      </c>
      <c r="J41" s="257">
        <v>0</v>
      </c>
    </row>
    <row r="42" spans="3:10" x14ac:dyDescent="0.25">
      <c r="C42" s="63"/>
      <c r="D42" s="64" t="s">
        <v>495</v>
      </c>
      <c r="E42" s="261">
        <v>0</v>
      </c>
      <c r="F42" s="257">
        <v>0</v>
      </c>
      <c r="G42" s="257">
        <v>0</v>
      </c>
      <c r="H42" s="258">
        <v>0</v>
      </c>
      <c r="I42" s="257">
        <v>0</v>
      </c>
      <c r="J42" s="257">
        <v>0</v>
      </c>
    </row>
    <row r="43" spans="3:10" x14ac:dyDescent="0.25">
      <c r="C43" s="63"/>
      <c r="D43" s="64" t="s">
        <v>496</v>
      </c>
      <c r="E43" s="261">
        <v>0</v>
      </c>
      <c r="F43" s="257">
        <v>0</v>
      </c>
      <c r="G43" s="257">
        <v>0</v>
      </c>
      <c r="H43" s="258">
        <v>0</v>
      </c>
      <c r="I43" s="257">
        <v>0</v>
      </c>
      <c r="J43" s="257">
        <v>0</v>
      </c>
    </row>
    <row r="44" spans="3:10" x14ac:dyDescent="0.25">
      <c r="C44" s="63"/>
      <c r="D44" s="64" t="s">
        <v>497</v>
      </c>
      <c r="E44" s="261">
        <v>0</v>
      </c>
      <c r="F44" s="257">
        <v>0</v>
      </c>
      <c r="G44" s="257">
        <v>0</v>
      </c>
      <c r="H44" s="258">
        <v>0</v>
      </c>
      <c r="I44" s="257">
        <v>0</v>
      </c>
      <c r="J44" s="257">
        <v>0</v>
      </c>
    </row>
    <row r="45" spans="3:10" x14ac:dyDescent="0.25">
      <c r="C45" s="63"/>
      <c r="D45" s="64" t="s">
        <v>498</v>
      </c>
      <c r="E45" s="261">
        <v>0</v>
      </c>
      <c r="F45" s="257">
        <v>0</v>
      </c>
      <c r="G45" s="257">
        <v>0</v>
      </c>
      <c r="H45" s="258">
        <v>0</v>
      </c>
      <c r="I45" s="257">
        <v>0</v>
      </c>
      <c r="J45" s="257">
        <v>0</v>
      </c>
    </row>
    <row r="46" spans="3:10" x14ac:dyDescent="0.25">
      <c r="C46" s="63"/>
      <c r="D46" s="64" t="s">
        <v>499</v>
      </c>
      <c r="E46" s="261">
        <v>0</v>
      </c>
      <c r="F46" s="257">
        <v>0</v>
      </c>
      <c r="G46" s="257">
        <v>0</v>
      </c>
      <c r="H46" s="258">
        <v>0</v>
      </c>
      <c r="I46" s="257">
        <v>0</v>
      </c>
      <c r="J46" s="257">
        <v>0</v>
      </c>
    </row>
    <row r="47" spans="3:10" x14ac:dyDescent="0.25">
      <c r="C47" s="63"/>
      <c r="D47" s="64" t="s">
        <v>500</v>
      </c>
      <c r="E47" s="261">
        <v>0</v>
      </c>
      <c r="F47" s="257">
        <v>0</v>
      </c>
      <c r="G47" s="257">
        <v>0</v>
      </c>
      <c r="H47" s="258">
        <v>0</v>
      </c>
      <c r="I47" s="257">
        <v>0</v>
      </c>
      <c r="J47" s="257">
        <v>0</v>
      </c>
    </row>
    <row r="48" spans="3:10" x14ac:dyDescent="0.25">
      <c r="C48" s="255"/>
      <c r="D48" s="256"/>
      <c r="E48" s="258"/>
      <c r="F48" s="257"/>
      <c r="G48" s="257"/>
      <c r="H48" s="258"/>
      <c r="I48" s="257"/>
      <c r="J48" s="257"/>
    </row>
    <row r="49" spans="3:10" x14ac:dyDescent="0.25">
      <c r="C49" s="396" t="s">
        <v>501</v>
      </c>
      <c r="D49" s="429"/>
      <c r="E49" s="258">
        <f>SUM(E51:E56)</f>
        <v>0</v>
      </c>
      <c r="F49" s="257">
        <f t="shared" ref="F49:J49" si="3">SUM(F51:F56)</f>
        <v>0</v>
      </c>
      <c r="G49" s="257">
        <f t="shared" si="3"/>
        <v>0</v>
      </c>
      <c r="H49" s="258">
        <f t="shared" si="3"/>
        <v>0</v>
      </c>
      <c r="I49" s="257">
        <f t="shared" si="3"/>
        <v>0</v>
      </c>
      <c r="J49" s="257">
        <f t="shared" si="3"/>
        <v>0</v>
      </c>
    </row>
    <row r="50" spans="3:10" x14ac:dyDescent="0.25">
      <c r="C50" s="396" t="s">
        <v>502</v>
      </c>
      <c r="D50" s="429"/>
      <c r="E50" s="258"/>
      <c r="F50" s="257"/>
      <c r="G50" s="257"/>
      <c r="H50" s="258"/>
      <c r="I50" s="257"/>
      <c r="J50" s="257"/>
    </row>
    <row r="51" spans="3:10" x14ac:dyDescent="0.25">
      <c r="C51" s="398"/>
      <c r="D51" s="196" t="s">
        <v>503</v>
      </c>
      <c r="E51" s="258">
        <v>0</v>
      </c>
      <c r="F51" s="257">
        <v>0</v>
      </c>
      <c r="G51" s="257">
        <v>0</v>
      </c>
      <c r="H51" s="258">
        <v>0</v>
      </c>
      <c r="I51" s="257">
        <v>0</v>
      </c>
      <c r="J51" s="257">
        <v>0</v>
      </c>
    </row>
    <row r="52" spans="3:10" x14ac:dyDescent="0.25">
      <c r="C52" s="398"/>
      <c r="D52" s="196" t="s">
        <v>504</v>
      </c>
      <c r="E52" s="258"/>
      <c r="F52" s="257"/>
      <c r="G52" s="257"/>
      <c r="H52" s="258"/>
      <c r="I52" s="257"/>
      <c r="J52" s="257"/>
    </row>
    <row r="53" spans="3:10" x14ac:dyDescent="0.25">
      <c r="C53" s="398"/>
      <c r="D53" s="196" t="s">
        <v>505</v>
      </c>
      <c r="E53" s="258">
        <v>0</v>
      </c>
      <c r="F53" s="257">
        <v>0</v>
      </c>
      <c r="G53" s="257">
        <v>0</v>
      </c>
      <c r="H53" s="258">
        <v>0</v>
      </c>
      <c r="I53" s="257">
        <v>0</v>
      </c>
      <c r="J53" s="257">
        <v>0</v>
      </c>
    </row>
    <row r="54" spans="3:10" x14ac:dyDescent="0.25">
      <c r="C54" s="398"/>
      <c r="D54" s="196" t="s">
        <v>506</v>
      </c>
      <c r="E54" s="258"/>
      <c r="F54" s="257"/>
      <c r="G54" s="257"/>
      <c r="H54" s="258"/>
      <c r="I54" s="257"/>
      <c r="J54" s="257"/>
    </row>
    <row r="55" spans="3:10" x14ac:dyDescent="0.25">
      <c r="C55" s="255"/>
      <c r="D55" s="196" t="s">
        <v>507</v>
      </c>
      <c r="E55" s="258">
        <v>0</v>
      </c>
      <c r="F55" s="257">
        <v>0</v>
      </c>
      <c r="G55" s="257">
        <v>0</v>
      </c>
      <c r="H55" s="258">
        <v>0</v>
      </c>
      <c r="I55" s="257">
        <v>0</v>
      </c>
      <c r="J55" s="257">
        <v>0</v>
      </c>
    </row>
    <row r="56" spans="3:10" x14ac:dyDescent="0.25">
      <c r="C56" s="255"/>
      <c r="D56" s="196" t="s">
        <v>508</v>
      </c>
      <c r="E56" s="258">
        <v>0</v>
      </c>
      <c r="F56" s="257">
        <v>0</v>
      </c>
      <c r="G56" s="257">
        <v>0</v>
      </c>
      <c r="H56" s="258">
        <v>0</v>
      </c>
      <c r="I56" s="257">
        <v>0</v>
      </c>
      <c r="J56" s="257">
        <v>0</v>
      </c>
    </row>
    <row r="57" spans="3:10" x14ac:dyDescent="0.25">
      <c r="C57" s="255"/>
      <c r="D57" s="196"/>
      <c r="E57" s="222"/>
      <c r="F57" s="221"/>
      <c r="G57" s="221"/>
      <c r="H57" s="222"/>
      <c r="I57" s="221"/>
      <c r="J57" s="221"/>
    </row>
    <row r="58" spans="3:10" x14ac:dyDescent="0.25">
      <c r="C58" s="396" t="s">
        <v>509</v>
      </c>
      <c r="D58" s="429"/>
      <c r="E58" s="258">
        <f>SUM(E60:E67)</f>
        <v>0</v>
      </c>
      <c r="F58" s="257">
        <f t="shared" ref="F58:J58" si="4">SUM(F60:F67)</f>
        <v>1432518.29</v>
      </c>
      <c r="G58" s="257">
        <v>1432518.29</v>
      </c>
      <c r="H58" s="258">
        <f t="shared" si="4"/>
        <v>0</v>
      </c>
      <c r="I58" s="257">
        <f t="shared" si="4"/>
        <v>0</v>
      </c>
      <c r="J58" s="257">
        <f t="shared" si="4"/>
        <v>1432518.29</v>
      </c>
    </row>
    <row r="59" spans="3:10" x14ac:dyDescent="0.25">
      <c r="C59" s="396" t="s">
        <v>471</v>
      </c>
      <c r="D59" s="429"/>
      <c r="E59" s="258">
        <f>SUM(E61:E67)</f>
        <v>0</v>
      </c>
      <c r="F59" s="257">
        <f t="shared" ref="F59:I59" si="5">SUM(F61:F67)</f>
        <v>1432518.29</v>
      </c>
      <c r="G59" s="257">
        <v>1432518.29</v>
      </c>
      <c r="H59" s="258">
        <f t="shared" si="5"/>
        <v>0</v>
      </c>
      <c r="I59" s="257">
        <f t="shared" si="5"/>
        <v>0</v>
      </c>
      <c r="J59" s="257">
        <f>+G59</f>
        <v>1432518.29</v>
      </c>
    </row>
    <row r="60" spans="3:10" x14ac:dyDescent="0.25">
      <c r="C60" s="255"/>
      <c r="D60" s="196" t="s">
        <v>472</v>
      </c>
      <c r="E60" s="299">
        <v>0</v>
      </c>
      <c r="F60" s="299">
        <v>0</v>
      </c>
      <c r="G60" s="299">
        <v>0</v>
      </c>
      <c r="H60" s="299">
        <v>0</v>
      </c>
      <c r="I60" s="299">
        <v>0</v>
      </c>
      <c r="J60" s="299">
        <v>0</v>
      </c>
    </row>
    <row r="61" spans="3:10" x14ac:dyDescent="0.25">
      <c r="C61" s="255"/>
      <c r="D61" s="196" t="s">
        <v>473</v>
      </c>
      <c r="E61" s="258">
        <v>0</v>
      </c>
      <c r="F61" s="257">
        <v>1432518.29</v>
      </c>
      <c r="G61" s="298">
        <v>1432518.29</v>
      </c>
      <c r="H61" s="258">
        <v>0</v>
      </c>
      <c r="I61" s="257">
        <v>0</v>
      </c>
      <c r="J61" s="257">
        <f>+G61</f>
        <v>1432518.29</v>
      </c>
    </row>
    <row r="62" spans="3:10" x14ac:dyDescent="0.25">
      <c r="C62" s="255"/>
      <c r="D62" s="196" t="s">
        <v>474</v>
      </c>
      <c r="E62" s="258">
        <v>0</v>
      </c>
      <c r="F62" s="257">
        <v>0</v>
      </c>
      <c r="G62" s="257">
        <v>0</v>
      </c>
      <c r="H62" s="258">
        <v>0</v>
      </c>
      <c r="I62" s="257">
        <v>0</v>
      </c>
      <c r="J62" s="257">
        <v>0</v>
      </c>
    </row>
    <row r="63" spans="3:10" x14ac:dyDescent="0.25">
      <c r="C63" s="255"/>
      <c r="D63" s="196" t="s">
        <v>475</v>
      </c>
      <c r="E63" s="258">
        <v>0</v>
      </c>
      <c r="F63" s="257">
        <v>0</v>
      </c>
      <c r="G63" s="257">
        <v>0</v>
      </c>
      <c r="H63" s="258">
        <v>0</v>
      </c>
      <c r="I63" s="257">
        <v>0</v>
      </c>
      <c r="J63" s="257">
        <v>0</v>
      </c>
    </row>
    <row r="64" spans="3:10" x14ac:dyDescent="0.25">
      <c r="C64" s="255"/>
      <c r="D64" s="196" t="s">
        <v>476</v>
      </c>
      <c r="E64" s="258">
        <v>0</v>
      </c>
      <c r="F64" s="257">
        <v>0</v>
      </c>
      <c r="G64" s="257">
        <v>0</v>
      </c>
      <c r="H64" s="258">
        <v>0</v>
      </c>
      <c r="I64" s="257">
        <v>0</v>
      </c>
      <c r="J64" s="257">
        <v>0</v>
      </c>
    </row>
    <row r="65" spans="3:10" x14ac:dyDescent="0.25">
      <c r="C65" s="255"/>
      <c r="D65" s="196" t="s">
        <v>477</v>
      </c>
      <c r="E65" s="258">
        <v>0</v>
      </c>
      <c r="F65" s="257">
        <v>0</v>
      </c>
      <c r="G65" s="257">
        <v>0</v>
      </c>
      <c r="H65" s="258">
        <v>0</v>
      </c>
      <c r="I65" s="257">
        <v>0</v>
      </c>
      <c r="J65" s="257">
        <v>0</v>
      </c>
    </row>
    <row r="66" spans="3:10" x14ac:dyDescent="0.25">
      <c r="C66" s="255"/>
      <c r="D66" s="196" t="s">
        <v>478</v>
      </c>
      <c r="E66" s="258">
        <v>0</v>
      </c>
      <c r="F66" s="257">
        <v>0</v>
      </c>
      <c r="G66" s="257">
        <v>0</v>
      </c>
      <c r="H66" s="258">
        <v>0</v>
      </c>
      <c r="I66" s="257">
        <v>0</v>
      </c>
      <c r="J66" s="257">
        <v>0</v>
      </c>
    </row>
    <row r="67" spans="3:10" x14ac:dyDescent="0.25">
      <c r="C67" s="255"/>
      <c r="D67" s="196" t="s">
        <v>479</v>
      </c>
      <c r="E67" s="258">
        <v>0</v>
      </c>
      <c r="F67" s="257">
        <v>0</v>
      </c>
      <c r="G67" s="257">
        <v>0</v>
      </c>
      <c r="H67" s="258">
        <v>0</v>
      </c>
      <c r="I67" s="257">
        <v>0</v>
      </c>
      <c r="J67" s="257">
        <v>0</v>
      </c>
    </row>
    <row r="68" spans="3:10" x14ac:dyDescent="0.25">
      <c r="C68" s="255"/>
      <c r="D68" s="196"/>
      <c r="E68" s="222"/>
      <c r="F68" s="221"/>
      <c r="G68" s="221"/>
      <c r="H68" s="222"/>
      <c r="I68" s="221"/>
      <c r="J68" s="221"/>
    </row>
    <row r="69" spans="3:10" x14ac:dyDescent="0.25">
      <c r="C69" s="396" t="s">
        <v>480</v>
      </c>
      <c r="D69" s="429"/>
      <c r="E69" s="258">
        <f>SUM(E70:E77)</f>
        <v>0</v>
      </c>
      <c r="F69" s="257">
        <f t="shared" ref="F69:J69" si="6">SUM(F70:F77)</f>
        <v>0</v>
      </c>
      <c r="G69" s="257">
        <f t="shared" si="6"/>
        <v>0</v>
      </c>
      <c r="H69" s="258">
        <f t="shared" si="6"/>
        <v>0</v>
      </c>
      <c r="I69" s="257">
        <f t="shared" si="6"/>
        <v>0</v>
      </c>
      <c r="J69" s="257">
        <f t="shared" si="6"/>
        <v>0</v>
      </c>
    </row>
    <row r="70" spans="3:10" x14ac:dyDescent="0.25">
      <c r="C70" s="255"/>
      <c r="D70" s="196" t="s">
        <v>481</v>
      </c>
      <c r="E70" s="258">
        <v>0</v>
      </c>
      <c r="F70" s="257">
        <v>0</v>
      </c>
      <c r="G70" s="257">
        <v>0</v>
      </c>
      <c r="H70" s="258">
        <v>0</v>
      </c>
      <c r="I70" s="257">
        <v>0</v>
      </c>
      <c r="J70" s="257">
        <v>0</v>
      </c>
    </row>
    <row r="71" spans="3:10" x14ac:dyDescent="0.25">
      <c r="C71" s="255"/>
      <c r="D71" s="196" t="s">
        <v>482</v>
      </c>
      <c r="E71" s="258">
        <v>0</v>
      </c>
      <c r="F71" s="257">
        <v>0</v>
      </c>
      <c r="G71" s="257">
        <v>0</v>
      </c>
      <c r="H71" s="258">
        <v>0</v>
      </c>
      <c r="I71" s="257">
        <v>0</v>
      </c>
      <c r="J71" s="257">
        <v>0</v>
      </c>
    </row>
    <row r="72" spans="3:10" x14ac:dyDescent="0.25">
      <c r="C72" s="255"/>
      <c r="D72" s="196" t="s">
        <v>483</v>
      </c>
      <c r="E72" s="258">
        <v>0</v>
      </c>
      <c r="F72" s="257">
        <v>0</v>
      </c>
      <c r="G72" s="257">
        <v>0</v>
      </c>
      <c r="H72" s="258">
        <v>0</v>
      </c>
      <c r="I72" s="257">
        <v>0</v>
      </c>
      <c r="J72" s="257">
        <v>0</v>
      </c>
    </row>
    <row r="73" spans="3:10" x14ac:dyDescent="0.25">
      <c r="C73" s="398"/>
      <c r="D73" s="196" t="s">
        <v>484</v>
      </c>
      <c r="E73" s="258">
        <v>0</v>
      </c>
      <c r="F73" s="257">
        <v>0</v>
      </c>
      <c r="G73" s="257">
        <v>0</v>
      </c>
      <c r="H73" s="258">
        <v>0</v>
      </c>
      <c r="I73" s="257">
        <v>0</v>
      </c>
      <c r="J73" s="257">
        <v>0</v>
      </c>
    </row>
    <row r="74" spans="3:10" x14ac:dyDescent="0.25">
      <c r="C74" s="398"/>
      <c r="D74" s="196" t="s">
        <v>485</v>
      </c>
      <c r="E74" s="258"/>
      <c r="F74" s="257"/>
      <c r="G74" s="257"/>
      <c r="H74" s="258"/>
      <c r="I74" s="257"/>
      <c r="J74" s="257"/>
    </row>
    <row r="75" spans="3:10" x14ac:dyDescent="0.25">
      <c r="C75" s="255"/>
      <c r="D75" s="196" t="s">
        <v>486</v>
      </c>
      <c r="E75" s="258">
        <v>0</v>
      </c>
      <c r="F75" s="257">
        <v>0</v>
      </c>
      <c r="G75" s="257">
        <v>0</v>
      </c>
      <c r="H75" s="258">
        <v>0</v>
      </c>
      <c r="I75" s="257">
        <v>0</v>
      </c>
      <c r="J75" s="257">
        <v>0</v>
      </c>
    </row>
    <row r="76" spans="3:10" x14ac:dyDescent="0.25">
      <c r="C76" s="255"/>
      <c r="D76" s="196" t="s">
        <v>487</v>
      </c>
      <c r="E76" s="258">
        <v>0</v>
      </c>
      <c r="F76" s="257">
        <v>0</v>
      </c>
      <c r="G76" s="257">
        <v>0</v>
      </c>
      <c r="H76" s="258">
        <v>0</v>
      </c>
      <c r="I76" s="257">
        <v>0</v>
      </c>
      <c r="J76" s="257">
        <v>0</v>
      </c>
    </row>
    <row r="77" spans="3:10" x14ac:dyDescent="0.25">
      <c r="C77" s="255"/>
      <c r="D77" s="196" t="s">
        <v>488</v>
      </c>
      <c r="E77" s="258">
        <v>0</v>
      </c>
      <c r="F77" s="257">
        <v>0</v>
      </c>
      <c r="G77" s="257">
        <v>0</v>
      </c>
      <c r="H77" s="258">
        <v>0</v>
      </c>
      <c r="I77" s="257">
        <v>0</v>
      </c>
      <c r="J77" s="257">
        <v>0</v>
      </c>
    </row>
    <row r="78" spans="3:10" x14ac:dyDescent="0.25">
      <c r="C78" s="255"/>
      <c r="D78" s="196"/>
      <c r="E78" s="222"/>
      <c r="F78" s="221"/>
      <c r="G78" s="221"/>
      <c r="H78" s="222"/>
      <c r="I78" s="221"/>
      <c r="J78" s="221"/>
    </row>
    <row r="79" spans="3:10" x14ac:dyDescent="0.25">
      <c r="C79" s="396" t="s">
        <v>489</v>
      </c>
      <c r="D79" s="429"/>
      <c r="E79" s="258">
        <f>SUM(E81:E90)</f>
        <v>0</v>
      </c>
      <c r="F79" s="257">
        <f t="shared" ref="F79:J79" si="7">SUM(F81:F90)</f>
        <v>0</v>
      </c>
      <c r="G79" s="257">
        <f t="shared" si="7"/>
        <v>0</v>
      </c>
      <c r="H79" s="258">
        <f t="shared" si="7"/>
        <v>0</v>
      </c>
      <c r="I79" s="257">
        <f t="shared" si="7"/>
        <v>0</v>
      </c>
      <c r="J79" s="257">
        <f t="shared" si="7"/>
        <v>0</v>
      </c>
    </row>
    <row r="80" spans="3:10" x14ac:dyDescent="0.25">
      <c r="C80" s="396" t="s">
        <v>490</v>
      </c>
      <c r="D80" s="429"/>
      <c r="E80" s="258"/>
      <c r="F80" s="257"/>
      <c r="G80" s="257"/>
      <c r="H80" s="258"/>
      <c r="I80" s="257"/>
      <c r="J80" s="257"/>
    </row>
    <row r="81" spans="3:10" x14ac:dyDescent="0.25">
      <c r="C81" s="398"/>
      <c r="D81" s="196" t="s">
        <v>491</v>
      </c>
      <c r="E81" s="258">
        <v>0</v>
      </c>
      <c r="F81" s="257">
        <v>0</v>
      </c>
      <c r="G81" s="257">
        <v>0</v>
      </c>
      <c r="H81" s="258">
        <v>0</v>
      </c>
      <c r="I81" s="257">
        <v>0</v>
      </c>
      <c r="J81" s="257">
        <v>0</v>
      </c>
    </row>
    <row r="82" spans="3:10" x14ac:dyDescent="0.25">
      <c r="C82" s="398"/>
      <c r="D82" s="196" t="s">
        <v>492</v>
      </c>
      <c r="E82" s="258"/>
      <c r="F82" s="257"/>
      <c r="G82" s="257"/>
      <c r="H82" s="258"/>
      <c r="I82" s="257"/>
      <c r="J82" s="257"/>
    </row>
    <row r="83" spans="3:10" x14ac:dyDescent="0.25">
      <c r="C83" s="255"/>
      <c r="D83" s="196" t="s">
        <v>493</v>
      </c>
      <c r="E83" s="258">
        <v>0</v>
      </c>
      <c r="F83" s="257">
        <v>0</v>
      </c>
      <c r="G83" s="257">
        <v>0</v>
      </c>
      <c r="H83" s="258">
        <v>0</v>
      </c>
      <c r="I83" s="257">
        <v>0</v>
      </c>
      <c r="J83" s="257">
        <v>0</v>
      </c>
    </row>
    <row r="84" spans="3:10" x14ac:dyDescent="0.25">
      <c r="C84" s="255"/>
      <c r="D84" s="196" t="s">
        <v>494</v>
      </c>
      <c r="E84" s="258">
        <v>0</v>
      </c>
      <c r="F84" s="257">
        <v>0</v>
      </c>
      <c r="G84" s="257">
        <v>0</v>
      </c>
      <c r="H84" s="258">
        <v>0</v>
      </c>
      <c r="I84" s="257">
        <v>0</v>
      </c>
      <c r="J84" s="257">
        <v>0</v>
      </c>
    </row>
    <row r="85" spans="3:10" x14ac:dyDescent="0.25">
      <c r="C85" s="255"/>
      <c r="D85" s="196" t="s">
        <v>495</v>
      </c>
      <c r="E85" s="258">
        <v>0</v>
      </c>
      <c r="F85" s="257">
        <v>0</v>
      </c>
      <c r="G85" s="257">
        <v>0</v>
      </c>
      <c r="H85" s="258">
        <v>0</v>
      </c>
      <c r="I85" s="257">
        <v>0</v>
      </c>
      <c r="J85" s="257">
        <v>0</v>
      </c>
    </row>
    <row r="86" spans="3:10" x14ac:dyDescent="0.25">
      <c r="C86" s="255"/>
      <c r="D86" s="196" t="s">
        <v>496</v>
      </c>
      <c r="E86" s="258">
        <v>0</v>
      </c>
      <c r="F86" s="257">
        <v>0</v>
      </c>
      <c r="G86" s="257">
        <v>0</v>
      </c>
      <c r="H86" s="258">
        <v>0</v>
      </c>
      <c r="I86" s="257">
        <v>0</v>
      </c>
      <c r="J86" s="257">
        <v>0</v>
      </c>
    </row>
    <row r="87" spans="3:10" x14ac:dyDescent="0.25">
      <c r="C87" s="255"/>
      <c r="D87" s="196" t="s">
        <v>497</v>
      </c>
      <c r="E87" s="258">
        <v>0</v>
      </c>
      <c r="F87" s="257">
        <v>0</v>
      </c>
      <c r="G87" s="257">
        <v>0</v>
      </c>
      <c r="H87" s="258">
        <v>0</v>
      </c>
      <c r="I87" s="257">
        <v>0</v>
      </c>
      <c r="J87" s="257">
        <v>0</v>
      </c>
    </row>
    <row r="88" spans="3:10" x14ac:dyDescent="0.25">
      <c r="C88" s="255"/>
      <c r="D88" s="196" t="s">
        <v>498</v>
      </c>
      <c r="E88" s="258">
        <v>0</v>
      </c>
      <c r="F88" s="257">
        <v>0</v>
      </c>
      <c r="G88" s="257">
        <v>0</v>
      </c>
      <c r="H88" s="258">
        <v>0</v>
      </c>
      <c r="I88" s="257">
        <v>0</v>
      </c>
      <c r="J88" s="257">
        <v>0</v>
      </c>
    </row>
    <row r="89" spans="3:10" x14ac:dyDescent="0.25">
      <c r="C89" s="255"/>
      <c r="D89" s="196" t="s">
        <v>499</v>
      </c>
      <c r="E89" s="258">
        <v>0</v>
      </c>
      <c r="F89" s="257">
        <v>0</v>
      </c>
      <c r="G89" s="257">
        <v>0</v>
      </c>
      <c r="H89" s="258">
        <v>0</v>
      </c>
      <c r="I89" s="257">
        <v>0</v>
      </c>
      <c r="J89" s="257">
        <v>0</v>
      </c>
    </row>
    <row r="90" spans="3:10" x14ac:dyDescent="0.25">
      <c r="C90" s="255"/>
      <c r="D90" s="196" t="s">
        <v>500</v>
      </c>
      <c r="E90" s="258">
        <v>0</v>
      </c>
      <c r="F90" s="257">
        <v>0</v>
      </c>
      <c r="G90" s="257">
        <v>0</v>
      </c>
      <c r="H90" s="258">
        <v>0</v>
      </c>
      <c r="I90" s="257">
        <v>0</v>
      </c>
      <c r="J90" s="257">
        <v>0</v>
      </c>
    </row>
    <row r="91" spans="3:10" x14ac:dyDescent="0.25">
      <c r="C91" s="255"/>
      <c r="D91" s="196"/>
      <c r="E91" s="222"/>
      <c r="F91" s="221"/>
      <c r="G91" s="221"/>
      <c r="H91" s="222"/>
      <c r="I91" s="221"/>
      <c r="J91" s="221"/>
    </row>
    <row r="92" spans="3:10" x14ac:dyDescent="0.25">
      <c r="C92" s="396" t="s">
        <v>501</v>
      </c>
      <c r="D92" s="429"/>
      <c r="E92" s="258">
        <f>SUM(E94:E100)</f>
        <v>0</v>
      </c>
      <c r="F92" s="257">
        <f t="shared" ref="F92:J92" si="8">SUM(F94:F100)</f>
        <v>0</v>
      </c>
      <c r="G92" s="257">
        <f t="shared" si="8"/>
        <v>0</v>
      </c>
      <c r="H92" s="258">
        <f t="shared" si="8"/>
        <v>0</v>
      </c>
      <c r="I92" s="257">
        <f t="shared" si="8"/>
        <v>0</v>
      </c>
      <c r="J92" s="257">
        <f t="shared" si="8"/>
        <v>0</v>
      </c>
    </row>
    <row r="93" spans="3:10" x14ac:dyDescent="0.25">
      <c r="C93" s="396" t="s">
        <v>502</v>
      </c>
      <c r="D93" s="429"/>
      <c r="E93" s="258"/>
      <c r="F93" s="257"/>
      <c r="G93" s="257"/>
      <c r="H93" s="258"/>
      <c r="I93" s="257"/>
      <c r="J93" s="257"/>
    </row>
    <row r="94" spans="3:10" x14ac:dyDescent="0.25">
      <c r="C94" s="398"/>
      <c r="D94" s="196" t="s">
        <v>503</v>
      </c>
      <c r="E94" s="258">
        <v>0</v>
      </c>
      <c r="F94" s="257">
        <v>0</v>
      </c>
      <c r="G94" s="257">
        <v>0</v>
      </c>
      <c r="H94" s="258">
        <v>0</v>
      </c>
      <c r="I94" s="257">
        <v>0</v>
      </c>
      <c r="J94" s="257">
        <v>0</v>
      </c>
    </row>
    <row r="95" spans="3:10" x14ac:dyDescent="0.25">
      <c r="C95" s="398"/>
      <c r="D95" s="196" t="s">
        <v>504</v>
      </c>
      <c r="E95" s="258"/>
      <c r="F95" s="257"/>
      <c r="G95" s="257"/>
      <c r="H95" s="258"/>
      <c r="I95" s="257"/>
      <c r="J95" s="257"/>
    </row>
    <row r="96" spans="3:10" x14ac:dyDescent="0.25">
      <c r="C96" s="398"/>
      <c r="D96" s="196" t="s">
        <v>505</v>
      </c>
      <c r="E96" s="258">
        <v>0</v>
      </c>
      <c r="F96" s="257">
        <v>0</v>
      </c>
      <c r="G96" s="257">
        <v>0</v>
      </c>
      <c r="H96" s="258">
        <v>0</v>
      </c>
      <c r="I96" s="257">
        <v>0</v>
      </c>
      <c r="J96" s="257">
        <v>0</v>
      </c>
    </row>
    <row r="97" spans="3:10" x14ac:dyDescent="0.25">
      <c r="C97" s="398"/>
      <c r="D97" s="196" t="s">
        <v>506</v>
      </c>
      <c r="E97" s="258"/>
      <c r="F97" s="257"/>
      <c r="G97" s="257"/>
      <c r="H97" s="258"/>
      <c r="I97" s="257"/>
      <c r="J97" s="257"/>
    </row>
    <row r="98" spans="3:10" x14ac:dyDescent="0.25">
      <c r="C98" s="255"/>
      <c r="D98" s="196" t="s">
        <v>507</v>
      </c>
      <c r="E98" s="258">
        <v>0</v>
      </c>
      <c r="F98" s="257">
        <v>0</v>
      </c>
      <c r="G98" s="257">
        <v>0</v>
      </c>
      <c r="H98" s="258">
        <v>0</v>
      </c>
      <c r="I98" s="257">
        <v>0</v>
      </c>
      <c r="J98" s="257">
        <v>0</v>
      </c>
    </row>
    <row r="99" spans="3:10" x14ac:dyDescent="0.25">
      <c r="C99" s="255"/>
      <c r="D99" s="196" t="s">
        <v>508</v>
      </c>
      <c r="E99" s="258">
        <v>0</v>
      </c>
      <c r="F99" s="257">
        <v>0</v>
      </c>
      <c r="G99" s="257">
        <v>0</v>
      </c>
      <c r="H99" s="258">
        <v>0</v>
      </c>
      <c r="I99" s="257">
        <v>0</v>
      </c>
      <c r="J99" s="257">
        <v>0</v>
      </c>
    </row>
    <row r="100" spans="3:10" x14ac:dyDescent="0.25">
      <c r="C100" s="255"/>
      <c r="D100" s="196"/>
      <c r="E100" s="258"/>
      <c r="F100" s="257"/>
      <c r="G100" s="257"/>
      <c r="H100" s="258"/>
      <c r="I100" s="257"/>
      <c r="J100" s="257"/>
    </row>
    <row r="101" spans="3:10" x14ac:dyDescent="0.25">
      <c r="C101" s="396" t="s">
        <v>510</v>
      </c>
      <c r="D101" s="429"/>
      <c r="E101" s="219">
        <f>+E58+E16</f>
        <v>190234000</v>
      </c>
      <c r="F101" s="218">
        <f t="shared" ref="F101:J101" si="9">+F58+F16</f>
        <v>49422196.82</v>
      </c>
      <c r="G101" s="218">
        <f t="shared" si="9"/>
        <v>238223678.52999997</v>
      </c>
      <c r="H101" s="219">
        <f t="shared" si="9"/>
        <v>234424479.56</v>
      </c>
      <c r="I101" s="218">
        <f t="shared" si="9"/>
        <v>232697438.78999999</v>
      </c>
      <c r="J101" s="218">
        <f t="shared" si="9"/>
        <v>3799198.9699999774</v>
      </c>
    </row>
    <row r="102" spans="3:10" x14ac:dyDescent="0.25">
      <c r="C102" s="85"/>
      <c r="D102" s="87"/>
      <c r="E102" s="86"/>
      <c r="F102" s="100"/>
      <c r="G102" s="100"/>
      <c r="H102" s="86"/>
      <c r="I102" s="100"/>
      <c r="J102" s="100"/>
    </row>
  </sheetData>
  <mergeCells count="38">
    <mergeCell ref="C101:D101"/>
    <mergeCell ref="C81:C82"/>
    <mergeCell ref="C92:D92"/>
    <mergeCell ref="C93:D93"/>
    <mergeCell ref="C94:C95"/>
    <mergeCell ref="C96:C97"/>
    <mergeCell ref="C59:D59"/>
    <mergeCell ref="C69:D69"/>
    <mergeCell ref="C73:C74"/>
    <mergeCell ref="C79:D79"/>
    <mergeCell ref="C80:D80"/>
    <mergeCell ref="C49:D49"/>
    <mergeCell ref="C50:D50"/>
    <mergeCell ref="C51:C52"/>
    <mergeCell ref="C53:C54"/>
    <mergeCell ref="C58:D58"/>
    <mergeCell ref="C4:J4"/>
    <mergeCell ref="C5:J5"/>
    <mergeCell ref="C30:C31"/>
    <mergeCell ref="H12:H13"/>
    <mergeCell ref="I12:I13"/>
    <mergeCell ref="C14:D14"/>
    <mergeCell ref="C15:D15"/>
    <mergeCell ref="C16:D16"/>
    <mergeCell ref="C26:D26"/>
    <mergeCell ref="C6:J6"/>
    <mergeCell ref="C37:D37"/>
    <mergeCell ref="C38:C39"/>
    <mergeCell ref="C36:D36"/>
    <mergeCell ref="C7:J7"/>
    <mergeCell ref="C8:J8"/>
    <mergeCell ref="C9:J9"/>
    <mergeCell ref="C10:J10"/>
    <mergeCell ref="C11:D13"/>
    <mergeCell ref="E11:I11"/>
    <mergeCell ref="J11:J13"/>
    <mergeCell ref="E12:E13"/>
    <mergeCell ref="G12:G13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5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formato 1</vt:lpstr>
      <vt:lpstr>formato 2</vt:lpstr>
      <vt:lpstr>formato 3</vt:lpstr>
      <vt:lpstr>formato 4</vt:lpstr>
      <vt:lpstr>formato 5</vt:lpstr>
      <vt:lpstr>formato 6 a</vt:lpstr>
      <vt:lpstr>Hoja11</vt:lpstr>
      <vt:lpstr>formato 6b</vt:lpstr>
      <vt:lpstr>formato 6 c</vt:lpstr>
      <vt:lpstr>formato 6 d</vt:lpstr>
      <vt:lpstr>formato 7a</vt:lpstr>
      <vt:lpstr>formato7b</vt:lpstr>
      <vt:lpstr>formato 7c</vt:lpstr>
      <vt:lpstr>formato 7d</vt:lpstr>
      <vt:lpstr>formato 8</vt:lpstr>
      <vt:lpstr>guia de cumplimiento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 FAUSTINO</dc:creator>
  <cp:lastModifiedBy>CP FAUSTINO</cp:lastModifiedBy>
  <cp:lastPrinted>2017-01-16T20:13:42Z</cp:lastPrinted>
  <dcterms:created xsi:type="dcterms:W3CDTF">2016-11-25T14:52:45Z</dcterms:created>
  <dcterms:modified xsi:type="dcterms:W3CDTF">2017-01-16T20:46:17Z</dcterms:modified>
</cp:coreProperties>
</file>