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e_7\Documents\cuenta publica 4to trimestre\"/>
    </mc:Choice>
  </mc:AlternateContent>
  <bookViews>
    <workbookView xWindow="0" yWindow="0" windowWidth="15270" windowHeight="4755" firstSheet="4" activeTab="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15" sheetId="15" r:id="rId6"/>
    <sheet name="Hoja6" sheetId="6" r:id="rId7"/>
    <sheet name="Hoja7" sheetId="7" r:id="rId8"/>
    <sheet name="Hoja8" sheetId="8" r:id="rId9"/>
    <sheet name="Hoja9" sheetId="9" r:id="rId10"/>
    <sheet name="Hoja10" sheetId="10" r:id="rId11"/>
    <sheet name="Hoja11" sheetId="11" r:id="rId12"/>
    <sheet name="Hoja12" sheetId="12" r:id="rId13"/>
    <sheet name="Hoja13" sheetId="13" r:id="rId14"/>
    <sheet name="Hoja14" sheetId="14" r:id="rId15"/>
  </sheets>
  <definedNames>
    <definedName name="_xlnm.Print_Area" localSheetId="0">Hoja1!$A$1:$G$89</definedName>
    <definedName name="_xlnm.Print_Area" localSheetId="1">Hoja2!$A$1:$I$48</definedName>
    <definedName name="_xlnm.Print_Area" localSheetId="3">Hoja4!$A$1:$G$88</definedName>
    <definedName name="_xlnm.Print_Area" localSheetId="4">Hoja5!$A$1:$I$91</definedName>
    <definedName name="_xlnm.Print_Area" localSheetId="7">Hoja7!$A$1:$G$102</definedName>
    <definedName name="_xlnm.Print_Area" localSheetId="9">Hoja9!$A$1:$G$43</definedName>
    <definedName name="_xlnm.Print_Titles" localSheetId="0">Hoja1!$1:$5</definedName>
    <definedName name="_xlnm.Print_Titles" localSheetId="4">Hoja5!$1:$7</definedName>
    <definedName name="_xlnm.Print_Titles" localSheetId="6">Hoja6!$1:$7</definedName>
    <definedName name="_xlnm.Print_Titles" localSheetId="7">Hoja7!$1:$7</definedName>
    <definedName name="_xlnm.Print_Titles" localSheetId="8">Hoja8!$1:$7</definedName>
    <definedName name="_xlnm.Print_Titles" localSheetId="9">Hoja9!$1:$7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5" l="1"/>
  <c r="B8" i="7" l="1"/>
  <c r="C8" i="7"/>
  <c r="D10" i="7"/>
  <c r="D11" i="7"/>
  <c r="D12" i="7"/>
  <c r="D13" i="7"/>
  <c r="D14" i="7"/>
  <c r="D15" i="7"/>
  <c r="D16" i="7"/>
  <c r="C27" i="13" l="1"/>
  <c r="D27" i="13"/>
  <c r="E27" i="13"/>
  <c r="F27" i="13"/>
  <c r="G27" i="13"/>
  <c r="B27" i="13"/>
  <c r="C5" i="13"/>
  <c r="D5" i="13"/>
  <c r="E5" i="13"/>
  <c r="F5" i="13"/>
  <c r="G5" i="13"/>
  <c r="B5" i="13"/>
  <c r="C30" i="12" l="1"/>
  <c r="D30" i="12"/>
  <c r="E30" i="12"/>
  <c r="F30" i="12"/>
  <c r="G30" i="12"/>
  <c r="B30" i="12"/>
  <c r="G6" i="12"/>
  <c r="F6" i="12"/>
  <c r="C92" i="7"/>
  <c r="B92" i="7"/>
  <c r="D18" i="7"/>
  <c r="D19" i="7"/>
  <c r="D20" i="7"/>
  <c r="D21" i="7"/>
  <c r="D22" i="7"/>
  <c r="D23" i="7"/>
  <c r="D24" i="7"/>
  <c r="G24" i="7" s="1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E72" i="7" s="1"/>
  <c r="F72" i="7" s="1"/>
  <c r="D73" i="7"/>
  <c r="E73" i="7" s="1"/>
  <c r="F73" i="7" s="1"/>
  <c r="D74" i="7"/>
  <c r="E74" i="7" s="1"/>
  <c r="F74" i="7" s="1"/>
  <c r="D75" i="7"/>
  <c r="D76" i="7"/>
  <c r="E76" i="7" s="1"/>
  <c r="F76" i="7" s="1"/>
  <c r="D77" i="7"/>
  <c r="E77" i="7" s="1"/>
  <c r="F77" i="7" s="1"/>
  <c r="D78" i="7"/>
  <c r="E78" i="7" s="1"/>
  <c r="F78" i="7" s="1"/>
  <c r="D79" i="7"/>
  <c r="D80" i="7"/>
  <c r="E80" i="7" s="1"/>
  <c r="F80" i="7" s="1"/>
  <c r="D81" i="7"/>
  <c r="E81" i="7" s="1"/>
  <c r="D82" i="7"/>
  <c r="E82" i="7" s="1"/>
  <c r="D83" i="7"/>
  <c r="D84" i="7"/>
  <c r="E84" i="7" s="1"/>
  <c r="D85" i="7"/>
  <c r="E85" i="7" s="1"/>
  <c r="D86" i="7"/>
  <c r="G86" i="7" s="1"/>
  <c r="D87" i="7"/>
  <c r="D88" i="7"/>
  <c r="D17" i="7"/>
  <c r="G17" i="7" s="1"/>
  <c r="G11" i="7"/>
  <c r="G12" i="7"/>
  <c r="G13" i="7"/>
  <c r="G14" i="7"/>
  <c r="G15" i="7"/>
  <c r="G16" i="7"/>
  <c r="G18" i="7"/>
  <c r="G20" i="7"/>
  <c r="G22" i="7"/>
  <c r="G10" i="7"/>
  <c r="G31" i="9"/>
  <c r="C31" i="9"/>
  <c r="D31" i="9"/>
  <c r="E31" i="9"/>
  <c r="F31" i="9"/>
  <c r="B31" i="9"/>
  <c r="C8" i="9"/>
  <c r="D8" i="9"/>
  <c r="E8" i="9"/>
  <c r="F8" i="9"/>
  <c r="G8" i="9"/>
  <c r="B8" i="9"/>
  <c r="G9" i="9"/>
  <c r="D83" i="8"/>
  <c r="E83" i="8"/>
  <c r="F83" i="8"/>
  <c r="G83" i="8"/>
  <c r="H83" i="8"/>
  <c r="C83" i="8"/>
  <c r="D10" i="8"/>
  <c r="E10" i="8"/>
  <c r="F10" i="8"/>
  <c r="G10" i="8"/>
  <c r="H10" i="8"/>
  <c r="C10" i="8"/>
  <c r="D159" i="6"/>
  <c r="E159" i="6"/>
  <c r="F159" i="6"/>
  <c r="G159" i="6"/>
  <c r="H159" i="6"/>
  <c r="C159" i="6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H74" i="6" s="1"/>
  <c r="E73" i="6"/>
  <c r="E72" i="6"/>
  <c r="H72" i="6" s="1"/>
  <c r="E71" i="6"/>
  <c r="H71" i="6" s="1"/>
  <c r="E70" i="6"/>
  <c r="H70" i="6" s="1"/>
  <c r="E69" i="6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G53" i="6"/>
  <c r="E53" i="6"/>
  <c r="H53" i="6" s="1"/>
  <c r="E52" i="6"/>
  <c r="H52" i="6" s="1"/>
  <c r="G51" i="6"/>
  <c r="E51" i="6"/>
  <c r="H51" i="6" s="1"/>
  <c r="E50" i="6"/>
  <c r="H50" i="6" s="1"/>
  <c r="G49" i="6"/>
  <c r="G47" i="6" s="1"/>
  <c r="E49" i="6"/>
  <c r="H49" i="6" s="1"/>
  <c r="H48" i="6"/>
  <c r="G48" i="6"/>
  <c r="F47" i="6"/>
  <c r="D47" i="6"/>
  <c r="C4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7" i="6"/>
  <c r="F37" i="6"/>
  <c r="D37" i="6"/>
  <c r="C37" i="6"/>
  <c r="H36" i="6"/>
  <c r="E36" i="6"/>
  <c r="G35" i="6"/>
  <c r="E35" i="6"/>
  <c r="H35" i="6" s="1"/>
  <c r="E34" i="6"/>
  <c r="H34" i="6" s="1"/>
  <c r="E33" i="6"/>
  <c r="H33" i="6" s="1"/>
  <c r="H32" i="6"/>
  <c r="G31" i="6"/>
  <c r="E31" i="6"/>
  <c r="H31" i="6" s="1"/>
  <c r="G30" i="6"/>
  <c r="E30" i="6"/>
  <c r="H30" i="6" s="1"/>
  <c r="G29" i="6"/>
  <c r="E29" i="6"/>
  <c r="G28" i="6"/>
  <c r="E28" i="6"/>
  <c r="H28" i="6" s="1"/>
  <c r="F27" i="6"/>
  <c r="D27" i="6"/>
  <c r="C27" i="6"/>
  <c r="G26" i="6"/>
  <c r="E26" i="6"/>
  <c r="H26" i="6" s="1"/>
  <c r="E25" i="6"/>
  <c r="E24" i="6"/>
  <c r="G23" i="6"/>
  <c r="E23" i="6"/>
  <c r="H23" i="6" s="1"/>
  <c r="F22" i="6"/>
  <c r="G22" i="6" s="1"/>
  <c r="E22" i="6"/>
  <c r="H21" i="6"/>
  <c r="E21" i="6"/>
  <c r="E20" i="6"/>
  <c r="F20" i="6" s="1"/>
  <c r="E19" i="6"/>
  <c r="H19" i="6" s="1"/>
  <c r="H18" i="6"/>
  <c r="D17" i="6"/>
  <c r="C17" i="6"/>
  <c r="G16" i="6"/>
  <c r="E16" i="6"/>
  <c r="H16" i="6" s="1"/>
  <c r="E15" i="6"/>
  <c r="E14" i="6"/>
  <c r="H14" i="6" s="1"/>
  <c r="E13" i="6"/>
  <c r="H12" i="6"/>
  <c r="E12" i="6"/>
  <c r="G11" i="6"/>
  <c r="E11" i="6"/>
  <c r="H11" i="6" s="1"/>
  <c r="E10" i="6"/>
  <c r="H10" i="6" s="1"/>
  <c r="D9" i="6"/>
  <c r="C9" i="6"/>
  <c r="E73" i="5"/>
  <c r="F73" i="5"/>
  <c r="G73" i="5"/>
  <c r="H73" i="5"/>
  <c r="I73" i="5"/>
  <c r="D73" i="5"/>
  <c r="I43" i="5"/>
  <c r="E43" i="5"/>
  <c r="F43" i="5"/>
  <c r="G43" i="5"/>
  <c r="H43" i="5"/>
  <c r="D43" i="5"/>
  <c r="I19" i="5"/>
  <c r="I17" i="5"/>
  <c r="D8" i="7" l="1"/>
  <c r="D92" i="7" s="1"/>
  <c r="E87" i="7"/>
  <c r="G87" i="7" s="1"/>
  <c r="E69" i="7"/>
  <c r="F69" i="7" s="1"/>
  <c r="E65" i="7"/>
  <c r="F65" i="7" s="1"/>
  <c r="E61" i="7"/>
  <c r="F61" i="7" s="1"/>
  <c r="E57" i="7"/>
  <c r="F57" i="7" s="1"/>
  <c r="E53" i="7"/>
  <c r="F53" i="7" s="1"/>
  <c r="E49" i="7"/>
  <c r="F49" i="7" s="1"/>
  <c r="E45" i="7"/>
  <c r="F45" i="7" s="1"/>
  <c r="E41" i="7"/>
  <c r="F41" i="7" s="1"/>
  <c r="E37" i="7"/>
  <c r="F37" i="7" s="1"/>
  <c r="E33" i="7"/>
  <c r="F33" i="7" s="1"/>
  <c r="E29" i="7"/>
  <c r="F29" i="7" s="1"/>
  <c r="E25" i="7"/>
  <c r="F25" i="7" s="1"/>
  <c r="G85" i="7"/>
  <c r="G81" i="7"/>
  <c r="G77" i="7"/>
  <c r="G73" i="7"/>
  <c r="G84" i="7"/>
  <c r="G82" i="7"/>
  <c r="G80" i="7"/>
  <c r="G78" i="7"/>
  <c r="G76" i="7"/>
  <c r="G74" i="7"/>
  <c r="G72" i="7"/>
  <c r="E70" i="7"/>
  <c r="F70" i="7" s="1"/>
  <c r="E68" i="7"/>
  <c r="F68" i="7" s="1"/>
  <c r="E66" i="7"/>
  <c r="F66" i="7" s="1"/>
  <c r="E64" i="7"/>
  <c r="F64" i="7" s="1"/>
  <c r="E62" i="7"/>
  <c r="F62" i="7" s="1"/>
  <c r="E60" i="7"/>
  <c r="F60" i="7" s="1"/>
  <c r="E58" i="7"/>
  <c r="F58" i="7" s="1"/>
  <c r="E56" i="7"/>
  <c r="F56" i="7" s="1"/>
  <c r="E54" i="7"/>
  <c r="F54" i="7" s="1"/>
  <c r="E52" i="7"/>
  <c r="F52" i="7" s="1"/>
  <c r="E50" i="7"/>
  <c r="F50" i="7" s="1"/>
  <c r="E48" i="7"/>
  <c r="E46" i="7"/>
  <c r="F46" i="7" s="1"/>
  <c r="E44" i="7"/>
  <c r="F44" i="7" s="1"/>
  <c r="E42" i="7"/>
  <c r="F42" i="7" s="1"/>
  <c r="E40" i="7"/>
  <c r="F40" i="7" s="1"/>
  <c r="E38" i="7"/>
  <c r="F38" i="7" s="1"/>
  <c r="E36" i="7"/>
  <c r="F36" i="7" s="1"/>
  <c r="E34" i="7"/>
  <c r="F34" i="7" s="1"/>
  <c r="E32" i="7"/>
  <c r="F32" i="7" s="1"/>
  <c r="E30" i="7"/>
  <c r="F30" i="7" s="1"/>
  <c r="E28" i="7"/>
  <c r="F28" i="7" s="1"/>
  <c r="E26" i="7"/>
  <c r="F26" i="7" s="1"/>
  <c r="E88" i="7"/>
  <c r="G88" i="7" s="1"/>
  <c r="E83" i="7"/>
  <c r="G83" i="7" s="1"/>
  <c r="E79" i="7"/>
  <c r="F79" i="7" s="1"/>
  <c r="E75" i="7"/>
  <c r="F75" i="7" s="1"/>
  <c r="E71" i="7"/>
  <c r="F71" i="7" s="1"/>
  <c r="E67" i="7"/>
  <c r="F67" i="7" s="1"/>
  <c r="E63" i="7"/>
  <c r="F63" i="7" s="1"/>
  <c r="E59" i="7"/>
  <c r="F59" i="7" s="1"/>
  <c r="E55" i="7"/>
  <c r="F55" i="7" s="1"/>
  <c r="E51" i="7"/>
  <c r="F51" i="7" s="1"/>
  <c r="E47" i="7"/>
  <c r="F47" i="7" s="1"/>
  <c r="E43" i="7"/>
  <c r="F43" i="7" s="1"/>
  <c r="E39" i="7"/>
  <c r="F39" i="7" s="1"/>
  <c r="E35" i="7"/>
  <c r="F35" i="7" s="1"/>
  <c r="E31" i="7"/>
  <c r="F31" i="7" s="1"/>
  <c r="E27" i="7"/>
  <c r="F27" i="7" s="1"/>
  <c r="G23" i="7"/>
  <c r="G21" i="7"/>
  <c r="G19" i="7"/>
  <c r="E27" i="6"/>
  <c r="D81" i="6"/>
  <c r="C81" i="6"/>
  <c r="E9" i="6"/>
  <c r="G27" i="6"/>
  <c r="E37" i="6"/>
  <c r="H37" i="6" s="1"/>
  <c r="H27" i="6"/>
  <c r="H15" i="6"/>
  <c r="H47" i="6"/>
  <c r="H20" i="6"/>
  <c r="H22" i="6"/>
  <c r="H29" i="6"/>
  <c r="G73" i="6"/>
  <c r="F15" i="6"/>
  <c r="E17" i="6"/>
  <c r="E81" i="6" s="1"/>
  <c r="F24" i="6"/>
  <c r="G24" i="6" s="1"/>
  <c r="F25" i="6"/>
  <c r="G25" i="6" s="1"/>
  <c r="G17" i="6" s="1"/>
  <c r="E47" i="6"/>
  <c r="F69" i="6"/>
  <c r="H69" i="6" s="1"/>
  <c r="F73" i="6"/>
  <c r="H73" i="6" s="1"/>
  <c r="I16" i="5"/>
  <c r="I15" i="5"/>
  <c r="I14" i="5"/>
  <c r="I13" i="5"/>
  <c r="F48" i="7" l="1"/>
  <c r="F8" i="7" s="1"/>
  <c r="F92" i="7" s="1"/>
  <c r="E8" i="7"/>
  <c r="E92" i="7" s="1"/>
  <c r="G27" i="7"/>
  <c r="G43" i="7"/>
  <c r="G59" i="7"/>
  <c r="G26" i="7"/>
  <c r="G28" i="7"/>
  <c r="G30" i="7"/>
  <c r="G32" i="7"/>
  <c r="G34" i="7"/>
  <c r="G36" i="7"/>
  <c r="G38" i="7"/>
  <c r="G40" i="7"/>
  <c r="G42" i="7"/>
  <c r="G44" i="7"/>
  <c r="G46" i="7"/>
  <c r="G48" i="7"/>
  <c r="G50" i="7"/>
  <c r="G52" i="7"/>
  <c r="G54" i="7"/>
  <c r="G56" i="7"/>
  <c r="G58" i="7"/>
  <c r="G60" i="7"/>
  <c r="G62" i="7"/>
  <c r="G64" i="7"/>
  <c r="G66" i="7"/>
  <c r="G68" i="7"/>
  <c r="G70" i="7"/>
  <c r="G35" i="7"/>
  <c r="G51" i="7"/>
  <c r="G67" i="7"/>
  <c r="G31" i="7"/>
  <c r="G39" i="7"/>
  <c r="G47" i="7"/>
  <c r="G55" i="7"/>
  <c r="G63" i="7"/>
  <c r="G71" i="7"/>
  <c r="G79" i="7"/>
  <c r="G25" i="7"/>
  <c r="G29" i="7"/>
  <c r="G33" i="7"/>
  <c r="G37" i="7"/>
  <c r="G41" i="7"/>
  <c r="G45" i="7"/>
  <c r="G49" i="7"/>
  <c r="G53" i="7"/>
  <c r="G57" i="7"/>
  <c r="G61" i="7"/>
  <c r="G65" i="7"/>
  <c r="G69" i="7"/>
  <c r="G75" i="7"/>
  <c r="H24" i="6"/>
  <c r="F9" i="6"/>
  <c r="H9" i="6" s="1"/>
  <c r="G15" i="6"/>
  <c r="G9" i="6" s="1"/>
  <c r="G81" i="6" s="1"/>
  <c r="G69" i="6"/>
  <c r="H25" i="6"/>
  <c r="H17" i="6" s="1"/>
  <c r="H81" i="6" s="1"/>
  <c r="F17" i="6"/>
  <c r="F81" i="6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61" i="4"/>
  <c r="F61" i="4"/>
  <c r="D61" i="4"/>
  <c r="D60" i="4"/>
  <c r="E60" i="4"/>
  <c r="F60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F45" i="4" s="1"/>
  <c r="D38" i="4"/>
  <c r="E45" i="4"/>
  <c r="D45" i="4"/>
  <c r="E41" i="4"/>
  <c r="F41" i="4"/>
  <c r="D41" i="4"/>
  <c r="E21" i="4"/>
  <c r="F21" i="4"/>
  <c r="D21" i="4"/>
  <c r="E17" i="4"/>
  <c r="F17" i="4"/>
  <c r="D17" i="4"/>
  <c r="D23" i="4"/>
  <c r="E22" i="4"/>
  <c r="E23" i="4" s="1"/>
  <c r="F22" i="4"/>
  <c r="D22" i="4"/>
  <c r="E13" i="4"/>
  <c r="F13" i="4"/>
  <c r="D13" i="4"/>
  <c r="E8" i="4"/>
  <c r="F8" i="4"/>
  <c r="D8" i="4"/>
  <c r="D19" i="2"/>
  <c r="E19" i="2"/>
  <c r="F19" i="2"/>
  <c r="H19" i="2"/>
  <c r="I19" i="2"/>
  <c r="C19" i="2"/>
  <c r="G17" i="2"/>
  <c r="G19" i="2" s="1"/>
  <c r="G8" i="7" l="1"/>
  <c r="G92" i="7" s="1"/>
  <c r="F23" i="4"/>
  <c r="G67" i="1"/>
  <c r="F67" i="1"/>
  <c r="G62" i="1"/>
  <c r="G78" i="1" s="1"/>
  <c r="F62" i="1"/>
  <c r="F78" i="1" s="1"/>
  <c r="G56" i="1"/>
  <c r="F56" i="1"/>
  <c r="G8" i="1"/>
  <c r="G18" i="1"/>
  <c r="G22" i="1"/>
  <c r="G25" i="1"/>
  <c r="G30" i="1"/>
  <c r="G37" i="1"/>
  <c r="G41" i="1"/>
  <c r="G46" i="1"/>
  <c r="F41" i="1"/>
  <c r="F37" i="1"/>
  <c r="F30" i="1"/>
  <c r="F25" i="1"/>
  <c r="F22" i="1"/>
  <c r="F18" i="1"/>
  <c r="F8" i="1"/>
  <c r="C8" i="1"/>
  <c r="C16" i="1"/>
  <c r="C24" i="1"/>
  <c r="C30" i="1"/>
  <c r="C59" i="1"/>
  <c r="B59" i="1"/>
  <c r="B30" i="1"/>
  <c r="B24" i="1"/>
  <c r="B16" i="1"/>
  <c r="B8" i="1"/>
  <c r="B46" i="1" l="1"/>
  <c r="G58" i="1"/>
  <c r="G80" i="1" s="1"/>
  <c r="B61" i="1"/>
  <c r="F46" i="1"/>
  <c r="F58" i="1" s="1"/>
  <c r="F80" i="1" s="1"/>
  <c r="C46" i="1"/>
  <c r="C61" i="1" s="1"/>
</calcChain>
</file>

<file path=xl/sharedStrings.xml><?xml version="1.0" encoding="utf-8"?>
<sst xmlns="http://schemas.openxmlformats.org/spreadsheetml/2006/main" count="1187" uniqueCount="810">
  <si>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</si>
  <si>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</si>
  <si>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</si>
  <si>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</si>
  <si>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</si>
  <si>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</si>
  <si>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</si>
  <si>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</si>
  <si>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</si>
  <si>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</si>
  <si>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</si>
  <si>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</si>
  <si>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</si>
  <si>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</si>
  <si>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</si>
  <si>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</si>
  <si>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</si>
  <si>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</si>
  <si>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</si>
  <si>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</si>
  <si>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</si>
  <si>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</si>
  <si>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</si>
  <si>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</si>
  <si>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</si>
  <si>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</si>
  <si>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</si>
  <si>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</si>
  <si>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</si>
  <si>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</si>
  <si>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</si>
  <si>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</si>
  <si>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</si>
  <si>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</si>
  <si>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</si>
  <si>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</si>
  <si>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</si>
  <si>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</si>
  <si>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</si>
  <si>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</si>
  <si>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</si>
  <si>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</si>
  <si>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</si>
  <si>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</si>
  <si>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</si>
  <si>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</si>
  <si>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</si>
  <si>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</si>
  <si>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</si>
  <si>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</si>
  <si>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</si>
  <si>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</si>
  <si>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</si>
  <si>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</si>
  <si>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</si>
  <si>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</si>
  <si>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</si>
  <si>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</si>
  <si>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</si>
  <si>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</si>
  <si>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</si>
  <si>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</si>
  <si>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</si>
  <si>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</si>
  <si>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</si>
  <si>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</si>
  <si>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</si>
  <si>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</si>
  <si>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</si>
  <si>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</si>
  <si>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</si>
  <si>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</si>
  <si>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</si>
  <si>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</si>
  <si>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</si>
  <si>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</si>
  <si>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</si>
  <si>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</si>
  <si>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</si>
  <si>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</si>
  <si>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</si>
  <si>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</si>
  <si>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</si>
  <si>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</si>
  <si>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</si>
  <si>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</si>
  <si>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</si>
  <si>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</si>
  <si>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</si>
  <si>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</si>
  <si>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</si>
  <si>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</si>
  <si>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</si>
  <si>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</si>
  <si>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</si>
  <si>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</si>
  <si>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</si>
  <si>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</si>
  <si>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</si>
  <si>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</si>
  <si>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</si>
  <si>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</si>
  <si>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</si>
  <si>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</si>
  <si>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</si>
  <si>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</si>
  <si>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</si>
  <si>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</si>
  <si>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</si>
  <si>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</si>
  <si>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</si>
  <si>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</si>
  <si>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</si>
  <si>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</si>
  <si>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</si>
  <si>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</si>
  <si>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</si>
  <si>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</si>
  <si>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</si>
  <si>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</si>
  <si>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</si>
  <si>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</si>
  <si>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</si>
  <si>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</si>
  <si>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</si>
  <si>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</si>
  <si>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</si>
  <si>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</si>
  <si>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</si>
  <si>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</si>
  <si>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</si>
  <si>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</si>
  <si>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</si>
  <si>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</si>
  <si>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</si>
  <si>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</si>
  <si>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</si>
  <si>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</si>
  <si>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</si>
  <si>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</si>
  <si>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</si>
  <si>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</si>
  <si>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</si>
  <si>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</si>
  <si>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</si>
  <si>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</si>
  <si>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</si>
  <si>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</si>
  <si>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</si>
  <si>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</si>
  <si>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</si>
  <si>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</si>
  <si>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</si>
  <si>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</si>
  <si>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</si>
  <si>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</si>
  <si>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</si>
  <si>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</si>
  <si>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</si>
  <si>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</si>
  <si>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</si>
  <si>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</si>
  <si>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</si>
  <si>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</si>
  <si>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</si>
  <si>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</si>
  <si>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</si>
  <si>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</si>
  <si>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</si>
  <si>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</si>
  <si>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</si>
  <si>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</si>
  <si>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</si>
  <si>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</si>
  <si>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</si>
  <si>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</si>
  <si>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</si>
  <si>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</si>
  <si>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</si>
  <si>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</si>
  <si>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</si>
  <si>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</si>
  <si>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</si>
  <si>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</si>
  <si>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</si>
  <si>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</si>
  <si>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</si>
  <si>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</si>
  <si>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</si>
  <si>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</si>
  <si>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</si>
  <si>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</si>
  <si>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</si>
  <si>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</si>
  <si>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</si>
  <si>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</si>
  <si>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</si>
  <si>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</si>
  <si>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</si>
  <si>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</si>
  <si>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</si>
  <si>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</si>
  <si>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</si>
  <si>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</si>
  <si>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</si>
  <si>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</si>
  <si>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</si>
  <si>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</si>
  <si>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</si>
  <si>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</si>
  <si>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</si>
  <si>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</si>
  <si>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</si>
  <si>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</si>
  <si>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</si>
  <si>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</si>
  <si>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</si>
  <si>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</si>
  <si>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</si>
  <si>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</si>
  <si>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</si>
  <si>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</si>
  <si>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</si>
  <si>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</si>
  <si>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</si>
  <si>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</si>
  <si>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</si>
  <si>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</si>
  <si>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</si>
  <si>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</si>
  <si>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</si>
  <si>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</si>
  <si>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</si>
  <si>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</si>
  <si>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</si>
  <si>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</si>
  <si>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</si>
  <si>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</si>
  <si>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</si>
  <si>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</si>
  <si>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</si>
  <si>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</si>
  <si>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</si>
  <si>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</si>
  <si>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</si>
  <si>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</si>
  <si>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</si>
  <si>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</si>
  <si>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</si>
  <si>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</si>
  <si>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</si>
  <si>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</si>
  <si>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</si>
  <si>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</si>
  <si>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</si>
  <si>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</si>
  <si>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</si>
  <si>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</si>
  <si>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</si>
  <si>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</si>
  <si>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</si>
  <si>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</si>
  <si>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</si>
  <si>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</si>
  <si>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</si>
  <si>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</si>
  <si>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</si>
  <si>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</si>
  <si>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</si>
  <si>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</si>
  <si>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</si>
  <si>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</si>
  <si>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</si>
  <si>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</si>
  <si>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</si>
  <si>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</si>
  <si>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</si>
  <si>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</si>
  <si>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</si>
  <si>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</si>
  <si>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</si>
  <si>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</si>
  <si>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</si>
  <si>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</si>
  <si>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</si>
  <si>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</si>
  <si>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</si>
  <si>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</si>
  <si>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</si>
  <si>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</si>
  <si>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</si>
  <si>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</si>
  <si>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</si>
  <si>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</si>
  <si>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</si>
  <si>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</si>
  <si>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</si>
  <si>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</si>
  <si>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</si>
  <si>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</si>
  <si>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</si>
  <si>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</si>
  <si>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</si>
  <si>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</si>
  <si>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</si>
  <si>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</si>
  <si>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</si>
  <si>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</si>
  <si>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</si>
  <si>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</si>
  <si>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</si>
  <si>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</si>
  <si>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</si>
  <si>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</si>
  <si>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</si>
  <si>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</si>
  <si>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</si>
  <si>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</si>
  <si>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</si>
  <si>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</si>
  <si>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</si>
  <si>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</si>
  <si>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</si>
  <si>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</si>
  <si>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</si>
  <si>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</si>
  <si>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</si>
  <si>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</si>
  <si>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</si>
  <si>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</si>
  <si>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</si>
  <si>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</si>
  <si>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</si>
  <si>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</si>
  <si>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</si>
  <si>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</si>
  <si>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</si>
  <si>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</si>
  <si>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</si>
  <si>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</si>
  <si>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</si>
  <si>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</si>
  <si>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</si>
  <si>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</si>
  <si>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</si>
  <si>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</si>
  <si>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</si>
  <si>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</si>
  <si>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</si>
  <si>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</si>
  <si>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</si>
  <si>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</si>
  <si>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</si>
  <si>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</si>
  <si>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</si>
  <si>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</si>
  <si>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</si>
  <si>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</si>
  <si>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</si>
  <si>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</si>
  <si>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</si>
  <si>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</si>
  <si>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</si>
  <si>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</si>
  <si>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</si>
  <si>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</si>
  <si>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</si>
  <si>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</si>
  <si>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</si>
  <si>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</si>
  <si>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</si>
  <si>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</si>
  <si>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</si>
  <si>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</si>
  <si>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</si>
  <si>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</si>
  <si>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</si>
  <si>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</si>
  <si>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</si>
  <si>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</si>
  <si>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</si>
  <si>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</si>
  <si>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</si>
  <si>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</si>
  <si>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</si>
  <si>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</si>
  <si>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</si>
  <si>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</si>
  <si>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</si>
  <si>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</si>
  <si>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</si>
  <si>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</si>
  <si>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</si>
  <si>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</si>
  <si>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</si>
  <si>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</si>
  <si>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</si>
  <si>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</si>
  <si>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</si>
  <si>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</si>
  <si>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</si>
  <si>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</si>
  <si>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</si>
  <si>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</si>
  <si>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</si>
  <si>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</si>
  <si>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</si>
  <si>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</si>
  <si>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</si>
  <si>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</si>
  <si>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</si>
  <si>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</si>
  <si>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</si>
  <si>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</si>
  <si>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</si>
  <si>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</si>
  <si>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</si>
  <si>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</si>
  <si>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</si>
  <si>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</si>
  <si>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</si>
  <si>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</si>
  <si>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</si>
  <si>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</si>
  <si>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</si>
  <si>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</si>
  <si>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</si>
  <si>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</si>
  <si>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</si>
  <si>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</si>
  <si>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</si>
  <si>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</si>
  <si>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</si>
  <si>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</si>
  <si>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</si>
  <si>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</si>
  <si>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</si>
  <si>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</si>
  <si>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</si>
  <si>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</si>
  <si>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</si>
  <si>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</si>
  <si>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</si>
  <si>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</si>
  <si>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</si>
  <si>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</si>
  <si>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</si>
  <si>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</si>
  <si>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</si>
  <si>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</si>
  <si>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</si>
  <si>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</si>
  <si>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</si>
  <si>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</si>
  <si>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</si>
  <si>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</si>
  <si>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</si>
  <si>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</si>
  <si>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</si>
  <si>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</si>
  <si>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</si>
  <si>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</si>
  <si>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</si>
  <si>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</si>
  <si>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</si>
  <si>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</si>
  <si>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</si>
  <si>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</si>
  <si>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</si>
  <si>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</si>
  <si>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</si>
  <si>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</si>
  <si>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</si>
  <si>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</si>
  <si>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</si>
  <si>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</si>
  <si>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</si>
  <si>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</si>
  <si>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</si>
  <si>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</si>
  <si>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</si>
  <si>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</si>
  <si>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</si>
  <si>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</si>
  <si>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</si>
  <si>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</si>
  <si>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</si>
  <si>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</si>
  <si>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</si>
  <si>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</si>
  <si>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</si>
  <si>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</si>
  <si>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</si>
  <si>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</si>
  <si>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</si>
  <si>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</si>
  <si>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</si>
  <si>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</si>
  <si>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</si>
  <si>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</si>
  <si>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</si>
  <si>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</si>
  <si>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</si>
  <si>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</si>
  <si>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</si>
  <si>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</si>
  <si>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</si>
  <si>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</si>
  <si>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</si>
  <si>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</si>
  <si>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</si>
  <si>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</si>
  <si>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</si>
  <si>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</si>
  <si>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</si>
  <si>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</si>
  <si>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</si>
  <si>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</si>
  <si>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</si>
  <si>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</si>
  <si>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</si>
  <si>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</si>
  <si>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</si>
  <si>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</si>
  <si>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</si>
  <si>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</si>
  <si>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</si>
  <si>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</si>
  <si>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</si>
  <si>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</si>
  <si>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</si>
  <si>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</si>
  <si>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</si>
  <si>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</si>
  <si>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</si>
  <si>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</si>
  <si>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</si>
  <si>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</si>
  <si>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</si>
  <si>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</si>
  <si>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</si>
  <si>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</si>
  <si>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</si>
  <si>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</si>
  <si>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</si>
  <si>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</si>
  <si>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</si>
  <si>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</si>
  <si>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</si>
  <si>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</si>
  <si>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</si>
  <si>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</si>
  <si>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</si>
  <si>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</si>
  <si>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</si>
  <si>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</si>
  <si>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</si>
  <si>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</si>
  <si>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</si>
  <si>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</si>
  <si>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</si>
  <si>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</si>
  <si>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</si>
  <si>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</si>
  <si>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</si>
  <si>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</si>
  <si>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</si>
  <si>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</si>
  <si>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</si>
  <si>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</si>
  <si>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</si>
  <si>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</si>
  <si>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</si>
  <si>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</si>
  <si>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</si>
  <si>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</si>
  <si>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</si>
  <si>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</si>
  <si>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</si>
  <si>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</si>
  <si>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</si>
  <si>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</si>
  <si>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</si>
  <si>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</si>
  <si>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</si>
  <si>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</si>
  <si>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</si>
  <si>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</si>
  <si>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</si>
  <si>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</si>
  <si>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</si>
  <si>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</si>
  <si>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</si>
  <si>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</si>
  <si>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</si>
  <si>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</si>
  <si>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</si>
  <si>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</si>
  <si>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</si>
  <si>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</si>
  <si>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</si>
  <si>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</si>
  <si>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</si>
  <si>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</si>
  <si>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</si>
  <si>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</si>
  <si>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</si>
  <si>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</si>
  <si>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</si>
  <si>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</si>
  <si>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</si>
  <si>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</si>
  <si>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</si>
  <si>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</si>
  <si>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</si>
  <si>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</si>
  <si>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</si>
  <si>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</si>
  <si>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</si>
  <si>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</si>
  <si>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</si>
  <si>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</si>
  <si>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</si>
  <si>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</si>
  <si>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</si>
  <si>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</si>
  <si>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</si>
  <si>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</si>
  <si>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</si>
  <si>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</si>
  <si>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</si>
  <si>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Al 31 de diciembre de 2016 y al 31 de diciembre de 2015</t>
  </si>
  <si>
    <t xml:space="preserve">Concepto </t>
  </si>
  <si>
    <t>31 de diciembre 2016</t>
  </si>
  <si>
    <t>31 de diciembre de 2015</t>
  </si>
  <si>
    <t>Bajo protesta de decir verdad declaramos que los Estados Financieros y sus Notas son razonablemente correctos y responsabilidad del emisor</t>
  </si>
  <si>
    <t>Mtra. Elizabeth Piedras Martinez</t>
  </si>
  <si>
    <t>C.P. Janeth Miriam Romano Torres</t>
  </si>
  <si>
    <t>Consejera Presidenta</t>
  </si>
  <si>
    <t>Directora Administrativa</t>
  </si>
  <si>
    <t>Del 1 de enero al 31 de diciembre de 2016</t>
  </si>
  <si>
    <t>al 31 de diciembre de 2015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</si>
  <si>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</si>
  <si>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</si>
  <si>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</si>
  <si>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</si>
  <si>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</si>
  <si>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</si>
  <si>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</si>
  <si>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</si>
  <si>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</si>
  <si>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</si>
  <si>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</si>
  <si>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</si>
  <si>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</si>
  <si>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</si>
  <si>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</si>
  <si>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</si>
  <si>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</si>
  <si>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</si>
  <si>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</si>
  <si>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</si>
  <si>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</si>
  <si>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</si>
  <si>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</si>
  <si>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</si>
  <si>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</si>
  <si>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</si>
  <si>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</si>
  <si>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</si>
  <si>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</si>
  <si>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</si>
  <si>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</si>
  <si>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</si>
  <si>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</si>
  <si>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</si>
  <si>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</si>
  <si>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</si>
  <si>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</si>
  <si>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</si>
  <si>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</si>
  <si>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</si>
  <si>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</si>
  <si>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</si>
  <si>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</si>
  <si>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</si>
  <si>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</si>
  <si>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</si>
  <si>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</si>
  <si>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</si>
  <si>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</si>
  <si>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</si>
  <si>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</si>
  <si>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</si>
  <si>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</si>
  <si>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</si>
  <si>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</si>
  <si>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</si>
  <si>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</si>
  <si>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</si>
  <si>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</si>
  <si>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</si>
  <si>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</si>
  <si>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</si>
  <si>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</si>
  <si>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</si>
  <si>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</si>
  <si>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</si>
  <si>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</si>
  <si>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</si>
  <si>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</si>
  <si>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</si>
  <si>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</si>
  <si>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</si>
  <si>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diciembre de 2016</t>
  </si>
  <si>
    <t>Año del Ejercicio Vigente 2016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</si>
  <si>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</si>
  <si>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</si>
  <si>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</si>
  <si>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</si>
  <si>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</si>
  <si>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</si>
  <si>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</si>
  <si>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</si>
  <si>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</si>
  <si>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</si>
  <si>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</si>
  <si>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</si>
  <si>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</si>
  <si>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Registri de candidatos</t>
  </si>
  <si>
    <t>Responsable distrital</t>
  </si>
  <si>
    <t>Acuamanala de Miguel Hidalgo</t>
  </si>
  <si>
    <t>Altzayanca</t>
  </si>
  <si>
    <t>Amaxac de Guerrero</t>
  </si>
  <si>
    <t>Apetatitlán de Antonio Carvajal</t>
  </si>
  <si>
    <t>Apizaco</t>
  </si>
  <si>
    <t>Atlangatepec</t>
  </si>
  <si>
    <t>Benito Juárez</t>
  </si>
  <si>
    <t>Calpulalpan</t>
  </si>
  <si>
    <t>Chiautempan</t>
  </si>
  <si>
    <t>Contla de Juan Cuamatzi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</si>
  <si>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</si>
  <si>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</si>
  <si>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</si>
  <si>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</si>
  <si>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</si>
  <si>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</si>
  <si>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</si>
  <si>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Ixtenco</t>
  </si>
  <si>
    <t>La Magdalena Tlaltelulco</t>
  </si>
  <si>
    <t>Lázaro Cárdenas</t>
  </si>
  <si>
    <t>Muñoz de Domingo Arenas</t>
  </si>
  <si>
    <t>Natívitas</t>
  </si>
  <si>
    <t>Panotla</t>
  </si>
  <si>
    <t>Papalotla de Xicohténcatl</t>
  </si>
  <si>
    <t>San Damián Texoloc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</si>
  <si>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</si>
  <si>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</si>
  <si>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</si>
  <si>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</si>
  <si>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</si>
  <si>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</si>
  <si>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</si>
  <si>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</si>
  <si>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</si>
  <si>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</si>
  <si>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</si>
  <si>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</si>
  <si>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</si>
  <si>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</si>
  <si>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</si>
  <si>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Lardizábal</t>
  </si>
  <si>
    <t>Tepeyanco</t>
  </si>
  <si>
    <t>Terrenate</t>
  </si>
  <si>
    <t>Tetla de la Solidaridad</t>
  </si>
  <si>
    <t>Tetlatlahuca</t>
  </si>
  <si>
    <t>Tlaxcala</t>
  </si>
  <si>
    <t>Tlaxco</t>
  </si>
  <si>
    <t>Tocatlán</t>
  </si>
  <si>
    <t>Totolac</t>
  </si>
  <si>
    <t>Tzompantepec</t>
  </si>
  <si>
    <t>Xaloztoc</t>
  </si>
  <si>
    <t>Xaltocan</t>
  </si>
  <si>
    <t>Xicohtzinco</t>
  </si>
  <si>
    <t>Yauhquemecan</t>
  </si>
  <si>
    <t>Zacatelco</t>
  </si>
  <si>
    <t>Zitlaltepec de Trinidad Sánchez Sa</t>
  </si>
  <si>
    <t>Comision de organización electoral</t>
  </si>
  <si>
    <t>SIJE Y PREP</t>
  </si>
  <si>
    <t>CONSEJOS DISTRITALES</t>
  </si>
  <si>
    <t>CONSEJOS MUNICIPALES</t>
  </si>
  <si>
    <t>Nanacamilpa</t>
  </si>
  <si>
    <t xml:space="preserve">Mazatecochco </t>
  </si>
  <si>
    <t xml:space="preserve">Ixtacuixtla </t>
  </si>
  <si>
    <t>Sanctórum</t>
  </si>
  <si>
    <t>C.P.  Janeth Miriam Romano Torres</t>
  </si>
  <si>
    <t xml:space="preserve">Consejera Presidenta </t>
  </si>
  <si>
    <t>Directora  Administrativa</t>
  </si>
  <si>
    <t>4. Deuda Contingente 1 (informativo)</t>
  </si>
  <si>
    <t>Monto pagado de la inversión al 31 de diciembre de 2016</t>
  </si>
  <si>
    <t>Monto pagado de la inversión actualizado al 31 de diciembre 2016</t>
  </si>
  <si>
    <t>Saldo pendiente por pagar de la inversión al 31 de diciembre de 2016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</si>
  <si>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</si>
  <si>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</si>
  <si>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www.itetlax.org.mx/transparencia</t>
  </si>
  <si>
    <t xml:space="preserve"> </t>
  </si>
  <si>
    <t>Mtra. Elizabeth Piedras Martínez</t>
  </si>
  <si>
    <t>Se cumplio el Desempeño institucional del "ITE"; con base en su plan rector de acción 2015-2016.</t>
  </si>
  <si>
    <t>desempeño institucional</t>
  </si>
  <si>
    <t>Falta de sesempeño de las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</si>
</sst>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i/>
      <sz val="6"/>
      <color theme="1"/>
      <name val="Arial"/>
      <family val="2"/>
    </font>
    <font>
      <sz val="4.5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 indent="2"/>
    </xf>
    <xf numFmtId="0" fontId="11" fillId="0" borderId="9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Fill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43" fontId="13" fillId="0" borderId="0" xfId="1" applyFont="1" applyFill="1" applyBorder="1"/>
    <xf numFmtId="0" fontId="2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13" fillId="0" borderId="25" xfId="0" applyFont="1" applyFill="1" applyBorder="1" applyProtection="1">
      <protection locked="0"/>
    </xf>
    <xf numFmtId="43" fontId="13" fillId="0" borderId="0" xfId="1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>
      <alignment vertical="top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25" xfId="0" applyFont="1" applyFill="1" applyBorder="1" applyAlignment="1">
      <alignment vertical="top"/>
    </xf>
    <xf numFmtId="43" fontId="13" fillId="0" borderId="25" xfId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/>
    <xf numFmtId="43" fontId="13" fillId="0" borderId="25" xfId="1" applyFont="1" applyFill="1" applyBorder="1"/>
    <xf numFmtId="0" fontId="13" fillId="0" borderId="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3" fillId="0" borderId="7" xfId="0" applyNumberFormat="1" applyFont="1" applyBorder="1" applyAlignment="1">
      <alignment horizontal="right" vertical="center"/>
    </xf>
    <xf numFmtId="0" fontId="0" fillId="0" borderId="25" xfId="0" applyBorder="1"/>
    <xf numFmtId="0" fontId="15" fillId="6" borderId="27" xfId="0" applyFont="1" applyFill="1" applyBorder="1" applyAlignment="1">
      <alignment horizontal="justify" vertical="center" wrapText="1"/>
    </xf>
    <xf numFmtId="0" fontId="15" fillId="6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/>
    </xf>
    <xf numFmtId="0" fontId="0" fillId="0" borderId="25" xfId="0" applyBorder="1" applyAlignment="1"/>
    <xf numFmtId="0" fontId="0" fillId="0" borderId="0" xfId="0" applyBorder="1" applyAlignment="1"/>
    <xf numFmtId="0" fontId="0" fillId="0" borderId="0" xfId="0" applyBorder="1"/>
    <xf numFmtId="15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vertical="top"/>
    </xf>
    <xf numFmtId="0" fontId="13" fillId="6" borderId="0" xfId="0" applyFont="1" applyFill="1" applyBorder="1"/>
    <xf numFmtId="43" fontId="13" fillId="6" borderId="0" xfId="1" applyFont="1" applyFill="1" applyBorder="1"/>
    <xf numFmtId="0" fontId="2" fillId="6" borderId="0" xfId="0" applyFont="1" applyFill="1"/>
    <xf numFmtId="0" fontId="13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right" vertical="top"/>
    </xf>
    <xf numFmtId="0" fontId="14" fillId="6" borderId="0" xfId="0" applyFont="1" applyFill="1" applyBorder="1" applyAlignment="1">
      <alignment vertical="top"/>
    </xf>
    <xf numFmtId="0" fontId="13" fillId="6" borderId="0" xfId="0" applyFont="1" applyFill="1" applyBorder="1" applyAlignment="1">
      <alignment horizontal="right"/>
    </xf>
    <xf numFmtId="43" fontId="13" fillId="6" borderId="0" xfId="1" applyFont="1" applyFill="1" applyBorder="1" applyAlignment="1">
      <alignment vertical="top"/>
    </xf>
    <xf numFmtId="0" fontId="13" fillId="6" borderId="0" xfId="0" applyFont="1" applyFill="1" applyBorder="1" applyAlignment="1" applyProtection="1">
      <alignment vertical="top" wrapText="1"/>
      <protection locked="0"/>
    </xf>
    <xf numFmtId="0" fontId="2" fillId="6" borderId="0" xfId="0" applyFont="1" applyFill="1" applyAlignment="1"/>
    <xf numFmtId="0" fontId="16" fillId="0" borderId="0" xfId="0" applyFont="1"/>
    <xf numFmtId="0" fontId="15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horizontal="left" vertical="top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0" xfId="0" applyFont="1"/>
    <xf numFmtId="0" fontId="15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 wrapText="1"/>
    </xf>
    <xf numFmtId="0" fontId="19" fillId="0" borderId="6" xfId="0" applyFont="1" applyBorder="1"/>
    <xf numFmtId="0" fontId="1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wrapText="1"/>
    </xf>
    <xf numFmtId="0" fontId="2" fillId="6" borderId="0" xfId="0" applyFont="1" applyFill="1" applyBorder="1"/>
    <xf numFmtId="0" fontId="14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/>
    </xf>
    <xf numFmtId="43" fontId="13" fillId="0" borderId="0" xfId="1" applyFont="1" applyFill="1" applyBorder="1" applyAlignment="1">
      <alignment vertical="top"/>
    </xf>
    <xf numFmtId="0" fontId="15" fillId="2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1" fontId="2" fillId="0" borderId="7" xfId="0" applyNumberFormat="1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19" fillId="0" borderId="0" xfId="0" applyFont="1" applyBorder="1"/>
    <xf numFmtId="0" fontId="15" fillId="2" borderId="3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15" fillId="2" borderId="34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1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5" fillId="0" borderId="18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13" fillId="6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3" fontId="2" fillId="3" borderId="12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3" fontId="15" fillId="0" borderId="12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3" fontId="1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justify" vertical="center"/>
    </xf>
    <xf numFmtId="0" fontId="15" fillId="0" borderId="11" xfId="0" applyFont="1" applyBorder="1" applyAlignment="1">
      <alignment horizontal="justify" vertical="center"/>
    </xf>
    <xf numFmtId="0" fontId="1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vertical="center" wrapText="1"/>
    </xf>
    <xf numFmtId="15" fontId="5" fillId="0" borderId="4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13" fillId="6" borderId="0" xfId="0" applyFont="1" applyFill="1" applyBorder="1" applyAlignment="1">
      <alignment horizontal="left" vertical="top"/>
    </xf>
    <xf numFmtId="0" fontId="13" fillId="6" borderId="25" xfId="0" applyFont="1" applyFill="1" applyBorder="1" applyAlignment="1" applyProtection="1">
      <alignment horizontal="center"/>
      <protection locked="0"/>
    </xf>
    <xf numFmtId="0" fontId="2" fillId="6" borderId="26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25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3" fillId="6" borderId="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top" wrapText="1"/>
    </xf>
    <xf numFmtId="0" fontId="15" fillId="2" borderId="1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/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44</xdr:row>
      <xdr:rowOff>161925</xdr:rowOff>
    </xdr:from>
    <xdr:to>
      <xdr:col>6</xdr:col>
      <xdr:colOff>3000375</xdr:colOff>
      <xdr:row>44</xdr:row>
      <xdr:rowOff>161925</xdr:rowOff>
    </xdr:to>
    <xdr:cxnSp macro="">
      <xdr:nvCxnSpPr>
        <xdr:cNvPr id="2" name="Conector recto 1"/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45</xdr:row>
      <xdr:rowOff>0</xdr:rowOff>
    </xdr:from>
    <xdr:to>
      <xdr:col>4</xdr:col>
      <xdr:colOff>35719</xdr:colOff>
      <xdr:row>45</xdr:row>
      <xdr:rowOff>0</xdr:rowOff>
    </xdr:to>
    <xdr:cxnSp macro="">
      <xdr:nvCxnSpPr>
        <xdr:cNvPr id="5" name="Conector recto 4"/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44</xdr:row>
      <xdr:rowOff>189492</xdr:rowOff>
    </xdr:from>
    <xdr:to>
      <xdr:col>7</xdr:col>
      <xdr:colOff>428533</xdr:colOff>
      <xdr:row>44</xdr:row>
      <xdr:rowOff>189492</xdr:rowOff>
    </xdr:to>
    <xdr:cxnSp macro="">
      <xdr:nvCxnSpPr>
        <xdr:cNvPr id="7" name="Conector recto 6"/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/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/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/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/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849318</xdr:colOff>
      <xdr:row>84</xdr:row>
      <xdr:rowOff>189492</xdr:rowOff>
    </xdr:from>
    <xdr:to>
      <xdr:col>6</xdr:col>
      <xdr:colOff>71106</xdr:colOff>
      <xdr:row>84</xdr:row>
      <xdr:rowOff>189492</xdr:rowOff>
    </xdr:to>
    <xdr:cxnSp macro="">
      <xdr:nvCxnSpPr>
        <xdr:cNvPr id="7" name="Conector recto 6"/>
        <xdr:cNvCxnSpPr/>
      </xdr:nvCxnSpPr>
      <xdr:spPr>
        <a:xfrm>
          <a:off x="3765433" y="19818319"/>
          <a:ext cx="19254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/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/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/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/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99</xdr:row>
      <xdr:rowOff>189492</xdr:rowOff>
    </xdr:from>
    <xdr:to>
      <xdr:col>6</xdr:col>
      <xdr:colOff>294578</xdr:colOff>
      <xdr:row>100</xdr:row>
      <xdr:rowOff>0</xdr:rowOff>
    </xdr:to>
    <xdr:cxnSp macro="">
      <xdr:nvCxnSpPr>
        <xdr:cNvPr id="2" name="Conector recto 1"/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100</xdr:row>
      <xdr:rowOff>5586</xdr:rowOff>
    </xdr:from>
    <xdr:to>
      <xdr:col>1</xdr:col>
      <xdr:colOff>3483792</xdr:colOff>
      <xdr:row>100</xdr:row>
      <xdr:rowOff>7327</xdr:rowOff>
    </xdr:to>
    <xdr:cxnSp macro="">
      <xdr:nvCxnSpPr>
        <xdr:cNvPr id="3" name="Conector recto 2"/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161</xdr:row>
      <xdr:rowOff>37092</xdr:rowOff>
    </xdr:from>
    <xdr:to>
      <xdr:col>9</xdr:col>
      <xdr:colOff>37403</xdr:colOff>
      <xdr:row>161</xdr:row>
      <xdr:rowOff>38100</xdr:rowOff>
    </xdr:to>
    <xdr:cxnSp macro="">
      <xdr:nvCxnSpPr>
        <xdr:cNvPr id="4" name="Conector recto 3"/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1340827</xdr:colOff>
      <xdr:row>99</xdr:row>
      <xdr:rowOff>189492</xdr:rowOff>
    </xdr:from>
    <xdr:to>
      <xdr:col>3</xdr:col>
      <xdr:colOff>85028</xdr:colOff>
      <xdr:row>100</xdr:row>
      <xdr:rowOff>0</xdr:rowOff>
    </xdr:to>
    <xdr:cxnSp macro="">
      <xdr:nvCxnSpPr>
        <xdr:cNvPr id="5" name="Conector recto 4"/>
        <xdr:cNvCxnSpPr/>
      </xdr:nvCxnSpPr>
      <xdr:spPr>
        <a:xfrm flipV="1">
          <a:off x="134082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91</xdr:row>
      <xdr:rowOff>189493</xdr:rowOff>
    </xdr:from>
    <xdr:to>
      <xdr:col>6</xdr:col>
      <xdr:colOff>294578</xdr:colOff>
      <xdr:row>92</xdr:row>
      <xdr:rowOff>5953</xdr:rowOff>
    </xdr:to>
    <xdr:cxnSp macro="">
      <xdr:nvCxnSpPr>
        <xdr:cNvPr id="2" name="Conector recto 1"/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91</xdr:row>
      <xdr:rowOff>189371</xdr:rowOff>
    </xdr:from>
    <xdr:to>
      <xdr:col>1</xdr:col>
      <xdr:colOff>3386590</xdr:colOff>
      <xdr:row>92</xdr:row>
      <xdr:rowOff>5831</xdr:rowOff>
    </xdr:to>
    <xdr:cxnSp macro="">
      <xdr:nvCxnSpPr>
        <xdr:cNvPr id="7" name="Conector recto 6"/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/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/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etlax.org.mx/transparencia" TargetMode="External"/><Relationship Id="rId2" Type="http://schemas.openxmlformats.org/officeDocument/2006/relationships/hyperlink" Target="http://www.itetlax.org.mx/transparencia" TargetMode="External"/><Relationship Id="rId1" Type="http://schemas.openxmlformats.org/officeDocument/2006/relationships/hyperlink" Target="http://www.itetlax.org.mx/transparencia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B1" zoomScaleNormal="100" workbookViewId="0">
      <selection activeCell="A83" sqref="A83:I89"/>
    </sheetView>
  </sheetViews>
  <sheetFormatPr baseColWidth="10" defaultRowHeight="15" x14ac:dyDescent="0.25"/>
  <cols>
    <col min="1" max="1" width="54.125" bestFit="1" customWidth="1"/>
    <col min="2" max="2" width="13" customWidth="1"/>
    <col min="3" max="3" width="14.75" customWidth="1"/>
    <col min="5" max="5" width="54.125" customWidth="1"/>
    <col min="7" max="7" width="21.875" customWidth="1"/>
  </cols>
  <sheetData>
    <row r="1" spans="1:9" x14ac:dyDescent="0.25">
      <c r="A1" s="324" t="s">
        <v>120</v>
      </c>
      <c r="B1" s="325"/>
      <c r="C1" s="325"/>
      <c r="D1" s="325"/>
      <c r="E1" s="325"/>
      <c r="F1" s="325"/>
      <c r="G1" s="326"/>
      <c r="H1" s="164"/>
      <c r="I1" s="164"/>
    </row>
    <row r="2" spans="1:9" x14ac:dyDescent="0.25">
      <c r="A2" s="327" t="s">
        <v>0</v>
      </c>
      <c r="B2" s="328"/>
      <c r="C2" s="328"/>
      <c r="D2" s="328"/>
      <c r="E2" s="328"/>
      <c r="F2" s="328"/>
      <c r="G2" s="329"/>
      <c r="H2" s="164"/>
      <c r="I2" s="164"/>
    </row>
    <row r="3" spans="1:9" x14ac:dyDescent="0.25">
      <c r="A3" s="327" t="s">
        <v>631</v>
      </c>
      <c r="B3" s="328"/>
      <c r="C3" s="328"/>
      <c r="D3" s="328"/>
      <c r="E3" s="328"/>
      <c r="F3" s="328"/>
      <c r="G3" s="329"/>
      <c r="H3" s="164"/>
      <c r="I3" s="164"/>
    </row>
    <row r="4" spans="1:9" ht="15.75" thickBot="1" x14ac:dyDescent="0.3">
      <c r="A4" s="330" t="s">
        <v>1</v>
      </c>
      <c r="B4" s="331"/>
      <c r="C4" s="331"/>
      <c r="D4" s="331"/>
      <c r="E4" s="331"/>
      <c r="F4" s="331"/>
      <c r="G4" s="332"/>
      <c r="H4" s="164"/>
      <c r="I4" s="164"/>
    </row>
    <row r="5" spans="1:9" ht="36.75" thickBot="1" x14ac:dyDescent="0.3">
      <c r="A5" s="165" t="s">
        <v>632</v>
      </c>
      <c r="B5" s="166" t="s">
        <v>633</v>
      </c>
      <c r="C5" s="166" t="s">
        <v>634</v>
      </c>
      <c r="D5" s="314" t="s">
        <v>632</v>
      </c>
      <c r="E5" s="315"/>
      <c r="F5" s="166" t="s">
        <v>633</v>
      </c>
      <c r="G5" s="166" t="s">
        <v>634</v>
      </c>
      <c r="H5" s="164"/>
      <c r="I5" s="164"/>
    </row>
    <row r="6" spans="1:9" x14ac:dyDescent="0.25">
      <c r="A6" s="167" t="s">
        <v>3</v>
      </c>
      <c r="B6" s="168"/>
      <c r="C6" s="168"/>
      <c r="D6" s="318" t="s">
        <v>4</v>
      </c>
      <c r="E6" s="319"/>
      <c r="F6" s="168"/>
      <c r="G6" s="168"/>
      <c r="H6" s="164"/>
      <c r="I6" s="164"/>
    </row>
    <row r="7" spans="1:9" x14ac:dyDescent="0.25">
      <c r="A7" s="167" t="s">
        <v>5</v>
      </c>
      <c r="B7" s="152"/>
      <c r="C7" s="152"/>
      <c r="D7" s="310" t="s">
        <v>6</v>
      </c>
      <c r="E7" s="311"/>
      <c r="F7" s="152"/>
      <c r="G7" s="152"/>
      <c r="H7" s="164"/>
      <c r="I7" s="164"/>
    </row>
    <row r="8" spans="1:9" ht="15.75" customHeight="1" x14ac:dyDescent="0.25">
      <c r="A8" s="169" t="s">
        <v>7</v>
      </c>
      <c r="B8" s="168">
        <f>SUM(B9:B15)</f>
        <v>9597417.3599999994</v>
      </c>
      <c r="C8" s="168">
        <f>SUM(C9:C15)</f>
        <v>1497535.26</v>
      </c>
      <c r="D8" s="312" t="s">
        <v>8</v>
      </c>
      <c r="E8" s="313"/>
      <c r="F8" s="168">
        <f>SUM(F9:F17)</f>
        <v>1632461.75</v>
      </c>
      <c r="G8" s="168">
        <f>SUM(G9:G17)</f>
        <v>1104445.24</v>
      </c>
      <c r="H8" s="164"/>
      <c r="I8" s="164"/>
    </row>
    <row r="9" spans="1:9" ht="15" customHeight="1" x14ac:dyDescent="0.25">
      <c r="A9" s="169" t="s">
        <v>9</v>
      </c>
      <c r="B9" s="152">
        <v>14571.48</v>
      </c>
      <c r="C9" s="152">
        <v>4000</v>
      </c>
      <c r="D9" s="312" t="s">
        <v>10</v>
      </c>
      <c r="E9" s="313"/>
      <c r="F9" s="152">
        <v>217054.91</v>
      </c>
      <c r="G9" s="152">
        <v>17100.25</v>
      </c>
      <c r="H9" s="164"/>
      <c r="I9" s="164"/>
    </row>
    <row r="10" spans="1:9" ht="15" customHeight="1" x14ac:dyDescent="0.25">
      <c r="A10" s="169" t="s">
        <v>11</v>
      </c>
      <c r="B10" s="152">
        <v>2229952.13</v>
      </c>
      <c r="C10" s="152">
        <v>742912.02</v>
      </c>
      <c r="D10" s="312" t="s">
        <v>12</v>
      </c>
      <c r="E10" s="313"/>
      <c r="F10" s="152">
        <v>-32133.97</v>
      </c>
      <c r="G10" s="152">
        <v>6376.52</v>
      </c>
      <c r="H10" s="164"/>
      <c r="I10" s="164"/>
    </row>
    <row r="11" spans="1:9" ht="15" customHeight="1" x14ac:dyDescent="0.25">
      <c r="A11" s="169" t="s">
        <v>13</v>
      </c>
      <c r="B11" s="152">
        <v>0</v>
      </c>
      <c r="C11" s="152">
        <v>0</v>
      </c>
      <c r="D11" s="312" t="s">
        <v>14</v>
      </c>
      <c r="E11" s="313"/>
      <c r="F11" s="152">
        <v>0</v>
      </c>
      <c r="G11" s="152">
        <v>0</v>
      </c>
      <c r="H11" s="164"/>
      <c r="I11" s="164"/>
    </row>
    <row r="12" spans="1:9" ht="15" customHeight="1" x14ac:dyDescent="0.25">
      <c r="A12" s="169" t="s">
        <v>15</v>
      </c>
      <c r="B12" s="152">
        <v>7347893.75</v>
      </c>
      <c r="C12" s="152">
        <v>745623.24</v>
      </c>
      <c r="D12" s="312" t="s">
        <v>16</v>
      </c>
      <c r="E12" s="313"/>
      <c r="F12" s="152">
        <v>0</v>
      </c>
      <c r="G12" s="152">
        <v>0</v>
      </c>
      <c r="H12" s="164"/>
      <c r="I12" s="164"/>
    </row>
    <row r="13" spans="1:9" ht="15" customHeight="1" x14ac:dyDescent="0.25">
      <c r="A13" s="169" t="s">
        <v>17</v>
      </c>
      <c r="B13" s="152">
        <v>0</v>
      </c>
      <c r="C13" s="152">
        <v>0</v>
      </c>
      <c r="D13" s="312" t="s">
        <v>18</v>
      </c>
      <c r="E13" s="313"/>
      <c r="F13" s="152">
        <v>3064.59</v>
      </c>
      <c r="G13" s="152">
        <v>0</v>
      </c>
      <c r="H13" s="164"/>
      <c r="I13" s="164"/>
    </row>
    <row r="14" spans="1:9" ht="20.25" customHeight="1" x14ac:dyDescent="0.25">
      <c r="A14" s="169" t="s">
        <v>19</v>
      </c>
      <c r="B14" s="152">
        <v>5000</v>
      </c>
      <c r="C14" s="152">
        <v>5000</v>
      </c>
      <c r="D14" s="312" t="s">
        <v>20</v>
      </c>
      <c r="E14" s="313"/>
      <c r="F14" s="152">
        <v>0</v>
      </c>
      <c r="G14" s="152">
        <v>0</v>
      </c>
      <c r="H14" s="164"/>
      <c r="I14" s="164"/>
    </row>
    <row r="15" spans="1:9" ht="15" customHeight="1" x14ac:dyDescent="0.25">
      <c r="A15" s="169" t="s">
        <v>21</v>
      </c>
      <c r="B15" s="152">
        <v>0</v>
      </c>
      <c r="C15" s="152">
        <v>0</v>
      </c>
      <c r="D15" s="312" t="s">
        <v>22</v>
      </c>
      <c r="E15" s="313"/>
      <c r="F15" s="152">
        <v>706324.44</v>
      </c>
      <c r="G15" s="152">
        <v>343314.29</v>
      </c>
      <c r="H15" s="164"/>
      <c r="I15" s="164"/>
    </row>
    <row r="16" spans="1:9" ht="24" x14ac:dyDescent="0.25">
      <c r="A16" s="151" t="s">
        <v>23</v>
      </c>
      <c r="B16" s="168">
        <f>SUM(B17:B23)</f>
        <v>569805.1100000001</v>
      </c>
      <c r="C16" s="168">
        <f>SUM(C17:C23)</f>
        <v>472994.74</v>
      </c>
      <c r="D16" s="312" t="s">
        <v>24</v>
      </c>
      <c r="E16" s="313"/>
      <c r="F16" s="152">
        <v>0</v>
      </c>
      <c r="G16" s="152">
        <v>0</v>
      </c>
      <c r="H16" s="164"/>
      <c r="I16" s="164"/>
    </row>
    <row r="17" spans="1:9" x14ac:dyDescent="0.25">
      <c r="A17" s="169" t="s">
        <v>25</v>
      </c>
      <c r="B17" s="152">
        <v>0</v>
      </c>
      <c r="C17" s="152">
        <v>0</v>
      </c>
      <c r="D17" s="312" t="s">
        <v>26</v>
      </c>
      <c r="E17" s="313"/>
      <c r="F17" s="152">
        <v>738151.78</v>
      </c>
      <c r="G17" s="152">
        <v>737654.18</v>
      </c>
      <c r="H17" s="164"/>
      <c r="I17" s="164"/>
    </row>
    <row r="18" spans="1:9" x14ac:dyDescent="0.25">
      <c r="A18" s="169" t="s">
        <v>27</v>
      </c>
      <c r="B18" s="152">
        <v>8536.33</v>
      </c>
      <c r="C18" s="152">
        <v>0</v>
      </c>
      <c r="D18" s="312" t="s">
        <v>28</v>
      </c>
      <c r="E18" s="313"/>
      <c r="F18" s="168">
        <f>SUM(F19:F21)</f>
        <v>70787.16</v>
      </c>
      <c r="G18" s="168">
        <f>SUM(G19:G21)</f>
        <v>0</v>
      </c>
      <c r="H18" s="164"/>
      <c r="I18" s="164"/>
    </row>
    <row r="19" spans="1:9" x14ac:dyDescent="0.25">
      <c r="A19" s="169" t="s">
        <v>29</v>
      </c>
      <c r="B19" s="152">
        <v>409732.7</v>
      </c>
      <c r="C19" s="152">
        <v>322206.61</v>
      </c>
      <c r="D19" s="312" t="s">
        <v>30</v>
      </c>
      <c r="E19" s="313"/>
      <c r="F19" s="152">
        <v>0</v>
      </c>
      <c r="G19" s="152">
        <v>0</v>
      </c>
      <c r="H19" s="164"/>
      <c r="I19" s="164"/>
    </row>
    <row r="20" spans="1:9" ht="15.75" customHeight="1" x14ac:dyDescent="0.25">
      <c r="A20" s="169" t="s">
        <v>31</v>
      </c>
      <c r="B20" s="152">
        <v>382.75</v>
      </c>
      <c r="C20" s="152">
        <v>0</v>
      </c>
      <c r="D20" s="312" t="s">
        <v>32</v>
      </c>
      <c r="E20" s="313"/>
      <c r="F20" s="152">
        <v>0</v>
      </c>
      <c r="G20" s="152">
        <v>0</v>
      </c>
      <c r="H20" s="164"/>
      <c r="I20" s="164"/>
    </row>
    <row r="21" spans="1:9" x14ac:dyDescent="0.25">
      <c r="A21" s="169" t="s">
        <v>33</v>
      </c>
      <c r="B21" s="152">
        <v>0</v>
      </c>
      <c r="C21" s="152">
        <v>0</v>
      </c>
      <c r="D21" s="312" t="s">
        <v>34</v>
      </c>
      <c r="E21" s="313"/>
      <c r="F21" s="152">
        <v>70787.16</v>
      </c>
      <c r="G21" s="152">
        <v>0</v>
      </c>
      <c r="H21" s="164"/>
      <c r="I21" s="164"/>
    </row>
    <row r="22" spans="1:9" ht="15.75" customHeight="1" x14ac:dyDescent="0.25">
      <c r="A22" s="169" t="s">
        <v>35</v>
      </c>
      <c r="B22" s="152">
        <v>150311.66</v>
      </c>
      <c r="C22" s="152">
        <v>150311.66</v>
      </c>
      <c r="D22" s="312" t="s">
        <v>36</v>
      </c>
      <c r="E22" s="313"/>
      <c r="F22" s="168">
        <f>SUM(F23:F24)</f>
        <v>0</v>
      </c>
      <c r="G22" s="168">
        <f>SUM(G23:G24)</f>
        <v>0</v>
      </c>
      <c r="H22" s="164"/>
      <c r="I22" s="164"/>
    </row>
    <row r="23" spans="1:9" x14ac:dyDescent="0.25">
      <c r="A23" s="169" t="s">
        <v>37</v>
      </c>
      <c r="B23" s="152">
        <v>841.67</v>
      </c>
      <c r="C23" s="152">
        <v>476.47</v>
      </c>
      <c r="D23" s="312" t="s">
        <v>38</v>
      </c>
      <c r="E23" s="313"/>
      <c r="F23" s="152">
        <v>0</v>
      </c>
      <c r="G23" s="152">
        <v>0</v>
      </c>
      <c r="H23" s="164"/>
      <c r="I23" s="164"/>
    </row>
    <row r="24" spans="1:9" x14ac:dyDescent="0.25">
      <c r="A24" s="169" t="s">
        <v>39</v>
      </c>
      <c r="B24" s="168">
        <f>SUM(B25:B29)</f>
        <v>3000</v>
      </c>
      <c r="C24" s="168">
        <f>SUM(C25:C29)</f>
        <v>3000</v>
      </c>
      <c r="D24" s="312" t="s">
        <v>40</v>
      </c>
      <c r="E24" s="313"/>
      <c r="F24" s="152">
        <v>0</v>
      </c>
      <c r="G24" s="152">
        <v>0</v>
      </c>
      <c r="H24" s="164"/>
      <c r="I24" s="164"/>
    </row>
    <row r="25" spans="1:9" ht="24" x14ac:dyDescent="0.25">
      <c r="A25" s="169" t="s">
        <v>41</v>
      </c>
      <c r="B25" s="152">
        <v>3000</v>
      </c>
      <c r="C25" s="152">
        <v>3000</v>
      </c>
      <c r="D25" s="312" t="s">
        <v>42</v>
      </c>
      <c r="E25" s="313"/>
      <c r="F25" s="168">
        <f>SUM(F26:F29)</f>
        <v>0</v>
      </c>
      <c r="G25" s="168">
        <f>SUM(G26:G29)</f>
        <v>0</v>
      </c>
      <c r="H25" s="164"/>
      <c r="I25" s="164"/>
    </row>
    <row r="26" spans="1:9" ht="24" x14ac:dyDescent="0.25">
      <c r="A26" s="169" t="s">
        <v>43</v>
      </c>
      <c r="B26" s="152">
        <v>0</v>
      </c>
      <c r="C26" s="152">
        <v>0</v>
      </c>
      <c r="D26" s="312" t="s">
        <v>44</v>
      </c>
      <c r="E26" s="313"/>
      <c r="F26" s="152">
        <v>0</v>
      </c>
      <c r="G26" s="152">
        <v>0</v>
      </c>
      <c r="H26" s="164"/>
      <c r="I26" s="164"/>
    </row>
    <row r="27" spans="1:9" ht="24" x14ac:dyDescent="0.25">
      <c r="A27" s="169" t="s">
        <v>45</v>
      </c>
      <c r="B27" s="152">
        <v>0</v>
      </c>
      <c r="C27" s="152">
        <v>0</v>
      </c>
      <c r="D27" s="312" t="s">
        <v>46</v>
      </c>
      <c r="E27" s="313"/>
      <c r="F27" s="152">
        <v>0</v>
      </c>
      <c r="G27" s="152">
        <v>0</v>
      </c>
      <c r="H27" s="164"/>
      <c r="I27" s="164"/>
    </row>
    <row r="28" spans="1:9" x14ac:dyDescent="0.25">
      <c r="A28" s="169" t="s">
        <v>47</v>
      </c>
      <c r="B28" s="152">
        <v>0</v>
      </c>
      <c r="C28" s="152">
        <v>0</v>
      </c>
      <c r="D28" s="312" t="s">
        <v>48</v>
      </c>
      <c r="E28" s="313"/>
      <c r="F28" s="152">
        <v>0</v>
      </c>
      <c r="G28" s="152">
        <v>0</v>
      </c>
      <c r="H28" s="164"/>
      <c r="I28" s="164"/>
    </row>
    <row r="29" spans="1:9" x14ac:dyDescent="0.25">
      <c r="A29" s="169" t="s">
        <v>49</v>
      </c>
      <c r="B29" s="152">
        <v>0</v>
      </c>
      <c r="C29" s="152">
        <v>0</v>
      </c>
      <c r="D29" s="312" t="s">
        <v>50</v>
      </c>
      <c r="E29" s="313"/>
      <c r="F29" s="152">
        <v>0</v>
      </c>
      <c r="G29" s="152">
        <v>0</v>
      </c>
      <c r="H29" s="164"/>
      <c r="I29" s="164"/>
    </row>
    <row r="30" spans="1:9" ht="26.25" customHeight="1" x14ac:dyDescent="0.25">
      <c r="A30" s="169" t="s">
        <v>51</v>
      </c>
      <c r="B30" s="168">
        <f>SUM(B31:B35)</f>
        <v>0</v>
      </c>
      <c r="C30" s="168">
        <f>SUM(C31:C35)</f>
        <v>0</v>
      </c>
      <c r="D30" s="312" t="s">
        <v>52</v>
      </c>
      <c r="E30" s="313"/>
      <c r="F30" s="168">
        <f>SUM(F31:F36)</f>
        <v>0</v>
      </c>
      <c r="G30" s="168">
        <f>SUM(G31:G36)</f>
        <v>0</v>
      </c>
      <c r="H30" s="164"/>
      <c r="I30" s="164"/>
    </row>
    <row r="31" spans="1:9" x14ac:dyDescent="0.25">
      <c r="A31" s="169" t="s">
        <v>53</v>
      </c>
      <c r="B31" s="152">
        <v>0</v>
      </c>
      <c r="C31" s="152">
        <v>0</v>
      </c>
      <c r="D31" s="312" t="s">
        <v>54</v>
      </c>
      <c r="E31" s="313"/>
      <c r="F31" s="152">
        <v>0</v>
      </c>
      <c r="G31" s="152">
        <v>0</v>
      </c>
      <c r="H31" s="164"/>
      <c r="I31" s="164"/>
    </row>
    <row r="32" spans="1:9" x14ac:dyDescent="0.25">
      <c r="A32" s="169" t="s">
        <v>55</v>
      </c>
      <c r="B32" s="152">
        <v>0</v>
      </c>
      <c r="C32" s="152">
        <v>0</v>
      </c>
      <c r="D32" s="312" t="s">
        <v>56</v>
      </c>
      <c r="E32" s="313"/>
      <c r="F32" s="152">
        <v>0</v>
      </c>
      <c r="G32" s="152">
        <v>0</v>
      </c>
      <c r="H32" s="164"/>
      <c r="I32" s="164"/>
    </row>
    <row r="33" spans="1:9" x14ac:dyDescent="0.25">
      <c r="A33" s="169" t="s">
        <v>57</v>
      </c>
      <c r="B33" s="152">
        <v>0</v>
      </c>
      <c r="C33" s="152">
        <v>0</v>
      </c>
      <c r="D33" s="312" t="s">
        <v>58</v>
      </c>
      <c r="E33" s="313"/>
      <c r="F33" s="152">
        <v>0</v>
      </c>
      <c r="G33" s="152">
        <v>0</v>
      </c>
      <c r="H33" s="164"/>
      <c r="I33" s="164"/>
    </row>
    <row r="34" spans="1:9" ht="15.75" customHeight="1" x14ac:dyDescent="0.25">
      <c r="A34" s="169" t="s">
        <v>59</v>
      </c>
      <c r="B34" s="152">
        <v>0</v>
      </c>
      <c r="C34" s="152">
        <v>0</v>
      </c>
      <c r="D34" s="312" t="s">
        <v>60</v>
      </c>
      <c r="E34" s="313"/>
      <c r="F34" s="152">
        <v>0</v>
      </c>
      <c r="G34" s="152">
        <v>0</v>
      </c>
      <c r="H34" s="164"/>
      <c r="I34" s="164"/>
    </row>
    <row r="35" spans="1:9" ht="15.75" customHeight="1" x14ac:dyDescent="0.25">
      <c r="A35" s="169" t="s">
        <v>61</v>
      </c>
      <c r="B35" s="152">
        <v>0</v>
      </c>
      <c r="C35" s="152">
        <v>0</v>
      </c>
      <c r="D35" s="312" t="s">
        <v>62</v>
      </c>
      <c r="E35" s="313"/>
      <c r="F35" s="152">
        <v>0</v>
      </c>
      <c r="G35" s="152">
        <v>0</v>
      </c>
      <c r="H35" s="164"/>
      <c r="I35" s="164"/>
    </row>
    <row r="36" spans="1:9" x14ac:dyDescent="0.25">
      <c r="A36" s="169" t="s">
        <v>63</v>
      </c>
      <c r="B36" s="168">
        <v>8638.89</v>
      </c>
      <c r="C36" s="168">
        <v>0</v>
      </c>
      <c r="D36" s="312" t="s">
        <v>64</v>
      </c>
      <c r="E36" s="313"/>
      <c r="F36" s="152">
        <v>0</v>
      </c>
      <c r="G36" s="152">
        <v>0</v>
      </c>
      <c r="H36" s="164"/>
      <c r="I36" s="164"/>
    </row>
    <row r="37" spans="1:9" x14ac:dyDescent="0.25">
      <c r="A37" s="169" t="s">
        <v>65</v>
      </c>
      <c r="B37" s="152">
        <v>0</v>
      </c>
      <c r="C37" s="152">
        <v>0</v>
      </c>
      <c r="D37" s="312" t="s">
        <v>66</v>
      </c>
      <c r="E37" s="313"/>
      <c r="F37" s="168">
        <f>SUM(F38:F40)</f>
        <v>0</v>
      </c>
      <c r="G37" s="168">
        <f>SUM(G38:G40)</f>
        <v>0</v>
      </c>
      <c r="H37" s="164"/>
      <c r="I37" s="164"/>
    </row>
    <row r="38" spans="1:9" ht="24" x14ac:dyDescent="0.25">
      <c r="A38" s="169" t="s">
        <v>67</v>
      </c>
      <c r="B38" s="152">
        <v>0</v>
      </c>
      <c r="C38" s="152">
        <v>0</v>
      </c>
      <c r="D38" s="312" t="s">
        <v>68</v>
      </c>
      <c r="E38" s="313"/>
      <c r="F38" s="152">
        <v>0</v>
      </c>
      <c r="G38" s="152">
        <v>0</v>
      </c>
      <c r="H38" s="164"/>
      <c r="I38" s="164"/>
    </row>
    <row r="39" spans="1:9" x14ac:dyDescent="0.25">
      <c r="A39" s="169" t="s">
        <v>69</v>
      </c>
      <c r="B39" s="152">
        <v>0</v>
      </c>
      <c r="C39" s="152">
        <v>0</v>
      </c>
      <c r="D39" s="312" t="s">
        <v>70</v>
      </c>
      <c r="E39" s="313"/>
      <c r="F39" s="152">
        <v>0</v>
      </c>
      <c r="G39" s="152">
        <v>0</v>
      </c>
      <c r="H39" s="164"/>
      <c r="I39" s="164"/>
    </row>
    <row r="40" spans="1:9" x14ac:dyDescent="0.25">
      <c r="A40" s="169" t="s">
        <v>71</v>
      </c>
      <c r="B40" s="168">
        <v>0</v>
      </c>
      <c r="C40" s="168">
        <v>0</v>
      </c>
      <c r="D40" s="312" t="s">
        <v>72</v>
      </c>
      <c r="E40" s="313"/>
      <c r="F40" s="152">
        <v>0</v>
      </c>
      <c r="G40" s="152">
        <v>0</v>
      </c>
      <c r="H40" s="164"/>
      <c r="I40" s="164"/>
    </row>
    <row r="41" spans="1:9" x14ac:dyDescent="0.25">
      <c r="A41" s="169" t="s">
        <v>73</v>
      </c>
      <c r="B41" s="152">
        <v>0</v>
      </c>
      <c r="C41" s="152">
        <v>0</v>
      </c>
      <c r="D41" s="312" t="s">
        <v>74</v>
      </c>
      <c r="E41" s="313"/>
      <c r="F41" s="168">
        <f>SUM(F42:F44)</f>
        <v>135574.54</v>
      </c>
      <c r="G41" s="168">
        <f>SUM(G42:G44)</f>
        <v>135574.54</v>
      </c>
      <c r="H41" s="164"/>
      <c r="I41" s="164"/>
    </row>
    <row r="42" spans="1:9" x14ac:dyDescent="0.25">
      <c r="A42" s="169" t="s">
        <v>75</v>
      </c>
      <c r="B42" s="152">
        <v>0</v>
      </c>
      <c r="C42" s="152">
        <v>0</v>
      </c>
      <c r="D42" s="312" t="s">
        <v>76</v>
      </c>
      <c r="E42" s="313"/>
      <c r="F42" s="152">
        <v>0</v>
      </c>
      <c r="G42" s="152">
        <v>0</v>
      </c>
      <c r="H42" s="164"/>
      <c r="I42" s="164"/>
    </row>
    <row r="43" spans="1:9" ht="24" x14ac:dyDescent="0.25">
      <c r="A43" s="169" t="s">
        <v>77</v>
      </c>
      <c r="B43" s="152">
        <v>0</v>
      </c>
      <c r="C43" s="152">
        <v>0</v>
      </c>
      <c r="D43" s="312" t="s">
        <v>78</v>
      </c>
      <c r="E43" s="313"/>
      <c r="F43" s="152">
        <v>0</v>
      </c>
      <c r="G43" s="152">
        <v>0</v>
      </c>
      <c r="H43" s="164"/>
      <c r="I43" s="164"/>
    </row>
    <row r="44" spans="1:9" ht="15.75" thickBot="1" x14ac:dyDescent="0.3">
      <c r="A44" s="173" t="s">
        <v>79</v>
      </c>
      <c r="B44" s="174">
        <v>0</v>
      </c>
      <c r="C44" s="174">
        <v>0</v>
      </c>
      <c r="D44" s="316" t="s">
        <v>80</v>
      </c>
      <c r="E44" s="317"/>
      <c r="F44" s="174">
        <v>135574.54</v>
      </c>
      <c r="G44" s="180">
        <v>135574.54</v>
      </c>
      <c r="H44" s="164"/>
      <c r="I44" s="164"/>
    </row>
    <row r="45" spans="1:9" x14ac:dyDescent="0.25">
      <c r="A45" s="169"/>
      <c r="B45" s="152"/>
      <c r="C45" s="152"/>
      <c r="D45" s="312"/>
      <c r="E45" s="313"/>
      <c r="F45" s="152"/>
      <c r="G45" s="152"/>
      <c r="H45" s="164"/>
      <c r="I45" s="164"/>
    </row>
    <row r="46" spans="1:9" x14ac:dyDescent="0.25">
      <c r="A46" s="167" t="s">
        <v>81</v>
      </c>
      <c r="B46" s="168">
        <f>+B8+B16+B24+B30+B36+B37+B40</f>
        <v>10178861.359999999</v>
      </c>
      <c r="C46" s="168">
        <f>+C8+C16+C24+C30+C36+C37+C40</f>
        <v>1973530</v>
      </c>
      <c r="D46" s="310" t="s">
        <v>82</v>
      </c>
      <c r="E46" s="311"/>
      <c r="F46" s="168">
        <f>+F41+F37+F30+F25+F22+F18+F8</f>
        <v>1838823.45</v>
      </c>
      <c r="G46" s="168">
        <f>+G41+G37+G30+G25+G22+G18+G8</f>
        <v>1240019.78</v>
      </c>
      <c r="H46" s="164"/>
      <c r="I46" s="164"/>
    </row>
    <row r="47" spans="1:9" x14ac:dyDescent="0.25">
      <c r="A47" s="167"/>
      <c r="B47" s="152"/>
      <c r="C47" s="152"/>
      <c r="D47" s="312"/>
      <c r="E47" s="313"/>
      <c r="F47" s="152"/>
      <c r="G47" s="152"/>
      <c r="H47" s="164"/>
      <c r="I47" s="164"/>
    </row>
    <row r="48" spans="1:9" x14ac:dyDescent="0.25">
      <c r="A48" s="167" t="s">
        <v>83</v>
      </c>
      <c r="B48" s="152"/>
      <c r="C48" s="152"/>
      <c r="D48" s="310" t="s">
        <v>84</v>
      </c>
      <c r="E48" s="311"/>
      <c r="F48" s="152"/>
      <c r="G48" s="152"/>
      <c r="H48" s="164"/>
      <c r="I48" s="164"/>
    </row>
    <row r="49" spans="1:9" x14ac:dyDescent="0.25">
      <c r="A49" s="169" t="s">
        <v>85</v>
      </c>
      <c r="B49" s="168">
        <v>0</v>
      </c>
      <c r="C49" s="168">
        <v>0</v>
      </c>
      <c r="D49" s="312" t="s">
        <v>86</v>
      </c>
      <c r="E49" s="313"/>
      <c r="F49" s="168">
        <v>0</v>
      </c>
      <c r="G49" s="168">
        <v>0</v>
      </c>
      <c r="H49" s="164"/>
      <c r="I49" s="164"/>
    </row>
    <row r="50" spans="1:9" x14ac:dyDescent="0.25">
      <c r="A50" s="169" t="s">
        <v>87</v>
      </c>
      <c r="B50" s="168">
        <v>0</v>
      </c>
      <c r="C50" s="168">
        <v>0</v>
      </c>
      <c r="D50" s="312" t="s">
        <v>88</v>
      </c>
      <c r="E50" s="313"/>
      <c r="F50" s="168">
        <v>0</v>
      </c>
      <c r="G50" s="168">
        <v>0</v>
      </c>
      <c r="H50" s="164"/>
      <c r="I50" s="164"/>
    </row>
    <row r="51" spans="1:9" x14ac:dyDescent="0.25">
      <c r="A51" s="169" t="s">
        <v>89</v>
      </c>
      <c r="B51" s="168">
        <v>0</v>
      </c>
      <c r="C51" s="168">
        <v>16949805.149999999</v>
      </c>
      <c r="D51" s="312" t="s">
        <v>90</v>
      </c>
      <c r="E51" s="313"/>
      <c r="F51" s="168">
        <v>0</v>
      </c>
      <c r="G51" s="168">
        <v>0</v>
      </c>
      <c r="H51" s="164"/>
      <c r="I51" s="164"/>
    </row>
    <row r="52" spans="1:9" x14ac:dyDescent="0.25">
      <c r="A52" s="169" t="s">
        <v>91</v>
      </c>
      <c r="B52" s="168">
        <v>20140838.73</v>
      </c>
      <c r="C52" s="168">
        <v>0</v>
      </c>
      <c r="D52" s="312" t="s">
        <v>92</v>
      </c>
      <c r="E52" s="313"/>
      <c r="F52" s="168">
        <v>0</v>
      </c>
      <c r="G52" s="168"/>
      <c r="H52" s="164"/>
      <c r="I52" s="164"/>
    </row>
    <row r="53" spans="1:9" ht="15.75" customHeight="1" x14ac:dyDescent="0.25">
      <c r="A53" s="169" t="s">
        <v>93</v>
      </c>
      <c r="B53" s="168">
        <v>44269.23</v>
      </c>
      <c r="C53" s="168">
        <v>0</v>
      </c>
      <c r="D53" s="312" t="s">
        <v>94</v>
      </c>
      <c r="E53" s="313"/>
      <c r="F53" s="168">
        <v>0</v>
      </c>
      <c r="G53" s="168">
        <v>0</v>
      </c>
      <c r="H53" s="164"/>
      <c r="I53" s="164"/>
    </row>
    <row r="54" spans="1:9" x14ac:dyDescent="0.25">
      <c r="A54" s="169" t="s">
        <v>95</v>
      </c>
      <c r="B54" s="168">
        <v>0</v>
      </c>
      <c r="C54" s="168">
        <v>0</v>
      </c>
      <c r="D54" s="312" t="s">
        <v>96</v>
      </c>
      <c r="E54" s="313"/>
      <c r="F54" s="168">
        <v>43986.5</v>
      </c>
      <c r="G54" s="168">
        <v>43986.5</v>
      </c>
      <c r="H54" s="164"/>
      <c r="I54" s="164"/>
    </row>
    <row r="55" spans="1:9" x14ac:dyDescent="0.25">
      <c r="A55" s="169" t="s">
        <v>97</v>
      </c>
      <c r="B55" s="168">
        <v>0</v>
      </c>
      <c r="C55" s="168">
        <v>0</v>
      </c>
      <c r="D55" s="310"/>
      <c r="E55" s="311"/>
      <c r="F55" s="152"/>
      <c r="G55" s="152"/>
      <c r="H55" s="164"/>
      <c r="I55" s="164"/>
    </row>
    <row r="56" spans="1:9" x14ac:dyDescent="0.25">
      <c r="A56" s="169" t="s">
        <v>98</v>
      </c>
      <c r="B56" s="168">
        <v>0</v>
      </c>
      <c r="C56" s="168">
        <v>0</v>
      </c>
      <c r="D56" s="310" t="s">
        <v>99</v>
      </c>
      <c r="E56" s="311"/>
      <c r="F56" s="168">
        <f>SUM(F49:F55)</f>
        <v>43986.5</v>
      </c>
      <c r="G56" s="168">
        <f>SUM(G49:G55)</f>
        <v>43986.5</v>
      </c>
      <c r="H56" s="164"/>
      <c r="I56" s="164"/>
    </row>
    <row r="57" spans="1:9" x14ac:dyDescent="0.25">
      <c r="A57" s="169" t="s">
        <v>100</v>
      </c>
      <c r="B57" s="168">
        <v>0</v>
      </c>
      <c r="C57" s="168">
        <v>0</v>
      </c>
      <c r="D57" s="312"/>
      <c r="E57" s="313"/>
      <c r="F57" s="152"/>
      <c r="G57" s="152"/>
      <c r="H57" s="164"/>
      <c r="I57" s="164"/>
    </row>
    <row r="58" spans="1:9" x14ac:dyDescent="0.25">
      <c r="A58" s="169"/>
      <c r="B58" s="152"/>
      <c r="C58" s="152"/>
      <c r="D58" s="310" t="s">
        <v>101</v>
      </c>
      <c r="E58" s="311"/>
      <c r="F58" s="168">
        <f>+F56+F46</f>
        <v>1882809.95</v>
      </c>
      <c r="G58" s="168">
        <f>+G56+G46</f>
        <v>1284006.28</v>
      </c>
      <c r="H58" s="164"/>
      <c r="I58" s="164"/>
    </row>
    <row r="59" spans="1:9" x14ac:dyDescent="0.25">
      <c r="A59" s="167" t="s">
        <v>102</v>
      </c>
      <c r="B59" s="168">
        <f>SUM(B49:B58)</f>
        <v>20185107.960000001</v>
      </c>
      <c r="C59" s="168">
        <f>SUM(C49:C58)</f>
        <v>16949805.149999999</v>
      </c>
      <c r="D59" s="312"/>
      <c r="E59" s="313"/>
      <c r="F59" s="152"/>
      <c r="G59" s="152"/>
      <c r="H59" s="164"/>
      <c r="I59" s="164"/>
    </row>
    <row r="60" spans="1:9" x14ac:dyDescent="0.25">
      <c r="A60" s="169"/>
      <c r="B60" s="152"/>
      <c r="C60" s="152"/>
      <c r="D60" s="310" t="s">
        <v>103</v>
      </c>
      <c r="E60" s="311"/>
      <c r="F60" s="152"/>
      <c r="G60" s="152"/>
      <c r="H60" s="164"/>
      <c r="I60" s="164"/>
    </row>
    <row r="61" spans="1:9" x14ac:dyDescent="0.25">
      <c r="A61" s="167" t="s">
        <v>104</v>
      </c>
      <c r="B61" s="168">
        <f>+B59+B46</f>
        <v>30363969.32</v>
      </c>
      <c r="C61" s="168">
        <f>+C59+C46</f>
        <v>18923335.149999999</v>
      </c>
      <c r="D61" s="312"/>
      <c r="E61" s="313"/>
      <c r="F61" s="152"/>
      <c r="G61" s="152"/>
      <c r="H61" s="164"/>
      <c r="I61" s="164"/>
    </row>
    <row r="62" spans="1:9" x14ac:dyDescent="0.25">
      <c r="A62" s="169"/>
      <c r="B62" s="152"/>
      <c r="C62" s="152"/>
      <c r="D62" s="310" t="s">
        <v>105</v>
      </c>
      <c r="E62" s="311"/>
      <c r="F62" s="168">
        <f>+F63+F64+F65</f>
        <v>16918185.489999998</v>
      </c>
      <c r="G62" s="168">
        <f>+G63+G64+G65</f>
        <v>16918185.489999998</v>
      </c>
      <c r="H62" s="164"/>
      <c r="I62" s="164"/>
    </row>
    <row r="63" spans="1:9" x14ac:dyDescent="0.25">
      <c r="A63" s="169"/>
      <c r="B63" s="152"/>
      <c r="C63" s="152"/>
      <c r="D63" s="312" t="s">
        <v>106</v>
      </c>
      <c r="E63" s="313"/>
      <c r="F63" s="168">
        <v>16918185.489999998</v>
      </c>
      <c r="G63" s="168">
        <v>16918185.489999998</v>
      </c>
      <c r="H63" s="164"/>
      <c r="I63" s="164"/>
    </row>
    <row r="64" spans="1:9" x14ac:dyDescent="0.25">
      <c r="A64" s="169"/>
      <c r="B64" s="152"/>
      <c r="C64" s="152"/>
      <c r="D64" s="312" t="s">
        <v>107</v>
      </c>
      <c r="E64" s="313"/>
      <c r="F64" s="168">
        <v>0</v>
      </c>
      <c r="G64" s="168">
        <v>0</v>
      </c>
      <c r="H64" s="164"/>
      <c r="I64" s="164"/>
    </row>
    <row r="65" spans="1:9" x14ac:dyDescent="0.25">
      <c r="A65" s="169"/>
      <c r="B65" s="152"/>
      <c r="C65" s="152"/>
      <c r="D65" s="312" t="s">
        <v>108</v>
      </c>
      <c r="E65" s="313"/>
      <c r="F65" s="168">
        <v>0</v>
      </c>
      <c r="G65" s="168">
        <v>0</v>
      </c>
      <c r="H65" s="164"/>
      <c r="I65" s="164"/>
    </row>
    <row r="66" spans="1:9" x14ac:dyDescent="0.25">
      <c r="A66" s="169"/>
      <c r="B66" s="152"/>
      <c r="C66" s="152"/>
      <c r="D66" s="312"/>
      <c r="E66" s="313"/>
      <c r="F66" s="152"/>
      <c r="G66" s="152"/>
      <c r="H66" s="164"/>
      <c r="I66" s="164"/>
    </row>
    <row r="67" spans="1:9" x14ac:dyDescent="0.25">
      <c r="A67" s="169"/>
      <c r="B67" s="152"/>
      <c r="C67" s="152"/>
      <c r="D67" s="310" t="s">
        <v>109</v>
      </c>
      <c r="E67" s="311"/>
      <c r="F67" s="168">
        <f>+F68+F69</f>
        <v>11562973.880000001</v>
      </c>
      <c r="G67" s="168">
        <f>+G68+G69</f>
        <v>721143.38</v>
      </c>
      <c r="H67" s="164"/>
      <c r="I67" s="164"/>
    </row>
    <row r="68" spans="1:9" x14ac:dyDescent="0.25">
      <c r="A68" s="169"/>
      <c r="B68" s="152"/>
      <c r="C68" s="152"/>
      <c r="D68" s="312" t="s">
        <v>110</v>
      </c>
      <c r="E68" s="313"/>
      <c r="F68" s="168">
        <v>10841830.5</v>
      </c>
      <c r="G68" s="168">
        <v>137197.66</v>
      </c>
      <c r="H68" s="164"/>
      <c r="I68" s="164"/>
    </row>
    <row r="69" spans="1:9" x14ac:dyDescent="0.25">
      <c r="A69" s="169"/>
      <c r="B69" s="152"/>
      <c r="C69" s="152"/>
      <c r="D69" s="312" t="s">
        <v>111</v>
      </c>
      <c r="E69" s="313"/>
      <c r="F69" s="168">
        <v>721143.38</v>
      </c>
      <c r="G69" s="168">
        <v>583945.72</v>
      </c>
      <c r="H69" s="164"/>
      <c r="I69" s="164"/>
    </row>
    <row r="70" spans="1:9" x14ac:dyDescent="0.25">
      <c r="A70" s="169"/>
      <c r="B70" s="152"/>
      <c r="C70" s="152"/>
      <c r="D70" s="312" t="s">
        <v>112</v>
      </c>
      <c r="E70" s="313"/>
      <c r="F70" s="168">
        <v>0</v>
      </c>
      <c r="G70" s="168">
        <v>0</v>
      </c>
      <c r="H70" s="164"/>
      <c r="I70" s="164"/>
    </row>
    <row r="71" spans="1:9" x14ac:dyDescent="0.25">
      <c r="A71" s="169"/>
      <c r="B71" s="152"/>
      <c r="C71" s="152"/>
      <c r="D71" s="312" t="s">
        <v>113</v>
      </c>
      <c r="E71" s="313"/>
      <c r="F71" s="168">
        <v>0</v>
      </c>
      <c r="G71" s="168">
        <v>0</v>
      </c>
      <c r="H71" s="164"/>
      <c r="I71" s="164"/>
    </row>
    <row r="72" spans="1:9" x14ac:dyDescent="0.25">
      <c r="A72" s="169"/>
      <c r="B72" s="152"/>
      <c r="C72" s="152"/>
      <c r="D72" s="312" t="s">
        <v>114</v>
      </c>
      <c r="E72" s="313"/>
      <c r="F72" s="168">
        <v>0</v>
      </c>
      <c r="G72" s="168">
        <v>0</v>
      </c>
      <c r="H72" s="164"/>
      <c r="I72" s="164"/>
    </row>
    <row r="73" spans="1:9" x14ac:dyDescent="0.25">
      <c r="A73" s="169"/>
      <c r="B73" s="152"/>
      <c r="C73" s="152"/>
      <c r="D73" s="312"/>
      <c r="E73" s="313"/>
      <c r="F73" s="152"/>
      <c r="G73" s="152"/>
      <c r="H73" s="164"/>
      <c r="I73" s="164"/>
    </row>
    <row r="74" spans="1:9" ht="22.5" customHeight="1" x14ac:dyDescent="0.25">
      <c r="A74" s="169"/>
      <c r="B74" s="152"/>
      <c r="C74" s="152"/>
      <c r="D74" s="310" t="s">
        <v>115</v>
      </c>
      <c r="E74" s="311"/>
      <c r="F74" s="168">
        <v>0</v>
      </c>
      <c r="G74" s="168">
        <v>0</v>
      </c>
      <c r="H74" s="164"/>
      <c r="I74" s="164"/>
    </row>
    <row r="75" spans="1:9" x14ac:dyDescent="0.25">
      <c r="A75" s="169"/>
      <c r="B75" s="152"/>
      <c r="C75" s="152"/>
      <c r="D75" s="312" t="s">
        <v>116</v>
      </c>
      <c r="E75" s="313"/>
      <c r="F75" s="168">
        <v>0</v>
      </c>
      <c r="G75" s="168">
        <v>0</v>
      </c>
      <c r="H75" s="164"/>
      <c r="I75" s="164"/>
    </row>
    <row r="76" spans="1:9" x14ac:dyDescent="0.25">
      <c r="A76" s="169"/>
      <c r="B76" s="152"/>
      <c r="C76" s="152"/>
      <c r="D76" s="312" t="s">
        <v>117</v>
      </c>
      <c r="E76" s="313"/>
      <c r="F76" s="168">
        <v>0</v>
      </c>
      <c r="G76" s="168">
        <v>0</v>
      </c>
      <c r="H76" s="164"/>
      <c r="I76" s="164"/>
    </row>
    <row r="77" spans="1:9" x14ac:dyDescent="0.25">
      <c r="A77" s="169"/>
      <c r="B77" s="152"/>
      <c r="C77" s="152"/>
      <c r="D77" s="171"/>
      <c r="E77" s="172"/>
      <c r="F77" s="152"/>
      <c r="G77" s="152"/>
      <c r="H77" s="164"/>
      <c r="I77" s="164"/>
    </row>
    <row r="78" spans="1:9" x14ac:dyDescent="0.25">
      <c r="A78" s="169"/>
      <c r="B78" s="152"/>
      <c r="C78" s="152"/>
      <c r="D78" s="310" t="s">
        <v>118</v>
      </c>
      <c r="E78" s="311"/>
      <c r="F78" s="152">
        <f>+F62+F67+F74</f>
        <v>28481159.369999997</v>
      </c>
      <c r="G78" s="152">
        <f>+G62+G67+G74</f>
        <v>17639328.869999997</v>
      </c>
      <c r="H78" s="164"/>
      <c r="I78" s="164"/>
    </row>
    <row r="79" spans="1:9" x14ac:dyDescent="0.25">
      <c r="A79" s="169"/>
      <c r="B79" s="152"/>
      <c r="C79" s="152"/>
      <c r="D79" s="312"/>
      <c r="E79" s="313"/>
      <c r="F79" s="152"/>
      <c r="G79" s="152"/>
      <c r="H79" s="164"/>
      <c r="I79" s="164"/>
    </row>
    <row r="80" spans="1:9" x14ac:dyDescent="0.25">
      <c r="A80" s="169"/>
      <c r="B80" s="152"/>
      <c r="C80" s="152"/>
      <c r="D80" s="310" t="s">
        <v>119</v>
      </c>
      <c r="E80" s="311"/>
      <c r="F80" s="152">
        <f>+F58+F78</f>
        <v>30363969.319999997</v>
      </c>
      <c r="G80" s="152">
        <f>+G58+G78</f>
        <v>18923335.149999999</v>
      </c>
      <c r="H80" s="164"/>
      <c r="I80" s="164"/>
    </row>
    <row r="81" spans="1:9" ht="15.75" thickBot="1" x14ac:dyDescent="0.3">
      <c r="A81" s="173"/>
      <c r="B81" s="174"/>
      <c r="C81" s="174"/>
      <c r="D81" s="316"/>
      <c r="E81" s="317"/>
      <c r="F81" s="174"/>
      <c r="G81" s="174"/>
      <c r="H81" s="164"/>
      <c r="I81" s="164"/>
    </row>
    <row r="82" spans="1:9" x14ac:dyDescent="0.25">
      <c r="A82" s="164"/>
      <c r="B82" s="164"/>
      <c r="C82" s="164"/>
      <c r="D82" s="164"/>
      <c r="E82" s="164"/>
      <c r="F82" s="164"/>
      <c r="G82" s="164"/>
      <c r="H82" s="164"/>
      <c r="I82" s="164"/>
    </row>
    <row r="83" spans="1:9" x14ac:dyDescent="0.25">
      <c r="A83" s="321" t="s">
        <v>635</v>
      </c>
      <c r="B83" s="321"/>
      <c r="C83" s="321"/>
      <c r="D83" s="321"/>
      <c r="E83" s="321"/>
      <c r="F83" s="321"/>
      <c r="G83" s="321"/>
      <c r="H83" s="321"/>
      <c r="I83" s="321"/>
    </row>
    <row r="84" spans="1:9" x14ac:dyDescent="0.25">
      <c r="A84" s="181"/>
      <c r="B84" s="181"/>
      <c r="C84" s="181"/>
      <c r="D84" s="181"/>
      <c r="E84" s="181"/>
      <c r="F84" s="181"/>
      <c r="G84" s="181"/>
      <c r="H84" s="181"/>
      <c r="I84" s="181"/>
    </row>
    <row r="85" spans="1:9" x14ac:dyDescent="0.25">
      <c r="A85" s="181"/>
      <c r="B85" s="181"/>
      <c r="C85" s="181"/>
      <c r="D85" s="181"/>
      <c r="E85" s="181"/>
      <c r="F85" s="181"/>
      <c r="G85" s="181"/>
      <c r="H85" s="181"/>
      <c r="I85" s="181"/>
    </row>
    <row r="86" spans="1:9" x14ac:dyDescent="0.25">
      <c r="A86" s="153"/>
      <c r="B86" s="154"/>
      <c r="C86" s="155"/>
      <c r="D86" s="155"/>
      <c r="E86" s="156"/>
      <c r="F86" s="157"/>
      <c r="G86" s="154"/>
      <c r="H86" s="155"/>
      <c r="I86" s="155"/>
    </row>
    <row r="87" spans="1:9" x14ac:dyDescent="0.25">
      <c r="A87" s="153"/>
      <c r="B87" s="322"/>
      <c r="C87" s="322"/>
      <c r="D87" s="155"/>
      <c r="E87" s="179"/>
      <c r="F87" s="179"/>
      <c r="H87" s="155"/>
      <c r="I87" s="155"/>
    </row>
    <row r="88" spans="1:9" x14ac:dyDescent="0.25">
      <c r="A88" s="158"/>
      <c r="B88" s="323" t="s">
        <v>636</v>
      </c>
      <c r="C88" s="323"/>
      <c r="D88" s="155"/>
      <c r="E88" s="178" t="s">
        <v>795</v>
      </c>
      <c r="F88" s="178"/>
      <c r="H88" s="159"/>
      <c r="I88" s="155"/>
    </row>
    <row r="89" spans="1:9" ht="15" customHeight="1" x14ac:dyDescent="0.25">
      <c r="A89" s="160"/>
      <c r="B89" s="320" t="s">
        <v>796</v>
      </c>
      <c r="C89" s="320"/>
      <c r="D89" s="161"/>
      <c r="E89" s="177" t="s">
        <v>797</v>
      </c>
      <c r="F89" s="177"/>
      <c r="H89" s="159"/>
      <c r="I89" s="155"/>
    </row>
    <row r="90" spans="1:9" x14ac:dyDescent="0.25">
      <c r="A90" s="156"/>
      <c r="B90" s="156"/>
      <c r="C90" s="162"/>
      <c r="D90" s="156"/>
      <c r="E90" s="156"/>
      <c r="F90" s="163"/>
      <c r="G90" s="163"/>
      <c r="H90" s="156"/>
      <c r="I90" s="156"/>
    </row>
    <row r="91" spans="1:9" x14ac:dyDescent="0.25">
      <c r="A91" s="156"/>
      <c r="B91" s="156"/>
      <c r="C91" s="162"/>
      <c r="D91" s="156"/>
      <c r="E91" s="156"/>
      <c r="F91" s="163"/>
      <c r="G91" s="163"/>
      <c r="H91" s="156"/>
      <c r="I91" s="156"/>
    </row>
    <row r="92" spans="1:9" x14ac:dyDescent="0.25">
      <c r="A92" s="100"/>
      <c r="B92" s="100"/>
      <c r="C92" s="100"/>
      <c r="D92" s="100"/>
      <c r="E92" s="100"/>
      <c r="F92" s="100"/>
      <c r="G92" s="100"/>
      <c r="H92" s="100"/>
      <c r="I92" s="100"/>
    </row>
    <row r="93" spans="1:9" x14ac:dyDescent="0.25">
      <c r="A93" s="100"/>
      <c r="B93" s="100"/>
      <c r="C93" s="100"/>
      <c r="D93" s="100"/>
      <c r="E93" s="100"/>
      <c r="F93" s="100"/>
      <c r="G93" s="100"/>
      <c r="H93" s="100"/>
      <c r="I93" s="100"/>
    </row>
    <row r="94" spans="1:9" x14ac:dyDescent="0.25">
      <c r="A94" s="100"/>
      <c r="B94" s="101"/>
      <c r="C94" s="102"/>
      <c r="D94" s="102"/>
      <c r="E94" s="103"/>
      <c r="F94" s="104"/>
      <c r="G94" s="105"/>
      <c r="H94" s="102"/>
      <c r="I94" s="102"/>
    </row>
    <row r="95" spans="1:9" x14ac:dyDescent="0.25">
      <c r="A95" s="115"/>
      <c r="B95" s="107"/>
      <c r="C95" s="102"/>
      <c r="D95" s="116"/>
      <c r="E95" s="108"/>
      <c r="F95" s="99"/>
      <c r="G95" s="99"/>
      <c r="H95" s="99"/>
      <c r="I95" s="102"/>
    </row>
    <row r="96" spans="1:9" x14ac:dyDescent="0.25">
      <c r="A96" s="125"/>
      <c r="B96" s="125"/>
      <c r="C96" s="125"/>
      <c r="D96" s="116"/>
      <c r="E96" s="125"/>
      <c r="F96" s="109"/>
      <c r="G96" s="102"/>
      <c r="H96" s="99"/>
      <c r="I96" s="102"/>
    </row>
    <row r="97" spans="1:9" ht="15" customHeight="1" x14ac:dyDescent="0.25">
      <c r="A97" s="124"/>
      <c r="B97" s="124"/>
      <c r="C97" s="124"/>
      <c r="D97" s="116"/>
      <c r="E97" s="124"/>
      <c r="F97" s="110"/>
      <c r="G97" s="111"/>
      <c r="H97" s="99"/>
      <c r="I97" s="102"/>
    </row>
    <row r="98" spans="1:9" x14ac:dyDescent="0.25">
      <c r="A98" s="99"/>
      <c r="B98" s="99"/>
      <c r="C98" s="99"/>
      <c r="D98" s="99"/>
      <c r="E98" s="99"/>
      <c r="F98" s="112"/>
      <c r="G98" s="111"/>
      <c r="H98" s="99"/>
      <c r="I98" s="99"/>
    </row>
    <row r="99" spans="1:9" x14ac:dyDescent="0.25">
      <c r="A99" s="99"/>
      <c r="B99" s="99"/>
      <c r="C99" s="99"/>
      <c r="D99" s="99"/>
      <c r="E99" s="99"/>
      <c r="F99" s="99"/>
      <c r="G99" s="99"/>
      <c r="H99" s="99"/>
      <c r="I99" s="99"/>
    </row>
    <row r="100" spans="1:9" x14ac:dyDescent="0.25">
      <c r="A100" s="99"/>
      <c r="B100" s="99"/>
      <c r="C100" s="99"/>
      <c r="D100" s="99"/>
      <c r="E100" s="99"/>
      <c r="F100" s="99"/>
      <c r="G100" s="99"/>
      <c r="H100" s="99"/>
      <c r="I100" s="99"/>
    </row>
    <row r="101" spans="1:9" x14ac:dyDescent="0.25">
      <c r="A101" s="99"/>
      <c r="B101" s="99"/>
      <c r="C101" s="99"/>
      <c r="D101" s="99"/>
      <c r="E101" s="99"/>
      <c r="F101" s="99"/>
      <c r="G101" s="99"/>
      <c r="H101" s="99"/>
      <c r="I101" s="99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ageMargins left="0.70866141732283472" right="0.70866141732283472" top="0.74803149606299213" bottom="0.74803149606299213" header="0.31496062992125984" footer="0.31496062992125984"/>
  <pageSetup scale="62" orientation="landscape" r:id="rId1"/>
  <rowBreaks count="1" manualBreakCount="1">
    <brk id="44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22" zoomScaleNormal="100" workbookViewId="0">
      <selection activeCell="B36" sqref="B36"/>
    </sheetView>
  </sheetViews>
  <sheetFormatPr baseColWidth="10" defaultRowHeight="15" x14ac:dyDescent="0.25"/>
  <cols>
    <col min="1" max="1" width="62.625" bestFit="1" customWidth="1"/>
    <col min="7" max="7" width="11" customWidth="1"/>
  </cols>
  <sheetData>
    <row r="1" spans="1:7" x14ac:dyDescent="0.25">
      <c r="A1" s="324" t="s">
        <v>120</v>
      </c>
      <c r="B1" s="325"/>
      <c r="C1" s="325"/>
      <c r="D1" s="325"/>
      <c r="E1" s="325"/>
      <c r="F1" s="325"/>
      <c r="G1" s="476"/>
    </row>
    <row r="2" spans="1:7" x14ac:dyDescent="0.25">
      <c r="A2" s="342" t="s">
        <v>297</v>
      </c>
      <c r="B2" s="386"/>
      <c r="C2" s="386"/>
      <c r="D2" s="386"/>
      <c r="E2" s="386"/>
      <c r="F2" s="386"/>
      <c r="G2" s="477"/>
    </row>
    <row r="3" spans="1:7" x14ac:dyDescent="0.25">
      <c r="A3" s="342" t="s">
        <v>418</v>
      </c>
      <c r="B3" s="386"/>
      <c r="C3" s="386"/>
      <c r="D3" s="386"/>
      <c r="E3" s="386"/>
      <c r="F3" s="386"/>
      <c r="G3" s="477"/>
    </row>
    <row r="4" spans="1:7" x14ac:dyDescent="0.25">
      <c r="A4" s="342" t="s">
        <v>640</v>
      </c>
      <c r="B4" s="386"/>
      <c r="C4" s="386"/>
      <c r="D4" s="386"/>
      <c r="E4" s="386"/>
      <c r="F4" s="386"/>
      <c r="G4" s="477"/>
    </row>
    <row r="5" spans="1:7" ht="15.75" thickBot="1" x14ac:dyDescent="0.3">
      <c r="A5" s="344" t="s">
        <v>1</v>
      </c>
      <c r="B5" s="387"/>
      <c r="C5" s="387"/>
      <c r="D5" s="387"/>
      <c r="E5" s="387"/>
      <c r="F5" s="387"/>
      <c r="G5" s="478"/>
    </row>
    <row r="6" spans="1:7" ht="15.75" thickBot="1" x14ac:dyDescent="0.3">
      <c r="A6" s="380" t="s">
        <v>2</v>
      </c>
      <c r="B6" s="470" t="s">
        <v>299</v>
      </c>
      <c r="C6" s="471"/>
      <c r="D6" s="471"/>
      <c r="E6" s="471"/>
      <c r="F6" s="472"/>
      <c r="G6" s="337" t="s">
        <v>300</v>
      </c>
    </row>
    <row r="7" spans="1:7" ht="36.75" thickBot="1" x14ac:dyDescent="0.3">
      <c r="A7" s="381"/>
      <c r="B7" s="183" t="s">
        <v>186</v>
      </c>
      <c r="C7" s="183" t="s">
        <v>301</v>
      </c>
      <c r="D7" s="183" t="s">
        <v>302</v>
      </c>
      <c r="E7" s="183" t="s">
        <v>419</v>
      </c>
      <c r="F7" s="183" t="s">
        <v>204</v>
      </c>
      <c r="G7" s="339"/>
    </row>
    <row r="8" spans="1:7" ht="24" x14ac:dyDescent="0.25">
      <c r="A8" s="294" t="s">
        <v>420</v>
      </c>
      <c r="B8" s="285">
        <f>+B9</f>
        <v>125000001</v>
      </c>
      <c r="C8" s="285">
        <f t="shared" ref="C8:G8" si="0">+C9</f>
        <v>4660555.66</v>
      </c>
      <c r="D8" s="285">
        <f t="shared" si="0"/>
        <v>129660556.66</v>
      </c>
      <c r="E8" s="285">
        <f t="shared" si="0"/>
        <v>128101461</v>
      </c>
      <c r="F8" s="285">
        <f t="shared" si="0"/>
        <v>124536137.56</v>
      </c>
      <c r="G8" s="285">
        <f t="shared" si="0"/>
        <v>1559095.6599999964</v>
      </c>
    </row>
    <row r="9" spans="1:7" x14ac:dyDescent="0.25">
      <c r="A9" s="176" t="s">
        <v>421</v>
      </c>
      <c r="B9" s="295">
        <v>125000001</v>
      </c>
      <c r="C9" s="152">
        <v>4660555.66</v>
      </c>
      <c r="D9" s="152">
        <v>129660556.66</v>
      </c>
      <c r="E9" s="152">
        <v>128101461</v>
      </c>
      <c r="F9" s="152">
        <v>124536137.56</v>
      </c>
      <c r="G9" s="152">
        <f>+D9-E9</f>
        <v>1559095.6599999964</v>
      </c>
    </row>
    <row r="10" spans="1:7" x14ac:dyDescent="0.25">
      <c r="A10" s="176" t="s">
        <v>422</v>
      </c>
      <c r="B10" s="295">
        <v>0</v>
      </c>
      <c r="C10" s="295">
        <v>0</v>
      </c>
      <c r="D10" s="295">
        <v>0</v>
      </c>
      <c r="E10" s="295">
        <v>0</v>
      </c>
      <c r="F10" s="295">
        <v>0</v>
      </c>
      <c r="G10" s="295">
        <v>0</v>
      </c>
    </row>
    <row r="11" spans="1:7" ht="24" x14ac:dyDescent="0.25">
      <c r="A11" s="176" t="s">
        <v>423</v>
      </c>
      <c r="B11" s="295">
        <v>0</v>
      </c>
      <c r="C11" s="295">
        <v>0</v>
      </c>
      <c r="D11" s="295">
        <v>0</v>
      </c>
      <c r="E11" s="295">
        <v>0</v>
      </c>
      <c r="F11" s="295">
        <v>0</v>
      </c>
      <c r="G11" s="295">
        <v>0</v>
      </c>
    </row>
    <row r="12" spans="1:7" x14ac:dyDescent="0.25">
      <c r="A12" s="176" t="s">
        <v>424</v>
      </c>
      <c r="B12" s="295">
        <v>0</v>
      </c>
      <c r="C12" s="295">
        <v>0</v>
      </c>
      <c r="D12" s="295">
        <v>0</v>
      </c>
      <c r="E12" s="295">
        <v>0</v>
      </c>
      <c r="F12" s="295">
        <v>0</v>
      </c>
      <c r="G12" s="295">
        <v>0</v>
      </c>
    </row>
    <row r="13" spans="1:7" x14ac:dyDescent="0.25">
      <c r="A13" s="176" t="s">
        <v>425</v>
      </c>
      <c r="B13" s="295">
        <v>0</v>
      </c>
      <c r="C13" s="295">
        <v>0</v>
      </c>
      <c r="D13" s="295">
        <v>0</v>
      </c>
      <c r="E13" s="295">
        <v>0</v>
      </c>
      <c r="F13" s="295">
        <v>0</v>
      </c>
      <c r="G13" s="295">
        <v>0</v>
      </c>
    </row>
    <row r="14" spans="1:7" x14ac:dyDescent="0.25">
      <c r="A14" s="176" t="s">
        <v>426</v>
      </c>
      <c r="B14" s="295">
        <v>0</v>
      </c>
      <c r="C14" s="295">
        <v>0</v>
      </c>
      <c r="D14" s="295">
        <v>0</v>
      </c>
      <c r="E14" s="295">
        <v>0</v>
      </c>
      <c r="F14" s="295">
        <v>0</v>
      </c>
      <c r="G14" s="295">
        <v>0</v>
      </c>
    </row>
    <row r="15" spans="1:7" ht="24" x14ac:dyDescent="0.25">
      <c r="A15" s="176" t="s">
        <v>427</v>
      </c>
      <c r="B15" s="295">
        <v>0</v>
      </c>
      <c r="C15" s="295">
        <v>0</v>
      </c>
      <c r="D15" s="295">
        <v>0</v>
      </c>
      <c r="E15" s="295">
        <v>0</v>
      </c>
      <c r="F15" s="295">
        <v>0</v>
      </c>
      <c r="G15" s="295">
        <v>0</v>
      </c>
    </row>
    <row r="16" spans="1:7" ht="24" x14ac:dyDescent="0.25">
      <c r="A16" s="296" t="s">
        <v>428</v>
      </c>
      <c r="B16" s="295">
        <v>0</v>
      </c>
      <c r="C16" s="295">
        <v>0</v>
      </c>
      <c r="D16" s="295">
        <v>0</v>
      </c>
      <c r="E16" s="295">
        <v>0</v>
      </c>
      <c r="F16" s="295">
        <v>0</v>
      </c>
      <c r="G16" s="295">
        <v>0</v>
      </c>
    </row>
    <row r="17" spans="1:7" x14ac:dyDescent="0.25">
      <c r="A17" s="296" t="s">
        <v>429</v>
      </c>
      <c r="B17" s="295">
        <v>0</v>
      </c>
      <c r="C17" s="295">
        <v>0</v>
      </c>
      <c r="D17" s="295">
        <v>0</v>
      </c>
      <c r="E17" s="295">
        <v>0</v>
      </c>
      <c r="F17" s="295">
        <v>0</v>
      </c>
      <c r="G17" s="295">
        <v>0</v>
      </c>
    </row>
    <row r="18" spans="1:7" x14ac:dyDescent="0.25">
      <c r="A18" s="176" t="s">
        <v>430</v>
      </c>
      <c r="B18" s="295">
        <v>0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</row>
    <row r="19" spans="1:7" x14ac:dyDescent="0.25">
      <c r="A19" s="176"/>
      <c r="B19" s="297"/>
      <c r="C19" s="298"/>
      <c r="D19" s="298"/>
      <c r="E19" s="298"/>
      <c r="F19" s="298"/>
      <c r="G19" s="298"/>
    </row>
    <row r="20" spans="1:7" x14ac:dyDescent="0.25">
      <c r="A20" s="294" t="s">
        <v>431</v>
      </c>
      <c r="B20" s="285">
        <v>0</v>
      </c>
      <c r="C20" s="285">
        <v>0</v>
      </c>
      <c r="D20" s="285">
        <v>0</v>
      </c>
      <c r="E20" s="285">
        <v>0</v>
      </c>
      <c r="F20" s="285">
        <v>0</v>
      </c>
      <c r="G20" s="285">
        <v>0</v>
      </c>
    </row>
    <row r="21" spans="1:7" x14ac:dyDescent="0.25">
      <c r="A21" s="176" t="s">
        <v>421</v>
      </c>
      <c r="B21" s="295">
        <v>0</v>
      </c>
      <c r="C21" s="295">
        <v>0</v>
      </c>
      <c r="D21" s="295">
        <v>0</v>
      </c>
      <c r="E21" s="295">
        <v>0</v>
      </c>
      <c r="F21" s="295">
        <v>0</v>
      </c>
      <c r="G21" s="295">
        <v>0</v>
      </c>
    </row>
    <row r="22" spans="1:7" x14ac:dyDescent="0.25">
      <c r="A22" s="176" t="s">
        <v>422</v>
      </c>
      <c r="B22" s="295">
        <v>0</v>
      </c>
      <c r="C22" s="295">
        <v>0</v>
      </c>
      <c r="D22" s="295">
        <v>0</v>
      </c>
      <c r="E22" s="295">
        <v>0</v>
      </c>
      <c r="F22" s="295">
        <v>0</v>
      </c>
      <c r="G22" s="295">
        <v>0</v>
      </c>
    </row>
    <row r="23" spans="1:7" x14ac:dyDescent="0.25">
      <c r="A23" s="176" t="s">
        <v>423</v>
      </c>
      <c r="B23" s="295">
        <v>0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</row>
    <row r="24" spans="1:7" x14ac:dyDescent="0.25">
      <c r="A24" s="176" t="s">
        <v>424</v>
      </c>
      <c r="B24" s="295">
        <v>0</v>
      </c>
      <c r="C24" s="295">
        <v>0</v>
      </c>
      <c r="D24" s="295">
        <v>0</v>
      </c>
      <c r="E24" s="295">
        <v>0</v>
      </c>
      <c r="F24" s="295">
        <v>0</v>
      </c>
      <c r="G24" s="295">
        <v>0</v>
      </c>
    </row>
    <row r="25" spans="1:7" x14ac:dyDescent="0.25">
      <c r="A25" s="176" t="s">
        <v>425</v>
      </c>
      <c r="B25" s="295">
        <v>0</v>
      </c>
      <c r="C25" s="295">
        <v>0</v>
      </c>
      <c r="D25" s="295">
        <v>0</v>
      </c>
      <c r="E25" s="295">
        <v>0</v>
      </c>
      <c r="F25" s="295">
        <v>0</v>
      </c>
      <c r="G25" s="295">
        <v>0</v>
      </c>
    </row>
    <row r="26" spans="1:7" x14ac:dyDescent="0.25">
      <c r="A26" s="176" t="s">
        <v>426</v>
      </c>
      <c r="B26" s="295">
        <v>0</v>
      </c>
      <c r="C26" s="295">
        <v>0</v>
      </c>
      <c r="D26" s="295">
        <v>0</v>
      </c>
      <c r="E26" s="295">
        <v>0</v>
      </c>
      <c r="F26" s="295">
        <v>0</v>
      </c>
      <c r="G26" s="295">
        <v>0</v>
      </c>
    </row>
    <row r="27" spans="1:7" ht="24" x14ac:dyDescent="0.25">
      <c r="A27" s="176" t="s">
        <v>427</v>
      </c>
      <c r="B27" s="295">
        <v>0</v>
      </c>
      <c r="C27" s="295">
        <v>0</v>
      </c>
      <c r="D27" s="295">
        <v>0</v>
      </c>
      <c r="E27" s="295">
        <v>0</v>
      </c>
      <c r="F27" s="295">
        <v>0</v>
      </c>
      <c r="G27" s="295">
        <v>0</v>
      </c>
    </row>
    <row r="28" spans="1:7" x14ac:dyDescent="0.25">
      <c r="A28" s="296" t="s">
        <v>428</v>
      </c>
      <c r="B28" s="295">
        <v>0</v>
      </c>
      <c r="C28" s="295">
        <v>0</v>
      </c>
      <c r="D28" s="295">
        <v>0</v>
      </c>
      <c r="E28" s="295">
        <v>0</v>
      </c>
      <c r="F28" s="295">
        <v>0</v>
      </c>
      <c r="G28" s="295">
        <v>0</v>
      </c>
    </row>
    <row r="29" spans="1:7" x14ac:dyDescent="0.25">
      <c r="A29" s="296" t="s">
        <v>429</v>
      </c>
      <c r="B29" s="295">
        <v>0</v>
      </c>
      <c r="C29" s="295">
        <v>0</v>
      </c>
      <c r="D29" s="295">
        <v>0</v>
      </c>
      <c r="E29" s="295">
        <v>0</v>
      </c>
      <c r="F29" s="295">
        <v>0</v>
      </c>
      <c r="G29" s="295">
        <v>0</v>
      </c>
    </row>
    <row r="30" spans="1:7" ht="15.75" thickBot="1" x14ac:dyDescent="0.3">
      <c r="A30" s="175" t="s">
        <v>430</v>
      </c>
      <c r="B30" s="180">
        <v>0</v>
      </c>
      <c r="C30" s="180">
        <v>0</v>
      </c>
      <c r="D30" s="180">
        <v>0</v>
      </c>
      <c r="E30" s="180">
        <v>0</v>
      </c>
      <c r="F30" s="180">
        <v>0</v>
      </c>
      <c r="G30" s="180">
        <v>0</v>
      </c>
    </row>
    <row r="31" spans="1:7" x14ac:dyDescent="0.25">
      <c r="A31" s="294" t="s">
        <v>432</v>
      </c>
      <c r="B31" s="299">
        <f>+B8</f>
        <v>125000001</v>
      </c>
      <c r="C31" s="299">
        <f t="shared" ref="C31:G31" si="1">+C8</f>
        <v>4660555.66</v>
      </c>
      <c r="D31" s="299">
        <f t="shared" si="1"/>
        <v>129660556.66</v>
      </c>
      <c r="E31" s="299">
        <f t="shared" si="1"/>
        <v>128101461</v>
      </c>
      <c r="F31" s="299">
        <f t="shared" si="1"/>
        <v>124536137.56</v>
      </c>
      <c r="G31" s="299">
        <f t="shared" si="1"/>
        <v>1559095.6599999964</v>
      </c>
    </row>
    <row r="32" spans="1:7" ht="15.75" thickBot="1" x14ac:dyDescent="0.3">
      <c r="A32" s="300"/>
      <c r="B32" s="301"/>
      <c r="C32" s="166"/>
      <c r="D32" s="166"/>
      <c r="E32" s="166"/>
      <c r="F32" s="166"/>
      <c r="G32" s="166"/>
    </row>
    <row r="34" spans="1:7" x14ac:dyDescent="0.25">
      <c r="A34" s="414" t="s">
        <v>635</v>
      </c>
      <c r="B34" s="414"/>
      <c r="C34" s="414"/>
      <c r="D34" s="414"/>
      <c r="E34" s="414"/>
      <c r="F34" s="414"/>
      <c r="G34" s="414"/>
    </row>
    <row r="35" spans="1:7" x14ac:dyDescent="0.25">
      <c r="A35" s="414"/>
      <c r="B35" s="414"/>
      <c r="C35" s="414"/>
      <c r="D35" s="414"/>
      <c r="E35" s="414"/>
      <c r="F35" s="414"/>
      <c r="G35" s="414"/>
    </row>
    <row r="36" spans="1:7" x14ac:dyDescent="0.25">
      <c r="A36" s="269"/>
      <c r="B36" s="269"/>
      <c r="C36" s="269"/>
      <c r="D36" s="269"/>
      <c r="E36" s="269"/>
      <c r="F36" s="269"/>
      <c r="G36" s="269"/>
    </row>
    <row r="37" spans="1:7" x14ac:dyDescent="0.25">
      <c r="A37" s="181"/>
      <c r="B37" s="181"/>
      <c r="C37" s="181"/>
      <c r="D37" s="181"/>
      <c r="E37" s="181"/>
      <c r="F37" s="181"/>
      <c r="G37" s="181"/>
    </row>
    <row r="38" spans="1:7" x14ac:dyDescent="0.25">
      <c r="A38" s="181"/>
      <c r="B38" s="181"/>
      <c r="C38" s="181"/>
      <c r="D38" s="181"/>
      <c r="E38" s="181"/>
      <c r="F38" s="181"/>
      <c r="G38" s="181"/>
    </row>
    <row r="39" spans="1:7" x14ac:dyDescent="0.25">
      <c r="A39" s="153"/>
      <c r="B39" s="154"/>
      <c r="C39" s="155"/>
      <c r="D39" s="155"/>
      <c r="E39" s="199"/>
      <c r="F39" s="157"/>
      <c r="G39" s="154"/>
    </row>
    <row r="40" spans="1:7" x14ac:dyDescent="0.25">
      <c r="A40" s="100"/>
      <c r="B40" s="353"/>
      <c r="C40" s="353"/>
      <c r="D40" s="102"/>
      <c r="E40" s="116"/>
      <c r="F40" s="116"/>
      <c r="G40" s="116"/>
    </row>
    <row r="41" spans="1:7" x14ac:dyDescent="0.25">
      <c r="A41" s="149" t="s">
        <v>636</v>
      </c>
      <c r="B41" s="149"/>
      <c r="D41" s="102"/>
      <c r="E41" s="110" t="s">
        <v>795</v>
      </c>
      <c r="F41" s="110"/>
      <c r="G41" s="110"/>
    </row>
    <row r="42" spans="1:7" ht="15" customHeight="1" x14ac:dyDescent="0.25">
      <c r="A42" s="150" t="s">
        <v>796</v>
      </c>
      <c r="B42" s="150"/>
      <c r="D42" s="202"/>
      <c r="E42" s="398" t="s">
        <v>803</v>
      </c>
      <c r="F42" s="398"/>
      <c r="G42" s="398"/>
    </row>
    <row r="43" spans="1:7" x14ac:dyDescent="0.25">
      <c r="A43" s="144"/>
      <c r="B43" s="150"/>
      <c r="C43" s="144"/>
      <c r="D43" s="112"/>
      <c r="E43" s="348"/>
      <c r="F43" s="348"/>
      <c r="G43" s="348"/>
    </row>
  </sheetData>
  <mergeCells count="12">
    <mergeCell ref="E42:G42"/>
    <mergeCell ref="E43:G43"/>
    <mergeCell ref="A34:G35"/>
    <mergeCell ref="B40:C40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zoomScaleNormal="100" workbookViewId="0">
      <selection activeCell="I13" sqref="I13"/>
    </sheetView>
  </sheetViews>
  <sheetFormatPr baseColWidth="10" defaultRowHeight="15" x14ac:dyDescent="0.25"/>
  <cols>
    <col min="1" max="1" width="24.5" customWidth="1"/>
  </cols>
  <sheetData>
    <row r="1" spans="1:7" x14ac:dyDescent="0.25">
      <c r="A1" s="430" t="s">
        <v>120</v>
      </c>
      <c r="B1" s="431"/>
      <c r="C1" s="431"/>
      <c r="D1" s="431"/>
      <c r="E1" s="431"/>
      <c r="F1" s="431"/>
      <c r="G1" s="432"/>
    </row>
    <row r="2" spans="1:7" x14ac:dyDescent="0.25">
      <c r="A2" s="433" t="s">
        <v>433</v>
      </c>
      <c r="B2" s="434"/>
      <c r="C2" s="434"/>
      <c r="D2" s="434"/>
      <c r="E2" s="434"/>
      <c r="F2" s="434"/>
      <c r="G2" s="435"/>
    </row>
    <row r="3" spans="1:7" x14ac:dyDescent="0.25">
      <c r="A3" s="433" t="s">
        <v>1</v>
      </c>
      <c r="B3" s="434"/>
      <c r="C3" s="434"/>
      <c r="D3" s="434"/>
      <c r="E3" s="434"/>
      <c r="F3" s="434"/>
      <c r="G3" s="435"/>
    </row>
    <row r="4" spans="1:7" ht="15.75" thickBot="1" x14ac:dyDescent="0.3">
      <c r="A4" s="436" t="s">
        <v>434</v>
      </c>
      <c r="B4" s="437"/>
      <c r="C4" s="437"/>
      <c r="D4" s="437"/>
      <c r="E4" s="437"/>
      <c r="F4" s="437"/>
      <c r="G4" s="438"/>
    </row>
    <row r="5" spans="1:7" ht="15" customHeight="1" x14ac:dyDescent="0.25">
      <c r="A5" s="480" t="s">
        <v>435</v>
      </c>
      <c r="B5" s="8" t="s">
        <v>436</v>
      </c>
      <c r="C5" s="455">
        <v>2018</v>
      </c>
      <c r="D5" s="455">
        <v>2019</v>
      </c>
      <c r="E5" s="455">
        <v>2020</v>
      </c>
      <c r="F5" s="455">
        <v>2021</v>
      </c>
      <c r="G5" s="455">
        <v>2022</v>
      </c>
    </row>
    <row r="6" spans="1:7" ht="15.75" thickBot="1" x14ac:dyDescent="0.3">
      <c r="A6" s="481"/>
      <c r="B6" s="5">
        <v>2017</v>
      </c>
      <c r="C6" s="457"/>
      <c r="D6" s="457"/>
      <c r="E6" s="457"/>
      <c r="F6" s="457"/>
      <c r="G6" s="457"/>
    </row>
    <row r="7" spans="1:7" x14ac:dyDescent="0.25">
      <c r="A7" s="19"/>
      <c r="B7" s="20"/>
      <c r="C7" s="20"/>
      <c r="D7" s="20"/>
      <c r="E7" s="20"/>
      <c r="F7" s="20"/>
      <c r="G7" s="20"/>
    </row>
    <row r="8" spans="1:7" ht="17.25" x14ac:dyDescent="0.25">
      <c r="A8" s="21" t="s">
        <v>437</v>
      </c>
      <c r="B8" s="20"/>
      <c r="C8" s="20"/>
      <c r="D8" s="20"/>
      <c r="E8" s="20"/>
      <c r="F8" s="20"/>
      <c r="G8" s="20"/>
    </row>
    <row r="9" spans="1:7" x14ac:dyDescent="0.25">
      <c r="A9" s="131" t="s">
        <v>438</v>
      </c>
      <c r="B9" s="20"/>
      <c r="C9" s="20"/>
      <c r="D9" s="20"/>
      <c r="E9" s="20"/>
      <c r="F9" s="20"/>
      <c r="G9" s="20"/>
    </row>
    <row r="10" spans="1:7" x14ac:dyDescent="0.25">
      <c r="A10" s="131" t="s">
        <v>439</v>
      </c>
      <c r="B10" s="20"/>
      <c r="C10" s="20"/>
      <c r="D10" s="20"/>
      <c r="E10" s="20"/>
      <c r="F10" s="20"/>
      <c r="G10" s="20"/>
    </row>
    <row r="11" spans="1:7" x14ac:dyDescent="0.25">
      <c r="A11" s="131" t="s">
        <v>440</v>
      </c>
      <c r="B11" s="20"/>
      <c r="C11" s="20"/>
      <c r="D11" s="20"/>
      <c r="E11" s="20"/>
      <c r="F11" s="20"/>
      <c r="G11" s="20"/>
    </row>
    <row r="12" spans="1:7" x14ac:dyDescent="0.25">
      <c r="A12" s="131" t="s">
        <v>441</v>
      </c>
      <c r="B12" s="20"/>
      <c r="C12" s="20"/>
      <c r="D12" s="20"/>
      <c r="E12" s="20"/>
      <c r="F12" s="20"/>
      <c r="G12" s="20"/>
    </row>
    <row r="13" spans="1:7" x14ac:dyDescent="0.25">
      <c r="A13" s="131" t="s">
        <v>442</v>
      </c>
      <c r="B13" s="20"/>
      <c r="C13" s="20"/>
      <c r="D13" s="20"/>
      <c r="E13" s="20"/>
      <c r="F13" s="20"/>
      <c r="G13" s="20"/>
    </row>
    <row r="14" spans="1:7" x14ac:dyDescent="0.25">
      <c r="A14" s="131" t="s">
        <v>443</v>
      </c>
      <c r="B14" s="20"/>
      <c r="C14" s="20"/>
      <c r="D14" s="20"/>
      <c r="E14" s="20"/>
      <c r="F14" s="20"/>
      <c r="G14" s="20"/>
    </row>
    <row r="15" spans="1:7" x14ac:dyDescent="0.25">
      <c r="A15" s="131" t="s">
        <v>444</v>
      </c>
      <c r="B15" s="20"/>
      <c r="C15" s="20"/>
      <c r="D15" s="20"/>
      <c r="E15" s="20"/>
      <c r="F15" s="20"/>
      <c r="G15" s="20"/>
    </row>
    <row r="16" spans="1:7" x14ac:dyDescent="0.25">
      <c r="A16" s="131" t="s">
        <v>445</v>
      </c>
      <c r="B16" s="20"/>
      <c r="C16" s="20"/>
      <c r="D16" s="20"/>
      <c r="E16" s="20"/>
      <c r="F16" s="20"/>
      <c r="G16" s="20"/>
    </row>
    <row r="17" spans="1:7" x14ac:dyDescent="0.25">
      <c r="A17" s="131" t="s">
        <v>446</v>
      </c>
      <c r="B17" s="20"/>
      <c r="C17" s="20"/>
      <c r="D17" s="20"/>
      <c r="E17" s="20"/>
      <c r="F17" s="20"/>
      <c r="G17" s="20"/>
    </row>
    <row r="18" spans="1:7" x14ac:dyDescent="0.25">
      <c r="A18" s="131" t="s">
        <v>447</v>
      </c>
      <c r="B18" s="20"/>
      <c r="C18" s="20"/>
      <c r="D18" s="20"/>
      <c r="E18" s="20"/>
      <c r="F18" s="20"/>
      <c r="G18" s="20"/>
    </row>
    <row r="19" spans="1:7" x14ac:dyDescent="0.25">
      <c r="A19" s="131" t="s">
        <v>448</v>
      </c>
      <c r="B19" s="20"/>
      <c r="C19" s="20"/>
      <c r="D19" s="20"/>
      <c r="E19" s="20"/>
      <c r="F19" s="20"/>
      <c r="G19" s="20"/>
    </row>
    <row r="20" spans="1:7" x14ac:dyDescent="0.25">
      <c r="A20" s="131" t="s">
        <v>449</v>
      </c>
      <c r="B20" s="20"/>
      <c r="C20" s="20"/>
      <c r="D20" s="20"/>
      <c r="E20" s="20"/>
      <c r="F20" s="20"/>
      <c r="G20" s="20"/>
    </row>
    <row r="21" spans="1:7" x14ac:dyDescent="0.25">
      <c r="A21" s="132"/>
      <c r="B21" s="20"/>
      <c r="C21" s="20"/>
      <c r="D21" s="20"/>
      <c r="E21" s="20"/>
      <c r="F21" s="20"/>
      <c r="G21" s="20"/>
    </row>
    <row r="22" spans="1:7" ht="17.25" x14ac:dyDescent="0.25">
      <c r="A22" s="21" t="s">
        <v>450</v>
      </c>
      <c r="B22" s="20"/>
      <c r="C22" s="20"/>
      <c r="D22" s="20"/>
      <c r="E22" s="20"/>
      <c r="F22" s="20"/>
      <c r="G22" s="20"/>
    </row>
    <row r="23" spans="1:7" x14ac:dyDescent="0.25">
      <c r="A23" s="131" t="s">
        <v>451</v>
      </c>
      <c r="B23" s="20"/>
      <c r="C23" s="20"/>
      <c r="D23" s="20"/>
      <c r="E23" s="20"/>
      <c r="F23" s="20"/>
      <c r="G23" s="20"/>
    </row>
    <row r="24" spans="1:7" x14ac:dyDescent="0.25">
      <c r="A24" s="131" t="s">
        <v>452</v>
      </c>
      <c r="B24" s="20"/>
      <c r="C24" s="20"/>
      <c r="D24" s="20"/>
      <c r="E24" s="20"/>
      <c r="F24" s="20"/>
      <c r="G24" s="20"/>
    </row>
    <row r="25" spans="1:7" x14ac:dyDescent="0.25">
      <c r="A25" s="131" t="s">
        <v>453</v>
      </c>
      <c r="B25" s="20"/>
      <c r="C25" s="20"/>
      <c r="D25" s="20"/>
      <c r="E25" s="20"/>
      <c r="F25" s="20"/>
      <c r="G25" s="20"/>
    </row>
    <row r="26" spans="1:7" ht="17.25" x14ac:dyDescent="0.25">
      <c r="A26" s="22" t="s">
        <v>454</v>
      </c>
      <c r="B26" s="20"/>
      <c r="C26" s="20"/>
      <c r="D26" s="20"/>
      <c r="E26" s="20"/>
      <c r="F26" s="20"/>
      <c r="G26" s="20"/>
    </row>
    <row r="27" spans="1:7" x14ac:dyDescent="0.25">
      <c r="A27" s="131" t="s">
        <v>455</v>
      </c>
      <c r="B27" s="20"/>
      <c r="C27" s="20"/>
      <c r="D27" s="20"/>
      <c r="E27" s="20"/>
      <c r="F27" s="20"/>
      <c r="G27" s="20"/>
    </row>
    <row r="28" spans="1:7" x14ac:dyDescent="0.25">
      <c r="A28" s="132"/>
      <c r="B28" s="20"/>
      <c r="C28" s="20"/>
      <c r="D28" s="20"/>
      <c r="E28" s="20"/>
      <c r="F28" s="20"/>
      <c r="G28" s="20"/>
    </row>
    <row r="29" spans="1:7" ht="17.25" x14ac:dyDescent="0.25">
      <c r="A29" s="21" t="s">
        <v>456</v>
      </c>
      <c r="B29" s="20"/>
      <c r="C29" s="20"/>
      <c r="D29" s="20"/>
      <c r="E29" s="20"/>
      <c r="F29" s="20"/>
      <c r="G29" s="20"/>
    </row>
    <row r="30" spans="1:7" x14ac:dyDescent="0.25">
      <c r="A30" s="131" t="s">
        <v>457</v>
      </c>
      <c r="B30" s="20"/>
      <c r="C30" s="20"/>
      <c r="D30" s="20"/>
      <c r="E30" s="20"/>
      <c r="F30" s="20"/>
      <c r="G30" s="20"/>
    </row>
    <row r="31" spans="1:7" x14ac:dyDescent="0.25">
      <c r="A31" s="132"/>
      <c r="B31" s="20"/>
      <c r="C31" s="20"/>
      <c r="D31" s="20"/>
      <c r="E31" s="20"/>
      <c r="F31" s="20"/>
      <c r="G31" s="20"/>
    </row>
    <row r="32" spans="1:7" ht="17.25" x14ac:dyDescent="0.25">
      <c r="A32" s="21" t="s">
        <v>458</v>
      </c>
      <c r="B32" s="20"/>
      <c r="C32" s="20"/>
      <c r="D32" s="20"/>
      <c r="E32" s="20"/>
      <c r="F32" s="20"/>
      <c r="G32" s="20"/>
    </row>
    <row r="33" spans="1:7" x14ac:dyDescent="0.25">
      <c r="A33" s="132"/>
      <c r="B33" s="20"/>
      <c r="C33" s="20"/>
      <c r="D33" s="20"/>
      <c r="E33" s="20"/>
      <c r="F33" s="20"/>
      <c r="G33" s="20"/>
    </row>
    <row r="34" spans="1:7" x14ac:dyDescent="0.25">
      <c r="A34" s="130" t="s">
        <v>293</v>
      </c>
      <c r="B34" s="20"/>
      <c r="C34" s="20"/>
      <c r="D34" s="20"/>
      <c r="E34" s="20"/>
      <c r="F34" s="20"/>
      <c r="G34" s="20"/>
    </row>
    <row r="35" spans="1:7" ht="16.5" x14ac:dyDescent="0.25">
      <c r="A35" s="22" t="s">
        <v>459</v>
      </c>
      <c r="B35" s="20"/>
      <c r="C35" s="20"/>
      <c r="D35" s="20"/>
      <c r="E35" s="20"/>
      <c r="F35" s="20"/>
      <c r="G35" s="20"/>
    </row>
    <row r="36" spans="1:7" ht="24.75" x14ac:dyDescent="0.25">
      <c r="A36" s="22" t="s">
        <v>460</v>
      </c>
      <c r="B36" s="20"/>
      <c r="C36" s="20"/>
      <c r="D36" s="20"/>
      <c r="E36" s="20"/>
      <c r="F36" s="20"/>
      <c r="G36" s="20"/>
    </row>
    <row r="37" spans="1:7" ht="16.5" x14ac:dyDescent="0.25">
      <c r="A37" s="21" t="s">
        <v>461</v>
      </c>
      <c r="B37" s="20"/>
      <c r="C37" s="20"/>
      <c r="D37" s="20"/>
      <c r="E37" s="20"/>
      <c r="F37" s="20"/>
      <c r="G37" s="20"/>
    </row>
    <row r="38" spans="1:7" ht="15.75" thickBot="1" x14ac:dyDescent="0.3">
      <c r="A38" s="133"/>
      <c r="B38" s="23"/>
      <c r="C38" s="23"/>
      <c r="D38" s="23"/>
      <c r="E38" s="23"/>
      <c r="F38" s="23"/>
      <c r="G38" s="23"/>
    </row>
    <row r="40" spans="1:7" x14ac:dyDescent="0.25">
      <c r="A40" s="429" t="s">
        <v>635</v>
      </c>
      <c r="B40" s="429"/>
      <c r="C40" s="429"/>
      <c r="D40" s="429"/>
      <c r="E40" s="429"/>
      <c r="F40" s="429"/>
      <c r="G40" s="429"/>
    </row>
    <row r="41" spans="1:7" x14ac:dyDescent="0.25">
      <c r="A41" s="429"/>
      <c r="B41" s="429"/>
      <c r="C41" s="429"/>
      <c r="D41" s="429"/>
      <c r="E41" s="429"/>
      <c r="F41" s="429"/>
      <c r="G41" s="429"/>
    </row>
    <row r="47" spans="1:7" x14ac:dyDescent="0.25">
      <c r="A47" s="127"/>
      <c r="B47" s="100"/>
      <c r="D47" s="115"/>
      <c r="E47" s="114"/>
      <c r="F47" s="117"/>
      <c r="G47" s="127"/>
    </row>
    <row r="48" spans="1:7" x14ac:dyDescent="0.25">
      <c r="A48" s="121" t="s">
        <v>636</v>
      </c>
      <c r="D48" s="110"/>
      <c r="E48" s="424" t="s">
        <v>637</v>
      </c>
      <c r="F48" s="424"/>
      <c r="G48" s="424"/>
    </row>
    <row r="49" spans="1:7" x14ac:dyDescent="0.25">
      <c r="A49" s="120" t="s">
        <v>638</v>
      </c>
      <c r="D49" s="112"/>
      <c r="E49" s="348" t="s">
        <v>639</v>
      </c>
      <c r="F49" s="348"/>
      <c r="G49" s="348"/>
    </row>
  </sheetData>
  <mergeCells count="13">
    <mergeCell ref="E48:G48"/>
    <mergeCell ref="E49:G49"/>
    <mergeCell ref="A40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zoomScaleNormal="100" workbookViewId="0">
      <selection activeCell="H34" sqref="H34"/>
    </sheetView>
  </sheetViews>
  <sheetFormatPr baseColWidth="10" defaultRowHeight="15" x14ac:dyDescent="0.25"/>
  <cols>
    <col min="1" max="1" width="24.5" customWidth="1"/>
  </cols>
  <sheetData>
    <row r="1" spans="1:7" x14ac:dyDescent="0.25">
      <c r="A1" s="430" t="s">
        <v>120</v>
      </c>
      <c r="B1" s="431"/>
      <c r="C1" s="431"/>
      <c r="D1" s="431"/>
      <c r="E1" s="431"/>
      <c r="F1" s="431"/>
      <c r="G1" s="432"/>
    </row>
    <row r="2" spans="1:7" x14ac:dyDescent="0.25">
      <c r="A2" s="433" t="s">
        <v>462</v>
      </c>
      <c r="B2" s="434"/>
      <c r="C2" s="434"/>
      <c r="D2" s="434"/>
      <c r="E2" s="434"/>
      <c r="F2" s="434"/>
      <c r="G2" s="435"/>
    </row>
    <row r="3" spans="1:7" x14ac:dyDescent="0.25">
      <c r="A3" s="433" t="s">
        <v>1</v>
      </c>
      <c r="B3" s="434"/>
      <c r="C3" s="434"/>
      <c r="D3" s="434"/>
      <c r="E3" s="434"/>
      <c r="F3" s="434"/>
      <c r="G3" s="435"/>
    </row>
    <row r="4" spans="1:7" ht="15.75" thickBot="1" x14ac:dyDescent="0.3">
      <c r="A4" s="436" t="s">
        <v>463</v>
      </c>
      <c r="B4" s="437"/>
      <c r="C4" s="437"/>
      <c r="D4" s="437"/>
      <c r="E4" s="437"/>
      <c r="F4" s="437"/>
      <c r="G4" s="438"/>
    </row>
    <row r="5" spans="1:7" ht="15" customHeight="1" x14ac:dyDescent="0.25">
      <c r="A5" s="480" t="s">
        <v>435</v>
      </c>
      <c r="B5" s="122" t="s">
        <v>436</v>
      </c>
      <c r="C5" s="455">
        <v>2018</v>
      </c>
      <c r="D5" s="455">
        <v>2019</v>
      </c>
      <c r="E5" s="455">
        <v>2020</v>
      </c>
      <c r="F5" s="455">
        <v>2021</v>
      </c>
      <c r="G5" s="455">
        <v>2022</v>
      </c>
    </row>
    <row r="6" spans="1:7" ht="15.75" thickBot="1" x14ac:dyDescent="0.3">
      <c r="A6" s="481"/>
      <c r="B6" s="119">
        <v>2017</v>
      </c>
      <c r="C6" s="457"/>
      <c r="D6" s="457"/>
      <c r="E6" s="457"/>
      <c r="F6" s="457"/>
      <c r="G6" s="457"/>
    </row>
    <row r="7" spans="1:7" ht="17.25" x14ac:dyDescent="0.25">
      <c r="A7" s="6" t="s">
        <v>464</v>
      </c>
      <c r="B7" s="24"/>
      <c r="C7" s="24"/>
      <c r="D7" s="24"/>
      <c r="E7" s="24"/>
      <c r="F7" s="24"/>
      <c r="G7" s="24"/>
    </row>
    <row r="8" spans="1:7" x14ac:dyDescent="0.25">
      <c r="A8" s="134" t="s">
        <v>465</v>
      </c>
      <c r="B8" s="24"/>
      <c r="C8" s="24"/>
      <c r="D8" s="24"/>
      <c r="E8" s="24"/>
      <c r="F8" s="24"/>
      <c r="G8" s="24"/>
    </row>
    <row r="9" spans="1:7" x14ac:dyDescent="0.25">
      <c r="A9" s="134" t="s">
        <v>466</v>
      </c>
      <c r="B9" s="24"/>
      <c r="C9" s="24"/>
      <c r="D9" s="24"/>
      <c r="E9" s="24"/>
      <c r="F9" s="24"/>
      <c r="G9" s="24"/>
    </row>
    <row r="10" spans="1:7" x14ac:dyDescent="0.25">
      <c r="A10" s="134" t="s">
        <v>467</v>
      </c>
      <c r="B10" s="24"/>
      <c r="C10" s="24"/>
      <c r="D10" s="24"/>
      <c r="E10" s="24"/>
      <c r="F10" s="24"/>
      <c r="G10" s="24"/>
    </row>
    <row r="11" spans="1:7" ht="17.25" x14ac:dyDescent="0.25">
      <c r="A11" s="7" t="s">
        <v>468</v>
      </c>
      <c r="B11" s="24"/>
      <c r="C11" s="24"/>
      <c r="D11" s="24"/>
      <c r="E11" s="24"/>
      <c r="F11" s="24"/>
      <c r="G11" s="24"/>
    </row>
    <row r="12" spans="1:7" x14ac:dyDescent="0.25">
      <c r="A12" s="7" t="s">
        <v>469</v>
      </c>
      <c r="B12" s="24"/>
      <c r="C12" s="24"/>
      <c r="D12" s="24"/>
      <c r="E12" s="24"/>
      <c r="F12" s="24"/>
      <c r="G12" s="24"/>
    </row>
    <row r="13" spans="1:7" x14ac:dyDescent="0.25">
      <c r="A13" s="134" t="s">
        <v>470</v>
      </c>
      <c r="B13" s="24"/>
      <c r="C13" s="24"/>
      <c r="D13" s="24"/>
      <c r="E13" s="24"/>
      <c r="F13" s="24"/>
      <c r="G13" s="24"/>
    </row>
    <row r="14" spans="1:7" x14ac:dyDescent="0.25">
      <c r="A14" s="7" t="s">
        <v>471</v>
      </c>
      <c r="B14" s="24"/>
      <c r="C14" s="24"/>
      <c r="D14" s="24"/>
      <c r="E14" s="24"/>
      <c r="F14" s="24"/>
      <c r="G14" s="24"/>
    </row>
    <row r="15" spans="1:7" x14ac:dyDescent="0.25">
      <c r="A15" s="134" t="s">
        <v>472</v>
      </c>
      <c r="B15" s="24"/>
      <c r="C15" s="24"/>
      <c r="D15" s="24"/>
      <c r="E15" s="24"/>
      <c r="F15" s="24"/>
      <c r="G15" s="24"/>
    </row>
    <row r="16" spans="1:7" x14ac:dyDescent="0.25">
      <c r="A16" s="134" t="s">
        <v>473</v>
      </c>
      <c r="B16" s="24"/>
      <c r="C16" s="24"/>
      <c r="D16" s="24"/>
      <c r="E16" s="24"/>
      <c r="F16" s="24"/>
      <c r="G16" s="24"/>
    </row>
    <row r="17" spans="1:7" x14ac:dyDescent="0.25">
      <c r="A17" s="32"/>
      <c r="B17" s="24"/>
      <c r="C17" s="24"/>
      <c r="D17" s="24"/>
      <c r="E17" s="24"/>
      <c r="F17" s="24"/>
      <c r="G17" s="24"/>
    </row>
    <row r="18" spans="1:7" ht="17.25" x14ac:dyDescent="0.25">
      <c r="A18" s="6" t="s">
        <v>474</v>
      </c>
      <c r="B18" s="24"/>
      <c r="C18" s="24"/>
      <c r="D18" s="24"/>
      <c r="E18" s="24"/>
      <c r="F18" s="24"/>
      <c r="G18" s="24"/>
    </row>
    <row r="19" spans="1:7" x14ac:dyDescent="0.25">
      <c r="A19" s="134" t="s">
        <v>465</v>
      </c>
      <c r="B19" s="24"/>
      <c r="C19" s="24"/>
      <c r="D19" s="24"/>
      <c r="E19" s="24"/>
      <c r="F19" s="24"/>
      <c r="G19" s="24"/>
    </row>
    <row r="20" spans="1:7" x14ac:dyDescent="0.25">
      <c r="A20" s="134" t="s">
        <v>466</v>
      </c>
      <c r="B20" s="24"/>
      <c r="C20" s="24"/>
      <c r="D20" s="24"/>
      <c r="E20" s="24"/>
      <c r="F20" s="24"/>
      <c r="G20" s="24"/>
    </row>
    <row r="21" spans="1:7" x14ac:dyDescent="0.25">
      <c r="A21" s="134" t="s">
        <v>467</v>
      </c>
      <c r="B21" s="24"/>
      <c r="C21" s="24"/>
      <c r="D21" s="24"/>
      <c r="E21" s="24"/>
      <c r="F21" s="24"/>
      <c r="G21" s="24"/>
    </row>
    <row r="22" spans="1:7" ht="17.25" x14ac:dyDescent="0.25">
      <c r="A22" s="7" t="s">
        <v>468</v>
      </c>
      <c r="B22" s="24"/>
      <c r="C22" s="24"/>
      <c r="D22" s="24"/>
      <c r="E22" s="24"/>
      <c r="F22" s="24"/>
      <c r="G22" s="24"/>
    </row>
    <row r="23" spans="1:7" x14ac:dyDescent="0.25">
      <c r="A23" s="7" t="s">
        <v>469</v>
      </c>
      <c r="B23" s="24"/>
      <c r="C23" s="24"/>
      <c r="D23" s="24"/>
      <c r="E23" s="24"/>
      <c r="F23" s="24"/>
      <c r="G23" s="24"/>
    </row>
    <row r="24" spans="1:7" x14ac:dyDescent="0.25">
      <c r="A24" s="134" t="s">
        <v>470</v>
      </c>
      <c r="B24" s="24"/>
      <c r="C24" s="24"/>
      <c r="D24" s="24"/>
      <c r="E24" s="24"/>
      <c r="F24" s="24"/>
      <c r="G24" s="24"/>
    </row>
    <row r="25" spans="1:7" x14ac:dyDescent="0.25">
      <c r="A25" s="7" t="s">
        <v>471</v>
      </c>
      <c r="B25" s="24"/>
      <c r="C25" s="24"/>
      <c r="D25" s="24"/>
      <c r="E25" s="24"/>
      <c r="F25" s="24"/>
      <c r="G25" s="24"/>
    </row>
    <row r="26" spans="1:7" x14ac:dyDescent="0.25">
      <c r="A26" s="134" t="s">
        <v>475</v>
      </c>
      <c r="B26" s="24"/>
      <c r="C26" s="24"/>
      <c r="D26" s="24"/>
      <c r="E26" s="24"/>
      <c r="F26" s="24"/>
      <c r="G26" s="24"/>
    </row>
    <row r="27" spans="1:7" x14ac:dyDescent="0.25">
      <c r="A27" s="134" t="s">
        <v>473</v>
      </c>
      <c r="B27" s="24"/>
      <c r="C27" s="24"/>
      <c r="D27" s="24"/>
      <c r="E27" s="24"/>
      <c r="F27" s="24"/>
      <c r="G27" s="24"/>
    </row>
    <row r="28" spans="1:7" x14ac:dyDescent="0.25">
      <c r="A28" s="32"/>
      <c r="B28" s="24"/>
      <c r="C28" s="24"/>
      <c r="D28" s="24"/>
      <c r="E28" s="24"/>
      <c r="F28" s="24"/>
      <c r="G28" s="24"/>
    </row>
    <row r="29" spans="1:7" ht="17.25" x14ac:dyDescent="0.25">
      <c r="A29" s="6" t="s">
        <v>476</v>
      </c>
      <c r="B29" s="24"/>
      <c r="C29" s="24"/>
      <c r="D29" s="24"/>
      <c r="E29" s="24"/>
      <c r="F29" s="24"/>
      <c r="G29" s="24"/>
    </row>
    <row r="30" spans="1:7" ht="15.75" thickBot="1" x14ac:dyDescent="0.3">
      <c r="A30" s="33"/>
      <c r="B30" s="25"/>
      <c r="C30" s="25"/>
      <c r="D30" s="25"/>
      <c r="E30" s="25"/>
      <c r="F30" s="25"/>
      <c r="G30" s="25"/>
    </row>
    <row r="32" spans="1:7" x14ac:dyDescent="0.25">
      <c r="A32" s="429" t="s">
        <v>635</v>
      </c>
      <c r="B32" s="429"/>
      <c r="C32" s="429"/>
      <c r="D32" s="429"/>
      <c r="E32" s="429"/>
      <c r="F32" s="429"/>
      <c r="G32" s="429"/>
    </row>
    <row r="33" spans="1:7" x14ac:dyDescent="0.25">
      <c r="A33" s="429"/>
      <c r="B33" s="429"/>
      <c r="C33" s="429"/>
      <c r="D33" s="429"/>
      <c r="E33" s="429"/>
      <c r="F33" s="429"/>
      <c r="G33" s="429"/>
    </row>
    <row r="39" spans="1:7" x14ac:dyDescent="0.25">
      <c r="A39" s="127"/>
      <c r="B39" s="100"/>
      <c r="D39" s="115"/>
      <c r="E39" s="114"/>
      <c r="F39" s="117"/>
      <c r="G39" s="127"/>
    </row>
    <row r="40" spans="1:7" x14ac:dyDescent="0.25">
      <c r="A40" s="121" t="s">
        <v>636</v>
      </c>
      <c r="D40" s="110"/>
      <c r="E40" s="424" t="s">
        <v>637</v>
      </c>
      <c r="F40" s="424"/>
      <c r="G40" s="424"/>
    </row>
    <row r="41" spans="1:7" x14ac:dyDescent="0.25">
      <c r="A41" s="120" t="s">
        <v>638</v>
      </c>
      <c r="D41" s="112"/>
      <c r="E41" s="348" t="s">
        <v>639</v>
      </c>
      <c r="F41" s="348"/>
      <c r="G41" s="348"/>
    </row>
  </sheetData>
  <mergeCells count="13">
    <mergeCell ref="A32:G33"/>
    <mergeCell ref="E40:G40"/>
    <mergeCell ref="E41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topLeftCell="A28" zoomScaleNormal="100" workbookViewId="0">
      <selection activeCell="A38" sqref="A38:G49"/>
    </sheetView>
  </sheetViews>
  <sheetFormatPr baseColWidth="10" defaultRowHeight="15" x14ac:dyDescent="0.25"/>
  <cols>
    <col min="1" max="1" width="21.125" style="136" customWidth="1"/>
  </cols>
  <sheetData>
    <row r="1" spans="1:7" x14ac:dyDescent="0.25">
      <c r="A1" s="483" t="s">
        <v>120</v>
      </c>
      <c r="B1" s="484"/>
      <c r="C1" s="484"/>
      <c r="D1" s="484"/>
      <c r="E1" s="484"/>
      <c r="F1" s="484"/>
      <c r="G1" s="485"/>
    </row>
    <row r="2" spans="1:7" x14ac:dyDescent="0.25">
      <c r="A2" s="486" t="s">
        <v>477</v>
      </c>
      <c r="B2" s="487"/>
      <c r="C2" s="487"/>
      <c r="D2" s="487"/>
      <c r="E2" s="487"/>
      <c r="F2" s="487"/>
      <c r="G2" s="488"/>
    </row>
    <row r="3" spans="1:7" ht="15.75" thickBot="1" x14ac:dyDescent="0.3">
      <c r="A3" s="489" t="s">
        <v>1</v>
      </c>
      <c r="B3" s="490"/>
      <c r="C3" s="490"/>
      <c r="D3" s="490"/>
      <c r="E3" s="490"/>
      <c r="F3" s="490"/>
      <c r="G3" s="491"/>
    </row>
    <row r="4" spans="1:7" ht="17.25" thickBot="1" x14ac:dyDescent="0.3">
      <c r="A4" s="135" t="s">
        <v>435</v>
      </c>
      <c r="B4" s="29">
        <v>2011</v>
      </c>
      <c r="C4" s="29">
        <v>2012</v>
      </c>
      <c r="D4" s="29">
        <v>2013</v>
      </c>
      <c r="E4" s="29">
        <v>2014</v>
      </c>
      <c r="F4" s="29">
        <v>2015</v>
      </c>
      <c r="G4" s="29" t="s">
        <v>715</v>
      </c>
    </row>
    <row r="5" spans="1:7" x14ac:dyDescent="0.25">
      <c r="A5" s="19"/>
      <c r="B5" s="27"/>
      <c r="C5" s="27"/>
      <c r="D5" s="27"/>
      <c r="E5" s="27"/>
      <c r="F5" s="27"/>
      <c r="G5" s="27"/>
    </row>
    <row r="6" spans="1:7" ht="17.25" x14ac:dyDescent="0.25">
      <c r="A6" s="21" t="s">
        <v>478</v>
      </c>
      <c r="B6" s="140">
        <v>0</v>
      </c>
      <c r="C6" s="140">
        <v>0</v>
      </c>
      <c r="D6" s="140">
        <v>0</v>
      </c>
      <c r="E6" s="140">
        <v>0</v>
      </c>
      <c r="F6" s="140">
        <f>SUM(F7:F18)</f>
        <v>55345942</v>
      </c>
      <c r="G6" s="140">
        <f>SUM(G7:G18)</f>
        <v>135699350.09</v>
      </c>
    </row>
    <row r="7" spans="1:7" x14ac:dyDescent="0.25">
      <c r="A7" s="22" t="s">
        <v>438</v>
      </c>
      <c r="B7" s="139">
        <v>0</v>
      </c>
      <c r="C7" s="139">
        <v>0</v>
      </c>
      <c r="D7" s="139">
        <v>0</v>
      </c>
      <c r="E7" s="139">
        <v>0</v>
      </c>
      <c r="F7" s="139">
        <v>0</v>
      </c>
      <c r="G7" s="139">
        <v>0</v>
      </c>
    </row>
    <row r="8" spans="1:7" ht="17.25" x14ac:dyDescent="0.25">
      <c r="A8" s="22" t="s">
        <v>439</v>
      </c>
      <c r="B8" s="139"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</row>
    <row r="9" spans="1:7" x14ac:dyDescent="0.25">
      <c r="A9" s="22" t="s">
        <v>440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</row>
    <row r="10" spans="1:7" x14ac:dyDescent="0.25">
      <c r="A10" s="22" t="s">
        <v>441</v>
      </c>
      <c r="B10" s="139">
        <v>0</v>
      </c>
      <c r="C10" s="139">
        <v>0</v>
      </c>
      <c r="D10" s="139">
        <v>0</v>
      </c>
      <c r="E10" s="139">
        <v>0</v>
      </c>
      <c r="F10" s="139">
        <v>11639</v>
      </c>
      <c r="G10" s="139">
        <v>12075</v>
      </c>
    </row>
    <row r="11" spans="1:7" x14ac:dyDescent="0.25">
      <c r="A11" s="22" t="s">
        <v>442</v>
      </c>
      <c r="B11" s="139">
        <v>0</v>
      </c>
      <c r="C11" s="139">
        <v>0</v>
      </c>
      <c r="D11" s="139">
        <v>0</v>
      </c>
      <c r="E11" s="139">
        <v>0</v>
      </c>
      <c r="F11" s="139">
        <v>27010</v>
      </c>
      <c r="G11" s="139">
        <v>486379.82</v>
      </c>
    </row>
    <row r="12" spans="1:7" x14ac:dyDescent="0.25">
      <c r="A12" s="22" t="s">
        <v>443</v>
      </c>
      <c r="B12" s="139">
        <v>0</v>
      </c>
      <c r="C12" s="139">
        <v>0</v>
      </c>
      <c r="D12" s="139">
        <v>0</v>
      </c>
      <c r="E12" s="139">
        <v>0</v>
      </c>
      <c r="F12" s="139">
        <v>1339656</v>
      </c>
      <c r="G12" s="139">
        <v>5095986.67</v>
      </c>
    </row>
    <row r="13" spans="1:7" ht="17.25" x14ac:dyDescent="0.25">
      <c r="A13" s="22" t="s">
        <v>444</v>
      </c>
      <c r="B13" s="139">
        <v>0</v>
      </c>
      <c r="C13" s="139">
        <v>0</v>
      </c>
      <c r="D13" s="139">
        <v>0</v>
      </c>
      <c r="E13" s="139">
        <v>0</v>
      </c>
      <c r="F13" s="139">
        <v>500</v>
      </c>
      <c r="G13" s="139">
        <v>0</v>
      </c>
    </row>
    <row r="14" spans="1:7" x14ac:dyDescent="0.25">
      <c r="A14" s="22" t="s">
        <v>445</v>
      </c>
      <c r="B14" s="139">
        <v>0</v>
      </c>
      <c r="C14" s="139">
        <v>0</v>
      </c>
      <c r="D14" s="139">
        <v>0</v>
      </c>
      <c r="E14" s="139">
        <v>0</v>
      </c>
      <c r="F14" s="139">
        <v>53944499</v>
      </c>
      <c r="G14" s="139">
        <v>130099108.59999999</v>
      </c>
    </row>
    <row r="15" spans="1:7" ht="17.25" x14ac:dyDescent="0.25">
      <c r="A15" s="22" t="s">
        <v>446</v>
      </c>
      <c r="B15" s="139">
        <v>0</v>
      </c>
      <c r="C15" s="139">
        <v>0</v>
      </c>
      <c r="D15" s="139">
        <v>0</v>
      </c>
      <c r="E15" s="139">
        <v>0</v>
      </c>
      <c r="F15" s="139">
        <v>22638</v>
      </c>
      <c r="G15" s="139">
        <v>5800</v>
      </c>
    </row>
    <row r="16" spans="1:7" x14ac:dyDescent="0.25">
      <c r="A16" s="22" t="s">
        <v>479</v>
      </c>
      <c r="B16" s="139"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</row>
    <row r="17" spans="1:7" x14ac:dyDescent="0.25">
      <c r="A17" s="22" t="s">
        <v>448</v>
      </c>
      <c r="B17" s="139"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</row>
    <row r="18" spans="1:7" x14ac:dyDescent="0.25">
      <c r="A18" s="22" t="s">
        <v>449</v>
      </c>
      <c r="B18" s="139">
        <v>0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</row>
    <row r="19" spans="1:7" x14ac:dyDescent="0.25">
      <c r="A19" s="22"/>
      <c r="B19" s="139"/>
      <c r="C19" s="139"/>
      <c r="D19" s="139"/>
      <c r="E19" s="139"/>
      <c r="F19" s="139"/>
      <c r="G19" s="139"/>
    </row>
    <row r="20" spans="1:7" ht="18" x14ac:dyDescent="0.25">
      <c r="A20" s="21" t="s">
        <v>480</v>
      </c>
      <c r="B20" s="140">
        <v>0</v>
      </c>
      <c r="C20" s="140">
        <v>0</v>
      </c>
      <c r="D20" s="140">
        <v>0</v>
      </c>
      <c r="E20" s="140">
        <v>0</v>
      </c>
      <c r="F20" s="140">
        <v>0</v>
      </c>
      <c r="G20" s="140">
        <v>0</v>
      </c>
    </row>
    <row r="21" spans="1:7" x14ac:dyDescent="0.25">
      <c r="A21" s="22" t="s">
        <v>451</v>
      </c>
      <c r="B21" s="139"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</row>
    <row r="22" spans="1:7" x14ac:dyDescent="0.25">
      <c r="A22" s="22" t="s">
        <v>452</v>
      </c>
      <c r="B22" s="139">
        <v>0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</row>
    <row r="23" spans="1:7" x14ac:dyDescent="0.25">
      <c r="A23" s="22" t="s">
        <v>453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</row>
    <row r="24" spans="1:7" ht="17.25" x14ac:dyDescent="0.25">
      <c r="A24" s="22" t="s">
        <v>454</v>
      </c>
      <c r="B24" s="139">
        <v>0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</row>
    <row r="25" spans="1:7" ht="17.25" x14ac:dyDescent="0.25">
      <c r="A25" s="22" t="s">
        <v>455</v>
      </c>
      <c r="B25" s="139">
        <v>0</v>
      </c>
      <c r="C25" s="139">
        <v>0</v>
      </c>
      <c r="D25" s="139">
        <v>0</v>
      </c>
      <c r="E25" s="139">
        <v>0</v>
      </c>
      <c r="F25" s="139">
        <v>0</v>
      </c>
      <c r="G25" s="139">
        <v>0</v>
      </c>
    </row>
    <row r="26" spans="1:7" x14ac:dyDescent="0.25">
      <c r="A26" s="22"/>
      <c r="B26" s="139"/>
      <c r="C26" s="139"/>
      <c r="D26" s="139"/>
      <c r="E26" s="139"/>
      <c r="F26" s="139"/>
      <c r="G26" s="139"/>
    </row>
    <row r="27" spans="1:7" ht="17.25" x14ac:dyDescent="0.25">
      <c r="A27" s="21" t="s">
        <v>481</v>
      </c>
      <c r="B27" s="140">
        <v>0</v>
      </c>
      <c r="C27" s="140">
        <v>0</v>
      </c>
      <c r="D27" s="140">
        <v>0</v>
      </c>
      <c r="E27" s="140">
        <v>0</v>
      </c>
      <c r="F27" s="140">
        <v>0</v>
      </c>
      <c r="G27" s="140">
        <v>0</v>
      </c>
    </row>
    <row r="28" spans="1:7" x14ac:dyDescent="0.25">
      <c r="A28" s="22" t="s">
        <v>291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</row>
    <row r="29" spans="1:7" x14ac:dyDescent="0.25">
      <c r="A29" s="22"/>
      <c r="B29" s="139"/>
      <c r="C29" s="139"/>
      <c r="D29" s="139"/>
      <c r="E29" s="139"/>
      <c r="F29" s="139"/>
      <c r="G29" s="139"/>
    </row>
    <row r="30" spans="1:7" ht="17.25" x14ac:dyDescent="0.25">
      <c r="A30" s="21" t="s">
        <v>482</v>
      </c>
      <c r="B30" s="140">
        <f>+B6</f>
        <v>0</v>
      </c>
      <c r="C30" s="140">
        <f t="shared" ref="C30:G30" si="0">+C6</f>
        <v>0</v>
      </c>
      <c r="D30" s="140">
        <f t="shared" si="0"/>
        <v>0</v>
      </c>
      <c r="E30" s="140">
        <f t="shared" si="0"/>
        <v>0</v>
      </c>
      <c r="F30" s="140">
        <f t="shared" si="0"/>
        <v>55345942</v>
      </c>
      <c r="G30" s="140">
        <f t="shared" si="0"/>
        <v>135699350.09</v>
      </c>
    </row>
    <row r="31" spans="1:7" x14ac:dyDescent="0.25">
      <c r="A31" s="22"/>
      <c r="B31" s="139"/>
      <c r="C31" s="139"/>
      <c r="D31" s="139"/>
      <c r="E31" s="139"/>
      <c r="F31" s="139"/>
      <c r="G31" s="139"/>
    </row>
    <row r="32" spans="1:7" x14ac:dyDescent="0.25">
      <c r="A32" s="21" t="s">
        <v>293</v>
      </c>
      <c r="B32" s="139"/>
      <c r="C32" s="139"/>
      <c r="D32" s="139"/>
      <c r="E32" s="139"/>
      <c r="F32" s="139"/>
      <c r="G32" s="139"/>
    </row>
    <row r="33" spans="1:7" ht="24.75" x14ac:dyDescent="0.25">
      <c r="A33" s="22" t="s">
        <v>459</v>
      </c>
      <c r="B33" s="139">
        <v>0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</row>
    <row r="34" spans="1:7" ht="24.75" x14ac:dyDescent="0.25">
      <c r="A34" s="22" t="s">
        <v>460</v>
      </c>
      <c r="B34" s="139">
        <v>0</v>
      </c>
      <c r="C34" s="139">
        <v>0</v>
      </c>
      <c r="D34" s="139">
        <v>0</v>
      </c>
      <c r="E34" s="139">
        <v>0</v>
      </c>
      <c r="F34" s="139">
        <v>0</v>
      </c>
      <c r="G34" s="139">
        <v>0</v>
      </c>
    </row>
    <row r="35" spans="1:7" ht="16.5" x14ac:dyDescent="0.25">
      <c r="A35" s="21" t="s">
        <v>461</v>
      </c>
      <c r="B35" s="140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</row>
    <row r="36" spans="1:7" ht="15.75" thickBot="1" x14ac:dyDescent="0.3">
      <c r="A36" s="28"/>
      <c r="B36" s="28"/>
      <c r="C36" s="28"/>
      <c r="D36" s="28"/>
      <c r="E36" s="28"/>
      <c r="F36" s="28"/>
      <c r="G36" s="28"/>
    </row>
    <row r="38" spans="1:7" x14ac:dyDescent="0.25">
      <c r="A38" s="429"/>
      <c r="B38" s="429"/>
      <c r="C38" s="429"/>
      <c r="D38" s="429"/>
      <c r="E38" s="429"/>
      <c r="F38" s="429"/>
      <c r="G38" s="429"/>
    </row>
    <row r="39" spans="1:7" x14ac:dyDescent="0.25">
      <c r="A39" s="429"/>
      <c r="B39" s="429"/>
      <c r="C39" s="429"/>
      <c r="D39" s="429"/>
      <c r="E39" s="429"/>
      <c r="F39" s="429"/>
      <c r="G39" s="429"/>
    </row>
    <row r="40" spans="1:7" x14ac:dyDescent="0.25">
      <c r="A40" s="144"/>
      <c r="B40" s="144"/>
      <c r="C40" s="144"/>
      <c r="D40" s="144"/>
      <c r="E40" s="144"/>
      <c r="F40" s="144"/>
      <c r="G40" s="144"/>
    </row>
    <row r="41" spans="1:7" x14ac:dyDescent="0.25">
      <c r="A41" s="144"/>
      <c r="B41" s="144"/>
      <c r="C41" s="144"/>
      <c r="D41" s="144"/>
      <c r="E41" s="144"/>
      <c r="F41" s="144"/>
      <c r="G41" s="144"/>
    </row>
    <row r="42" spans="1:7" x14ac:dyDescent="0.25">
      <c r="A42" s="144"/>
      <c r="B42" s="144"/>
      <c r="C42" s="144"/>
      <c r="D42" s="144"/>
      <c r="E42" s="144"/>
      <c r="F42" s="144"/>
      <c r="G42" s="144"/>
    </row>
    <row r="43" spans="1:7" x14ac:dyDescent="0.25">
      <c r="A43" s="144"/>
      <c r="B43" s="144"/>
      <c r="C43" s="144"/>
      <c r="D43" s="144"/>
      <c r="E43" s="144"/>
      <c r="F43" s="144"/>
      <c r="G43" s="144"/>
    </row>
    <row r="44" spans="1:7" x14ac:dyDescent="0.25">
      <c r="A44" s="144"/>
      <c r="B44" s="144"/>
      <c r="C44" s="144"/>
      <c r="D44" s="144"/>
      <c r="E44" s="144"/>
      <c r="F44" s="144"/>
      <c r="G44" s="144"/>
    </row>
    <row r="45" spans="1:7" x14ac:dyDescent="0.25">
      <c r="A45" s="482"/>
      <c r="B45" s="482"/>
      <c r="C45" s="144"/>
      <c r="D45" s="115"/>
      <c r="E45" s="107"/>
      <c r="F45" s="102"/>
      <c r="G45" s="144"/>
    </row>
    <row r="46" spans="1:7" x14ac:dyDescent="0.25">
      <c r="A46" s="354"/>
      <c r="B46" s="354"/>
      <c r="C46" s="144"/>
      <c r="D46" s="110"/>
      <c r="E46" s="354"/>
      <c r="F46" s="354"/>
      <c r="G46" s="354"/>
    </row>
    <row r="47" spans="1:7" x14ac:dyDescent="0.25">
      <c r="A47" s="348"/>
      <c r="B47" s="348"/>
      <c r="C47" s="144"/>
      <c r="D47" s="112"/>
      <c r="E47" s="348"/>
      <c r="F47" s="348"/>
      <c r="G47" s="348"/>
    </row>
    <row r="48" spans="1:7" x14ac:dyDescent="0.25">
      <c r="A48" s="146"/>
      <c r="B48" s="144"/>
      <c r="C48" s="144"/>
      <c r="D48" s="144"/>
      <c r="E48" s="144"/>
      <c r="F48" s="144"/>
      <c r="G48" s="144"/>
    </row>
    <row r="49" spans="1:7" x14ac:dyDescent="0.25">
      <c r="A49" s="146"/>
      <c r="B49" s="144"/>
      <c r="C49" s="144"/>
      <c r="D49" s="144"/>
      <c r="E49" s="144"/>
      <c r="F49" s="144"/>
      <c r="G49" s="144"/>
    </row>
  </sheetData>
  <mergeCells count="9">
    <mergeCell ref="E47:G47"/>
    <mergeCell ref="A45:B45"/>
    <mergeCell ref="A46:B46"/>
    <mergeCell ref="A47:B47"/>
    <mergeCell ref="A1:G1"/>
    <mergeCell ref="A2:G2"/>
    <mergeCell ref="A3:G3"/>
    <mergeCell ref="A38:G39"/>
    <mergeCell ref="E46:G46"/>
  </mergeCells>
  <pageMargins left="0.7" right="0.7" top="0.75" bottom="0.75" header="0.3" footer="0.3"/>
  <pageSetup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9"/>
  <sheetViews>
    <sheetView zoomScaleNormal="100" workbookViewId="0">
      <selection activeCell="A7" sqref="A7"/>
    </sheetView>
  </sheetViews>
  <sheetFormatPr baseColWidth="10" defaultRowHeight="15" x14ac:dyDescent="0.25"/>
  <cols>
    <col min="1" max="1" width="19.125" customWidth="1"/>
    <col min="7" max="7" width="18.75" bestFit="1" customWidth="1"/>
  </cols>
  <sheetData>
    <row r="1" spans="1:7" x14ac:dyDescent="0.25">
      <c r="A1" s="430" t="s">
        <v>120</v>
      </c>
      <c r="B1" s="431"/>
      <c r="C1" s="431"/>
      <c r="D1" s="431"/>
      <c r="E1" s="431"/>
      <c r="F1" s="431"/>
      <c r="G1" s="432"/>
    </row>
    <row r="2" spans="1:7" x14ac:dyDescent="0.25">
      <c r="A2" s="433" t="s">
        <v>483</v>
      </c>
      <c r="B2" s="434"/>
      <c r="C2" s="434"/>
      <c r="D2" s="434"/>
      <c r="E2" s="434"/>
      <c r="F2" s="434"/>
      <c r="G2" s="435"/>
    </row>
    <row r="3" spans="1:7" ht="15.75" thickBot="1" x14ac:dyDescent="0.3">
      <c r="A3" s="436" t="s">
        <v>1</v>
      </c>
      <c r="B3" s="437"/>
      <c r="C3" s="437"/>
      <c r="D3" s="437"/>
      <c r="E3" s="437"/>
      <c r="F3" s="437"/>
      <c r="G3" s="438"/>
    </row>
    <row r="4" spans="1:7" ht="15.75" thickBot="1" x14ac:dyDescent="0.3">
      <c r="A4" s="26" t="s">
        <v>435</v>
      </c>
      <c r="B4" s="29">
        <v>2011</v>
      </c>
      <c r="C4" s="29">
        <v>2012</v>
      </c>
      <c r="D4" s="29">
        <v>2013</v>
      </c>
      <c r="E4" s="29">
        <v>2014</v>
      </c>
      <c r="F4" s="29">
        <v>2015</v>
      </c>
      <c r="G4" s="29" t="s">
        <v>715</v>
      </c>
    </row>
    <row r="5" spans="1:7" ht="17.25" x14ac:dyDescent="0.25">
      <c r="A5" s="30" t="s">
        <v>464</v>
      </c>
      <c r="B5" s="126">
        <f>SUM(B6:B14)</f>
        <v>0</v>
      </c>
      <c r="C5" s="126">
        <f t="shared" ref="C5:G5" si="0">SUM(C6:C14)</f>
        <v>0</v>
      </c>
      <c r="D5" s="126">
        <f t="shared" si="0"/>
        <v>0</v>
      </c>
      <c r="E5" s="126">
        <f t="shared" si="0"/>
        <v>0</v>
      </c>
      <c r="F5" s="126">
        <f t="shared" si="0"/>
        <v>51377628</v>
      </c>
      <c r="G5" s="126">
        <f t="shared" si="0"/>
        <v>128101461.05000001</v>
      </c>
    </row>
    <row r="6" spans="1:7" x14ac:dyDescent="0.25">
      <c r="A6" s="32" t="s">
        <v>465</v>
      </c>
      <c r="B6" s="123">
        <v>0</v>
      </c>
      <c r="C6" s="123">
        <v>0</v>
      </c>
      <c r="D6" s="123">
        <v>0</v>
      </c>
      <c r="E6" s="123">
        <v>0</v>
      </c>
      <c r="F6" s="123">
        <v>12806206</v>
      </c>
      <c r="G6" s="123">
        <v>35965026</v>
      </c>
    </row>
    <row r="7" spans="1:7" x14ac:dyDescent="0.25">
      <c r="A7" s="32" t="s">
        <v>466</v>
      </c>
      <c r="B7" s="123">
        <v>0</v>
      </c>
      <c r="C7" s="123">
        <v>0</v>
      </c>
      <c r="D7" s="123">
        <v>0</v>
      </c>
      <c r="E7" s="123">
        <v>0</v>
      </c>
      <c r="F7" s="123">
        <v>302963</v>
      </c>
      <c r="G7" s="123">
        <v>4494235.59</v>
      </c>
    </row>
    <row r="8" spans="1:7" x14ac:dyDescent="0.25">
      <c r="A8" s="32" t="s">
        <v>467</v>
      </c>
      <c r="B8" s="123">
        <v>0</v>
      </c>
      <c r="C8" s="123">
        <v>0</v>
      </c>
      <c r="D8" s="123">
        <v>0</v>
      </c>
      <c r="E8" s="123">
        <v>0</v>
      </c>
      <c r="F8" s="123">
        <v>880499</v>
      </c>
      <c r="G8" s="123">
        <v>26042487.609999999</v>
      </c>
    </row>
    <row r="9" spans="1:7" ht="17.25" x14ac:dyDescent="0.25">
      <c r="A9" s="32" t="s">
        <v>468</v>
      </c>
      <c r="B9" s="123">
        <v>0</v>
      </c>
      <c r="C9" s="123">
        <v>0</v>
      </c>
      <c r="D9" s="123">
        <v>0</v>
      </c>
      <c r="E9" s="123">
        <v>0</v>
      </c>
      <c r="F9" s="123">
        <v>37387960</v>
      </c>
      <c r="G9" s="123">
        <v>58364409.039999999</v>
      </c>
    </row>
    <row r="10" spans="1:7" ht="17.25" x14ac:dyDescent="0.25">
      <c r="A10" s="32" t="s">
        <v>469</v>
      </c>
      <c r="B10" s="123">
        <v>0</v>
      </c>
      <c r="C10" s="123">
        <v>0</v>
      </c>
      <c r="D10" s="123">
        <v>0</v>
      </c>
      <c r="E10" s="123">
        <v>0</v>
      </c>
      <c r="F10" s="123">
        <v>0</v>
      </c>
      <c r="G10" s="123">
        <v>3235302.81</v>
      </c>
    </row>
    <row r="11" spans="1:7" x14ac:dyDescent="0.25">
      <c r="A11" s="32" t="s">
        <v>470</v>
      </c>
      <c r="B11" s="123">
        <v>0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</row>
    <row r="12" spans="1:7" ht="17.25" x14ac:dyDescent="0.25">
      <c r="A12" s="32" t="s">
        <v>471</v>
      </c>
      <c r="B12" s="123">
        <v>0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</row>
    <row r="13" spans="1:7" x14ac:dyDescent="0.25">
      <c r="A13" s="32" t="s">
        <v>472</v>
      </c>
      <c r="B13" s="123">
        <v>0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</row>
    <row r="14" spans="1:7" x14ac:dyDescent="0.25">
      <c r="A14" s="32" t="s">
        <v>473</v>
      </c>
      <c r="B14" s="123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7" x14ac:dyDescent="0.25">
      <c r="A15" s="32"/>
      <c r="B15" s="31"/>
      <c r="C15" s="31"/>
      <c r="D15" s="31"/>
      <c r="E15" s="31"/>
      <c r="F15" s="31"/>
      <c r="G15" s="31"/>
    </row>
    <row r="16" spans="1:7" ht="17.25" x14ac:dyDescent="0.25">
      <c r="A16" s="30" t="s">
        <v>474</v>
      </c>
      <c r="B16" s="126">
        <v>0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</row>
    <row r="17" spans="1:7" x14ac:dyDescent="0.25">
      <c r="A17" s="32" t="s">
        <v>465</v>
      </c>
      <c r="B17" s="123">
        <v>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</row>
    <row r="18" spans="1:7" x14ac:dyDescent="0.25">
      <c r="A18" s="32" t="s">
        <v>466</v>
      </c>
      <c r="B18" s="123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7" x14ac:dyDescent="0.25">
      <c r="A19" s="32" t="s">
        <v>467</v>
      </c>
      <c r="B19" s="123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7" ht="17.25" x14ac:dyDescent="0.25">
      <c r="A20" s="32" t="s">
        <v>468</v>
      </c>
      <c r="B20" s="123">
        <v>0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</row>
    <row r="21" spans="1:7" ht="17.25" x14ac:dyDescent="0.25">
      <c r="A21" s="32" t="s">
        <v>469</v>
      </c>
      <c r="B21" s="123">
        <v>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</row>
    <row r="22" spans="1:7" x14ac:dyDescent="0.25">
      <c r="A22" s="32" t="s">
        <v>470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</row>
    <row r="23" spans="1:7" ht="17.25" x14ac:dyDescent="0.25">
      <c r="A23" s="32" t="s">
        <v>471</v>
      </c>
      <c r="B23" s="123">
        <v>0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</row>
    <row r="24" spans="1:7" x14ac:dyDescent="0.25">
      <c r="A24" s="32" t="s">
        <v>475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</row>
    <row r="25" spans="1:7" x14ac:dyDescent="0.25">
      <c r="A25" s="32" t="s">
        <v>473</v>
      </c>
      <c r="B25" s="123">
        <v>0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</row>
    <row r="26" spans="1:7" x14ac:dyDescent="0.25">
      <c r="A26" s="32"/>
      <c r="B26" s="31"/>
      <c r="C26" s="31"/>
      <c r="D26" s="31"/>
      <c r="E26" s="31"/>
      <c r="F26" s="31"/>
      <c r="G26" s="31"/>
    </row>
    <row r="27" spans="1:7" ht="17.25" x14ac:dyDescent="0.25">
      <c r="A27" s="30" t="s">
        <v>484</v>
      </c>
      <c r="B27" s="141">
        <f>+B5</f>
        <v>0</v>
      </c>
      <c r="C27" s="141">
        <f t="shared" ref="C27:G27" si="1">+C5</f>
        <v>0</v>
      </c>
      <c r="D27" s="141">
        <f t="shared" si="1"/>
        <v>0</v>
      </c>
      <c r="E27" s="141">
        <f t="shared" si="1"/>
        <v>0</v>
      </c>
      <c r="F27" s="141">
        <f t="shared" si="1"/>
        <v>51377628</v>
      </c>
      <c r="G27" s="141">
        <f t="shared" si="1"/>
        <v>128101461.05000001</v>
      </c>
    </row>
    <row r="28" spans="1:7" ht="15.75" thickBot="1" x14ac:dyDescent="0.3">
      <c r="A28" s="33"/>
      <c r="B28" s="34"/>
      <c r="C28" s="34"/>
      <c r="D28" s="34"/>
      <c r="E28" s="34"/>
      <c r="F28" s="34"/>
      <c r="G28" s="34"/>
    </row>
    <row r="30" spans="1:7" x14ac:dyDescent="0.25">
      <c r="A30" s="429"/>
      <c r="B30" s="429"/>
      <c r="C30" s="429"/>
      <c r="D30" s="429"/>
      <c r="E30" s="429"/>
      <c r="F30" s="429"/>
      <c r="G30" s="429"/>
    </row>
    <row r="31" spans="1:7" x14ac:dyDescent="0.25">
      <c r="A31" s="429"/>
      <c r="B31" s="429"/>
      <c r="C31" s="429"/>
      <c r="D31" s="429"/>
      <c r="E31" s="429"/>
      <c r="F31" s="429"/>
      <c r="G31" s="429"/>
    </row>
    <row r="36" spans="1:7" x14ac:dyDescent="0.25">
      <c r="A36" s="144"/>
      <c r="B36" s="144"/>
      <c r="C36" s="144"/>
      <c r="D36" s="144"/>
      <c r="E36" s="144"/>
      <c r="F36" s="144"/>
      <c r="G36" s="144"/>
    </row>
    <row r="37" spans="1:7" x14ac:dyDescent="0.25">
      <c r="A37" s="482"/>
      <c r="B37" s="482"/>
      <c r="C37" s="144"/>
      <c r="D37" s="115"/>
      <c r="E37" s="107"/>
      <c r="F37" s="102"/>
      <c r="G37" s="144"/>
    </row>
    <row r="38" spans="1:7" x14ac:dyDescent="0.25">
      <c r="A38" s="354"/>
      <c r="B38" s="354"/>
      <c r="C38" s="144"/>
      <c r="D38" s="110"/>
      <c r="E38" s="354"/>
      <c r="F38" s="354"/>
      <c r="G38" s="354"/>
    </row>
    <row r="39" spans="1:7" x14ac:dyDescent="0.25">
      <c r="A39" s="348"/>
      <c r="B39" s="348"/>
      <c r="D39" s="112"/>
      <c r="E39" s="348"/>
      <c r="F39" s="348"/>
      <c r="G39" s="348"/>
    </row>
  </sheetData>
  <mergeCells count="9">
    <mergeCell ref="A38:B38"/>
    <mergeCell ref="E38:G38"/>
    <mergeCell ref="A39:B39"/>
    <mergeCell ref="E39:G39"/>
    <mergeCell ref="A1:G1"/>
    <mergeCell ref="A2:G2"/>
    <mergeCell ref="A3:G3"/>
    <mergeCell ref="A30:G31"/>
    <mergeCell ref="A37:B37"/>
  </mergeCells>
  <pageMargins left="0.7" right="0.7" top="0.75" bottom="0.75" header="0.3" footer="0.3"/>
  <pageSetup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7"/>
  <sheetViews>
    <sheetView zoomScaleNormal="100" workbookViewId="0">
      <selection activeCell="C72" sqref="C72"/>
    </sheetView>
  </sheetViews>
  <sheetFormatPr baseColWidth="10" defaultRowHeight="15" x14ac:dyDescent="0.25"/>
  <cols>
    <col min="1" max="1" width="30.25" customWidth="1"/>
    <col min="6" max="6" width="17" bestFit="1" customWidth="1"/>
  </cols>
  <sheetData>
    <row r="1" spans="1:6" x14ac:dyDescent="0.25">
      <c r="A1" s="492" t="s">
        <v>120</v>
      </c>
      <c r="B1" s="493"/>
      <c r="C1" s="493"/>
      <c r="D1" s="493"/>
      <c r="E1" s="493"/>
      <c r="F1" s="494"/>
    </row>
    <row r="2" spans="1:6" ht="15.75" thickBot="1" x14ac:dyDescent="0.3">
      <c r="A2" s="495" t="s">
        <v>485</v>
      </c>
      <c r="B2" s="496"/>
      <c r="C2" s="496"/>
      <c r="D2" s="496"/>
      <c r="E2" s="496"/>
      <c r="F2" s="497"/>
    </row>
    <row r="3" spans="1:6" ht="28.5" customHeight="1" thickBot="1" x14ac:dyDescent="0.3">
      <c r="A3" s="35"/>
      <c r="B3" s="138" t="s">
        <v>486</v>
      </c>
      <c r="C3" s="36" t="s">
        <v>487</v>
      </c>
      <c r="D3" s="36" t="s">
        <v>488</v>
      </c>
      <c r="E3" s="36" t="s">
        <v>489</v>
      </c>
      <c r="F3" s="36" t="s">
        <v>490</v>
      </c>
    </row>
    <row r="4" spans="1:6" x14ac:dyDescent="0.25">
      <c r="A4" s="37" t="s">
        <v>491</v>
      </c>
      <c r="B4" s="38"/>
      <c r="C4" s="39"/>
      <c r="D4" s="39"/>
      <c r="E4" s="39"/>
      <c r="F4" s="39"/>
    </row>
    <row r="5" spans="1:6" ht="16.5" x14ac:dyDescent="0.25">
      <c r="A5" s="9" t="s">
        <v>492</v>
      </c>
      <c r="B5" s="38"/>
      <c r="C5" s="39"/>
      <c r="D5" s="39"/>
      <c r="E5" s="39"/>
      <c r="F5" s="39"/>
    </row>
    <row r="6" spans="1:6" x14ac:dyDescent="0.25">
      <c r="A6" s="12" t="s">
        <v>493</v>
      </c>
      <c r="B6" s="38"/>
      <c r="C6" s="39"/>
      <c r="D6" s="39"/>
      <c r="E6" s="39"/>
      <c r="F6" s="39"/>
    </row>
    <row r="7" spans="1:6" x14ac:dyDescent="0.25">
      <c r="A7" s="37"/>
      <c r="B7" s="40"/>
      <c r="C7" s="41"/>
      <c r="D7" s="41"/>
      <c r="E7" s="41"/>
      <c r="F7" s="41"/>
    </row>
    <row r="8" spans="1:6" x14ac:dyDescent="0.25">
      <c r="A8" s="37" t="s">
        <v>494</v>
      </c>
      <c r="B8" s="40"/>
      <c r="C8" s="41"/>
      <c r="D8" s="41"/>
      <c r="E8" s="41"/>
      <c r="F8" s="41"/>
    </row>
    <row r="9" spans="1:6" x14ac:dyDescent="0.25">
      <c r="A9" s="12" t="s">
        <v>495</v>
      </c>
      <c r="B9" s="40"/>
      <c r="C9" s="41"/>
      <c r="D9" s="41"/>
      <c r="E9" s="41"/>
      <c r="F9" s="41"/>
    </row>
    <row r="10" spans="1:6" x14ac:dyDescent="0.25">
      <c r="A10" s="42" t="s">
        <v>496</v>
      </c>
      <c r="B10" s="40"/>
      <c r="C10" s="41"/>
      <c r="D10" s="41"/>
      <c r="E10" s="41"/>
      <c r="F10" s="41"/>
    </row>
    <row r="11" spans="1:6" x14ac:dyDescent="0.25">
      <c r="A11" s="42" t="s">
        <v>497</v>
      </c>
      <c r="B11" s="40"/>
      <c r="C11" s="41"/>
      <c r="D11" s="41"/>
      <c r="E11" s="41"/>
      <c r="F11" s="41"/>
    </row>
    <row r="12" spans="1:6" x14ac:dyDescent="0.25">
      <c r="A12" s="42" t="s">
        <v>498</v>
      </c>
      <c r="B12" s="40"/>
      <c r="C12" s="41"/>
      <c r="D12" s="41"/>
      <c r="E12" s="41"/>
      <c r="F12" s="41"/>
    </row>
    <row r="13" spans="1:6" x14ac:dyDescent="0.25">
      <c r="A13" s="12" t="s">
        <v>499</v>
      </c>
      <c r="B13" s="40"/>
      <c r="C13" s="41"/>
      <c r="D13" s="41"/>
      <c r="E13" s="41"/>
      <c r="F13" s="41"/>
    </row>
    <row r="14" spans="1:6" x14ac:dyDescent="0.25">
      <c r="A14" s="42" t="s">
        <v>496</v>
      </c>
      <c r="B14" s="40"/>
      <c r="C14" s="41"/>
      <c r="D14" s="41"/>
      <c r="E14" s="41"/>
      <c r="F14" s="41"/>
    </row>
    <row r="15" spans="1:6" x14ac:dyDescent="0.25">
      <c r="A15" s="42" t="s">
        <v>497</v>
      </c>
      <c r="B15" s="40"/>
      <c r="C15" s="41"/>
      <c r="D15" s="41"/>
      <c r="E15" s="41"/>
      <c r="F15" s="41"/>
    </row>
    <row r="16" spans="1:6" x14ac:dyDescent="0.25">
      <c r="A16" s="42" t="s">
        <v>498</v>
      </c>
      <c r="B16" s="40"/>
      <c r="C16" s="41"/>
      <c r="D16" s="41"/>
      <c r="E16" s="41"/>
      <c r="F16" s="41"/>
    </row>
    <row r="17" spans="1:6" x14ac:dyDescent="0.25">
      <c r="A17" s="12" t="s">
        <v>500</v>
      </c>
      <c r="B17" s="40"/>
      <c r="C17" s="41"/>
      <c r="D17" s="41"/>
      <c r="E17" s="41"/>
      <c r="F17" s="41"/>
    </row>
    <row r="18" spans="1:6" x14ac:dyDescent="0.25">
      <c r="A18" s="12" t="s">
        <v>501</v>
      </c>
      <c r="B18" s="40"/>
      <c r="C18" s="41"/>
      <c r="D18" s="41"/>
      <c r="E18" s="41"/>
      <c r="F18" s="41"/>
    </row>
    <row r="19" spans="1:6" x14ac:dyDescent="0.25">
      <c r="A19" s="12" t="s">
        <v>502</v>
      </c>
      <c r="B19" s="40"/>
      <c r="C19" s="41"/>
      <c r="D19" s="41"/>
      <c r="E19" s="41"/>
      <c r="F19" s="41"/>
    </row>
    <row r="20" spans="1:6" x14ac:dyDescent="0.25">
      <c r="A20" s="12" t="s">
        <v>503</v>
      </c>
      <c r="B20" s="40"/>
      <c r="C20" s="41"/>
      <c r="D20" s="41"/>
      <c r="E20" s="41"/>
      <c r="F20" s="41"/>
    </row>
    <row r="21" spans="1:6" x14ac:dyDescent="0.25">
      <c r="A21" s="12" t="s">
        <v>504</v>
      </c>
      <c r="B21" s="40"/>
      <c r="C21" s="41"/>
      <c r="D21" s="41"/>
      <c r="E21" s="41"/>
      <c r="F21" s="41"/>
    </row>
    <row r="22" spans="1:6" x14ac:dyDescent="0.25">
      <c r="A22" s="12" t="s">
        <v>505</v>
      </c>
      <c r="B22" s="40"/>
      <c r="C22" s="41"/>
      <c r="D22" s="41"/>
      <c r="E22" s="41"/>
      <c r="F22" s="41"/>
    </row>
    <row r="23" spans="1:6" x14ac:dyDescent="0.25">
      <c r="A23" s="12" t="s">
        <v>506</v>
      </c>
      <c r="B23" s="40"/>
      <c r="C23" s="41"/>
      <c r="D23" s="41"/>
      <c r="E23" s="41"/>
      <c r="F23" s="41"/>
    </row>
    <row r="24" spans="1:6" x14ac:dyDescent="0.25">
      <c r="A24" s="12" t="s">
        <v>507</v>
      </c>
      <c r="B24" s="40"/>
      <c r="C24" s="41"/>
      <c r="D24" s="41"/>
      <c r="E24" s="41"/>
      <c r="F24" s="41"/>
    </row>
    <row r="25" spans="1:6" x14ac:dyDescent="0.25">
      <c r="A25" s="37"/>
      <c r="B25" s="38"/>
      <c r="C25" s="39"/>
      <c r="D25" s="39"/>
      <c r="E25" s="39"/>
      <c r="F25" s="39"/>
    </row>
    <row r="26" spans="1:6" x14ac:dyDescent="0.25">
      <c r="A26" s="13" t="s">
        <v>508</v>
      </c>
      <c r="B26" s="40"/>
      <c r="C26" s="41"/>
      <c r="D26" s="41"/>
      <c r="E26" s="41"/>
      <c r="F26" s="41"/>
    </row>
    <row r="27" spans="1:6" x14ac:dyDescent="0.25">
      <c r="A27" s="12" t="s">
        <v>509</v>
      </c>
      <c r="B27" s="40"/>
      <c r="C27" s="41"/>
      <c r="D27" s="41"/>
      <c r="E27" s="41"/>
      <c r="F27" s="41"/>
    </row>
    <row r="28" spans="1:6" x14ac:dyDescent="0.25">
      <c r="A28" s="37"/>
      <c r="B28" s="38"/>
      <c r="C28" s="39"/>
      <c r="D28" s="39"/>
      <c r="E28" s="39"/>
      <c r="F28" s="39"/>
    </row>
    <row r="29" spans="1:6" x14ac:dyDescent="0.25">
      <c r="A29" s="13" t="s">
        <v>510</v>
      </c>
      <c r="B29" s="40"/>
      <c r="C29" s="41"/>
      <c r="D29" s="41"/>
      <c r="E29" s="41"/>
      <c r="F29" s="41"/>
    </row>
    <row r="30" spans="1:6" x14ac:dyDescent="0.25">
      <c r="A30" s="12" t="s">
        <v>495</v>
      </c>
      <c r="B30" s="40"/>
      <c r="C30" s="41"/>
      <c r="D30" s="41"/>
      <c r="E30" s="41"/>
      <c r="F30" s="41"/>
    </row>
    <row r="31" spans="1:6" x14ac:dyDescent="0.25">
      <c r="A31" s="12" t="s">
        <v>499</v>
      </c>
      <c r="B31" s="40"/>
      <c r="C31" s="41"/>
      <c r="D31" s="41"/>
      <c r="E31" s="41"/>
      <c r="F31" s="41"/>
    </row>
    <row r="32" spans="1:6" x14ac:dyDescent="0.25">
      <c r="A32" s="12" t="s">
        <v>511</v>
      </c>
      <c r="B32" s="40"/>
      <c r="C32" s="41"/>
      <c r="D32" s="41"/>
      <c r="E32" s="41"/>
      <c r="F32" s="41"/>
    </row>
    <row r="33" spans="1:6" x14ac:dyDescent="0.25">
      <c r="A33" s="37"/>
      <c r="B33" s="38"/>
      <c r="C33" s="39"/>
      <c r="D33" s="39"/>
      <c r="E33" s="39"/>
      <c r="F33" s="39"/>
    </row>
    <row r="34" spans="1:6" x14ac:dyDescent="0.25">
      <c r="A34" s="13" t="s">
        <v>512</v>
      </c>
      <c r="B34" s="40"/>
      <c r="C34" s="41"/>
      <c r="D34" s="41"/>
      <c r="E34" s="41"/>
      <c r="F34" s="41"/>
    </row>
    <row r="35" spans="1:6" x14ac:dyDescent="0.25">
      <c r="A35" s="12" t="s">
        <v>513</v>
      </c>
      <c r="B35" s="40"/>
      <c r="C35" s="41"/>
      <c r="D35" s="41"/>
      <c r="E35" s="41"/>
      <c r="F35" s="41"/>
    </row>
    <row r="36" spans="1:6" x14ac:dyDescent="0.25">
      <c r="A36" s="12" t="s">
        <v>514</v>
      </c>
      <c r="B36" s="40"/>
      <c r="C36" s="41"/>
      <c r="D36" s="41"/>
      <c r="E36" s="41"/>
      <c r="F36" s="41"/>
    </row>
    <row r="37" spans="1:6" x14ac:dyDescent="0.25">
      <c r="A37" s="12" t="s">
        <v>515</v>
      </c>
      <c r="B37" s="40"/>
      <c r="C37" s="41"/>
      <c r="D37" s="41"/>
      <c r="E37" s="41"/>
      <c r="F37" s="41"/>
    </row>
    <row r="38" spans="1:6" x14ac:dyDescent="0.25">
      <c r="A38" s="37"/>
      <c r="B38" s="38"/>
      <c r="C38" s="39"/>
      <c r="D38" s="39"/>
      <c r="E38" s="39"/>
      <c r="F38" s="39"/>
    </row>
    <row r="39" spans="1:6" x14ac:dyDescent="0.25">
      <c r="A39" s="37" t="s">
        <v>516</v>
      </c>
      <c r="B39" s="40"/>
      <c r="C39" s="41"/>
      <c r="D39" s="41"/>
      <c r="E39" s="41"/>
      <c r="F39" s="41"/>
    </row>
    <row r="40" spans="1:6" x14ac:dyDescent="0.25">
      <c r="A40" s="37"/>
      <c r="B40" s="38"/>
      <c r="C40" s="39"/>
      <c r="D40" s="39"/>
      <c r="E40" s="39"/>
      <c r="F40" s="39"/>
    </row>
    <row r="41" spans="1:6" x14ac:dyDescent="0.25">
      <c r="A41" s="37" t="s">
        <v>517</v>
      </c>
      <c r="B41" s="40"/>
      <c r="C41" s="41"/>
      <c r="D41" s="41"/>
      <c r="E41" s="41"/>
      <c r="F41" s="41"/>
    </row>
    <row r="42" spans="1:6" x14ac:dyDescent="0.25">
      <c r="A42" s="12" t="s">
        <v>518</v>
      </c>
      <c r="B42" s="40"/>
      <c r="C42" s="41"/>
      <c r="D42" s="41"/>
      <c r="E42" s="41"/>
      <c r="F42" s="41"/>
    </row>
    <row r="43" spans="1:6" x14ac:dyDescent="0.25">
      <c r="A43" s="12" t="s">
        <v>519</v>
      </c>
      <c r="B43" s="40"/>
      <c r="C43" s="41"/>
      <c r="D43" s="41"/>
      <c r="E43" s="41"/>
      <c r="F43" s="41"/>
    </row>
    <row r="44" spans="1:6" x14ac:dyDescent="0.25">
      <c r="A44" s="12" t="s">
        <v>520</v>
      </c>
      <c r="B44" s="40"/>
      <c r="C44" s="41"/>
      <c r="D44" s="41"/>
      <c r="E44" s="41"/>
      <c r="F44" s="41"/>
    </row>
    <row r="45" spans="1:6" x14ac:dyDescent="0.25">
      <c r="A45" s="37"/>
      <c r="B45" s="38"/>
      <c r="C45" s="39"/>
      <c r="D45" s="39"/>
      <c r="E45" s="39"/>
      <c r="F45" s="39"/>
    </row>
    <row r="46" spans="1:6" ht="16.5" x14ac:dyDescent="0.25">
      <c r="A46" s="137" t="s">
        <v>521</v>
      </c>
      <c r="B46" s="40"/>
      <c r="C46" s="41"/>
      <c r="D46" s="41"/>
      <c r="E46" s="41"/>
      <c r="F46" s="41"/>
    </row>
    <row r="47" spans="1:6" x14ac:dyDescent="0.25">
      <c r="A47" s="12" t="s">
        <v>519</v>
      </c>
      <c r="B47" s="40"/>
      <c r="C47" s="41"/>
      <c r="D47" s="41"/>
      <c r="E47" s="41"/>
      <c r="F47" s="41"/>
    </row>
    <row r="48" spans="1:6" x14ac:dyDescent="0.25">
      <c r="A48" s="12" t="s">
        <v>520</v>
      </c>
      <c r="B48" s="40"/>
      <c r="C48" s="41"/>
      <c r="D48" s="41"/>
      <c r="E48" s="41"/>
      <c r="F48" s="41"/>
    </row>
    <row r="49" spans="1:6" x14ac:dyDescent="0.25">
      <c r="A49" s="37"/>
      <c r="B49" s="38"/>
      <c r="C49" s="39"/>
      <c r="D49" s="39"/>
      <c r="E49" s="39"/>
      <c r="F49" s="39"/>
    </row>
    <row r="50" spans="1:6" x14ac:dyDescent="0.25">
      <c r="A50" s="37" t="s">
        <v>522</v>
      </c>
      <c r="B50" s="40"/>
      <c r="C50" s="41"/>
      <c r="D50" s="41"/>
      <c r="E50" s="41"/>
      <c r="F50" s="41"/>
    </row>
    <row r="51" spans="1:6" x14ac:dyDescent="0.25">
      <c r="A51" s="12" t="s">
        <v>519</v>
      </c>
      <c r="B51" s="40"/>
      <c r="C51" s="41"/>
      <c r="D51" s="41"/>
      <c r="E51" s="41"/>
      <c r="F51" s="41"/>
    </row>
    <row r="52" spans="1:6" x14ac:dyDescent="0.25">
      <c r="A52" s="12" t="s">
        <v>520</v>
      </c>
      <c r="B52" s="40"/>
      <c r="C52" s="41"/>
      <c r="D52" s="41"/>
      <c r="E52" s="41"/>
      <c r="F52" s="41"/>
    </row>
    <row r="53" spans="1:6" x14ac:dyDescent="0.25">
      <c r="A53" s="12" t="s">
        <v>523</v>
      </c>
      <c r="B53" s="40"/>
      <c r="C53" s="41"/>
      <c r="D53" s="41"/>
      <c r="E53" s="41"/>
      <c r="F53" s="41"/>
    </row>
    <row r="54" spans="1:6" x14ac:dyDescent="0.25">
      <c r="A54" s="37"/>
      <c r="B54" s="38"/>
      <c r="C54" s="39"/>
      <c r="D54" s="39"/>
      <c r="E54" s="39"/>
      <c r="F54" s="39"/>
    </row>
    <row r="55" spans="1:6" x14ac:dyDescent="0.25">
      <c r="A55" s="37" t="s">
        <v>524</v>
      </c>
      <c r="B55" s="40"/>
      <c r="C55" s="41"/>
      <c r="D55" s="41"/>
      <c r="E55" s="41"/>
      <c r="F55" s="41"/>
    </row>
    <row r="56" spans="1:6" x14ac:dyDescent="0.25">
      <c r="A56" s="12" t="s">
        <v>519</v>
      </c>
      <c r="B56" s="40"/>
      <c r="C56" s="41"/>
      <c r="D56" s="41"/>
      <c r="E56" s="41"/>
      <c r="F56" s="41"/>
    </row>
    <row r="57" spans="1:6" x14ac:dyDescent="0.25">
      <c r="A57" s="12" t="s">
        <v>520</v>
      </c>
      <c r="B57" s="40"/>
      <c r="C57" s="41"/>
      <c r="D57" s="41"/>
      <c r="E57" s="41"/>
      <c r="F57" s="41"/>
    </row>
    <row r="58" spans="1:6" x14ac:dyDescent="0.25">
      <c r="A58" s="37"/>
      <c r="B58" s="38"/>
      <c r="C58" s="39"/>
      <c r="D58" s="39"/>
      <c r="E58" s="39"/>
      <c r="F58" s="39"/>
    </row>
    <row r="59" spans="1:6" x14ac:dyDescent="0.25">
      <c r="A59" s="37" t="s">
        <v>525</v>
      </c>
      <c r="B59" s="40"/>
      <c r="C59" s="41"/>
      <c r="D59" s="41"/>
      <c r="E59" s="41"/>
      <c r="F59" s="41"/>
    </row>
    <row r="60" spans="1:6" x14ac:dyDescent="0.25">
      <c r="A60" s="12" t="s">
        <v>526</v>
      </c>
      <c r="B60" s="40"/>
      <c r="C60" s="41"/>
      <c r="D60" s="41"/>
      <c r="E60" s="41"/>
      <c r="F60" s="41"/>
    </row>
    <row r="61" spans="1:6" x14ac:dyDescent="0.25">
      <c r="A61" s="12" t="s">
        <v>527</v>
      </c>
      <c r="B61" s="40"/>
      <c r="C61" s="41"/>
      <c r="D61" s="41"/>
      <c r="E61" s="41"/>
      <c r="F61" s="41"/>
    </row>
    <row r="62" spans="1:6" x14ac:dyDescent="0.25">
      <c r="A62" s="37"/>
      <c r="B62" s="38"/>
      <c r="C62" s="39"/>
      <c r="D62" s="39"/>
      <c r="E62" s="39"/>
      <c r="F62" s="39"/>
    </row>
    <row r="63" spans="1:6" x14ac:dyDescent="0.25">
      <c r="A63" s="37" t="s">
        <v>528</v>
      </c>
      <c r="B63" s="40"/>
      <c r="C63" s="41"/>
      <c r="D63" s="41"/>
      <c r="E63" s="41"/>
      <c r="F63" s="41"/>
    </row>
    <row r="64" spans="1:6" x14ac:dyDescent="0.25">
      <c r="A64" s="12" t="s">
        <v>529</v>
      </c>
      <c r="B64" s="40"/>
      <c r="C64" s="41"/>
      <c r="D64" s="41"/>
      <c r="E64" s="41"/>
      <c r="F64" s="41"/>
    </row>
    <row r="65" spans="1:7" x14ac:dyDescent="0.25">
      <c r="A65" s="12" t="s">
        <v>530</v>
      </c>
      <c r="B65" s="40"/>
      <c r="C65" s="41"/>
      <c r="D65" s="41"/>
      <c r="E65" s="41"/>
      <c r="F65" s="41"/>
    </row>
    <row r="66" spans="1:7" ht="15.75" thickBot="1" x14ac:dyDescent="0.3">
      <c r="A66" s="43"/>
      <c r="B66" s="44"/>
      <c r="C66" s="45"/>
      <c r="D66" s="45"/>
      <c r="E66" s="45"/>
      <c r="F66" s="45"/>
    </row>
    <row r="68" spans="1:7" ht="15" customHeight="1" x14ac:dyDescent="0.25">
      <c r="A68" s="429" t="s">
        <v>635</v>
      </c>
      <c r="B68" s="429"/>
      <c r="C68" s="429"/>
      <c r="D68" s="429"/>
      <c r="E68" s="429"/>
      <c r="F68" s="429"/>
      <c r="G68" s="118"/>
    </row>
    <row r="69" spans="1:7" x14ac:dyDescent="0.25">
      <c r="A69" s="429"/>
      <c r="B69" s="429"/>
      <c r="C69" s="429"/>
      <c r="D69" s="429"/>
      <c r="E69" s="429"/>
      <c r="F69" s="429"/>
      <c r="G69" s="118"/>
    </row>
    <row r="74" spans="1:7" x14ac:dyDescent="0.25">
      <c r="D74" s="144"/>
      <c r="E74" s="144"/>
      <c r="F74" s="144"/>
      <c r="G74" s="144"/>
    </row>
    <row r="75" spans="1:7" x14ac:dyDescent="0.25">
      <c r="A75" s="142"/>
      <c r="B75" s="143"/>
      <c r="D75" s="106"/>
      <c r="E75" s="114"/>
      <c r="F75" s="117"/>
      <c r="G75" s="144"/>
    </row>
    <row r="76" spans="1:7" x14ac:dyDescent="0.25">
      <c r="A76" s="125" t="s">
        <v>636</v>
      </c>
      <c r="B76" s="110"/>
      <c r="D76" s="424" t="s">
        <v>637</v>
      </c>
      <c r="E76" s="424"/>
      <c r="F76" s="424"/>
    </row>
    <row r="77" spans="1:7" ht="15" customHeight="1" x14ac:dyDescent="0.25">
      <c r="A77" s="124" t="s">
        <v>638</v>
      </c>
      <c r="B77" s="112"/>
      <c r="D77" s="348" t="s">
        <v>639</v>
      </c>
      <c r="E77" s="348"/>
      <c r="F77" s="348"/>
    </row>
  </sheetData>
  <mergeCells count="5">
    <mergeCell ref="A68:F69"/>
    <mergeCell ref="D76:F76"/>
    <mergeCell ref="D77:F77"/>
    <mergeCell ref="A1:F1"/>
    <mergeCell ref="A2:F2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8" zoomScaleNormal="100" workbookViewId="0">
      <selection activeCell="B40" sqref="B40:J47"/>
    </sheetView>
  </sheetViews>
  <sheetFormatPr baseColWidth="10" defaultRowHeight="15" x14ac:dyDescent="0.25"/>
  <cols>
    <col min="1" max="1" width="2.375" customWidth="1"/>
    <col min="2" max="2" width="19.375" customWidth="1"/>
    <col min="3" max="3" width="14.875" customWidth="1"/>
    <col min="4" max="4" width="11" customWidth="1"/>
    <col min="5" max="5" width="12.625" customWidth="1"/>
    <col min="6" max="6" width="14.125" customWidth="1"/>
    <col min="8" max="8" width="10" customWidth="1"/>
  </cols>
  <sheetData>
    <row r="1" spans="1:9" x14ac:dyDescent="0.25">
      <c r="A1" s="324" t="s">
        <v>120</v>
      </c>
      <c r="B1" s="325"/>
      <c r="C1" s="325"/>
      <c r="D1" s="325"/>
      <c r="E1" s="325"/>
      <c r="F1" s="325"/>
      <c r="G1" s="325"/>
      <c r="H1" s="325"/>
      <c r="I1" s="326"/>
    </row>
    <row r="2" spans="1:9" x14ac:dyDescent="0.25">
      <c r="A2" s="327" t="s">
        <v>121</v>
      </c>
      <c r="B2" s="328"/>
      <c r="C2" s="328"/>
      <c r="D2" s="328"/>
      <c r="E2" s="328"/>
      <c r="F2" s="328"/>
      <c r="G2" s="328"/>
      <c r="H2" s="328"/>
      <c r="I2" s="329"/>
    </row>
    <row r="3" spans="1:9" x14ac:dyDescent="0.25">
      <c r="A3" s="327" t="s">
        <v>640</v>
      </c>
      <c r="B3" s="328"/>
      <c r="C3" s="328"/>
      <c r="D3" s="328"/>
      <c r="E3" s="328"/>
      <c r="F3" s="328"/>
      <c r="G3" s="328"/>
      <c r="H3" s="328"/>
      <c r="I3" s="329"/>
    </row>
    <row r="4" spans="1:9" ht="15.75" thickBot="1" x14ac:dyDescent="0.3">
      <c r="A4" s="330" t="s">
        <v>1</v>
      </c>
      <c r="B4" s="331"/>
      <c r="C4" s="331"/>
      <c r="D4" s="331"/>
      <c r="E4" s="331"/>
      <c r="F4" s="331"/>
      <c r="G4" s="331"/>
      <c r="H4" s="331"/>
      <c r="I4" s="332"/>
    </row>
    <row r="5" spans="1:9" ht="24" customHeight="1" x14ac:dyDescent="0.25">
      <c r="A5" s="327" t="s">
        <v>122</v>
      </c>
      <c r="B5" s="329"/>
      <c r="C5" s="198" t="s">
        <v>123</v>
      </c>
      <c r="D5" s="338" t="s">
        <v>124</v>
      </c>
      <c r="E5" s="338" t="s">
        <v>125</v>
      </c>
      <c r="F5" s="338" t="s">
        <v>126</v>
      </c>
      <c r="G5" s="182" t="s">
        <v>127</v>
      </c>
      <c r="H5" s="338" t="s">
        <v>129</v>
      </c>
      <c r="I5" s="338" t="s">
        <v>130</v>
      </c>
    </row>
    <row r="6" spans="1:9" ht="24.75" thickBot="1" x14ac:dyDescent="0.3">
      <c r="A6" s="330"/>
      <c r="B6" s="332"/>
      <c r="C6" s="183" t="s">
        <v>641</v>
      </c>
      <c r="D6" s="339"/>
      <c r="E6" s="339"/>
      <c r="F6" s="339"/>
      <c r="G6" s="183" t="s">
        <v>128</v>
      </c>
      <c r="H6" s="339"/>
      <c r="I6" s="339"/>
    </row>
    <row r="7" spans="1:9" x14ac:dyDescent="0.25">
      <c r="A7" s="351"/>
      <c r="B7" s="352"/>
      <c r="C7" s="184"/>
      <c r="D7" s="184"/>
      <c r="E7" s="184"/>
      <c r="F7" s="184"/>
      <c r="G7" s="184"/>
      <c r="H7" s="184"/>
      <c r="I7" s="184"/>
    </row>
    <row r="8" spans="1:9" x14ac:dyDescent="0.25">
      <c r="A8" s="333" t="s">
        <v>131</v>
      </c>
      <c r="B8" s="334"/>
      <c r="C8" s="185">
        <v>0</v>
      </c>
      <c r="D8" s="185">
        <v>0</v>
      </c>
      <c r="E8" s="185">
        <v>0</v>
      </c>
      <c r="F8" s="185">
        <v>0</v>
      </c>
      <c r="G8" s="185">
        <v>0</v>
      </c>
      <c r="H8" s="185">
        <v>0</v>
      </c>
      <c r="I8" s="185">
        <v>0</v>
      </c>
    </row>
    <row r="9" spans="1:9" x14ac:dyDescent="0.25">
      <c r="A9" s="333" t="s">
        <v>132</v>
      </c>
      <c r="B9" s="334"/>
      <c r="C9" s="185">
        <v>0</v>
      </c>
      <c r="D9" s="185">
        <v>0</v>
      </c>
      <c r="E9" s="185">
        <v>0</v>
      </c>
      <c r="F9" s="185">
        <v>0</v>
      </c>
      <c r="G9" s="185">
        <v>0</v>
      </c>
      <c r="H9" s="185">
        <v>0</v>
      </c>
      <c r="I9" s="185">
        <v>0</v>
      </c>
    </row>
    <row r="10" spans="1:9" ht="24" x14ac:dyDescent="0.25">
      <c r="A10" s="186"/>
      <c r="B10" s="170" t="s">
        <v>133</v>
      </c>
      <c r="C10" s="187">
        <v>0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</row>
    <row r="11" spans="1:9" x14ac:dyDescent="0.25">
      <c r="A11" s="188"/>
      <c r="B11" s="170" t="s">
        <v>134</v>
      </c>
      <c r="C11" s="187">
        <v>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</row>
    <row r="12" spans="1:9" ht="24" x14ac:dyDescent="0.25">
      <c r="A12" s="188"/>
      <c r="B12" s="170" t="s">
        <v>135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</row>
    <row r="13" spans="1:9" ht="27" customHeight="1" x14ac:dyDescent="0.25">
      <c r="A13" s="346" t="s">
        <v>136</v>
      </c>
      <c r="B13" s="347"/>
      <c r="C13" s="185">
        <v>0</v>
      </c>
      <c r="D13" s="185">
        <v>0</v>
      </c>
      <c r="E13" s="185">
        <v>0</v>
      </c>
      <c r="F13" s="185">
        <v>0</v>
      </c>
      <c r="G13" s="185">
        <v>0</v>
      </c>
      <c r="H13" s="185">
        <v>0</v>
      </c>
      <c r="I13" s="185">
        <v>0</v>
      </c>
    </row>
    <row r="14" spans="1:9" ht="24" x14ac:dyDescent="0.25">
      <c r="A14" s="186"/>
      <c r="B14" s="170" t="s">
        <v>137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</row>
    <row r="15" spans="1:9" x14ac:dyDescent="0.25">
      <c r="A15" s="188"/>
      <c r="B15" s="170" t="s">
        <v>138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</row>
    <row r="16" spans="1:9" ht="24" x14ac:dyDescent="0.25">
      <c r="A16" s="188"/>
      <c r="B16" s="170" t="s">
        <v>139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</row>
    <row r="17" spans="1:9" x14ac:dyDescent="0.25">
      <c r="A17" s="333" t="s">
        <v>140</v>
      </c>
      <c r="B17" s="334"/>
      <c r="C17" s="168">
        <v>1284006</v>
      </c>
      <c r="D17" s="168">
        <v>598804</v>
      </c>
      <c r="E17" s="168">
        <v>0</v>
      </c>
      <c r="F17" s="168">
        <v>0</v>
      </c>
      <c r="G17" s="168">
        <f>SUM(C17:F17)</f>
        <v>1882810</v>
      </c>
      <c r="H17" s="168">
        <v>0</v>
      </c>
      <c r="I17" s="168">
        <v>0</v>
      </c>
    </row>
    <row r="18" spans="1:9" x14ac:dyDescent="0.25">
      <c r="A18" s="188"/>
      <c r="B18" s="170"/>
      <c r="C18" s="187"/>
      <c r="D18" s="187"/>
      <c r="E18" s="187"/>
      <c r="F18" s="187"/>
      <c r="G18" s="187"/>
      <c r="H18" s="187"/>
      <c r="I18" s="187"/>
    </row>
    <row r="19" spans="1:9" ht="30.75" customHeight="1" x14ac:dyDescent="0.25">
      <c r="A19" s="310" t="s">
        <v>141</v>
      </c>
      <c r="B19" s="311"/>
      <c r="C19" s="168">
        <f>+C8+C17</f>
        <v>1284006</v>
      </c>
      <c r="D19" s="168">
        <f t="shared" ref="D19:I19" si="0">+D8+D17</f>
        <v>598804</v>
      </c>
      <c r="E19" s="168">
        <f t="shared" si="0"/>
        <v>0</v>
      </c>
      <c r="F19" s="168">
        <f t="shared" si="0"/>
        <v>0</v>
      </c>
      <c r="G19" s="168">
        <f t="shared" si="0"/>
        <v>1882810</v>
      </c>
      <c r="H19" s="168">
        <f t="shared" si="0"/>
        <v>0</v>
      </c>
      <c r="I19" s="168">
        <f t="shared" si="0"/>
        <v>0</v>
      </c>
    </row>
    <row r="20" spans="1:9" ht="8.25" customHeight="1" x14ac:dyDescent="0.25">
      <c r="A20" s="333"/>
      <c r="B20" s="334"/>
      <c r="C20" s="187"/>
      <c r="D20" s="187"/>
      <c r="E20" s="187"/>
      <c r="F20" s="187"/>
      <c r="G20" s="187"/>
      <c r="H20" s="187"/>
      <c r="I20" s="187"/>
    </row>
    <row r="21" spans="1:9" ht="29.25" customHeight="1" x14ac:dyDescent="0.25">
      <c r="A21" s="333" t="s">
        <v>798</v>
      </c>
      <c r="B21" s="334"/>
      <c r="C21" s="185">
        <v>0</v>
      </c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</row>
    <row r="22" spans="1:9" x14ac:dyDescent="0.25">
      <c r="A22" s="335" t="s">
        <v>142</v>
      </c>
      <c r="B22" s="336"/>
      <c r="C22" s="187">
        <v>0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1:9" x14ac:dyDescent="0.25">
      <c r="A23" s="335" t="s">
        <v>143</v>
      </c>
      <c r="B23" s="336"/>
      <c r="C23" s="187">
        <v>0</v>
      </c>
      <c r="D23" s="187">
        <v>0</v>
      </c>
      <c r="E23" s="187">
        <v>0</v>
      </c>
      <c r="F23" s="187">
        <v>0</v>
      </c>
      <c r="G23" s="187"/>
      <c r="H23" s="187">
        <v>0</v>
      </c>
      <c r="I23" s="187">
        <v>0</v>
      </c>
    </row>
    <row r="24" spans="1:9" x14ac:dyDescent="0.25">
      <c r="A24" s="335" t="s">
        <v>144</v>
      </c>
      <c r="B24" s="336"/>
      <c r="C24" s="187">
        <v>0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</row>
    <row r="25" spans="1:9" x14ac:dyDescent="0.25">
      <c r="A25" s="349"/>
      <c r="B25" s="350"/>
      <c r="C25" s="189"/>
      <c r="D25" s="189"/>
      <c r="E25" s="189"/>
      <c r="F25" s="189"/>
      <c r="G25" s="189"/>
      <c r="H25" s="189"/>
      <c r="I25" s="189"/>
    </row>
    <row r="26" spans="1:9" ht="20.25" customHeight="1" x14ac:dyDescent="0.25">
      <c r="A26" s="333" t="s">
        <v>145</v>
      </c>
      <c r="B26" s="334"/>
      <c r="C26" s="185">
        <v>0</v>
      </c>
      <c r="D26" s="185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</row>
    <row r="27" spans="1:9" ht="26.25" customHeight="1" x14ac:dyDescent="0.25">
      <c r="A27" s="335" t="s">
        <v>146</v>
      </c>
      <c r="B27" s="336"/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</row>
    <row r="28" spans="1:9" ht="23.25" customHeight="1" x14ac:dyDescent="0.25">
      <c r="A28" s="335" t="s">
        <v>147</v>
      </c>
      <c r="B28" s="336"/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</row>
    <row r="29" spans="1:9" ht="23.25" customHeight="1" x14ac:dyDescent="0.25">
      <c r="A29" s="335" t="s">
        <v>148</v>
      </c>
      <c r="B29" s="336"/>
      <c r="C29" s="187">
        <v>0</v>
      </c>
      <c r="D29" s="187">
        <v>0</v>
      </c>
      <c r="E29" s="187">
        <v>0</v>
      </c>
      <c r="F29" s="187">
        <v>0</v>
      </c>
      <c r="G29" s="187">
        <v>0</v>
      </c>
      <c r="H29" s="187">
        <v>0</v>
      </c>
      <c r="I29" s="187">
        <v>0</v>
      </c>
    </row>
    <row r="30" spans="1:9" ht="15.75" thickBot="1" x14ac:dyDescent="0.3">
      <c r="A30" s="340"/>
      <c r="B30" s="341"/>
      <c r="C30" s="190"/>
      <c r="D30" s="190"/>
      <c r="E30" s="190"/>
      <c r="F30" s="190"/>
      <c r="G30" s="190"/>
      <c r="H30" s="190"/>
      <c r="I30" s="190"/>
    </row>
    <row r="31" spans="1:9" ht="15.75" thickBot="1" x14ac:dyDescent="0.3">
      <c r="A31" s="191"/>
      <c r="B31" s="191"/>
      <c r="C31" s="191"/>
      <c r="D31" s="191"/>
      <c r="E31" s="191"/>
      <c r="F31" s="191"/>
      <c r="G31" s="191"/>
      <c r="H31" s="191"/>
      <c r="I31" s="191"/>
    </row>
    <row r="32" spans="1:9" x14ac:dyDescent="0.25">
      <c r="A32" s="324" t="s">
        <v>149</v>
      </c>
      <c r="B32" s="326"/>
      <c r="C32" s="192" t="s">
        <v>150</v>
      </c>
      <c r="D32" s="192" t="s">
        <v>152</v>
      </c>
      <c r="E32" s="192" t="s">
        <v>155</v>
      </c>
      <c r="F32" s="337" t="s">
        <v>157</v>
      </c>
      <c r="G32" s="192" t="s">
        <v>158</v>
      </c>
      <c r="H32" s="191"/>
      <c r="I32" s="191"/>
    </row>
    <row r="33" spans="1:10" x14ac:dyDescent="0.25">
      <c r="A33" s="342"/>
      <c r="B33" s="343"/>
      <c r="C33" s="182" t="s">
        <v>151</v>
      </c>
      <c r="D33" s="182" t="s">
        <v>153</v>
      </c>
      <c r="E33" s="182" t="s">
        <v>156</v>
      </c>
      <c r="F33" s="338"/>
      <c r="G33" s="182" t="s">
        <v>159</v>
      </c>
      <c r="H33" s="191"/>
      <c r="I33" s="191"/>
    </row>
    <row r="34" spans="1:10" ht="15.75" thickBot="1" x14ac:dyDescent="0.3">
      <c r="A34" s="344"/>
      <c r="B34" s="345"/>
      <c r="C34" s="193"/>
      <c r="D34" s="183" t="s">
        <v>154</v>
      </c>
      <c r="E34" s="193"/>
      <c r="F34" s="339"/>
      <c r="G34" s="193"/>
      <c r="H34" s="191"/>
      <c r="I34" s="191"/>
    </row>
    <row r="35" spans="1:10" ht="29.25" customHeight="1" x14ac:dyDescent="0.25">
      <c r="A35" s="318" t="s">
        <v>160</v>
      </c>
      <c r="B35" s="319"/>
      <c r="C35" s="184">
        <v>0</v>
      </c>
      <c r="D35" s="184">
        <v>0</v>
      </c>
      <c r="E35" s="184">
        <v>0</v>
      </c>
      <c r="F35" s="184">
        <v>0</v>
      </c>
      <c r="G35" s="184">
        <v>0</v>
      </c>
      <c r="H35" s="191"/>
      <c r="I35" s="191"/>
    </row>
    <row r="36" spans="1:10" x14ac:dyDescent="0.25">
      <c r="A36" s="194"/>
      <c r="B36" s="170" t="s">
        <v>161</v>
      </c>
      <c r="C36" s="170">
        <v>0</v>
      </c>
      <c r="D36" s="170">
        <v>0</v>
      </c>
      <c r="E36" s="170">
        <v>0</v>
      </c>
      <c r="F36" s="170">
        <v>0</v>
      </c>
      <c r="G36" s="170">
        <v>0</v>
      </c>
      <c r="H36" s="191"/>
      <c r="I36" s="191"/>
    </row>
    <row r="37" spans="1:10" x14ac:dyDescent="0.25">
      <c r="A37" s="194"/>
      <c r="B37" s="170" t="s">
        <v>162</v>
      </c>
      <c r="C37" s="170">
        <v>0</v>
      </c>
      <c r="D37" s="170">
        <v>0</v>
      </c>
      <c r="E37" s="170">
        <v>0</v>
      </c>
      <c r="F37" s="170">
        <v>0</v>
      </c>
      <c r="G37" s="170">
        <v>0</v>
      </c>
      <c r="H37" s="191"/>
      <c r="I37" s="191"/>
    </row>
    <row r="38" spans="1:10" ht="15.75" thickBot="1" x14ac:dyDescent="0.3">
      <c r="A38" s="195"/>
      <c r="B38" s="196" t="s">
        <v>163</v>
      </c>
      <c r="C38" s="196">
        <v>0</v>
      </c>
      <c r="D38" s="196">
        <v>0</v>
      </c>
      <c r="E38" s="196">
        <v>0</v>
      </c>
      <c r="F38" s="196">
        <v>0</v>
      </c>
      <c r="G38" s="196">
        <v>0</v>
      </c>
      <c r="H38" s="191"/>
      <c r="I38" s="191"/>
    </row>
    <row r="39" spans="1:10" x14ac:dyDescent="0.25">
      <c r="A39" s="99"/>
      <c r="B39" s="99"/>
      <c r="C39" s="99"/>
      <c r="D39" s="99"/>
      <c r="E39" s="99"/>
      <c r="F39" s="99"/>
      <c r="G39" s="99"/>
      <c r="H39" s="99"/>
      <c r="I39" s="99"/>
    </row>
    <row r="40" spans="1:10" x14ac:dyDescent="0.25">
      <c r="A40" s="99"/>
      <c r="B40" s="321" t="s">
        <v>635</v>
      </c>
      <c r="C40" s="321"/>
      <c r="D40" s="321"/>
      <c r="E40" s="321"/>
      <c r="F40" s="321"/>
      <c r="G40" s="321"/>
      <c r="H40" s="321"/>
      <c r="I40" s="321"/>
      <c r="J40" s="321"/>
    </row>
    <row r="41" spans="1:10" x14ac:dyDescent="0.25">
      <c r="A41" s="99"/>
      <c r="B41" s="181"/>
      <c r="C41" s="181"/>
      <c r="D41" s="181"/>
      <c r="E41" s="181"/>
      <c r="F41" s="181"/>
      <c r="G41" s="181"/>
      <c r="H41" s="181"/>
      <c r="I41" s="181"/>
      <c r="J41" s="181"/>
    </row>
    <row r="42" spans="1:10" x14ac:dyDescent="0.25">
      <c r="A42" s="99"/>
      <c r="B42" s="181"/>
      <c r="C42" s="181"/>
      <c r="D42" s="181"/>
      <c r="E42" s="181"/>
      <c r="F42" s="181"/>
      <c r="G42" s="181"/>
      <c r="H42" s="181"/>
      <c r="I42" s="181"/>
      <c r="J42" s="181"/>
    </row>
    <row r="43" spans="1:10" x14ac:dyDescent="0.25">
      <c r="A43" s="99"/>
      <c r="B43" s="181"/>
      <c r="C43" s="181"/>
      <c r="D43" s="181"/>
      <c r="E43" s="181"/>
      <c r="F43" s="181"/>
      <c r="G43" s="181"/>
      <c r="H43" s="181"/>
      <c r="I43" s="181"/>
      <c r="J43" s="181"/>
    </row>
    <row r="44" spans="1:10" x14ac:dyDescent="0.25">
      <c r="A44" s="99"/>
      <c r="B44" s="153"/>
      <c r="C44" s="154"/>
      <c r="D44" s="155"/>
      <c r="E44" s="155"/>
      <c r="F44" s="199"/>
      <c r="G44" s="157"/>
      <c r="H44" s="154"/>
      <c r="I44" s="155"/>
      <c r="J44" s="155"/>
    </row>
    <row r="45" spans="1:10" x14ac:dyDescent="0.25">
      <c r="A45" s="99"/>
      <c r="B45" s="100"/>
      <c r="C45" s="353"/>
      <c r="D45" s="353"/>
      <c r="E45" s="102"/>
      <c r="F45" s="116"/>
      <c r="G45" s="116"/>
      <c r="H45" s="116"/>
      <c r="I45" s="155"/>
      <c r="J45" s="155"/>
    </row>
    <row r="46" spans="1:10" x14ac:dyDescent="0.25">
      <c r="A46" s="99"/>
      <c r="B46" s="200"/>
      <c r="C46" s="354" t="s">
        <v>636</v>
      </c>
      <c r="D46" s="354"/>
      <c r="E46" s="102"/>
      <c r="F46" s="354" t="s">
        <v>795</v>
      </c>
      <c r="G46" s="354"/>
      <c r="H46" s="354"/>
      <c r="I46" s="159"/>
      <c r="J46" s="155"/>
    </row>
    <row r="47" spans="1:10" x14ac:dyDescent="0.25">
      <c r="A47" s="99"/>
      <c r="B47" s="201"/>
      <c r="C47" s="348" t="s">
        <v>796</v>
      </c>
      <c r="D47" s="348"/>
      <c r="E47" s="202"/>
      <c r="F47" s="348" t="s">
        <v>797</v>
      </c>
      <c r="G47" s="348"/>
      <c r="H47" s="348"/>
      <c r="I47" s="159"/>
      <c r="J47" s="155"/>
    </row>
    <row r="48" spans="1:10" x14ac:dyDescent="0.25">
      <c r="A48" s="99"/>
      <c r="B48" s="348"/>
      <c r="C48" s="348"/>
      <c r="D48" s="148"/>
      <c r="E48" s="148"/>
      <c r="F48" s="348"/>
      <c r="G48" s="348"/>
      <c r="H48" s="348"/>
      <c r="I48" s="116"/>
    </row>
    <row r="49" spans="1:9" x14ac:dyDescent="0.25">
      <c r="A49" s="99"/>
      <c r="B49" s="100"/>
      <c r="C49" s="100"/>
      <c r="D49" s="100"/>
      <c r="E49" s="100"/>
      <c r="F49" s="100"/>
      <c r="G49" s="116"/>
      <c r="H49" s="116"/>
      <c r="I49" s="116"/>
    </row>
    <row r="50" spans="1:9" x14ac:dyDescent="0.25">
      <c r="A50" s="99"/>
      <c r="B50" s="100"/>
      <c r="C50" s="100"/>
      <c r="D50" s="100"/>
      <c r="E50" s="100"/>
      <c r="F50" s="100"/>
      <c r="G50" s="99"/>
      <c r="H50" s="99"/>
      <c r="I50" s="99"/>
    </row>
    <row r="51" spans="1:9" x14ac:dyDescent="0.25">
      <c r="A51" s="99"/>
      <c r="B51" s="100"/>
      <c r="C51" s="100"/>
      <c r="D51" s="100"/>
      <c r="E51" s="100"/>
      <c r="F51" s="100"/>
      <c r="G51" s="99"/>
      <c r="H51" s="99"/>
      <c r="I51" s="99"/>
    </row>
    <row r="52" spans="1:9" x14ac:dyDescent="0.25">
      <c r="A52" s="99"/>
      <c r="B52" s="100"/>
      <c r="C52" s="101"/>
      <c r="D52" s="102"/>
      <c r="E52" s="102"/>
      <c r="F52" s="103"/>
      <c r="G52" s="99"/>
      <c r="H52" s="99"/>
      <c r="I52" s="99"/>
    </row>
    <row r="53" spans="1:9" x14ac:dyDescent="0.25">
      <c r="A53" s="99"/>
      <c r="H53" s="99"/>
      <c r="I53" s="99"/>
    </row>
    <row r="54" spans="1:9" x14ac:dyDescent="0.25">
      <c r="A54" s="99"/>
      <c r="H54" s="99"/>
      <c r="I54" s="99"/>
    </row>
    <row r="55" spans="1:9" x14ac:dyDescent="0.25">
      <c r="A55" s="99"/>
      <c r="H55" s="99"/>
      <c r="I55" s="99"/>
    </row>
  </sheetData>
  <mergeCells count="38">
    <mergeCell ref="B40:J40"/>
    <mergeCell ref="C45:D45"/>
    <mergeCell ref="C46:D46"/>
    <mergeCell ref="C47:D47"/>
    <mergeCell ref="F46:H46"/>
    <mergeCell ref="F47:H47"/>
    <mergeCell ref="A35:B35"/>
    <mergeCell ref="B48:C48"/>
    <mergeCell ref="F48:H4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49" max="8" man="1"/>
    <brk id="5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8" zoomScale="115" zoomScaleNormal="115" workbookViewId="0">
      <selection activeCell="B22" sqref="B22:J29"/>
    </sheetView>
  </sheetViews>
  <sheetFormatPr baseColWidth="10" defaultRowHeight="15" x14ac:dyDescent="0.25"/>
  <cols>
    <col min="1" max="1" width="16.5" customWidth="1"/>
    <col min="3" max="3" width="12" customWidth="1"/>
    <col min="8" max="8" width="13.625" customWidth="1"/>
  </cols>
  <sheetData>
    <row r="1" spans="1:11" x14ac:dyDescent="0.25">
      <c r="A1" s="324" t="s">
        <v>120</v>
      </c>
      <c r="B1" s="325"/>
      <c r="C1" s="325"/>
      <c r="D1" s="325"/>
      <c r="E1" s="325"/>
      <c r="F1" s="325"/>
      <c r="G1" s="325"/>
      <c r="H1" s="325"/>
      <c r="I1" s="325"/>
      <c r="J1" s="325"/>
      <c r="K1" s="326"/>
    </row>
    <row r="2" spans="1:11" x14ac:dyDescent="0.25">
      <c r="A2" s="327" t="s">
        <v>164</v>
      </c>
      <c r="B2" s="328"/>
      <c r="C2" s="328"/>
      <c r="D2" s="328"/>
      <c r="E2" s="328"/>
      <c r="F2" s="328"/>
      <c r="G2" s="328"/>
      <c r="H2" s="328"/>
      <c r="I2" s="328"/>
      <c r="J2" s="328"/>
      <c r="K2" s="329"/>
    </row>
    <row r="3" spans="1:11" x14ac:dyDescent="0.25">
      <c r="A3" s="327" t="s">
        <v>640</v>
      </c>
      <c r="B3" s="328"/>
      <c r="C3" s="328"/>
      <c r="D3" s="328"/>
      <c r="E3" s="328"/>
      <c r="F3" s="328"/>
      <c r="G3" s="328"/>
      <c r="H3" s="328"/>
      <c r="I3" s="328"/>
      <c r="J3" s="328"/>
      <c r="K3" s="329"/>
    </row>
    <row r="4" spans="1:11" ht="15.75" thickBot="1" x14ac:dyDescent="0.3">
      <c r="A4" s="330" t="s">
        <v>1</v>
      </c>
      <c r="B4" s="331"/>
      <c r="C4" s="331"/>
      <c r="D4" s="331"/>
      <c r="E4" s="331"/>
      <c r="F4" s="331"/>
      <c r="G4" s="331"/>
      <c r="H4" s="331"/>
      <c r="I4" s="331"/>
      <c r="J4" s="331"/>
      <c r="K4" s="332"/>
    </row>
    <row r="5" spans="1:11" ht="84.75" thickBot="1" x14ac:dyDescent="0.3">
      <c r="A5" s="203" t="s">
        <v>165</v>
      </c>
      <c r="B5" s="183" t="s">
        <v>166</v>
      </c>
      <c r="C5" s="183" t="s">
        <v>167</v>
      </c>
      <c r="D5" s="183" t="s">
        <v>168</v>
      </c>
      <c r="E5" s="183" t="s">
        <v>169</v>
      </c>
      <c r="F5" s="183" t="s">
        <v>170</v>
      </c>
      <c r="G5" s="183" t="s">
        <v>171</v>
      </c>
      <c r="H5" s="183" t="s">
        <v>172</v>
      </c>
      <c r="I5" s="183" t="s">
        <v>799</v>
      </c>
      <c r="J5" s="183" t="s">
        <v>800</v>
      </c>
      <c r="K5" s="183" t="s">
        <v>801</v>
      </c>
    </row>
    <row r="6" spans="1:11" x14ac:dyDescent="0.25">
      <c r="A6" s="167"/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ht="36" x14ac:dyDescent="0.25">
      <c r="A7" s="205" t="s">
        <v>173</v>
      </c>
      <c r="B7" s="184">
        <v>0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  <c r="K7" s="184">
        <v>0</v>
      </c>
    </row>
    <row r="8" spans="1:11" x14ac:dyDescent="0.25">
      <c r="A8" s="206" t="s">
        <v>174</v>
      </c>
      <c r="B8" s="170">
        <v>0</v>
      </c>
      <c r="C8" s="170">
        <v>0</v>
      </c>
      <c r="D8" s="170">
        <v>0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</row>
    <row r="9" spans="1:11" x14ac:dyDescent="0.25">
      <c r="A9" s="206" t="s">
        <v>175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</row>
    <row r="10" spans="1:11" x14ac:dyDescent="0.25">
      <c r="A10" s="206" t="s">
        <v>176</v>
      </c>
      <c r="B10" s="170">
        <v>0</v>
      </c>
      <c r="C10" s="170">
        <v>0</v>
      </c>
      <c r="D10" s="170">
        <v>0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</row>
    <row r="11" spans="1:11" x14ac:dyDescent="0.25">
      <c r="A11" s="206" t="s">
        <v>177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</row>
    <row r="12" spans="1:11" x14ac:dyDescent="0.25">
      <c r="A12" s="151"/>
      <c r="B12" s="184"/>
      <c r="C12" s="184"/>
      <c r="D12" s="184"/>
      <c r="E12" s="184"/>
      <c r="F12" s="184"/>
      <c r="G12" s="184"/>
      <c r="H12" s="184"/>
      <c r="I12" s="184"/>
      <c r="J12" s="184"/>
      <c r="K12" s="184"/>
    </row>
    <row r="13" spans="1:11" ht="36" x14ac:dyDescent="0.25">
      <c r="A13" s="205" t="s">
        <v>178</v>
      </c>
      <c r="B13" s="184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</row>
    <row r="14" spans="1:11" x14ac:dyDescent="0.25">
      <c r="A14" s="206" t="s">
        <v>179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</row>
    <row r="15" spans="1:11" x14ac:dyDescent="0.25">
      <c r="A15" s="206" t="s">
        <v>180</v>
      </c>
      <c r="B15" s="170">
        <v>0</v>
      </c>
      <c r="C15" s="170">
        <v>0</v>
      </c>
      <c r="D15" s="170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</row>
    <row r="16" spans="1:11" x14ac:dyDescent="0.25">
      <c r="A16" s="206" t="s">
        <v>181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</row>
    <row r="17" spans="1:11" ht="24" x14ac:dyDescent="0.25">
      <c r="A17" s="206" t="s">
        <v>182</v>
      </c>
      <c r="B17" s="170">
        <v>0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</row>
    <row r="18" spans="1:11" x14ac:dyDescent="0.25">
      <c r="A18" s="151"/>
      <c r="B18" s="184"/>
      <c r="C18" s="184"/>
      <c r="D18" s="184"/>
      <c r="E18" s="184"/>
      <c r="F18" s="184"/>
      <c r="G18" s="184"/>
      <c r="H18" s="184"/>
      <c r="I18" s="184"/>
      <c r="J18" s="184"/>
      <c r="K18" s="184"/>
    </row>
    <row r="19" spans="1:11" ht="60" x14ac:dyDescent="0.25">
      <c r="A19" s="205" t="s">
        <v>183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</row>
    <row r="20" spans="1:11" ht="15.75" thickBot="1" x14ac:dyDescent="0.3">
      <c r="A20" s="173"/>
      <c r="B20" s="207"/>
      <c r="C20" s="207"/>
      <c r="D20" s="207"/>
      <c r="E20" s="207"/>
      <c r="F20" s="207"/>
      <c r="G20" s="207"/>
      <c r="H20" s="207"/>
      <c r="I20" s="207"/>
      <c r="J20" s="207"/>
      <c r="K20" s="207"/>
    </row>
    <row r="22" spans="1:11" x14ac:dyDescent="0.25">
      <c r="A22" s="100"/>
      <c r="B22" s="321" t="s">
        <v>635</v>
      </c>
      <c r="C22" s="321"/>
      <c r="D22" s="321"/>
      <c r="E22" s="321"/>
      <c r="F22" s="321"/>
      <c r="G22" s="321"/>
      <c r="H22" s="321"/>
      <c r="I22" s="321"/>
      <c r="J22" s="321"/>
    </row>
    <row r="23" spans="1:11" x14ac:dyDescent="0.25">
      <c r="A23" s="100"/>
      <c r="B23" s="181"/>
      <c r="C23" s="181"/>
      <c r="D23" s="181"/>
      <c r="E23" s="181"/>
      <c r="F23" s="181"/>
      <c r="G23" s="181"/>
      <c r="H23" s="181"/>
      <c r="I23" s="181"/>
      <c r="J23" s="181"/>
    </row>
    <row r="24" spans="1:11" x14ac:dyDescent="0.25">
      <c r="A24" s="100"/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11" x14ac:dyDescent="0.25">
      <c r="A25" s="100"/>
      <c r="B25" s="181"/>
      <c r="C25" s="181"/>
      <c r="D25" s="181"/>
      <c r="E25" s="181"/>
      <c r="F25" s="181"/>
      <c r="G25" s="181"/>
      <c r="H25" s="181"/>
      <c r="I25" s="181"/>
      <c r="J25" s="181"/>
    </row>
    <row r="26" spans="1:11" x14ac:dyDescent="0.25">
      <c r="A26" s="100"/>
      <c r="B26" s="153"/>
      <c r="C26" s="154"/>
      <c r="D26" s="155"/>
      <c r="E26" s="155"/>
      <c r="F26" s="199"/>
      <c r="G26" s="157"/>
      <c r="H26" s="154"/>
      <c r="I26" s="155"/>
      <c r="J26" s="155"/>
    </row>
    <row r="27" spans="1:11" x14ac:dyDescent="0.25">
      <c r="A27" s="100"/>
      <c r="B27" s="100"/>
      <c r="C27" s="353"/>
      <c r="D27" s="353"/>
      <c r="E27" s="102"/>
      <c r="F27" s="116"/>
      <c r="G27" s="116"/>
      <c r="H27" s="116"/>
      <c r="I27" s="155"/>
      <c r="J27" s="155"/>
    </row>
    <row r="28" spans="1:11" x14ac:dyDescent="0.25">
      <c r="B28" s="200"/>
      <c r="C28" s="354" t="s">
        <v>636</v>
      </c>
      <c r="D28" s="354"/>
      <c r="E28" s="102"/>
      <c r="F28" s="354" t="s">
        <v>795</v>
      </c>
      <c r="G28" s="354"/>
      <c r="H28" s="354"/>
      <c r="I28" s="159"/>
      <c r="J28" s="155"/>
    </row>
    <row r="29" spans="1:11" ht="15" customHeight="1" x14ac:dyDescent="0.25">
      <c r="B29" s="201"/>
      <c r="C29" s="348" t="s">
        <v>796</v>
      </c>
      <c r="D29" s="348"/>
      <c r="E29" s="202"/>
      <c r="F29" s="348" t="s">
        <v>797</v>
      </c>
      <c r="G29" s="348"/>
      <c r="H29" s="348"/>
      <c r="I29" s="159"/>
      <c r="J29" s="155"/>
    </row>
    <row r="30" spans="1:11" x14ac:dyDescent="0.25">
      <c r="H30" s="99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C28:D28"/>
    <mergeCell ref="F28:H28"/>
    <mergeCell ref="C29:D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130" zoomScaleNormal="130" workbookViewId="0">
      <selection activeCell="A80" sqref="A80:G87"/>
    </sheetView>
  </sheetViews>
  <sheetFormatPr baseColWidth="10" defaultRowHeight="15" x14ac:dyDescent="0.25"/>
  <cols>
    <col min="1" max="2" width="3.625" customWidth="1"/>
    <col min="3" max="3" width="31" style="245" customWidth="1"/>
    <col min="4" max="4" width="11.625" customWidth="1"/>
    <col min="5" max="6" width="11.875" customWidth="1"/>
    <col min="7" max="7" width="1.625" customWidth="1"/>
  </cols>
  <sheetData>
    <row r="1" spans="1:6" x14ac:dyDescent="0.25">
      <c r="A1" s="324" t="s">
        <v>120</v>
      </c>
      <c r="B1" s="325"/>
      <c r="C1" s="325"/>
      <c r="D1" s="325"/>
      <c r="E1" s="325"/>
      <c r="F1" s="326"/>
    </row>
    <row r="2" spans="1:6" x14ac:dyDescent="0.25">
      <c r="A2" s="342" t="s">
        <v>184</v>
      </c>
      <c r="B2" s="386"/>
      <c r="C2" s="386"/>
      <c r="D2" s="386"/>
      <c r="E2" s="386"/>
      <c r="F2" s="343"/>
    </row>
    <row r="3" spans="1:6" x14ac:dyDescent="0.25">
      <c r="A3" s="342" t="s">
        <v>640</v>
      </c>
      <c r="B3" s="386"/>
      <c r="C3" s="386"/>
      <c r="D3" s="386"/>
      <c r="E3" s="386"/>
      <c r="F3" s="343"/>
    </row>
    <row r="4" spans="1:6" ht="15.75" thickBot="1" x14ac:dyDescent="0.3">
      <c r="A4" s="344" t="s">
        <v>1</v>
      </c>
      <c r="B4" s="387"/>
      <c r="C4" s="387"/>
      <c r="D4" s="387"/>
      <c r="E4" s="387"/>
      <c r="F4" s="345"/>
    </row>
    <row r="5" spans="1:6" x14ac:dyDescent="0.25">
      <c r="A5" s="374" t="s">
        <v>2</v>
      </c>
      <c r="B5" s="375"/>
      <c r="C5" s="376"/>
      <c r="D5" s="192" t="s">
        <v>185</v>
      </c>
      <c r="E5" s="337" t="s">
        <v>187</v>
      </c>
      <c r="F5" s="192" t="s">
        <v>188</v>
      </c>
    </row>
    <row r="6" spans="1:6" ht="15.75" thickBot="1" x14ac:dyDescent="0.3">
      <c r="A6" s="377"/>
      <c r="B6" s="378"/>
      <c r="C6" s="379"/>
      <c r="D6" s="183" t="s">
        <v>186</v>
      </c>
      <c r="E6" s="339"/>
      <c r="F6" s="183" t="s">
        <v>189</v>
      </c>
    </row>
    <row r="7" spans="1:6" x14ac:dyDescent="0.25">
      <c r="A7" s="208"/>
      <c r="B7" s="209"/>
      <c r="C7" s="238"/>
      <c r="D7" s="210"/>
      <c r="E7" s="210"/>
      <c r="F7" s="210"/>
    </row>
    <row r="8" spans="1:6" x14ac:dyDescent="0.25">
      <c r="A8" s="310" t="s">
        <v>190</v>
      </c>
      <c r="B8" s="367"/>
      <c r="C8" s="311"/>
      <c r="D8" s="211">
        <f>+D9+D10+D11</f>
        <v>125000001</v>
      </c>
      <c r="E8" s="211">
        <f t="shared" ref="E8:F8" si="0">+E9+E10+E11</f>
        <v>135693550</v>
      </c>
      <c r="F8" s="211">
        <f t="shared" si="0"/>
        <v>123385934</v>
      </c>
    </row>
    <row r="9" spans="1:6" x14ac:dyDescent="0.25">
      <c r="A9" s="208"/>
      <c r="B9" s="368" t="s">
        <v>191</v>
      </c>
      <c r="C9" s="313"/>
      <c r="D9" s="212">
        <v>125000001</v>
      </c>
      <c r="E9" s="212">
        <v>135693550</v>
      </c>
      <c r="F9" s="212">
        <v>123385934</v>
      </c>
    </row>
    <row r="10" spans="1:6" x14ac:dyDescent="0.25">
      <c r="A10" s="208"/>
      <c r="B10" s="369" t="s">
        <v>192</v>
      </c>
      <c r="C10" s="370"/>
      <c r="D10" s="212">
        <v>0</v>
      </c>
      <c r="E10" s="212">
        <v>0</v>
      </c>
      <c r="F10" s="212">
        <v>0</v>
      </c>
    </row>
    <row r="11" spans="1:6" x14ac:dyDescent="0.25">
      <c r="A11" s="208"/>
      <c r="B11" s="368" t="s">
        <v>193</v>
      </c>
      <c r="C11" s="371"/>
      <c r="D11" s="212">
        <v>0</v>
      </c>
      <c r="E11" s="212">
        <v>0</v>
      </c>
      <c r="F11" s="212">
        <v>0</v>
      </c>
    </row>
    <row r="12" spans="1:6" x14ac:dyDescent="0.25">
      <c r="A12" s="208"/>
      <c r="B12" s="209"/>
      <c r="C12" s="238"/>
      <c r="D12" s="210"/>
      <c r="E12" s="210"/>
      <c r="F12" s="210"/>
    </row>
    <row r="13" spans="1:6" x14ac:dyDescent="0.25">
      <c r="A13" s="310" t="s">
        <v>802</v>
      </c>
      <c r="B13" s="367"/>
      <c r="C13" s="311"/>
      <c r="D13" s="211">
        <f>+D14+D15</f>
        <v>125000001</v>
      </c>
      <c r="E13" s="211">
        <f t="shared" ref="E13:F13" si="1">+E14+E15</f>
        <v>128101461</v>
      </c>
      <c r="F13" s="211">
        <f t="shared" si="1"/>
        <v>124536138</v>
      </c>
    </row>
    <row r="14" spans="1:6" ht="22.5" customHeight="1" x14ac:dyDescent="0.25">
      <c r="A14" s="208"/>
      <c r="B14" s="368" t="s">
        <v>194</v>
      </c>
      <c r="C14" s="371"/>
      <c r="D14" s="212">
        <v>125000001</v>
      </c>
      <c r="E14" s="212">
        <v>128101461</v>
      </c>
      <c r="F14" s="212">
        <v>124536138</v>
      </c>
    </row>
    <row r="15" spans="1:6" ht="23.25" customHeight="1" x14ac:dyDescent="0.25">
      <c r="A15" s="208"/>
      <c r="B15" s="368" t="s">
        <v>195</v>
      </c>
      <c r="C15" s="371"/>
      <c r="D15" s="212">
        <v>0</v>
      </c>
      <c r="E15" s="212">
        <v>0</v>
      </c>
      <c r="F15" s="212">
        <v>0</v>
      </c>
    </row>
    <row r="16" spans="1:6" x14ac:dyDescent="0.25">
      <c r="A16" s="208"/>
      <c r="B16" s="368"/>
      <c r="C16" s="371"/>
      <c r="D16" s="210"/>
      <c r="E16" s="210"/>
      <c r="F16" s="210"/>
    </row>
    <row r="17" spans="1:6" ht="23.25" customHeight="1" x14ac:dyDescent="0.25">
      <c r="A17" s="310" t="s">
        <v>196</v>
      </c>
      <c r="B17" s="367"/>
      <c r="C17" s="311"/>
      <c r="D17" s="213">
        <f>+D18+D19</f>
        <v>721143.38</v>
      </c>
      <c r="E17" s="213">
        <f t="shared" ref="E17:F17" si="2">+E18+E19</f>
        <v>721143.38</v>
      </c>
      <c r="F17" s="213">
        <f t="shared" si="2"/>
        <v>721143.38</v>
      </c>
    </row>
    <row r="18" spans="1:6" ht="21" customHeight="1" x14ac:dyDescent="0.25">
      <c r="A18" s="208"/>
      <c r="B18" s="368" t="s">
        <v>197</v>
      </c>
      <c r="C18" s="371"/>
      <c r="D18" s="214">
        <v>721143.38</v>
      </c>
      <c r="E18" s="215">
        <v>721143.38</v>
      </c>
      <c r="F18" s="215">
        <v>721143.38</v>
      </c>
    </row>
    <row r="19" spans="1:6" ht="24.75" customHeight="1" x14ac:dyDescent="0.25">
      <c r="A19" s="208"/>
      <c r="B19" s="368" t="s">
        <v>198</v>
      </c>
      <c r="C19" s="371"/>
      <c r="D19" s="216">
        <v>0</v>
      </c>
      <c r="E19" s="210">
        <v>0</v>
      </c>
      <c r="F19" s="210">
        <v>0</v>
      </c>
    </row>
    <row r="20" spans="1:6" x14ac:dyDescent="0.25">
      <c r="A20" s="208"/>
      <c r="B20" s="368"/>
      <c r="C20" s="371"/>
      <c r="D20" s="210"/>
      <c r="E20" s="210"/>
      <c r="F20" s="210"/>
    </row>
    <row r="21" spans="1:6" x14ac:dyDescent="0.25">
      <c r="A21" s="310" t="s">
        <v>199</v>
      </c>
      <c r="B21" s="367"/>
      <c r="C21" s="311"/>
      <c r="D21" s="211">
        <f>+D8-D13+D17</f>
        <v>721143.38</v>
      </c>
      <c r="E21" s="211">
        <f t="shared" ref="E21:F21" si="3">+E8-E13+E17</f>
        <v>8313232.3799999999</v>
      </c>
      <c r="F21" s="211">
        <f t="shared" si="3"/>
        <v>-429060.62</v>
      </c>
    </row>
    <row r="22" spans="1:6" ht="26.25" customHeight="1" x14ac:dyDescent="0.25">
      <c r="A22" s="310" t="s">
        <v>200</v>
      </c>
      <c r="B22" s="367"/>
      <c r="C22" s="311"/>
      <c r="D22" s="211">
        <f>+D21-D11</f>
        <v>721143.38</v>
      </c>
      <c r="E22" s="211">
        <f t="shared" ref="E22:F22" si="4">+E21-E11</f>
        <v>8313232.3799999999</v>
      </c>
      <c r="F22" s="211">
        <f t="shared" si="4"/>
        <v>-429060.62</v>
      </c>
    </row>
    <row r="23" spans="1:6" ht="20.25" customHeight="1" x14ac:dyDescent="0.25">
      <c r="A23" s="310" t="s">
        <v>201</v>
      </c>
      <c r="B23" s="367"/>
      <c r="C23" s="311"/>
      <c r="D23" s="211">
        <f>+D22-D17</f>
        <v>0</v>
      </c>
      <c r="E23" s="211">
        <f>+E22-E17</f>
        <v>7592089</v>
      </c>
      <c r="F23" s="211">
        <f t="shared" ref="F23" si="5">+F22-F17</f>
        <v>-1150204</v>
      </c>
    </row>
    <row r="24" spans="1:6" ht="15.75" thickBot="1" x14ac:dyDescent="0.3">
      <c r="A24" s="217"/>
      <c r="B24" s="388"/>
      <c r="C24" s="389"/>
      <c r="D24" s="218"/>
      <c r="E24" s="218"/>
      <c r="F24" s="218"/>
    </row>
    <row r="25" spans="1:6" x14ac:dyDescent="0.25">
      <c r="A25" s="191"/>
      <c r="B25" s="191"/>
      <c r="C25" s="239"/>
      <c r="D25" s="191"/>
      <c r="E25" s="191"/>
      <c r="F25" s="191"/>
    </row>
    <row r="26" spans="1:6" ht="15.75" thickBot="1" x14ac:dyDescent="0.3">
      <c r="A26" s="358" t="s">
        <v>202</v>
      </c>
      <c r="B26" s="359"/>
      <c r="C26" s="360"/>
      <c r="D26" s="247" t="s">
        <v>203</v>
      </c>
      <c r="E26" s="247" t="s">
        <v>187</v>
      </c>
      <c r="F26" s="247" t="s">
        <v>204</v>
      </c>
    </row>
    <row r="27" spans="1:6" x14ac:dyDescent="0.25">
      <c r="A27" s="208"/>
      <c r="B27" s="390"/>
      <c r="C27" s="391"/>
      <c r="D27" s="210"/>
      <c r="E27" s="210"/>
      <c r="F27" s="210"/>
    </row>
    <row r="28" spans="1:6" ht="22.5" customHeight="1" x14ac:dyDescent="0.25">
      <c r="A28" s="310" t="s">
        <v>205</v>
      </c>
      <c r="B28" s="367"/>
      <c r="C28" s="311"/>
      <c r="D28" s="219">
        <v>0</v>
      </c>
      <c r="E28" s="219">
        <v>0</v>
      </c>
      <c r="F28" s="219">
        <v>0</v>
      </c>
    </row>
    <row r="29" spans="1:6" ht="21" customHeight="1" x14ac:dyDescent="0.25">
      <c r="A29" s="208"/>
      <c r="B29" s="368" t="s">
        <v>206</v>
      </c>
      <c r="C29" s="371"/>
      <c r="D29" s="210">
        <v>0</v>
      </c>
      <c r="E29" s="210">
        <v>0</v>
      </c>
      <c r="F29" s="210">
        <v>0</v>
      </c>
    </row>
    <row r="30" spans="1:6" ht="22.5" customHeight="1" x14ac:dyDescent="0.25">
      <c r="A30" s="208"/>
      <c r="B30" s="368" t="s">
        <v>207</v>
      </c>
      <c r="C30" s="371"/>
      <c r="D30" s="210">
        <v>0</v>
      </c>
      <c r="E30" s="210">
        <v>0</v>
      </c>
      <c r="F30" s="210">
        <v>0</v>
      </c>
    </row>
    <row r="31" spans="1:6" x14ac:dyDescent="0.25">
      <c r="A31" s="208"/>
      <c r="B31" s="368"/>
      <c r="C31" s="371"/>
      <c r="D31" s="210"/>
      <c r="E31" s="210"/>
      <c r="F31" s="210"/>
    </row>
    <row r="32" spans="1:6" x14ac:dyDescent="0.25">
      <c r="A32" s="310" t="s">
        <v>208</v>
      </c>
      <c r="B32" s="367"/>
      <c r="C32" s="311"/>
      <c r="D32" s="219">
        <v>0</v>
      </c>
      <c r="E32" s="219">
        <v>0</v>
      </c>
      <c r="F32" s="219">
        <v>0</v>
      </c>
    </row>
    <row r="33" spans="1:6" x14ac:dyDescent="0.25">
      <c r="A33" s="248"/>
      <c r="B33" s="392"/>
      <c r="C33" s="393"/>
      <c r="D33" s="249"/>
      <c r="E33" s="249"/>
      <c r="F33" s="249"/>
    </row>
    <row r="34" spans="1:6" x14ac:dyDescent="0.25">
      <c r="A34" s="191"/>
      <c r="B34" s="373"/>
      <c r="C34" s="373"/>
      <c r="D34" s="246"/>
      <c r="E34" s="246"/>
      <c r="F34" s="246"/>
    </row>
    <row r="35" spans="1:6" x14ac:dyDescent="0.25">
      <c r="A35" s="361" t="s">
        <v>202</v>
      </c>
      <c r="B35" s="362"/>
      <c r="C35" s="363"/>
      <c r="D35" s="382" t="s">
        <v>209</v>
      </c>
      <c r="E35" s="382" t="s">
        <v>187</v>
      </c>
      <c r="F35" s="250" t="s">
        <v>188</v>
      </c>
    </row>
    <row r="36" spans="1:6" x14ac:dyDescent="0.25">
      <c r="A36" s="364"/>
      <c r="B36" s="365"/>
      <c r="C36" s="366"/>
      <c r="D36" s="383"/>
      <c r="E36" s="383"/>
      <c r="F36" s="251" t="s">
        <v>204</v>
      </c>
    </row>
    <row r="37" spans="1:6" x14ac:dyDescent="0.25">
      <c r="A37" s="221"/>
      <c r="B37" s="368"/>
      <c r="C37" s="371"/>
      <c r="D37" s="222"/>
      <c r="E37" s="222"/>
      <c r="F37" s="222"/>
    </row>
    <row r="38" spans="1:6" x14ac:dyDescent="0.25">
      <c r="A38" s="346" t="s">
        <v>210</v>
      </c>
      <c r="B38" s="372"/>
      <c r="C38" s="347"/>
      <c r="D38" s="211">
        <f>+D39+D40</f>
        <v>125000001</v>
      </c>
      <c r="E38" s="211">
        <f t="shared" ref="E38:F38" si="6">+E39+E40</f>
        <v>135693550</v>
      </c>
      <c r="F38" s="211">
        <f t="shared" si="6"/>
        <v>123385934</v>
      </c>
    </row>
    <row r="39" spans="1:6" ht="20.25" customHeight="1" x14ac:dyDescent="0.25">
      <c r="A39" s="221"/>
      <c r="B39" s="368" t="s">
        <v>211</v>
      </c>
      <c r="C39" s="371"/>
      <c r="D39" s="212">
        <v>125000001</v>
      </c>
      <c r="E39" s="212">
        <v>135693550</v>
      </c>
      <c r="F39" s="212">
        <v>123385934</v>
      </c>
    </row>
    <row r="40" spans="1:6" ht="25.5" customHeight="1" x14ac:dyDescent="0.25">
      <c r="A40" s="221"/>
      <c r="B40" s="368" t="s">
        <v>212</v>
      </c>
      <c r="C40" s="371"/>
      <c r="D40" s="212">
        <v>0</v>
      </c>
      <c r="E40" s="212">
        <v>0</v>
      </c>
      <c r="F40" s="212">
        <v>0</v>
      </c>
    </row>
    <row r="41" spans="1:6" x14ac:dyDescent="0.25">
      <c r="A41" s="346" t="s">
        <v>213</v>
      </c>
      <c r="B41" s="372"/>
      <c r="C41" s="347"/>
      <c r="D41" s="223">
        <f>+D42+D43</f>
        <v>0</v>
      </c>
      <c r="E41" s="211">
        <f t="shared" ref="E41:F41" si="7">+E42+E43</f>
        <v>6783</v>
      </c>
      <c r="F41" s="211">
        <f t="shared" si="7"/>
        <v>6783</v>
      </c>
    </row>
    <row r="42" spans="1:6" ht="24" customHeight="1" x14ac:dyDescent="0.25">
      <c r="A42" s="221"/>
      <c r="B42" s="368" t="s">
        <v>214</v>
      </c>
      <c r="C42" s="371"/>
      <c r="D42" s="222">
        <v>0</v>
      </c>
      <c r="E42" s="212">
        <v>6783</v>
      </c>
      <c r="F42" s="212">
        <v>6783</v>
      </c>
    </row>
    <row r="43" spans="1:6" ht="29.25" customHeight="1" x14ac:dyDescent="0.25">
      <c r="A43" s="221"/>
      <c r="B43" s="368" t="s">
        <v>215</v>
      </c>
      <c r="C43" s="371"/>
      <c r="D43" s="222">
        <v>0</v>
      </c>
      <c r="E43" s="222">
        <v>0</v>
      </c>
      <c r="F43" s="222">
        <v>0</v>
      </c>
    </row>
    <row r="44" spans="1:6" x14ac:dyDescent="0.25">
      <c r="A44" s="221"/>
      <c r="B44" s="224"/>
      <c r="C44" s="238"/>
      <c r="D44" s="222"/>
      <c r="E44" s="222"/>
      <c r="F44" s="222"/>
    </row>
    <row r="45" spans="1:6" x14ac:dyDescent="0.25">
      <c r="A45" s="384"/>
      <c r="B45" s="225"/>
      <c r="C45" s="223" t="s">
        <v>216</v>
      </c>
      <c r="D45" s="226">
        <f>+D38-D41</f>
        <v>125000001</v>
      </c>
      <c r="E45" s="226">
        <f t="shared" ref="E45:F45" si="8">+E38-E41</f>
        <v>135686767</v>
      </c>
      <c r="F45" s="226">
        <f t="shared" si="8"/>
        <v>123379151</v>
      </c>
    </row>
    <row r="46" spans="1:6" ht="15.75" thickBot="1" x14ac:dyDescent="0.3">
      <c r="A46" s="385"/>
      <c r="B46" s="227"/>
      <c r="C46" s="240"/>
      <c r="D46" s="228"/>
      <c r="E46" s="228"/>
      <c r="F46" s="228"/>
    </row>
    <row r="47" spans="1:6" ht="15.75" thickBot="1" x14ac:dyDescent="0.3">
      <c r="A47" s="191"/>
      <c r="B47" s="191"/>
      <c r="C47" s="239"/>
      <c r="D47" s="191"/>
      <c r="E47" s="191"/>
      <c r="F47" s="191"/>
    </row>
    <row r="48" spans="1:6" x14ac:dyDescent="0.25">
      <c r="A48" s="374" t="s">
        <v>202</v>
      </c>
      <c r="B48" s="375"/>
      <c r="C48" s="376"/>
      <c r="D48" s="220" t="s">
        <v>185</v>
      </c>
      <c r="E48" s="380" t="s">
        <v>187</v>
      </c>
      <c r="F48" s="220" t="s">
        <v>188</v>
      </c>
    </row>
    <row r="49" spans="1:6" ht="15.75" thickBot="1" x14ac:dyDescent="0.3">
      <c r="A49" s="377"/>
      <c r="B49" s="378"/>
      <c r="C49" s="379"/>
      <c r="D49" s="197" t="s">
        <v>203</v>
      </c>
      <c r="E49" s="381"/>
      <c r="F49" s="197" t="s">
        <v>204</v>
      </c>
    </row>
    <row r="50" spans="1:6" x14ac:dyDescent="0.25">
      <c r="A50" s="355"/>
      <c r="B50" s="356"/>
      <c r="C50" s="357"/>
      <c r="D50" s="222"/>
      <c r="E50" s="222"/>
      <c r="F50" s="222"/>
    </row>
    <row r="51" spans="1:6" ht="25.5" customHeight="1" x14ac:dyDescent="0.25">
      <c r="A51" s="221"/>
      <c r="B51" s="368" t="s">
        <v>217</v>
      </c>
      <c r="C51" s="313"/>
      <c r="D51" s="229">
        <f>+D9</f>
        <v>125000001</v>
      </c>
      <c r="E51" s="229">
        <f t="shared" ref="E51:F51" si="9">+E9</f>
        <v>135693550</v>
      </c>
      <c r="F51" s="229">
        <f t="shared" si="9"/>
        <v>123385934</v>
      </c>
    </row>
    <row r="52" spans="1:6" ht="21.75" customHeight="1" x14ac:dyDescent="0.25">
      <c r="A52" s="221"/>
      <c r="B52" s="368" t="s">
        <v>218</v>
      </c>
      <c r="C52" s="313"/>
      <c r="D52" s="229">
        <f>+D11</f>
        <v>0</v>
      </c>
      <c r="E52" s="229">
        <f t="shared" ref="E52:F52" si="10">+E11</f>
        <v>0</v>
      </c>
      <c r="F52" s="229">
        <f t="shared" si="10"/>
        <v>0</v>
      </c>
    </row>
    <row r="53" spans="1:6" ht="26.25" customHeight="1" x14ac:dyDescent="0.25">
      <c r="A53" s="221"/>
      <c r="B53" s="368" t="s">
        <v>211</v>
      </c>
      <c r="C53" s="313"/>
      <c r="D53" s="229">
        <f>+D39</f>
        <v>125000001</v>
      </c>
      <c r="E53" s="229">
        <f t="shared" ref="E53:F53" si="11">+E39</f>
        <v>135693550</v>
      </c>
      <c r="F53" s="229">
        <f t="shared" si="11"/>
        <v>123385934</v>
      </c>
    </row>
    <row r="54" spans="1:6" ht="21" customHeight="1" x14ac:dyDescent="0.25">
      <c r="A54" s="221"/>
      <c r="B54" s="368" t="s">
        <v>214</v>
      </c>
      <c r="C54" s="371"/>
      <c r="D54" s="222">
        <f>+D42</f>
        <v>0</v>
      </c>
      <c r="E54" s="222">
        <f t="shared" ref="E54:F54" si="12">+E42</f>
        <v>6783</v>
      </c>
      <c r="F54" s="222">
        <f t="shared" si="12"/>
        <v>6783</v>
      </c>
    </row>
    <row r="55" spans="1:6" x14ac:dyDescent="0.25">
      <c r="A55" s="221"/>
      <c r="B55" s="224"/>
      <c r="C55" s="238"/>
      <c r="D55" s="222"/>
      <c r="E55" s="222"/>
      <c r="F55" s="222"/>
    </row>
    <row r="56" spans="1:6" ht="26.25" customHeight="1" x14ac:dyDescent="0.25">
      <c r="A56" s="221"/>
      <c r="B56" s="368" t="s">
        <v>194</v>
      </c>
      <c r="C56" s="371"/>
      <c r="D56" s="229">
        <f>+D14</f>
        <v>125000001</v>
      </c>
      <c r="E56" s="229">
        <f t="shared" ref="E56:F56" si="13">+E14</f>
        <v>128101461</v>
      </c>
      <c r="F56" s="229">
        <f t="shared" si="13"/>
        <v>124536138</v>
      </c>
    </row>
    <row r="57" spans="1:6" x14ac:dyDescent="0.25">
      <c r="A57" s="221"/>
      <c r="B57" s="224"/>
      <c r="C57" s="238"/>
      <c r="D57" s="222"/>
      <c r="E57" s="222"/>
      <c r="F57" s="222"/>
    </row>
    <row r="58" spans="1:6" ht="21" customHeight="1" x14ac:dyDescent="0.25">
      <c r="A58" s="221"/>
      <c r="B58" s="368" t="s">
        <v>197</v>
      </c>
      <c r="C58" s="371"/>
      <c r="D58" s="230">
        <f>+D18</f>
        <v>721143.38</v>
      </c>
      <c r="E58" s="230">
        <f t="shared" ref="E58:F58" si="14">+E18</f>
        <v>721143.38</v>
      </c>
      <c r="F58" s="230">
        <f t="shared" si="14"/>
        <v>721143.38</v>
      </c>
    </row>
    <row r="59" spans="1:6" x14ac:dyDescent="0.25">
      <c r="A59" s="221"/>
      <c r="B59" s="224"/>
      <c r="C59" s="238"/>
      <c r="D59" s="222"/>
      <c r="E59" s="222"/>
      <c r="F59" s="222"/>
    </row>
    <row r="60" spans="1:6" ht="26.25" customHeight="1" x14ac:dyDescent="0.25">
      <c r="A60" s="310" t="s">
        <v>219</v>
      </c>
      <c r="B60" s="367"/>
      <c r="C60" s="311"/>
      <c r="D60" s="231">
        <f>+D51+D52-D56+D58</f>
        <v>721143.38</v>
      </c>
      <c r="E60" s="231">
        <f t="shared" ref="E60:F60" si="15">+E51+E52-E56+E58</f>
        <v>8313232.3799999999</v>
      </c>
      <c r="F60" s="231">
        <f t="shared" si="15"/>
        <v>-429060.62</v>
      </c>
    </row>
    <row r="61" spans="1:6" ht="23.25" customHeight="1" x14ac:dyDescent="0.25">
      <c r="A61" s="310" t="s">
        <v>220</v>
      </c>
      <c r="B61" s="367"/>
      <c r="C61" s="311"/>
      <c r="D61" s="231">
        <f>+D60-D52</f>
        <v>721143.38</v>
      </c>
      <c r="E61" s="231">
        <f t="shared" ref="E61:F61" si="16">+E60-E52</f>
        <v>8313232.3799999999</v>
      </c>
      <c r="F61" s="231">
        <f t="shared" si="16"/>
        <v>-429060.62</v>
      </c>
    </row>
    <row r="62" spans="1:6" ht="15.75" thickBot="1" x14ac:dyDescent="0.3">
      <c r="A62" s="232"/>
      <c r="B62" s="233"/>
      <c r="C62" s="241"/>
      <c r="D62" s="234"/>
      <c r="E62" s="234"/>
      <c r="F62" s="234"/>
    </row>
    <row r="63" spans="1:6" ht="15.75" thickBot="1" x14ac:dyDescent="0.3">
      <c r="A63" s="191"/>
      <c r="B63" s="191"/>
      <c r="C63" s="239"/>
      <c r="D63" s="191"/>
      <c r="E63" s="191"/>
      <c r="F63" s="191"/>
    </row>
    <row r="64" spans="1:6" x14ac:dyDescent="0.25">
      <c r="A64" s="374" t="s">
        <v>202</v>
      </c>
      <c r="B64" s="375"/>
      <c r="C64" s="376"/>
      <c r="D64" s="380" t="s">
        <v>209</v>
      </c>
      <c r="E64" s="380" t="s">
        <v>187</v>
      </c>
      <c r="F64" s="220" t="s">
        <v>188</v>
      </c>
    </row>
    <row r="65" spans="1:9" ht="15.75" thickBot="1" x14ac:dyDescent="0.3">
      <c r="A65" s="377"/>
      <c r="B65" s="378"/>
      <c r="C65" s="379"/>
      <c r="D65" s="381"/>
      <c r="E65" s="381"/>
      <c r="F65" s="197" t="s">
        <v>204</v>
      </c>
    </row>
    <row r="66" spans="1:9" x14ac:dyDescent="0.25">
      <c r="A66" s="355"/>
      <c r="B66" s="356"/>
      <c r="C66" s="357"/>
      <c r="D66" s="222"/>
      <c r="E66" s="222"/>
      <c r="F66" s="222"/>
    </row>
    <row r="67" spans="1:9" x14ac:dyDescent="0.25">
      <c r="A67" s="221"/>
      <c r="B67" s="368" t="s">
        <v>192</v>
      </c>
      <c r="C67" s="371"/>
      <c r="D67" s="229">
        <f>+D10</f>
        <v>0</v>
      </c>
      <c r="E67" s="229">
        <f t="shared" ref="E67:F67" si="17">+E10</f>
        <v>0</v>
      </c>
      <c r="F67" s="229">
        <f t="shared" si="17"/>
        <v>0</v>
      </c>
    </row>
    <row r="68" spans="1:9" ht="21" customHeight="1" x14ac:dyDescent="0.25">
      <c r="A68" s="221"/>
      <c r="B68" s="368" t="s">
        <v>221</v>
      </c>
      <c r="C68" s="371"/>
      <c r="D68" s="229">
        <f>+D11:F11</f>
        <v>0</v>
      </c>
      <c r="E68" s="222"/>
      <c r="F68" s="222"/>
    </row>
    <row r="69" spans="1:9" ht="25.5" customHeight="1" x14ac:dyDescent="0.25">
      <c r="A69" s="221"/>
      <c r="B69" s="368" t="s">
        <v>212</v>
      </c>
      <c r="C69" s="371"/>
      <c r="D69" s="229">
        <f>+D40</f>
        <v>0</v>
      </c>
      <c r="E69" s="229">
        <f t="shared" ref="E69:F69" si="18">+E40</f>
        <v>0</v>
      </c>
      <c r="F69" s="229">
        <f t="shared" si="18"/>
        <v>0</v>
      </c>
    </row>
    <row r="70" spans="1:9" ht="24.75" customHeight="1" x14ac:dyDescent="0.25">
      <c r="A70" s="221"/>
      <c r="B70" s="368" t="s">
        <v>215</v>
      </c>
      <c r="C70" s="371"/>
      <c r="D70" s="222">
        <f>+D43</f>
        <v>0</v>
      </c>
      <c r="E70" s="222">
        <f t="shared" ref="E70:F70" si="19">+E43</f>
        <v>0</v>
      </c>
      <c r="F70" s="222">
        <f t="shared" si="19"/>
        <v>0</v>
      </c>
    </row>
    <row r="71" spans="1:9" x14ac:dyDescent="0.25">
      <c r="A71" s="221"/>
      <c r="B71" s="224"/>
      <c r="C71" s="238"/>
      <c r="D71" s="222"/>
      <c r="E71" s="222"/>
      <c r="F71" s="222"/>
    </row>
    <row r="72" spans="1:9" ht="29.25" customHeight="1" x14ac:dyDescent="0.25">
      <c r="A72" s="221"/>
      <c r="B72" s="368" t="s">
        <v>222</v>
      </c>
      <c r="C72" s="371"/>
      <c r="D72" s="229">
        <f>+D15</f>
        <v>0</v>
      </c>
      <c r="E72" s="229">
        <f>+E15</f>
        <v>0</v>
      </c>
      <c r="F72" s="229">
        <f>+F15</f>
        <v>0</v>
      </c>
    </row>
    <row r="73" spans="1:9" x14ac:dyDescent="0.25">
      <c r="A73" s="221"/>
      <c r="B73" s="224"/>
      <c r="C73" s="238"/>
      <c r="D73" s="222"/>
      <c r="E73" s="222"/>
      <c r="F73" s="222"/>
    </row>
    <row r="74" spans="1:9" ht="24" customHeight="1" x14ac:dyDescent="0.25">
      <c r="A74" s="221"/>
      <c r="B74" s="368" t="s">
        <v>198</v>
      </c>
      <c r="C74" s="371"/>
      <c r="D74" s="235">
        <f>+D19</f>
        <v>0</v>
      </c>
      <c r="E74" s="235">
        <f t="shared" ref="E74:F74" si="20">+E19</f>
        <v>0</v>
      </c>
      <c r="F74" s="235">
        <f t="shared" si="20"/>
        <v>0</v>
      </c>
    </row>
    <row r="75" spans="1:9" x14ac:dyDescent="0.25">
      <c r="A75" s="221"/>
      <c r="B75" s="224"/>
      <c r="C75" s="238"/>
      <c r="D75" s="222"/>
      <c r="E75" s="222"/>
      <c r="F75" s="222"/>
    </row>
    <row r="76" spans="1:9" ht="31.5" customHeight="1" x14ac:dyDescent="0.25">
      <c r="A76" s="310" t="s">
        <v>223</v>
      </c>
      <c r="B76" s="367"/>
      <c r="C76" s="311"/>
      <c r="D76" s="223">
        <v>0</v>
      </c>
      <c r="E76" s="223">
        <v>0</v>
      </c>
      <c r="F76" s="223">
        <v>0</v>
      </c>
    </row>
    <row r="77" spans="1:9" ht="40.5" customHeight="1" x14ac:dyDescent="0.25">
      <c r="A77" s="310" t="s">
        <v>224</v>
      </c>
      <c r="B77" s="367"/>
      <c r="C77" s="311"/>
      <c r="D77" s="395">
        <v>0</v>
      </c>
      <c r="E77" s="395">
        <v>0</v>
      </c>
      <c r="F77" s="395">
        <v>0</v>
      </c>
    </row>
    <row r="78" spans="1:9" ht="15.75" thickBot="1" x14ac:dyDescent="0.3">
      <c r="A78" s="236"/>
      <c r="B78" s="237"/>
      <c r="C78" s="242"/>
      <c r="D78" s="396"/>
      <c r="E78" s="396"/>
      <c r="F78" s="396"/>
    </row>
    <row r="80" spans="1:9" s="118" customFormat="1" ht="15" customHeight="1" x14ac:dyDescent="0.25">
      <c r="A80" s="394" t="s">
        <v>635</v>
      </c>
      <c r="B80" s="394"/>
      <c r="C80" s="394"/>
      <c r="D80" s="394"/>
      <c r="E80" s="394"/>
      <c r="F80" s="394"/>
      <c r="G80" s="153"/>
      <c r="H80" s="153"/>
      <c r="I80" s="153"/>
    </row>
    <row r="81" spans="1:9" s="118" customFormat="1" ht="15" customHeight="1" x14ac:dyDescent="0.25">
      <c r="A81" s="394"/>
      <c r="B81" s="394"/>
      <c r="C81" s="394"/>
      <c r="D81" s="394"/>
      <c r="E81" s="394"/>
      <c r="F81" s="394"/>
      <c r="G81" s="181"/>
      <c r="H81" s="181"/>
      <c r="I81" s="181"/>
    </row>
    <row r="82" spans="1:9" x14ac:dyDescent="0.25">
      <c r="A82" s="181"/>
      <c r="B82" s="181"/>
      <c r="C82" s="181"/>
      <c r="D82" s="181"/>
      <c r="E82" s="181"/>
      <c r="F82" s="181"/>
      <c r="G82" s="181"/>
      <c r="H82" s="181"/>
      <c r="I82" s="181"/>
    </row>
    <row r="83" spans="1:9" x14ac:dyDescent="0.25">
      <c r="A83" s="181"/>
      <c r="B83" s="181"/>
      <c r="C83" s="181"/>
      <c r="D83" s="181"/>
      <c r="E83" s="181"/>
      <c r="F83" s="181"/>
      <c r="G83" s="181"/>
      <c r="H83" s="181"/>
      <c r="I83" s="181"/>
    </row>
    <row r="84" spans="1:9" x14ac:dyDescent="0.25">
      <c r="A84" s="153"/>
      <c r="B84" s="154"/>
      <c r="C84" s="155"/>
      <c r="D84" s="155"/>
      <c r="E84" s="199"/>
      <c r="F84" s="157"/>
      <c r="G84" s="154"/>
      <c r="H84" s="155"/>
      <c r="I84" s="155"/>
    </row>
    <row r="85" spans="1:9" x14ac:dyDescent="0.25">
      <c r="A85" s="100"/>
      <c r="B85" s="353"/>
      <c r="C85" s="353"/>
      <c r="D85" s="102"/>
      <c r="E85" s="116"/>
      <c r="F85" s="116"/>
      <c r="G85" s="116"/>
      <c r="H85" s="155"/>
      <c r="I85" s="155"/>
    </row>
    <row r="86" spans="1:9" x14ac:dyDescent="0.25">
      <c r="A86" s="200"/>
      <c r="B86" s="354" t="s">
        <v>636</v>
      </c>
      <c r="C86" s="354"/>
      <c r="D86" s="102"/>
      <c r="E86" s="397" t="s">
        <v>795</v>
      </c>
      <c r="F86" s="397"/>
      <c r="G86" s="397"/>
      <c r="H86" s="159"/>
      <c r="I86" s="155"/>
    </row>
    <row r="87" spans="1:9" ht="15" customHeight="1" x14ac:dyDescent="0.25">
      <c r="A87" s="201"/>
      <c r="B87" s="348" t="s">
        <v>796</v>
      </c>
      <c r="C87" s="348"/>
      <c r="D87" s="202"/>
      <c r="E87" s="398" t="s">
        <v>803</v>
      </c>
      <c r="F87" s="398"/>
      <c r="G87" s="398"/>
      <c r="H87" s="159"/>
      <c r="I87" s="155"/>
    </row>
    <row r="88" spans="1:9" ht="15" customHeight="1" x14ac:dyDescent="0.25">
      <c r="A88" s="144"/>
      <c r="B88" s="144"/>
      <c r="C88" s="244"/>
      <c r="D88" s="112"/>
      <c r="E88" s="348"/>
      <c r="F88" s="348"/>
      <c r="G88" s="112"/>
      <c r="H88" s="112"/>
      <c r="I88" s="112"/>
    </row>
    <row r="89" spans="1:9" x14ac:dyDescent="0.25">
      <c r="A89" s="144"/>
      <c r="B89" s="144"/>
      <c r="C89" s="243"/>
      <c r="D89" s="144"/>
      <c r="E89" s="144"/>
      <c r="F89" s="144"/>
    </row>
    <row r="90" spans="1:9" x14ac:dyDescent="0.25">
      <c r="A90" s="144"/>
      <c r="B90" s="144"/>
      <c r="C90" s="243"/>
      <c r="D90" s="144"/>
      <c r="E90" s="144"/>
      <c r="F90" s="144"/>
    </row>
    <row r="91" spans="1:9" x14ac:dyDescent="0.25">
      <c r="A91" s="144"/>
      <c r="B91" s="144"/>
      <c r="C91" s="243"/>
      <c r="D91" s="144"/>
      <c r="E91" s="144"/>
      <c r="F91" s="144"/>
    </row>
    <row r="92" spans="1:9" x14ac:dyDescent="0.25">
      <c r="A92" s="144"/>
      <c r="B92" s="144"/>
      <c r="C92" s="243"/>
      <c r="D92" s="144"/>
      <c r="E92" s="144"/>
      <c r="F92" s="144"/>
    </row>
  </sheetData>
  <mergeCells count="75">
    <mergeCell ref="B85:C85"/>
    <mergeCell ref="B86:C86"/>
    <mergeCell ref="E86:G86"/>
    <mergeCell ref="B87:C87"/>
    <mergeCell ref="E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36" zoomScale="130" zoomScaleNormal="130" workbookViewId="0">
      <selection activeCell="I43" sqref="I43"/>
    </sheetView>
  </sheetViews>
  <sheetFormatPr baseColWidth="10" defaultRowHeight="15" x14ac:dyDescent="0.25"/>
  <cols>
    <col min="1" max="1" width="3" customWidth="1"/>
    <col min="2" max="2" width="3.375" customWidth="1"/>
    <col min="3" max="3" width="40" bestFit="1" customWidth="1"/>
  </cols>
  <sheetData>
    <row r="1" spans="1:9" x14ac:dyDescent="0.25">
      <c r="A1" s="324" t="s">
        <v>120</v>
      </c>
      <c r="B1" s="325"/>
      <c r="C1" s="325"/>
      <c r="D1" s="325"/>
      <c r="E1" s="325"/>
      <c r="F1" s="325"/>
      <c r="G1" s="325"/>
      <c r="H1" s="325"/>
      <c r="I1" s="326"/>
    </row>
    <row r="2" spans="1:9" x14ac:dyDescent="0.25">
      <c r="A2" s="342" t="s">
        <v>225</v>
      </c>
      <c r="B2" s="386"/>
      <c r="C2" s="386"/>
      <c r="D2" s="386"/>
      <c r="E2" s="386"/>
      <c r="F2" s="386"/>
      <c r="G2" s="386"/>
      <c r="H2" s="386"/>
      <c r="I2" s="343"/>
    </row>
    <row r="3" spans="1:9" x14ac:dyDescent="0.25">
      <c r="A3" s="342" t="s">
        <v>640</v>
      </c>
      <c r="B3" s="386"/>
      <c r="C3" s="386"/>
      <c r="D3" s="386"/>
      <c r="E3" s="386"/>
      <c r="F3" s="386"/>
      <c r="G3" s="386"/>
      <c r="H3" s="386"/>
      <c r="I3" s="343"/>
    </row>
    <row r="4" spans="1:9" ht="15.75" thickBot="1" x14ac:dyDescent="0.3">
      <c r="A4" s="344" t="s">
        <v>1</v>
      </c>
      <c r="B4" s="387"/>
      <c r="C4" s="387"/>
      <c r="D4" s="387"/>
      <c r="E4" s="387"/>
      <c r="F4" s="387"/>
      <c r="G4" s="387"/>
      <c r="H4" s="387"/>
      <c r="I4" s="345"/>
    </row>
    <row r="5" spans="1:9" ht="15.75" thickBot="1" x14ac:dyDescent="0.3">
      <c r="A5" s="324"/>
      <c r="B5" s="325"/>
      <c r="C5" s="326"/>
      <c r="D5" s="415" t="s">
        <v>226</v>
      </c>
      <c r="E5" s="416"/>
      <c r="F5" s="416"/>
      <c r="G5" s="416"/>
      <c r="H5" s="417"/>
      <c r="I5" s="380" t="s">
        <v>227</v>
      </c>
    </row>
    <row r="6" spans="1:9" x14ac:dyDescent="0.25">
      <c r="A6" s="342" t="s">
        <v>202</v>
      </c>
      <c r="B6" s="386"/>
      <c r="C6" s="343"/>
      <c r="D6" s="380" t="s">
        <v>229</v>
      </c>
      <c r="E6" s="380" t="s">
        <v>230</v>
      </c>
      <c r="F6" s="380" t="s">
        <v>231</v>
      </c>
      <c r="G6" s="380" t="s">
        <v>187</v>
      </c>
      <c r="H6" s="380" t="s">
        <v>232</v>
      </c>
      <c r="I6" s="418"/>
    </row>
    <row r="7" spans="1:9" ht="15.75" thickBot="1" x14ac:dyDescent="0.3">
      <c r="A7" s="344" t="s">
        <v>228</v>
      </c>
      <c r="B7" s="387"/>
      <c r="C7" s="345"/>
      <c r="D7" s="381"/>
      <c r="E7" s="381"/>
      <c r="F7" s="381"/>
      <c r="G7" s="381"/>
      <c r="H7" s="381"/>
      <c r="I7" s="381"/>
    </row>
    <row r="8" spans="1:9" x14ac:dyDescent="0.25">
      <c r="A8" s="411"/>
      <c r="B8" s="412"/>
      <c r="C8" s="413"/>
      <c r="D8" s="252"/>
      <c r="E8" s="252"/>
      <c r="F8" s="252"/>
      <c r="G8" s="252"/>
      <c r="H8" s="252"/>
      <c r="I8" s="252"/>
    </row>
    <row r="9" spans="1:9" x14ac:dyDescent="0.25">
      <c r="A9" s="346" t="s">
        <v>233</v>
      </c>
      <c r="B9" s="372"/>
      <c r="C9" s="347"/>
      <c r="D9" s="252"/>
      <c r="E9" s="252"/>
      <c r="F9" s="252"/>
      <c r="G9" s="252"/>
      <c r="H9" s="252"/>
      <c r="I9" s="252"/>
    </row>
    <row r="10" spans="1:9" x14ac:dyDescent="0.25">
      <c r="A10" s="253"/>
      <c r="B10" s="405" t="s">
        <v>234</v>
      </c>
      <c r="C10" s="406"/>
      <c r="D10" s="254">
        <v>0</v>
      </c>
      <c r="E10" s="254">
        <v>0</v>
      </c>
      <c r="F10" s="254">
        <v>0</v>
      </c>
      <c r="G10" s="254">
        <v>0</v>
      </c>
      <c r="H10" s="254">
        <v>0</v>
      </c>
      <c r="I10" s="254">
        <v>0</v>
      </c>
    </row>
    <row r="11" spans="1:9" x14ac:dyDescent="0.25">
      <c r="A11" s="253"/>
      <c r="B11" s="405" t="s">
        <v>235</v>
      </c>
      <c r="C11" s="406"/>
      <c r="D11" s="254">
        <v>0</v>
      </c>
      <c r="E11" s="254">
        <v>0</v>
      </c>
      <c r="F11" s="254">
        <v>0</v>
      </c>
      <c r="G11" s="254">
        <v>0</v>
      </c>
      <c r="H11" s="254">
        <v>0</v>
      </c>
      <c r="I11" s="254">
        <v>0</v>
      </c>
    </row>
    <row r="12" spans="1:9" x14ac:dyDescent="0.25">
      <c r="A12" s="253"/>
      <c r="B12" s="405" t="s">
        <v>236</v>
      </c>
      <c r="C12" s="406"/>
      <c r="D12" s="254">
        <v>0</v>
      </c>
      <c r="E12" s="254">
        <v>0</v>
      </c>
      <c r="F12" s="254">
        <v>0</v>
      </c>
      <c r="G12" s="254">
        <v>0</v>
      </c>
      <c r="H12" s="254">
        <v>0</v>
      </c>
      <c r="I12" s="254">
        <v>0</v>
      </c>
    </row>
    <row r="13" spans="1:9" x14ac:dyDescent="0.25">
      <c r="A13" s="253"/>
      <c r="B13" s="405" t="s">
        <v>237</v>
      </c>
      <c r="C13" s="406"/>
      <c r="D13" s="254">
        <v>0</v>
      </c>
      <c r="E13" s="254">
        <v>0</v>
      </c>
      <c r="F13" s="254">
        <v>0</v>
      </c>
      <c r="G13" s="254">
        <v>12074.71</v>
      </c>
      <c r="H13" s="254">
        <v>9304.8700000000008</v>
      </c>
      <c r="I13" s="254">
        <f>+H13-D13</f>
        <v>9304.8700000000008</v>
      </c>
    </row>
    <row r="14" spans="1:9" x14ac:dyDescent="0.25">
      <c r="A14" s="253"/>
      <c r="B14" s="405" t="s">
        <v>238</v>
      </c>
      <c r="C14" s="406"/>
      <c r="D14" s="254">
        <v>0</v>
      </c>
      <c r="E14" s="254">
        <v>0</v>
      </c>
      <c r="F14" s="254">
        <v>0</v>
      </c>
      <c r="G14" s="254">
        <v>486379.82</v>
      </c>
      <c r="H14" s="254">
        <v>472248.74</v>
      </c>
      <c r="I14" s="254">
        <f>+H14-D14</f>
        <v>472248.74</v>
      </c>
    </row>
    <row r="15" spans="1:9" x14ac:dyDescent="0.25">
      <c r="A15" s="253"/>
      <c r="B15" s="405" t="s">
        <v>239</v>
      </c>
      <c r="C15" s="406"/>
      <c r="D15" s="254">
        <v>0</v>
      </c>
      <c r="E15" s="254">
        <v>1560274.21</v>
      </c>
      <c r="F15" s="254">
        <v>1560274.21</v>
      </c>
      <c r="G15" s="254">
        <v>5095986.67</v>
      </c>
      <c r="H15" s="254">
        <v>2534551.71</v>
      </c>
      <c r="I15" s="254">
        <f>+H15-D15</f>
        <v>2534551.71</v>
      </c>
    </row>
    <row r="16" spans="1:9" x14ac:dyDescent="0.25">
      <c r="A16" s="253"/>
      <c r="B16" s="405" t="s">
        <v>240</v>
      </c>
      <c r="C16" s="406"/>
      <c r="D16" s="254">
        <v>0</v>
      </c>
      <c r="E16" s="254">
        <v>0</v>
      </c>
      <c r="F16" s="254">
        <v>0</v>
      </c>
      <c r="G16" s="254">
        <v>0</v>
      </c>
      <c r="H16" s="254">
        <v>0</v>
      </c>
      <c r="I16" s="254">
        <f>+H16-D16</f>
        <v>0</v>
      </c>
    </row>
    <row r="17" spans="1:9" x14ac:dyDescent="0.25">
      <c r="A17" s="410"/>
      <c r="B17" s="405" t="s">
        <v>241</v>
      </c>
      <c r="C17" s="406"/>
      <c r="D17" s="254">
        <v>125000000</v>
      </c>
      <c r="E17" s="254">
        <v>3674946.85</v>
      </c>
      <c r="F17" s="254">
        <v>128674946.84999999</v>
      </c>
      <c r="G17" s="254">
        <v>130099108.59999999</v>
      </c>
      <c r="H17" s="254">
        <v>120369828.59999999</v>
      </c>
      <c r="I17" s="254">
        <f>+H17-D17</f>
        <v>-4630171.400000006</v>
      </c>
    </row>
    <row r="18" spans="1:9" x14ac:dyDescent="0.25">
      <c r="A18" s="410"/>
      <c r="B18" s="405" t="s">
        <v>242</v>
      </c>
      <c r="C18" s="406"/>
      <c r="D18" s="255"/>
      <c r="E18" s="256"/>
      <c r="F18" s="256"/>
      <c r="G18" s="256"/>
      <c r="H18" s="256"/>
      <c r="I18" s="256"/>
    </row>
    <row r="19" spans="1:9" x14ac:dyDescent="0.25">
      <c r="A19" s="253"/>
      <c r="B19" s="257"/>
      <c r="C19" s="258" t="s">
        <v>243</v>
      </c>
      <c r="D19" s="259">
        <v>125000000</v>
      </c>
      <c r="E19" s="259">
        <v>3674946.85</v>
      </c>
      <c r="F19" s="259">
        <v>128674946.84999999</v>
      </c>
      <c r="G19" s="259">
        <v>130099108.59999999</v>
      </c>
      <c r="H19" s="259">
        <v>120369828.59999999</v>
      </c>
      <c r="I19" s="259">
        <f>+H19-D19</f>
        <v>-4630171.400000006</v>
      </c>
    </row>
    <row r="20" spans="1:9" x14ac:dyDescent="0.25">
      <c r="A20" s="253"/>
      <c r="B20" s="257"/>
      <c r="C20" s="258" t="s">
        <v>244</v>
      </c>
      <c r="D20" s="259">
        <v>0</v>
      </c>
      <c r="E20" s="259">
        <v>0</v>
      </c>
      <c r="F20" s="259">
        <v>0</v>
      </c>
      <c r="G20" s="259">
        <v>0</v>
      </c>
      <c r="H20" s="259">
        <v>0</v>
      </c>
      <c r="I20" s="259">
        <v>0</v>
      </c>
    </row>
    <row r="21" spans="1:9" x14ac:dyDescent="0.25">
      <c r="A21" s="253"/>
      <c r="B21" s="257"/>
      <c r="C21" s="258" t="s">
        <v>245</v>
      </c>
      <c r="D21" s="259">
        <v>0</v>
      </c>
      <c r="E21" s="259">
        <v>0</v>
      </c>
      <c r="F21" s="259">
        <v>0</v>
      </c>
      <c r="G21" s="259">
        <v>0</v>
      </c>
      <c r="H21" s="259">
        <v>0</v>
      </c>
      <c r="I21" s="259">
        <v>0</v>
      </c>
    </row>
    <row r="22" spans="1:9" x14ac:dyDescent="0.25">
      <c r="A22" s="253"/>
      <c r="B22" s="257"/>
      <c r="C22" s="258" t="s">
        <v>246</v>
      </c>
      <c r="D22" s="259">
        <v>0</v>
      </c>
      <c r="E22" s="259">
        <v>0</v>
      </c>
      <c r="F22" s="259">
        <v>0</v>
      </c>
      <c r="G22" s="259">
        <v>0</v>
      </c>
      <c r="H22" s="259">
        <v>0</v>
      </c>
      <c r="I22" s="259">
        <v>0</v>
      </c>
    </row>
    <row r="23" spans="1:9" x14ac:dyDescent="0.25">
      <c r="A23" s="253"/>
      <c r="B23" s="257"/>
      <c r="C23" s="258" t="s">
        <v>247</v>
      </c>
      <c r="D23" s="259">
        <v>0</v>
      </c>
      <c r="E23" s="259">
        <v>0</v>
      </c>
      <c r="F23" s="259">
        <v>0</v>
      </c>
      <c r="G23" s="259">
        <v>0</v>
      </c>
      <c r="H23" s="259">
        <v>0</v>
      </c>
      <c r="I23" s="259">
        <v>0</v>
      </c>
    </row>
    <row r="24" spans="1:9" x14ac:dyDescent="0.25">
      <c r="A24" s="253"/>
      <c r="B24" s="257"/>
      <c r="C24" s="258" t="s">
        <v>248</v>
      </c>
      <c r="D24" s="259">
        <v>0</v>
      </c>
      <c r="E24" s="259">
        <v>0</v>
      </c>
      <c r="F24" s="259">
        <v>0</v>
      </c>
      <c r="G24" s="259">
        <v>0</v>
      </c>
      <c r="H24" s="259">
        <v>0</v>
      </c>
      <c r="I24" s="259">
        <v>0</v>
      </c>
    </row>
    <row r="25" spans="1:9" x14ac:dyDescent="0.25">
      <c r="A25" s="253"/>
      <c r="B25" s="257"/>
      <c r="C25" s="258" t="s">
        <v>249</v>
      </c>
      <c r="D25" s="259">
        <v>0</v>
      </c>
      <c r="E25" s="259">
        <v>0</v>
      </c>
      <c r="F25" s="259">
        <v>0</v>
      </c>
      <c r="G25" s="259">
        <v>0</v>
      </c>
      <c r="H25" s="259">
        <v>0</v>
      </c>
      <c r="I25" s="259">
        <v>0</v>
      </c>
    </row>
    <row r="26" spans="1:9" x14ac:dyDescent="0.25">
      <c r="A26" s="253"/>
      <c r="B26" s="257"/>
      <c r="C26" s="258" t="s">
        <v>250</v>
      </c>
      <c r="D26" s="259">
        <v>0</v>
      </c>
      <c r="E26" s="259">
        <v>0</v>
      </c>
      <c r="F26" s="259">
        <v>0</v>
      </c>
      <c r="G26" s="259">
        <v>0</v>
      </c>
      <c r="H26" s="259">
        <v>0</v>
      </c>
      <c r="I26" s="259">
        <v>0</v>
      </c>
    </row>
    <row r="27" spans="1:9" x14ac:dyDescent="0.25">
      <c r="A27" s="253"/>
      <c r="B27" s="257"/>
      <c r="C27" s="258" t="s">
        <v>251</v>
      </c>
      <c r="D27" s="259">
        <v>0</v>
      </c>
      <c r="E27" s="259">
        <v>0</v>
      </c>
      <c r="F27" s="259">
        <v>0</v>
      </c>
      <c r="G27" s="259">
        <v>0</v>
      </c>
      <c r="H27" s="259">
        <v>0</v>
      </c>
      <c r="I27" s="259">
        <v>0</v>
      </c>
    </row>
    <row r="28" spans="1:9" x14ac:dyDescent="0.25">
      <c r="A28" s="253"/>
      <c r="B28" s="257"/>
      <c r="C28" s="258" t="s">
        <v>252</v>
      </c>
      <c r="D28" s="259">
        <v>0</v>
      </c>
      <c r="E28" s="259">
        <v>0</v>
      </c>
      <c r="F28" s="259">
        <v>0</v>
      </c>
      <c r="G28" s="259">
        <v>0</v>
      </c>
      <c r="H28" s="259">
        <v>0</v>
      </c>
      <c r="I28" s="259">
        <v>0</v>
      </c>
    </row>
    <row r="29" spans="1:9" ht="24" x14ac:dyDescent="0.25">
      <c r="A29" s="253"/>
      <c r="B29" s="257"/>
      <c r="C29" s="260" t="s">
        <v>253</v>
      </c>
      <c r="D29" s="259">
        <v>0</v>
      </c>
      <c r="E29" s="259">
        <v>0</v>
      </c>
      <c r="F29" s="259">
        <v>0</v>
      </c>
      <c r="G29" s="259">
        <v>0</v>
      </c>
      <c r="H29" s="259">
        <v>0</v>
      </c>
      <c r="I29" s="259">
        <v>0</v>
      </c>
    </row>
    <row r="30" spans="1:9" x14ac:dyDescent="0.25">
      <c r="A30" s="253"/>
      <c r="B30" s="405" t="s">
        <v>254</v>
      </c>
      <c r="C30" s="406"/>
      <c r="D30" s="254">
        <v>0</v>
      </c>
      <c r="E30" s="254">
        <v>0</v>
      </c>
      <c r="F30" s="254">
        <v>0</v>
      </c>
      <c r="G30" s="254">
        <v>0</v>
      </c>
      <c r="H30" s="254">
        <v>0</v>
      </c>
      <c r="I30" s="254">
        <v>0</v>
      </c>
    </row>
    <row r="31" spans="1:9" x14ac:dyDescent="0.25">
      <c r="A31" s="253"/>
      <c r="B31" s="257"/>
      <c r="C31" s="258" t="s">
        <v>255</v>
      </c>
      <c r="D31" s="259">
        <v>0</v>
      </c>
      <c r="E31" s="259">
        <v>0</v>
      </c>
      <c r="F31" s="259">
        <v>0</v>
      </c>
      <c r="G31" s="259">
        <v>0</v>
      </c>
      <c r="H31" s="259">
        <v>0</v>
      </c>
      <c r="I31" s="259">
        <v>0</v>
      </c>
    </row>
    <row r="32" spans="1:9" x14ac:dyDescent="0.25">
      <c r="A32" s="253"/>
      <c r="B32" s="257"/>
      <c r="C32" s="258" t="s">
        <v>256</v>
      </c>
      <c r="D32" s="259">
        <v>0</v>
      </c>
      <c r="E32" s="259">
        <v>0</v>
      </c>
      <c r="F32" s="259">
        <v>0</v>
      </c>
      <c r="G32" s="259">
        <v>0</v>
      </c>
      <c r="H32" s="259">
        <v>0</v>
      </c>
      <c r="I32" s="259">
        <v>0</v>
      </c>
    </row>
    <row r="33" spans="1:9" x14ac:dyDescent="0.25">
      <c r="A33" s="253"/>
      <c r="B33" s="257"/>
      <c r="C33" s="258" t="s">
        <v>257</v>
      </c>
      <c r="D33" s="259">
        <v>0</v>
      </c>
      <c r="E33" s="259">
        <v>0</v>
      </c>
      <c r="F33" s="259">
        <v>0</v>
      </c>
      <c r="G33" s="259">
        <v>0</v>
      </c>
      <c r="H33" s="259">
        <v>0</v>
      </c>
      <c r="I33" s="259">
        <v>0</v>
      </c>
    </row>
    <row r="34" spans="1:9" x14ac:dyDescent="0.25">
      <c r="A34" s="253"/>
      <c r="B34" s="257"/>
      <c r="C34" s="258" t="s">
        <v>258</v>
      </c>
      <c r="D34" s="259">
        <v>0</v>
      </c>
      <c r="E34" s="259">
        <v>0</v>
      </c>
      <c r="F34" s="259">
        <v>0</v>
      </c>
      <c r="G34" s="259">
        <v>0</v>
      </c>
      <c r="H34" s="259">
        <v>0</v>
      </c>
      <c r="I34" s="259">
        <v>0</v>
      </c>
    </row>
    <row r="35" spans="1:9" x14ac:dyDescent="0.25">
      <c r="A35" s="253"/>
      <c r="B35" s="257"/>
      <c r="C35" s="258" t="s">
        <v>259</v>
      </c>
      <c r="D35" s="259">
        <v>0</v>
      </c>
      <c r="E35" s="259">
        <v>0</v>
      </c>
      <c r="F35" s="259">
        <v>0</v>
      </c>
      <c r="G35" s="259">
        <v>0</v>
      </c>
      <c r="H35" s="259">
        <v>0</v>
      </c>
      <c r="I35" s="259">
        <v>0</v>
      </c>
    </row>
    <row r="36" spans="1:9" x14ac:dyDescent="0.25">
      <c r="A36" s="253"/>
      <c r="B36" s="405" t="s">
        <v>260</v>
      </c>
      <c r="C36" s="406"/>
      <c r="D36" s="254">
        <v>0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</row>
    <row r="37" spans="1:9" x14ac:dyDescent="0.25">
      <c r="A37" s="253"/>
      <c r="B37" s="405" t="s">
        <v>261</v>
      </c>
      <c r="C37" s="406"/>
      <c r="D37" s="254">
        <v>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</row>
    <row r="38" spans="1:9" ht="15.75" thickBot="1" x14ac:dyDescent="0.3">
      <c r="A38" s="270"/>
      <c r="B38" s="271"/>
      <c r="C38" s="272" t="s">
        <v>262</v>
      </c>
      <c r="D38" s="273">
        <v>0</v>
      </c>
      <c r="E38" s="273">
        <v>0</v>
      </c>
      <c r="F38" s="273">
        <v>0</v>
      </c>
      <c r="G38" s="273">
        <v>0</v>
      </c>
      <c r="H38" s="273">
        <v>0</v>
      </c>
      <c r="I38" s="273">
        <v>0</v>
      </c>
    </row>
    <row r="39" spans="1:9" x14ac:dyDescent="0.25">
      <c r="A39" s="253"/>
      <c r="B39" s="405" t="s">
        <v>263</v>
      </c>
      <c r="C39" s="406"/>
      <c r="D39" s="254">
        <v>0</v>
      </c>
      <c r="E39" s="254">
        <v>0</v>
      </c>
      <c r="F39" s="254">
        <v>0</v>
      </c>
      <c r="G39" s="254">
        <v>0</v>
      </c>
      <c r="H39" s="254">
        <v>0</v>
      </c>
      <c r="I39" s="254">
        <v>0</v>
      </c>
    </row>
    <row r="40" spans="1:9" x14ac:dyDescent="0.25">
      <c r="A40" s="253"/>
      <c r="B40" s="257"/>
      <c r="C40" s="258" t="s">
        <v>264</v>
      </c>
      <c r="D40" s="259">
        <v>0</v>
      </c>
      <c r="E40" s="259">
        <v>0</v>
      </c>
      <c r="F40" s="259">
        <v>0</v>
      </c>
      <c r="G40" s="259">
        <v>0</v>
      </c>
      <c r="H40" s="259">
        <v>0</v>
      </c>
      <c r="I40" s="259">
        <v>0</v>
      </c>
    </row>
    <row r="41" spans="1:9" x14ac:dyDescent="0.25">
      <c r="A41" s="253"/>
      <c r="B41" s="257"/>
      <c r="C41" s="258" t="s">
        <v>265</v>
      </c>
      <c r="D41" s="259">
        <v>0</v>
      </c>
      <c r="E41" s="259">
        <v>0</v>
      </c>
      <c r="F41" s="259">
        <v>0</v>
      </c>
      <c r="G41" s="259">
        <v>0</v>
      </c>
      <c r="H41" s="259">
        <v>0</v>
      </c>
      <c r="I41" s="259">
        <v>0</v>
      </c>
    </row>
    <row r="42" spans="1:9" x14ac:dyDescent="0.25">
      <c r="A42" s="261"/>
      <c r="B42" s="262"/>
      <c r="C42" s="263"/>
      <c r="D42" s="252"/>
      <c r="E42" s="252"/>
      <c r="F42" s="252"/>
      <c r="G42" s="252"/>
      <c r="H42" s="252"/>
      <c r="I42" s="252"/>
    </row>
    <row r="43" spans="1:9" x14ac:dyDescent="0.25">
      <c r="A43" s="346" t="s">
        <v>266</v>
      </c>
      <c r="B43" s="372"/>
      <c r="C43" s="404"/>
      <c r="D43" s="264">
        <f>+D10+D11+D12+D13+D14+D15+D16+D17+D30+D36+D37+D39</f>
        <v>125000000</v>
      </c>
      <c r="E43" s="264">
        <f t="shared" ref="E43:H43" si="0">+E10+E11+E12+E13+E14+E15+E16+E17+E30+E36+E37+E39</f>
        <v>5235221.0600000005</v>
      </c>
      <c r="F43" s="264">
        <f t="shared" si="0"/>
        <v>130235221.05999999</v>
      </c>
      <c r="G43" s="264">
        <f t="shared" si="0"/>
        <v>135693549.79999998</v>
      </c>
      <c r="H43" s="264">
        <f t="shared" si="0"/>
        <v>123385933.91999999</v>
      </c>
      <c r="I43" s="264">
        <f>+I10+I11+I12+I13+I14+I15+I16+I30+I36+I37+I39</f>
        <v>3016105.32</v>
      </c>
    </row>
    <row r="44" spans="1:9" x14ac:dyDescent="0.25">
      <c r="A44" s="346" t="s">
        <v>267</v>
      </c>
      <c r="B44" s="372"/>
      <c r="C44" s="404"/>
      <c r="D44" s="255"/>
      <c r="E44" s="256"/>
      <c r="F44" s="256"/>
      <c r="G44" s="256"/>
      <c r="H44" s="256"/>
      <c r="I44" s="256"/>
    </row>
    <row r="45" spans="1:9" x14ac:dyDescent="0.25">
      <c r="A45" s="346" t="s">
        <v>268</v>
      </c>
      <c r="B45" s="372"/>
      <c r="C45" s="404"/>
      <c r="D45" s="265"/>
      <c r="E45" s="265"/>
      <c r="F45" s="265"/>
      <c r="G45" s="265"/>
      <c r="H45" s="265"/>
      <c r="I45" s="252"/>
    </row>
    <row r="46" spans="1:9" x14ac:dyDescent="0.25">
      <c r="A46" s="261"/>
      <c r="B46" s="262"/>
      <c r="C46" s="263"/>
      <c r="D46" s="252"/>
      <c r="E46" s="252"/>
      <c r="F46" s="252"/>
      <c r="G46" s="252"/>
      <c r="H46" s="252"/>
      <c r="I46" s="252"/>
    </row>
    <row r="47" spans="1:9" x14ac:dyDescent="0.25">
      <c r="A47" s="346" t="s">
        <v>269</v>
      </c>
      <c r="B47" s="372"/>
      <c r="C47" s="404"/>
      <c r="D47" s="252"/>
      <c r="E47" s="252"/>
      <c r="F47" s="252"/>
      <c r="G47" s="252"/>
      <c r="H47" s="252"/>
      <c r="I47" s="252"/>
    </row>
    <row r="48" spans="1:9" x14ac:dyDescent="0.25">
      <c r="A48" s="253"/>
      <c r="B48" s="405" t="s">
        <v>270</v>
      </c>
      <c r="C48" s="406"/>
      <c r="D48" s="254">
        <v>0</v>
      </c>
      <c r="E48" s="254">
        <v>0</v>
      </c>
      <c r="F48" s="254">
        <v>0</v>
      </c>
      <c r="G48" s="254">
        <v>0</v>
      </c>
      <c r="H48" s="254">
        <v>0</v>
      </c>
      <c r="I48" s="254">
        <v>0</v>
      </c>
    </row>
    <row r="49" spans="1:9" ht="24" x14ac:dyDescent="0.25">
      <c r="A49" s="253"/>
      <c r="B49" s="257"/>
      <c r="C49" s="260" t="s">
        <v>271</v>
      </c>
      <c r="D49" s="259">
        <v>0</v>
      </c>
      <c r="E49" s="259">
        <v>0</v>
      </c>
      <c r="F49" s="259">
        <v>0</v>
      </c>
      <c r="G49" s="259">
        <v>0</v>
      </c>
      <c r="H49" s="259">
        <v>0</v>
      </c>
      <c r="I49" s="259">
        <v>0</v>
      </c>
    </row>
    <row r="50" spans="1:9" x14ac:dyDescent="0.25">
      <c r="A50" s="253"/>
      <c r="B50" s="257"/>
      <c r="C50" s="258" t="s">
        <v>272</v>
      </c>
      <c r="D50" s="259">
        <v>0</v>
      </c>
      <c r="E50" s="259">
        <v>0</v>
      </c>
      <c r="F50" s="259">
        <v>0</v>
      </c>
      <c r="G50" s="259">
        <v>0</v>
      </c>
      <c r="H50" s="259">
        <v>0</v>
      </c>
      <c r="I50" s="259">
        <v>0</v>
      </c>
    </row>
    <row r="51" spans="1:9" x14ac:dyDescent="0.25">
      <c r="A51" s="253"/>
      <c r="B51" s="257"/>
      <c r="C51" s="258" t="s">
        <v>273</v>
      </c>
      <c r="D51" s="259">
        <v>0</v>
      </c>
      <c r="E51" s="259">
        <v>0</v>
      </c>
      <c r="F51" s="259">
        <v>0</v>
      </c>
      <c r="G51" s="259">
        <v>0</v>
      </c>
      <c r="H51" s="259">
        <v>0</v>
      </c>
      <c r="I51" s="259">
        <v>0</v>
      </c>
    </row>
    <row r="52" spans="1:9" ht="48" x14ac:dyDescent="0.25">
      <c r="A52" s="253"/>
      <c r="B52" s="257"/>
      <c r="C52" s="260" t="s">
        <v>274</v>
      </c>
      <c r="D52" s="259">
        <v>0</v>
      </c>
      <c r="E52" s="259">
        <v>0</v>
      </c>
      <c r="F52" s="259">
        <v>0</v>
      </c>
      <c r="G52" s="259">
        <v>0</v>
      </c>
      <c r="H52" s="259">
        <v>0</v>
      </c>
      <c r="I52" s="259">
        <v>0</v>
      </c>
    </row>
    <row r="53" spans="1:9" x14ac:dyDescent="0.25">
      <c r="A53" s="253"/>
      <c r="B53" s="257"/>
      <c r="C53" s="258" t="s">
        <v>275</v>
      </c>
      <c r="D53" s="259">
        <v>0</v>
      </c>
      <c r="E53" s="259">
        <v>0</v>
      </c>
      <c r="F53" s="259">
        <v>0</v>
      </c>
      <c r="G53" s="259">
        <v>0</v>
      </c>
      <c r="H53" s="259">
        <v>0</v>
      </c>
      <c r="I53" s="259">
        <v>0</v>
      </c>
    </row>
    <row r="54" spans="1:9" ht="24" x14ac:dyDescent="0.25">
      <c r="A54" s="253"/>
      <c r="B54" s="257"/>
      <c r="C54" s="260" t="s">
        <v>276</v>
      </c>
      <c r="D54" s="259">
        <v>0</v>
      </c>
      <c r="E54" s="259">
        <v>0</v>
      </c>
      <c r="F54" s="259">
        <v>0</v>
      </c>
      <c r="G54" s="259">
        <v>0</v>
      </c>
      <c r="H54" s="259">
        <v>0</v>
      </c>
      <c r="I54" s="259">
        <v>0</v>
      </c>
    </row>
    <row r="55" spans="1:9" ht="24" x14ac:dyDescent="0.25">
      <c r="A55" s="253"/>
      <c r="B55" s="257"/>
      <c r="C55" s="260" t="s">
        <v>277</v>
      </c>
      <c r="D55" s="259">
        <v>0</v>
      </c>
      <c r="E55" s="259">
        <v>0</v>
      </c>
      <c r="F55" s="259">
        <v>0</v>
      </c>
      <c r="G55" s="259">
        <v>0</v>
      </c>
      <c r="H55" s="259">
        <v>0</v>
      </c>
      <c r="I55" s="259">
        <v>0</v>
      </c>
    </row>
    <row r="56" spans="1:9" ht="24" x14ac:dyDescent="0.25">
      <c r="A56" s="253"/>
      <c r="B56" s="257"/>
      <c r="C56" s="172" t="s">
        <v>278</v>
      </c>
      <c r="D56" s="259">
        <v>0</v>
      </c>
      <c r="E56" s="259">
        <v>0</v>
      </c>
      <c r="F56" s="259">
        <v>0</v>
      </c>
      <c r="G56" s="259">
        <v>0</v>
      </c>
      <c r="H56" s="259">
        <v>0</v>
      </c>
      <c r="I56" s="259">
        <v>0</v>
      </c>
    </row>
    <row r="57" spans="1:9" x14ac:dyDescent="0.25">
      <c r="A57" s="253"/>
      <c r="B57" s="405" t="s">
        <v>279</v>
      </c>
      <c r="C57" s="406"/>
      <c r="D57" s="254">
        <v>0</v>
      </c>
      <c r="E57" s="254">
        <v>0</v>
      </c>
      <c r="F57" s="254">
        <v>0</v>
      </c>
      <c r="G57" s="254">
        <v>0</v>
      </c>
      <c r="H57" s="254">
        <v>0</v>
      </c>
      <c r="I57" s="254">
        <v>0</v>
      </c>
    </row>
    <row r="58" spans="1:9" x14ac:dyDescent="0.25">
      <c r="A58" s="253"/>
      <c r="B58" s="257"/>
      <c r="C58" s="258" t="s">
        <v>280</v>
      </c>
      <c r="D58" s="259">
        <v>0</v>
      </c>
      <c r="E58" s="259">
        <v>0</v>
      </c>
      <c r="F58" s="259">
        <v>0</v>
      </c>
      <c r="G58" s="259">
        <v>0</v>
      </c>
      <c r="H58" s="259">
        <v>0</v>
      </c>
      <c r="I58" s="259">
        <v>0</v>
      </c>
    </row>
    <row r="59" spans="1:9" x14ac:dyDescent="0.25">
      <c r="A59" s="253"/>
      <c r="B59" s="257"/>
      <c r="C59" s="258" t="s">
        <v>281</v>
      </c>
      <c r="D59" s="259">
        <v>0</v>
      </c>
      <c r="E59" s="259">
        <v>0</v>
      </c>
      <c r="F59" s="259">
        <v>0</v>
      </c>
      <c r="G59" s="259">
        <v>0</v>
      </c>
      <c r="H59" s="259">
        <v>0</v>
      </c>
      <c r="I59" s="259">
        <v>0</v>
      </c>
    </row>
    <row r="60" spans="1:9" x14ac:dyDescent="0.25">
      <c r="A60" s="253"/>
      <c r="B60" s="257"/>
      <c r="C60" s="258" t="s">
        <v>282</v>
      </c>
      <c r="D60" s="259">
        <v>0</v>
      </c>
      <c r="E60" s="259">
        <v>0</v>
      </c>
      <c r="F60" s="259">
        <v>0</v>
      </c>
      <c r="G60" s="259">
        <v>0</v>
      </c>
      <c r="H60" s="259">
        <v>0</v>
      </c>
      <c r="I60" s="259">
        <v>0</v>
      </c>
    </row>
    <row r="61" spans="1:9" x14ac:dyDescent="0.25">
      <c r="A61" s="253"/>
      <c r="B61" s="257"/>
      <c r="C61" s="258" t="s">
        <v>283</v>
      </c>
      <c r="D61" s="259">
        <v>0</v>
      </c>
      <c r="E61" s="259">
        <v>0</v>
      </c>
      <c r="F61" s="259">
        <v>0</v>
      </c>
      <c r="G61" s="259">
        <v>0</v>
      </c>
      <c r="H61" s="259">
        <v>0</v>
      </c>
      <c r="I61" s="259">
        <v>0</v>
      </c>
    </row>
    <row r="62" spans="1:9" x14ac:dyDescent="0.25">
      <c r="A62" s="253"/>
      <c r="B62" s="405" t="s">
        <v>284</v>
      </c>
      <c r="C62" s="406"/>
      <c r="D62" s="254">
        <v>0</v>
      </c>
      <c r="E62" s="254">
        <v>0</v>
      </c>
      <c r="F62" s="254">
        <v>0</v>
      </c>
      <c r="G62" s="254">
        <v>0</v>
      </c>
      <c r="H62" s="254">
        <v>0</v>
      </c>
      <c r="I62" s="254">
        <v>0</v>
      </c>
    </row>
    <row r="63" spans="1:9" ht="24.75" thickBot="1" x14ac:dyDescent="0.3">
      <c r="A63" s="270"/>
      <c r="B63" s="271"/>
      <c r="C63" s="274" t="s">
        <v>285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</row>
    <row r="64" spans="1:9" x14ac:dyDescent="0.25">
      <c r="A64" s="253"/>
      <c r="B64" s="257"/>
      <c r="C64" s="258" t="s">
        <v>286</v>
      </c>
      <c r="D64" s="259">
        <v>0</v>
      </c>
      <c r="E64" s="259">
        <v>0</v>
      </c>
      <c r="F64" s="259">
        <v>0</v>
      </c>
      <c r="G64" s="259">
        <v>0</v>
      </c>
      <c r="H64" s="259">
        <v>0</v>
      </c>
      <c r="I64" s="259">
        <v>0</v>
      </c>
    </row>
    <row r="65" spans="1:9" x14ac:dyDescent="0.25">
      <c r="A65" s="253"/>
      <c r="B65" s="405" t="s">
        <v>287</v>
      </c>
      <c r="C65" s="406"/>
      <c r="D65" s="254">
        <v>0</v>
      </c>
      <c r="E65" s="254">
        <v>0</v>
      </c>
      <c r="F65" s="254">
        <v>0</v>
      </c>
      <c r="G65" s="254">
        <v>0</v>
      </c>
      <c r="H65" s="254">
        <v>0</v>
      </c>
      <c r="I65" s="254">
        <v>0</v>
      </c>
    </row>
    <row r="66" spans="1:9" x14ac:dyDescent="0.25">
      <c r="A66" s="253"/>
      <c r="B66" s="405" t="s">
        <v>288</v>
      </c>
      <c r="C66" s="406"/>
      <c r="D66" s="254">
        <v>0</v>
      </c>
      <c r="E66" s="254">
        <v>0</v>
      </c>
      <c r="F66" s="254">
        <v>0</v>
      </c>
      <c r="G66" s="254">
        <v>0</v>
      </c>
      <c r="H66" s="254">
        <v>0</v>
      </c>
      <c r="I66" s="254">
        <v>0</v>
      </c>
    </row>
    <row r="67" spans="1:9" x14ac:dyDescent="0.25">
      <c r="A67" s="261"/>
      <c r="B67" s="402"/>
      <c r="C67" s="403"/>
      <c r="D67" s="252"/>
      <c r="E67" s="252"/>
      <c r="F67" s="252"/>
      <c r="G67" s="252"/>
      <c r="H67" s="252"/>
      <c r="I67" s="252"/>
    </row>
    <row r="68" spans="1:9" ht="28.5" customHeight="1" x14ac:dyDescent="0.25">
      <c r="A68" s="310" t="s">
        <v>289</v>
      </c>
      <c r="B68" s="367"/>
      <c r="C68" s="401"/>
      <c r="D68" s="254">
        <v>0</v>
      </c>
      <c r="E68" s="254">
        <v>0</v>
      </c>
      <c r="F68" s="254">
        <v>0</v>
      </c>
      <c r="G68" s="254">
        <v>0</v>
      </c>
      <c r="H68" s="254">
        <v>0</v>
      </c>
      <c r="I68" s="254">
        <v>0</v>
      </c>
    </row>
    <row r="69" spans="1:9" x14ac:dyDescent="0.25">
      <c r="A69" s="261"/>
      <c r="B69" s="402"/>
      <c r="C69" s="403"/>
      <c r="D69" s="252"/>
      <c r="E69" s="252"/>
      <c r="F69" s="252"/>
      <c r="G69" s="252"/>
      <c r="H69" s="252"/>
      <c r="I69" s="252"/>
    </row>
    <row r="70" spans="1:9" x14ac:dyDescent="0.25">
      <c r="A70" s="346" t="s">
        <v>290</v>
      </c>
      <c r="B70" s="372"/>
      <c r="C70" s="404"/>
      <c r="D70" s="254">
        <v>0</v>
      </c>
      <c r="E70" s="254">
        <v>0</v>
      </c>
      <c r="F70" s="254">
        <v>0</v>
      </c>
      <c r="G70" s="254">
        <v>0</v>
      </c>
      <c r="H70" s="254">
        <v>0</v>
      </c>
      <c r="I70" s="254">
        <v>0</v>
      </c>
    </row>
    <row r="71" spans="1:9" x14ac:dyDescent="0.25">
      <c r="A71" s="253"/>
      <c r="B71" s="405" t="s">
        <v>291</v>
      </c>
      <c r="C71" s="406"/>
      <c r="D71" s="259">
        <v>0</v>
      </c>
      <c r="E71" s="259">
        <v>0</v>
      </c>
      <c r="F71" s="259">
        <v>0</v>
      </c>
      <c r="G71" s="259">
        <v>0</v>
      </c>
      <c r="H71" s="259">
        <v>0</v>
      </c>
      <c r="I71" s="259">
        <v>0</v>
      </c>
    </row>
    <row r="72" spans="1:9" x14ac:dyDescent="0.25">
      <c r="A72" s="261"/>
      <c r="B72" s="402"/>
      <c r="C72" s="403"/>
      <c r="D72" s="252"/>
      <c r="E72" s="252"/>
      <c r="F72" s="252"/>
      <c r="G72" s="252"/>
      <c r="H72" s="252"/>
      <c r="I72" s="252"/>
    </row>
    <row r="73" spans="1:9" x14ac:dyDescent="0.25">
      <c r="A73" s="346" t="s">
        <v>292</v>
      </c>
      <c r="B73" s="372"/>
      <c r="C73" s="404"/>
      <c r="D73" s="266">
        <f>+D70+D68+D43</f>
        <v>125000000</v>
      </c>
      <c r="E73" s="266">
        <f t="shared" ref="E73:I73" si="1">+E70+E68+E43</f>
        <v>5235221.0600000005</v>
      </c>
      <c r="F73" s="266">
        <f t="shared" si="1"/>
        <v>130235221.05999999</v>
      </c>
      <c r="G73" s="266">
        <f t="shared" si="1"/>
        <v>135693549.79999998</v>
      </c>
      <c r="H73" s="266">
        <f t="shared" si="1"/>
        <v>123385933.91999999</v>
      </c>
      <c r="I73" s="266">
        <f t="shared" si="1"/>
        <v>3016105.32</v>
      </c>
    </row>
    <row r="74" spans="1:9" x14ac:dyDescent="0.25">
      <c r="A74" s="261"/>
      <c r="B74" s="402"/>
      <c r="C74" s="403"/>
      <c r="D74" s="252"/>
      <c r="E74" s="252"/>
      <c r="F74" s="252"/>
      <c r="G74" s="252"/>
      <c r="H74" s="252"/>
      <c r="I74" s="252"/>
    </row>
    <row r="75" spans="1:9" x14ac:dyDescent="0.25">
      <c r="A75" s="253"/>
      <c r="B75" s="407" t="s">
        <v>293</v>
      </c>
      <c r="C75" s="404"/>
      <c r="D75" s="252"/>
      <c r="E75" s="252"/>
      <c r="F75" s="252"/>
      <c r="G75" s="252"/>
      <c r="H75" s="252"/>
      <c r="I75" s="252"/>
    </row>
    <row r="76" spans="1:9" ht="21" customHeight="1" x14ac:dyDescent="0.25">
      <c r="A76" s="253"/>
      <c r="B76" s="408" t="s">
        <v>294</v>
      </c>
      <c r="C76" s="409"/>
      <c r="D76" s="259">
        <v>0</v>
      </c>
      <c r="E76" s="259">
        <v>0</v>
      </c>
      <c r="F76" s="259">
        <v>0</v>
      </c>
      <c r="G76" s="259">
        <v>0</v>
      </c>
      <c r="H76" s="259">
        <v>0</v>
      </c>
      <c r="I76" s="259">
        <v>0</v>
      </c>
    </row>
    <row r="77" spans="1:9" ht="31.5" customHeight="1" x14ac:dyDescent="0.25">
      <c r="A77" s="253"/>
      <c r="B77" s="408" t="s">
        <v>295</v>
      </c>
      <c r="C77" s="409"/>
      <c r="D77" s="259">
        <v>0</v>
      </c>
      <c r="E77" s="259">
        <v>0</v>
      </c>
      <c r="F77" s="259">
        <v>0</v>
      </c>
      <c r="G77" s="259">
        <v>0</v>
      </c>
      <c r="H77" s="259">
        <v>0</v>
      </c>
      <c r="I77" s="259">
        <v>0</v>
      </c>
    </row>
    <row r="78" spans="1:9" x14ac:dyDescent="0.25">
      <c r="A78" s="253"/>
      <c r="B78" s="407" t="s">
        <v>296</v>
      </c>
      <c r="C78" s="404"/>
      <c r="D78" s="254">
        <v>0</v>
      </c>
      <c r="E78" s="254">
        <v>0</v>
      </c>
      <c r="F78" s="254">
        <v>0</v>
      </c>
      <c r="G78" s="254">
        <v>0</v>
      </c>
      <c r="H78" s="254">
        <v>0</v>
      </c>
      <c r="I78" s="254">
        <v>0</v>
      </c>
    </row>
    <row r="79" spans="1:9" ht="15.75" thickBot="1" x14ac:dyDescent="0.3">
      <c r="A79" s="267"/>
      <c r="B79" s="399"/>
      <c r="C79" s="400"/>
      <c r="D79" s="268"/>
      <c r="E79" s="268"/>
      <c r="F79" s="268"/>
      <c r="G79" s="268"/>
      <c r="H79" s="268"/>
      <c r="I79" s="268"/>
    </row>
    <row r="81" spans="1:9" ht="15" customHeight="1" x14ac:dyDescent="0.25">
      <c r="A81" s="100"/>
      <c r="B81" s="414" t="s">
        <v>635</v>
      </c>
      <c r="C81" s="414"/>
      <c r="D81" s="414"/>
      <c r="E81" s="414"/>
      <c r="F81" s="414"/>
      <c r="G81" s="414"/>
      <c r="H81" s="414"/>
      <c r="I81" s="414"/>
    </row>
    <row r="82" spans="1:9" x14ac:dyDescent="0.25">
      <c r="B82" s="414"/>
      <c r="C82" s="414"/>
      <c r="D82" s="414"/>
      <c r="E82" s="414"/>
      <c r="F82" s="414"/>
      <c r="G82" s="414"/>
      <c r="H82" s="414"/>
      <c r="I82" s="414"/>
    </row>
    <row r="83" spans="1:9" x14ac:dyDescent="0.25">
      <c r="B83" s="181"/>
      <c r="C83" s="181"/>
      <c r="D83" s="181"/>
      <c r="E83" s="181"/>
      <c r="F83" s="181"/>
      <c r="G83" s="181"/>
      <c r="H83" s="181"/>
    </row>
    <row r="84" spans="1:9" x14ac:dyDescent="0.25">
      <c r="B84" s="181"/>
      <c r="C84" s="181"/>
      <c r="D84" s="181"/>
      <c r="E84" s="181"/>
      <c r="F84" s="181"/>
      <c r="G84" s="181"/>
      <c r="H84" s="181"/>
    </row>
    <row r="85" spans="1:9" x14ac:dyDescent="0.25">
      <c r="B85" s="153"/>
      <c r="C85" s="154"/>
      <c r="D85" s="155"/>
      <c r="E85" s="155"/>
      <c r="F85" s="199"/>
      <c r="G85" s="157"/>
      <c r="H85" s="154"/>
    </row>
    <row r="86" spans="1:9" x14ac:dyDescent="0.25">
      <c r="B86" s="100"/>
      <c r="C86" s="353"/>
      <c r="D86" s="353"/>
      <c r="E86" s="102"/>
      <c r="F86" s="116"/>
      <c r="G86" s="116"/>
      <c r="H86" s="116"/>
    </row>
    <row r="87" spans="1:9" x14ac:dyDescent="0.25">
      <c r="B87" s="200"/>
      <c r="C87" s="354" t="s">
        <v>636</v>
      </c>
      <c r="D87" s="354"/>
      <c r="E87" s="102"/>
      <c r="F87" s="397" t="s">
        <v>795</v>
      </c>
      <c r="G87" s="397"/>
      <c r="H87" s="397"/>
    </row>
    <row r="88" spans="1:9" x14ac:dyDescent="0.25">
      <c r="B88" s="201"/>
      <c r="C88" s="348" t="s">
        <v>796</v>
      </c>
      <c r="D88" s="348"/>
      <c r="E88" s="202"/>
      <c r="F88" s="398" t="s">
        <v>803</v>
      </c>
      <c r="G88" s="398"/>
      <c r="H88" s="398"/>
      <c r="I88" s="144"/>
    </row>
    <row r="89" spans="1:9" x14ac:dyDescent="0.25">
      <c r="C89" s="125"/>
      <c r="D89" s="110"/>
      <c r="E89" s="144"/>
      <c r="F89" s="354"/>
      <c r="G89" s="354"/>
      <c r="H89" s="354"/>
      <c r="I89" s="144"/>
    </row>
    <row r="90" spans="1:9" ht="15" customHeight="1" x14ac:dyDescent="0.25">
      <c r="C90" s="120"/>
      <c r="D90" s="112"/>
      <c r="F90" s="348"/>
      <c r="G90" s="348"/>
      <c r="H90" s="348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ageMargins left="0.70866141732283472" right="0.70866141732283472" top="0.74803149606299213" bottom="0.74803149606299213" header="0.31496062992125984" footer="0.31496062992125984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2"/>
  <sheetViews>
    <sheetView tabSelected="1" zoomScale="130" zoomScaleNormal="130" workbookViewId="0">
      <selection activeCell="H44" sqref="H44"/>
    </sheetView>
  </sheetViews>
  <sheetFormatPr baseColWidth="10" defaultRowHeight="15" x14ac:dyDescent="0.25"/>
  <cols>
    <col min="1" max="1" width="1.875" customWidth="1"/>
    <col min="2" max="2" width="1.25" customWidth="1"/>
    <col min="3" max="3" width="23.875" customWidth="1"/>
    <col min="4" max="4" width="1.125" customWidth="1"/>
    <col min="6" max="6" width="1.25" customWidth="1"/>
  </cols>
  <sheetData>
    <row r="1" spans="1:11" x14ac:dyDescent="0.25">
      <c r="A1" s="430"/>
      <c r="B1" s="431"/>
      <c r="C1" s="431"/>
      <c r="D1" s="431"/>
      <c r="E1" s="431"/>
      <c r="F1" s="431"/>
      <c r="G1" s="431"/>
      <c r="H1" s="431"/>
      <c r="I1" s="431"/>
      <c r="J1" s="431"/>
      <c r="K1" s="432"/>
    </row>
    <row r="2" spans="1:11" x14ac:dyDescent="0.25">
      <c r="A2" s="433" t="s">
        <v>120</v>
      </c>
      <c r="B2" s="434"/>
      <c r="C2" s="434"/>
      <c r="D2" s="434"/>
      <c r="E2" s="434"/>
      <c r="F2" s="434"/>
      <c r="G2" s="434"/>
      <c r="H2" s="434"/>
      <c r="I2" s="434"/>
      <c r="J2" s="434"/>
      <c r="K2" s="435"/>
    </row>
    <row r="3" spans="1:11" x14ac:dyDescent="0.25">
      <c r="A3" s="433" t="s">
        <v>531</v>
      </c>
      <c r="B3" s="434"/>
      <c r="C3" s="434"/>
      <c r="D3" s="434"/>
      <c r="E3" s="434"/>
      <c r="F3" s="434"/>
      <c r="G3" s="434"/>
      <c r="H3" s="434"/>
      <c r="I3" s="434"/>
      <c r="J3" s="434"/>
      <c r="K3" s="435"/>
    </row>
    <row r="4" spans="1:11" x14ac:dyDescent="0.25">
      <c r="A4" s="433" t="s">
        <v>640</v>
      </c>
      <c r="B4" s="434"/>
      <c r="C4" s="434"/>
      <c r="D4" s="434"/>
      <c r="E4" s="434"/>
      <c r="F4" s="434"/>
      <c r="G4" s="434"/>
      <c r="H4" s="434"/>
      <c r="I4" s="434"/>
      <c r="J4" s="434"/>
      <c r="K4" s="435"/>
    </row>
    <row r="5" spans="1:11" ht="15.75" thickBot="1" x14ac:dyDescent="0.3">
      <c r="A5" s="436"/>
      <c r="B5" s="437"/>
      <c r="C5" s="437"/>
      <c r="D5" s="437"/>
      <c r="E5" s="437"/>
      <c r="F5" s="437"/>
      <c r="G5" s="437"/>
      <c r="H5" s="437"/>
      <c r="I5" s="437"/>
      <c r="J5" s="437"/>
      <c r="K5" s="438"/>
    </row>
    <row r="6" spans="1:11" ht="15.75" thickBot="1" x14ac:dyDescent="0.3">
      <c r="A6" s="439" t="s">
        <v>532</v>
      </c>
      <c r="B6" s="440"/>
      <c r="C6" s="441"/>
      <c r="D6" s="448" t="s">
        <v>533</v>
      </c>
      <c r="E6" s="449"/>
      <c r="F6" s="449"/>
      <c r="G6" s="450"/>
      <c r="H6" s="451" t="s">
        <v>534</v>
      </c>
      <c r="I6" s="450"/>
      <c r="J6" s="452" t="s">
        <v>535</v>
      </c>
      <c r="K6" s="455" t="s">
        <v>536</v>
      </c>
    </row>
    <row r="7" spans="1:11" ht="15.75" thickBot="1" x14ac:dyDescent="0.3">
      <c r="A7" s="442"/>
      <c r="B7" s="443"/>
      <c r="C7" s="444"/>
      <c r="D7" s="458" t="s">
        <v>537</v>
      </c>
      <c r="E7" s="459"/>
      <c r="F7" s="460" t="s">
        <v>538</v>
      </c>
      <c r="G7" s="459"/>
      <c r="H7" s="1"/>
      <c r="I7" s="1"/>
      <c r="J7" s="453"/>
      <c r="K7" s="456"/>
    </row>
    <row r="8" spans="1:11" ht="25.5" thickBot="1" x14ac:dyDescent="0.3">
      <c r="A8" s="445"/>
      <c r="B8" s="446"/>
      <c r="C8" s="447"/>
      <c r="D8" s="4"/>
      <c r="E8" s="46" t="s">
        <v>539</v>
      </c>
      <c r="F8" s="145"/>
      <c r="G8" s="46" t="s">
        <v>540</v>
      </c>
      <c r="H8" s="47" t="s">
        <v>541</v>
      </c>
      <c r="I8" s="48" t="s">
        <v>542</v>
      </c>
      <c r="J8" s="454"/>
      <c r="K8" s="457"/>
    </row>
    <row r="9" spans="1:11" ht="15.75" thickBot="1" x14ac:dyDescent="0.3">
      <c r="A9" s="421" t="s">
        <v>543</v>
      </c>
      <c r="B9" s="422"/>
      <c r="C9" s="422"/>
      <c r="D9" s="422"/>
      <c r="E9" s="422"/>
      <c r="F9" s="422"/>
      <c r="G9" s="422"/>
      <c r="H9" s="49"/>
      <c r="I9" s="49"/>
      <c r="J9" s="49"/>
      <c r="K9" s="50"/>
    </row>
    <row r="10" spans="1:11" ht="15.75" thickBot="1" x14ac:dyDescent="0.3">
      <c r="A10" s="461" t="s">
        <v>544</v>
      </c>
      <c r="B10" s="462"/>
      <c r="C10" s="462"/>
      <c r="D10" s="462"/>
      <c r="E10" s="462"/>
      <c r="F10" s="462"/>
      <c r="G10" s="462"/>
      <c r="H10" s="51"/>
      <c r="I10" s="51"/>
      <c r="J10" s="51"/>
      <c r="K10" s="52"/>
    </row>
    <row r="11" spans="1:11" ht="16.5" customHeight="1" thickBot="1" x14ac:dyDescent="0.3">
      <c r="A11" s="53">
        <v>1</v>
      </c>
      <c r="B11" s="425" t="s">
        <v>545</v>
      </c>
      <c r="C11" s="425"/>
      <c r="D11" s="54"/>
      <c r="E11" s="55"/>
      <c r="F11" s="54"/>
      <c r="G11" s="55"/>
      <c r="H11" s="54"/>
      <c r="I11" s="54"/>
      <c r="J11" s="54"/>
      <c r="K11" s="56"/>
    </row>
    <row r="12" spans="1:11" ht="25.5" thickBot="1" x14ac:dyDescent="0.3">
      <c r="A12" s="57"/>
      <c r="B12" s="58" t="s">
        <v>546</v>
      </c>
      <c r="C12" s="59" t="s">
        <v>547</v>
      </c>
      <c r="D12" s="60"/>
      <c r="E12" s="2" t="s">
        <v>548</v>
      </c>
      <c r="F12" s="17"/>
      <c r="G12" s="10"/>
      <c r="H12" s="306">
        <v>254949873</v>
      </c>
      <c r="I12" s="60" t="s">
        <v>549</v>
      </c>
      <c r="J12" s="17" t="s">
        <v>550</v>
      </c>
      <c r="K12" s="17"/>
    </row>
    <row r="13" spans="1:11" ht="17.25" thickBot="1" x14ac:dyDescent="0.3">
      <c r="A13" s="57"/>
      <c r="B13" s="58" t="s">
        <v>551</v>
      </c>
      <c r="C13" s="59" t="s">
        <v>203</v>
      </c>
      <c r="D13" s="61"/>
      <c r="E13" s="62" t="s">
        <v>552</v>
      </c>
      <c r="F13" s="63"/>
      <c r="G13" s="64"/>
      <c r="H13" s="303">
        <v>125000001</v>
      </c>
      <c r="I13" s="61" t="s">
        <v>549</v>
      </c>
      <c r="J13" s="63" t="s">
        <v>550</v>
      </c>
      <c r="K13" s="63"/>
    </row>
    <row r="14" spans="1:11" ht="17.25" thickBot="1" x14ac:dyDescent="0.3">
      <c r="A14" s="57"/>
      <c r="B14" s="58" t="s">
        <v>553</v>
      </c>
      <c r="C14" s="59" t="s">
        <v>554</v>
      </c>
      <c r="D14" s="61"/>
      <c r="E14" s="62" t="s">
        <v>555</v>
      </c>
      <c r="F14" s="63"/>
      <c r="G14" s="64"/>
      <c r="H14" s="303">
        <v>123385934</v>
      </c>
      <c r="I14" s="61" t="s">
        <v>549</v>
      </c>
      <c r="J14" s="66" t="s">
        <v>550</v>
      </c>
      <c r="K14" s="63"/>
    </row>
    <row r="15" spans="1:11" ht="16.5" customHeight="1" thickBot="1" x14ac:dyDescent="0.3">
      <c r="A15" s="53">
        <v>2</v>
      </c>
      <c r="B15" s="425" t="s">
        <v>556</v>
      </c>
      <c r="C15" s="425"/>
      <c r="D15" s="67"/>
      <c r="E15" s="67"/>
      <c r="F15" s="67"/>
      <c r="G15" s="68"/>
      <c r="H15" s="67"/>
      <c r="I15" s="67"/>
      <c r="J15" s="54"/>
      <c r="K15" s="69"/>
    </row>
    <row r="16" spans="1:11" ht="25.5" thickBot="1" x14ac:dyDescent="0.3">
      <c r="A16" s="57"/>
      <c r="B16" s="58" t="s">
        <v>546</v>
      </c>
      <c r="C16" s="59" t="s">
        <v>547</v>
      </c>
      <c r="D16" s="60"/>
      <c r="E16" s="2" t="s">
        <v>548</v>
      </c>
      <c r="F16" s="17"/>
      <c r="G16" s="10"/>
      <c r="H16" s="306">
        <v>254949873</v>
      </c>
      <c r="I16" s="60" t="s">
        <v>549</v>
      </c>
      <c r="J16" s="17" t="s">
        <v>550</v>
      </c>
      <c r="K16" s="17"/>
    </row>
    <row r="17" spans="1:11" ht="17.25" thickBot="1" x14ac:dyDescent="0.3">
      <c r="A17" s="57"/>
      <c r="B17" s="58" t="s">
        <v>551</v>
      </c>
      <c r="C17" s="59" t="s">
        <v>203</v>
      </c>
      <c r="D17" s="61"/>
      <c r="E17" s="62" t="s">
        <v>552</v>
      </c>
      <c r="F17" s="63"/>
      <c r="G17" s="64"/>
      <c r="H17" s="303">
        <v>125000001</v>
      </c>
      <c r="I17" s="61" t="s">
        <v>549</v>
      </c>
      <c r="J17" s="63" t="s">
        <v>550</v>
      </c>
      <c r="K17" s="63"/>
    </row>
    <row r="18" spans="1:11" ht="17.25" thickBot="1" x14ac:dyDescent="0.3">
      <c r="A18" s="57"/>
      <c r="B18" s="58" t="s">
        <v>553</v>
      </c>
      <c r="C18" s="59" t="s">
        <v>554</v>
      </c>
      <c r="D18" s="61"/>
      <c r="E18" s="62" t="s">
        <v>555</v>
      </c>
      <c r="F18" s="63"/>
      <c r="G18" s="64"/>
      <c r="H18" s="303">
        <v>123385934</v>
      </c>
      <c r="I18" s="61" t="s">
        <v>549</v>
      </c>
      <c r="J18" s="66" t="s">
        <v>550</v>
      </c>
      <c r="K18" s="63"/>
    </row>
    <row r="19" spans="1:11" ht="16.5" customHeight="1" thickBot="1" x14ac:dyDescent="0.3">
      <c r="A19" s="53">
        <v>3</v>
      </c>
      <c r="B19" s="425" t="s">
        <v>557</v>
      </c>
      <c r="C19" s="425"/>
      <c r="D19" s="67"/>
      <c r="E19" s="67"/>
      <c r="F19" s="67"/>
      <c r="G19" s="68"/>
      <c r="H19" s="67"/>
      <c r="I19" s="67"/>
      <c r="J19" s="54"/>
      <c r="K19" s="69"/>
    </row>
    <row r="20" spans="1:11" ht="17.25" thickBot="1" x14ac:dyDescent="0.3">
      <c r="A20" s="57"/>
      <c r="B20" s="58" t="s">
        <v>546</v>
      </c>
      <c r="C20" s="59" t="s">
        <v>547</v>
      </c>
      <c r="D20" s="60"/>
      <c r="E20" s="2" t="s">
        <v>558</v>
      </c>
      <c r="F20" s="17"/>
      <c r="G20" s="10"/>
      <c r="H20" s="306">
        <v>254949873</v>
      </c>
      <c r="I20" s="60" t="s">
        <v>549</v>
      </c>
      <c r="J20" s="17" t="s">
        <v>559</v>
      </c>
      <c r="K20" s="17"/>
    </row>
    <row r="21" spans="1:11" ht="17.25" thickBot="1" x14ac:dyDescent="0.3">
      <c r="A21" s="57"/>
      <c r="B21" s="58" t="s">
        <v>551</v>
      </c>
      <c r="C21" s="59" t="s">
        <v>203</v>
      </c>
      <c r="D21" s="61"/>
      <c r="E21" s="62" t="s">
        <v>560</v>
      </c>
      <c r="F21" s="63"/>
      <c r="G21" s="64"/>
      <c r="H21" s="303">
        <v>125000001</v>
      </c>
      <c r="I21" s="61" t="s">
        <v>549</v>
      </c>
      <c r="J21" s="63" t="s">
        <v>559</v>
      </c>
      <c r="K21" s="63"/>
    </row>
    <row r="22" spans="1:11" ht="17.25" thickBot="1" x14ac:dyDescent="0.3">
      <c r="A22" s="57"/>
      <c r="B22" s="58" t="s">
        <v>553</v>
      </c>
      <c r="C22" s="59" t="s">
        <v>554</v>
      </c>
      <c r="D22" s="61"/>
      <c r="E22" s="62" t="s">
        <v>555</v>
      </c>
      <c r="F22" s="63"/>
      <c r="G22" s="64"/>
      <c r="H22" s="303">
        <v>123385934</v>
      </c>
      <c r="I22" s="61" t="s">
        <v>549</v>
      </c>
      <c r="J22" s="66" t="s">
        <v>559</v>
      </c>
      <c r="K22" s="63"/>
    </row>
    <row r="23" spans="1:11" ht="16.5" customHeight="1" thickBot="1" x14ac:dyDescent="0.3">
      <c r="A23" s="53">
        <v>4</v>
      </c>
      <c r="B23" s="425" t="s">
        <v>561</v>
      </c>
      <c r="C23" s="425"/>
      <c r="D23" s="67"/>
      <c r="E23" s="67"/>
      <c r="F23" s="67"/>
      <c r="G23" s="68"/>
      <c r="H23" s="67"/>
      <c r="I23" s="67"/>
      <c r="J23" s="54"/>
      <c r="K23" s="69"/>
    </row>
    <row r="24" spans="1:11" ht="15.75" thickBot="1" x14ac:dyDescent="0.3">
      <c r="A24" s="70"/>
      <c r="B24" s="71" t="s">
        <v>546</v>
      </c>
      <c r="C24" s="302" t="s">
        <v>562</v>
      </c>
      <c r="D24" s="302"/>
      <c r="E24" s="302"/>
      <c r="F24" s="54"/>
      <c r="G24" s="55"/>
      <c r="H24" s="54"/>
      <c r="I24" s="54"/>
      <c r="J24" s="54"/>
      <c r="K24" s="56"/>
    </row>
    <row r="25" spans="1:11" ht="17.25" thickBot="1" x14ac:dyDescent="0.3">
      <c r="A25" s="57"/>
      <c r="B25" s="58"/>
      <c r="C25" s="72" t="s">
        <v>563</v>
      </c>
      <c r="D25" s="60"/>
      <c r="E25" s="2" t="s">
        <v>564</v>
      </c>
      <c r="F25" s="17"/>
      <c r="G25" s="304"/>
      <c r="H25" s="16">
        <v>0</v>
      </c>
      <c r="I25" s="60" t="s">
        <v>549</v>
      </c>
      <c r="J25" s="17" t="s">
        <v>565</v>
      </c>
      <c r="K25" s="17"/>
    </row>
    <row r="26" spans="1:11" ht="17.25" thickBot="1" x14ac:dyDescent="0.3">
      <c r="A26" s="57"/>
      <c r="B26" s="58"/>
      <c r="C26" s="72" t="s">
        <v>566</v>
      </c>
      <c r="D26" s="61"/>
      <c r="E26" s="62" t="s">
        <v>567</v>
      </c>
      <c r="F26" s="63"/>
      <c r="G26" s="305"/>
      <c r="H26" s="65">
        <v>0</v>
      </c>
      <c r="I26" s="61" t="s">
        <v>549</v>
      </c>
      <c r="J26" s="63" t="s">
        <v>565</v>
      </c>
      <c r="K26" s="63"/>
    </row>
    <row r="27" spans="1:11" ht="25.5" thickBot="1" x14ac:dyDescent="0.3">
      <c r="A27" s="73"/>
      <c r="B27" s="58" t="s">
        <v>551</v>
      </c>
      <c r="C27" s="59" t="s">
        <v>568</v>
      </c>
      <c r="D27" s="74"/>
      <c r="E27" s="62" t="s">
        <v>569</v>
      </c>
      <c r="F27" s="75"/>
      <c r="G27" s="64"/>
      <c r="H27" s="65">
        <v>0</v>
      </c>
      <c r="I27" s="61" t="s">
        <v>549</v>
      </c>
      <c r="J27" s="63" t="s">
        <v>565</v>
      </c>
      <c r="K27" s="63"/>
    </row>
    <row r="28" spans="1:11" ht="17.25" thickBot="1" x14ac:dyDescent="0.3">
      <c r="A28" s="73"/>
      <c r="B28" s="58" t="s">
        <v>553</v>
      </c>
      <c r="C28" s="59" t="s">
        <v>570</v>
      </c>
      <c r="D28" s="76"/>
      <c r="E28" s="77" t="s">
        <v>571</v>
      </c>
      <c r="F28" s="69"/>
      <c r="G28" s="78"/>
      <c r="H28" s="79">
        <v>0</v>
      </c>
      <c r="I28" s="80" t="s">
        <v>549</v>
      </c>
      <c r="J28" s="66" t="s">
        <v>565</v>
      </c>
      <c r="K28" s="66"/>
    </row>
    <row r="29" spans="1:11" ht="25.5" thickBot="1" x14ac:dyDescent="0.3">
      <c r="A29" s="73"/>
      <c r="B29" s="58" t="s">
        <v>572</v>
      </c>
      <c r="C29" s="59" t="s">
        <v>573</v>
      </c>
      <c r="D29" s="81"/>
      <c r="E29" s="3" t="s">
        <v>569</v>
      </c>
      <c r="F29" s="56"/>
      <c r="G29" s="11"/>
      <c r="H29" s="82">
        <v>0</v>
      </c>
      <c r="I29" s="83" t="s">
        <v>549</v>
      </c>
      <c r="J29" s="18" t="s">
        <v>565</v>
      </c>
      <c r="K29" s="18"/>
    </row>
    <row r="30" spans="1:11" ht="15.75" thickBot="1" x14ac:dyDescent="0.3">
      <c r="A30" s="84">
        <v>5</v>
      </c>
      <c r="B30" s="425" t="s">
        <v>574</v>
      </c>
      <c r="C30" s="425"/>
      <c r="D30" s="67"/>
      <c r="E30" s="67"/>
      <c r="F30" s="67"/>
      <c r="G30" s="68"/>
      <c r="H30" s="67"/>
      <c r="I30" s="67"/>
      <c r="J30" s="67"/>
      <c r="K30" s="69"/>
    </row>
    <row r="31" spans="1:11" ht="17.25" thickBot="1" x14ac:dyDescent="0.3">
      <c r="A31" s="57"/>
      <c r="B31" s="58" t="s">
        <v>575</v>
      </c>
      <c r="C31" s="59" t="s">
        <v>576</v>
      </c>
      <c r="D31" s="60"/>
      <c r="E31" s="2" t="s">
        <v>577</v>
      </c>
      <c r="F31" s="17"/>
      <c r="G31" s="10"/>
      <c r="H31" s="306">
        <v>35552710</v>
      </c>
      <c r="I31" s="60" t="s">
        <v>549</v>
      </c>
      <c r="J31" s="17" t="s">
        <v>578</v>
      </c>
      <c r="K31" s="17"/>
    </row>
    <row r="32" spans="1:11" ht="17.25" thickBot="1" x14ac:dyDescent="0.3">
      <c r="A32" s="57"/>
      <c r="B32" s="58" t="s">
        <v>579</v>
      </c>
      <c r="C32" s="59" t="s">
        <v>554</v>
      </c>
      <c r="D32" s="61"/>
      <c r="E32" s="62" t="s">
        <v>577</v>
      </c>
      <c r="F32" s="63"/>
      <c r="G32" s="64"/>
      <c r="H32" s="303">
        <v>33875555</v>
      </c>
      <c r="I32" s="61" t="s">
        <v>549</v>
      </c>
      <c r="J32" s="66" t="s">
        <v>580</v>
      </c>
      <c r="K32" s="63"/>
    </row>
    <row r="33" spans="1:11" ht="24.75" customHeight="1" thickBot="1" x14ac:dyDescent="0.3">
      <c r="A33" s="53">
        <v>6</v>
      </c>
      <c r="B33" s="425" t="s">
        <v>581</v>
      </c>
      <c r="C33" s="425"/>
      <c r="D33" s="67"/>
      <c r="E33" s="67"/>
      <c r="F33" s="67"/>
      <c r="G33" s="68"/>
      <c r="H33" s="67"/>
      <c r="I33" s="67"/>
      <c r="J33" s="54"/>
      <c r="K33" s="69"/>
    </row>
    <row r="34" spans="1:11" ht="15.75" thickBot="1" x14ac:dyDescent="0.3">
      <c r="A34" s="57"/>
      <c r="B34" s="58" t="s">
        <v>575</v>
      </c>
      <c r="C34" s="59" t="s">
        <v>576</v>
      </c>
      <c r="D34" s="60"/>
      <c r="E34" s="2" t="s">
        <v>582</v>
      </c>
      <c r="F34" s="17"/>
      <c r="G34" s="10"/>
      <c r="H34" s="16">
        <v>0</v>
      </c>
      <c r="I34" s="60" t="s">
        <v>549</v>
      </c>
      <c r="J34" s="18" t="s">
        <v>583</v>
      </c>
      <c r="K34" s="17"/>
    </row>
    <row r="35" spans="1:11" ht="16.5" customHeight="1" thickBot="1" x14ac:dyDescent="0.3">
      <c r="A35" s="53">
        <v>7</v>
      </c>
      <c r="B35" s="425" t="s">
        <v>584</v>
      </c>
      <c r="C35" s="425"/>
      <c r="D35" s="67"/>
      <c r="E35" s="67"/>
      <c r="F35" s="67"/>
      <c r="G35" s="68"/>
      <c r="H35" s="67"/>
      <c r="I35" s="67"/>
      <c r="J35" s="54"/>
      <c r="K35" s="69"/>
    </row>
    <row r="36" spans="1:11" ht="17.25" thickBot="1" x14ac:dyDescent="0.3">
      <c r="A36" s="57"/>
      <c r="B36" s="58" t="s">
        <v>575</v>
      </c>
      <c r="C36" s="59" t="s">
        <v>547</v>
      </c>
      <c r="D36" s="83"/>
      <c r="E36" s="3" t="s">
        <v>585</v>
      </c>
      <c r="F36" s="18"/>
      <c r="G36" s="11"/>
      <c r="H36" s="16">
        <v>0</v>
      </c>
      <c r="I36" s="83" t="s">
        <v>549</v>
      </c>
      <c r="J36" s="17" t="s">
        <v>586</v>
      </c>
      <c r="K36" s="17"/>
    </row>
    <row r="37" spans="1:11" ht="17.25" thickBot="1" x14ac:dyDescent="0.3">
      <c r="A37" s="57"/>
      <c r="B37" s="58" t="s">
        <v>579</v>
      </c>
      <c r="C37" s="59" t="s">
        <v>203</v>
      </c>
      <c r="D37" s="60"/>
      <c r="E37" s="2" t="s">
        <v>564</v>
      </c>
      <c r="F37" s="17"/>
      <c r="G37" s="10"/>
      <c r="H37" s="65">
        <v>0</v>
      </c>
      <c r="I37" s="60" t="s">
        <v>549</v>
      </c>
      <c r="J37" s="63" t="s">
        <v>586</v>
      </c>
      <c r="K37" s="63"/>
    </row>
    <row r="38" spans="1:11" ht="17.25" thickBot="1" x14ac:dyDescent="0.3">
      <c r="A38" s="57"/>
      <c r="B38" s="58" t="s">
        <v>553</v>
      </c>
      <c r="C38" s="59" t="s">
        <v>554</v>
      </c>
      <c r="D38" s="80"/>
      <c r="E38" s="77" t="s">
        <v>567</v>
      </c>
      <c r="F38" s="66"/>
      <c r="G38" s="78"/>
      <c r="H38" s="66">
        <v>0</v>
      </c>
      <c r="I38" s="66" t="s">
        <v>549</v>
      </c>
      <c r="J38" s="66" t="s">
        <v>586</v>
      </c>
      <c r="K38" s="66"/>
    </row>
    <row r="39" spans="1:11" ht="15.75" thickBot="1" x14ac:dyDescent="0.3">
      <c r="A39" s="461" t="s">
        <v>587</v>
      </c>
      <c r="B39" s="462"/>
      <c r="C39" s="462"/>
      <c r="D39" s="462"/>
      <c r="E39" s="462"/>
      <c r="F39" s="462"/>
      <c r="G39" s="462"/>
      <c r="H39" s="51"/>
      <c r="I39" s="51"/>
      <c r="J39" s="51"/>
      <c r="K39" s="52"/>
    </row>
    <row r="40" spans="1:11" ht="16.5" customHeight="1" thickBot="1" x14ac:dyDescent="0.3">
      <c r="A40" s="53">
        <v>1</v>
      </c>
      <c r="B40" s="425" t="s">
        <v>548</v>
      </c>
      <c r="C40" s="425"/>
      <c r="D40" s="54"/>
      <c r="E40" s="55"/>
      <c r="F40" s="54"/>
      <c r="G40" s="55"/>
      <c r="H40" s="54"/>
      <c r="I40" s="54"/>
      <c r="J40" s="54"/>
      <c r="K40" s="56"/>
    </row>
    <row r="41" spans="1:11" ht="21" thickBot="1" x14ac:dyDescent="0.3">
      <c r="A41" s="73"/>
      <c r="B41" s="85" t="s">
        <v>546</v>
      </c>
      <c r="C41" s="59" t="s">
        <v>588</v>
      </c>
      <c r="D41" s="83"/>
      <c r="E41" s="86" t="s">
        <v>548</v>
      </c>
      <c r="F41" s="18"/>
      <c r="G41" s="86" t="s">
        <v>808</v>
      </c>
      <c r="H41" s="87"/>
      <c r="I41" s="88"/>
      <c r="J41" s="17" t="s">
        <v>589</v>
      </c>
      <c r="K41" s="17"/>
    </row>
    <row r="42" spans="1:11" ht="21" thickBot="1" x14ac:dyDescent="0.3">
      <c r="A42" s="73"/>
      <c r="B42" s="85" t="s">
        <v>551</v>
      </c>
      <c r="C42" s="59" t="s">
        <v>590</v>
      </c>
      <c r="D42" s="83"/>
      <c r="E42" s="86" t="s">
        <v>591</v>
      </c>
      <c r="F42" s="18"/>
      <c r="G42" s="11"/>
      <c r="H42" s="89"/>
      <c r="I42" s="74"/>
      <c r="J42" s="63" t="s">
        <v>589</v>
      </c>
      <c r="K42" s="63"/>
    </row>
    <row r="43" spans="1:11" ht="21" thickBot="1" x14ac:dyDescent="0.3">
      <c r="A43" s="73"/>
      <c r="B43" s="85" t="s">
        <v>553</v>
      </c>
      <c r="C43" s="59" t="s">
        <v>592</v>
      </c>
      <c r="D43" s="83"/>
      <c r="E43" s="86" t="s">
        <v>548</v>
      </c>
      <c r="F43" s="18"/>
      <c r="G43" s="86" t="s">
        <v>809</v>
      </c>
      <c r="H43" s="89"/>
      <c r="I43" s="74"/>
      <c r="J43" s="63" t="s">
        <v>589</v>
      </c>
      <c r="K43" s="63"/>
    </row>
    <row r="44" spans="1:11" ht="27.75" thickBot="1" x14ac:dyDescent="0.3">
      <c r="A44" s="73"/>
      <c r="B44" s="85" t="s">
        <v>572</v>
      </c>
      <c r="C44" s="59" t="s">
        <v>593</v>
      </c>
      <c r="D44" s="83"/>
      <c r="E44" s="86" t="s">
        <v>594</v>
      </c>
      <c r="F44" s="18"/>
      <c r="G44" s="86" t="s">
        <v>807</v>
      </c>
      <c r="H44" s="89"/>
      <c r="I44" s="74"/>
      <c r="J44" s="63" t="s">
        <v>589</v>
      </c>
      <c r="K44" s="63"/>
    </row>
    <row r="45" spans="1:11" ht="17.25" thickBot="1" x14ac:dyDescent="0.3">
      <c r="A45" s="73"/>
      <c r="B45" s="85" t="s">
        <v>595</v>
      </c>
      <c r="C45" s="59" t="s">
        <v>596</v>
      </c>
      <c r="D45" s="83"/>
      <c r="E45" s="86" t="s">
        <v>597</v>
      </c>
      <c r="F45" s="18"/>
      <c r="G45" s="11"/>
      <c r="H45" s="89"/>
      <c r="I45" s="74"/>
      <c r="J45" s="66" t="s">
        <v>589</v>
      </c>
      <c r="K45" s="63"/>
    </row>
    <row r="46" spans="1:11" ht="16.5" customHeight="1" thickBot="1" x14ac:dyDescent="0.3">
      <c r="A46" s="53">
        <v>2</v>
      </c>
      <c r="B46" s="425" t="s">
        <v>598</v>
      </c>
      <c r="C46" s="425"/>
      <c r="D46" s="54"/>
      <c r="E46" s="90"/>
      <c r="F46" s="54"/>
      <c r="G46" s="55"/>
      <c r="H46" s="67"/>
      <c r="I46" s="67"/>
      <c r="J46" s="54"/>
      <c r="K46" s="69"/>
    </row>
    <row r="47" spans="1:11" ht="25.5" thickBot="1" x14ac:dyDescent="0.3">
      <c r="A47" s="73"/>
      <c r="B47" s="85" t="s">
        <v>546</v>
      </c>
      <c r="C47" s="59" t="s">
        <v>599</v>
      </c>
      <c r="D47" s="83"/>
      <c r="E47" s="86" t="s">
        <v>600</v>
      </c>
      <c r="F47" s="18"/>
      <c r="G47" s="11"/>
      <c r="H47" s="87"/>
      <c r="I47" s="88"/>
      <c r="J47" s="17" t="s">
        <v>550</v>
      </c>
      <c r="K47" s="17"/>
    </row>
    <row r="48" spans="1:11" ht="25.5" thickBot="1" x14ac:dyDescent="0.3">
      <c r="A48" s="73"/>
      <c r="B48" s="85" t="s">
        <v>551</v>
      </c>
      <c r="C48" s="59" t="s">
        <v>601</v>
      </c>
      <c r="D48" s="83"/>
      <c r="E48" s="86" t="s">
        <v>600</v>
      </c>
      <c r="F48" s="18"/>
      <c r="G48" s="11"/>
      <c r="H48" s="89"/>
      <c r="I48" s="74"/>
      <c r="J48" s="63" t="s">
        <v>550</v>
      </c>
      <c r="K48" s="63"/>
    </row>
    <row r="49" spans="1:12" ht="25.5" thickBot="1" x14ac:dyDescent="0.3">
      <c r="A49" s="73"/>
      <c r="B49" s="85" t="s">
        <v>553</v>
      </c>
      <c r="C49" s="59" t="s">
        <v>602</v>
      </c>
      <c r="D49" s="83"/>
      <c r="E49" s="86" t="s">
        <v>600</v>
      </c>
      <c r="F49" s="18"/>
      <c r="G49" s="11"/>
      <c r="H49" s="67"/>
      <c r="I49" s="76"/>
      <c r="J49" s="66" t="s">
        <v>550</v>
      </c>
      <c r="K49" s="66"/>
    </row>
    <row r="50" spans="1:12" ht="25.5" thickBot="1" x14ac:dyDescent="0.3">
      <c r="A50" s="73"/>
      <c r="B50" s="85" t="s">
        <v>572</v>
      </c>
      <c r="C50" s="59" t="s">
        <v>603</v>
      </c>
      <c r="D50" s="83"/>
      <c r="E50" s="86" t="s">
        <v>604</v>
      </c>
      <c r="F50" s="18"/>
      <c r="G50" s="11"/>
      <c r="H50" s="54"/>
      <c r="I50" s="81"/>
      <c r="J50" s="18" t="s">
        <v>550</v>
      </c>
      <c r="K50" s="18"/>
    </row>
    <row r="51" spans="1:12" ht="15.75" thickBot="1" x14ac:dyDescent="0.3">
      <c r="A51" s="84">
        <v>3</v>
      </c>
      <c r="B51" s="425" t="s">
        <v>605</v>
      </c>
      <c r="C51" s="425"/>
      <c r="D51" s="67"/>
      <c r="E51" s="91"/>
      <c r="F51" s="67"/>
      <c r="G51" s="68"/>
      <c r="H51" s="67"/>
      <c r="I51" s="67"/>
      <c r="J51" s="67"/>
      <c r="K51" s="69"/>
    </row>
    <row r="52" spans="1:12" ht="17.25" thickBot="1" x14ac:dyDescent="0.3">
      <c r="A52" s="73"/>
      <c r="B52" s="85" t="s">
        <v>575</v>
      </c>
      <c r="C52" s="59" t="s">
        <v>606</v>
      </c>
      <c r="D52" s="83"/>
      <c r="E52" s="86" t="s">
        <v>607</v>
      </c>
      <c r="F52" s="18"/>
      <c r="G52" s="499">
        <v>35552710</v>
      </c>
      <c r="H52" s="87"/>
      <c r="I52" s="88"/>
      <c r="J52" s="17" t="s">
        <v>578</v>
      </c>
      <c r="K52" s="17"/>
    </row>
    <row r="53" spans="1:12" ht="25.5" thickBot="1" x14ac:dyDescent="0.3">
      <c r="A53" s="73"/>
      <c r="B53" s="85" t="s">
        <v>579</v>
      </c>
      <c r="C53" s="59" t="s">
        <v>608</v>
      </c>
      <c r="D53" s="83"/>
      <c r="E53" s="86" t="s">
        <v>607</v>
      </c>
      <c r="F53" s="18"/>
      <c r="G53" s="499">
        <f>G52*1.03</f>
        <v>36619291.300000004</v>
      </c>
      <c r="H53" s="67"/>
      <c r="I53" s="76"/>
      <c r="J53" s="66" t="s">
        <v>578</v>
      </c>
      <c r="K53" s="66"/>
    </row>
    <row r="54" spans="1:12" ht="15.75" thickBot="1" x14ac:dyDescent="0.3">
      <c r="A54" s="15"/>
      <c r="B54" s="14"/>
      <c r="C54" s="14"/>
      <c r="D54" s="14"/>
      <c r="E54" s="14"/>
      <c r="F54" s="14"/>
      <c r="G54" s="14"/>
      <c r="H54" s="14"/>
      <c r="I54" s="14"/>
      <c r="J54" s="14"/>
      <c r="K54" s="31"/>
      <c r="L54" t="s">
        <v>805</v>
      </c>
    </row>
    <row r="55" spans="1:12" ht="15.75" thickBot="1" x14ac:dyDescent="0.3">
      <c r="A55" s="421" t="s">
        <v>609</v>
      </c>
      <c r="B55" s="422"/>
      <c r="C55" s="422"/>
      <c r="D55" s="422"/>
      <c r="E55" s="422"/>
      <c r="F55" s="422"/>
      <c r="G55" s="422"/>
      <c r="H55" s="92"/>
      <c r="I55" s="92"/>
      <c r="J55" s="92"/>
      <c r="K55" s="93"/>
    </row>
    <row r="56" spans="1:12" ht="15.75" thickBot="1" x14ac:dyDescent="0.3">
      <c r="A56" s="461" t="s">
        <v>544</v>
      </c>
      <c r="B56" s="462"/>
      <c r="C56" s="462"/>
      <c r="D56" s="462"/>
      <c r="E56" s="462"/>
      <c r="F56" s="462"/>
      <c r="G56" s="462"/>
      <c r="H56" s="307"/>
      <c r="I56" s="307"/>
      <c r="J56" s="307"/>
      <c r="K56" s="498"/>
    </row>
    <row r="57" spans="1:12" ht="16.5" customHeight="1" thickBot="1" x14ac:dyDescent="0.3">
      <c r="A57" s="53">
        <v>1</v>
      </c>
      <c r="B57" s="425" t="s">
        <v>610</v>
      </c>
      <c r="C57" s="425"/>
      <c r="D57" s="54"/>
      <c r="E57" s="55"/>
      <c r="F57" s="54"/>
      <c r="G57" s="55"/>
      <c r="H57" s="54"/>
      <c r="I57" s="54"/>
      <c r="J57" s="54"/>
      <c r="K57" s="56"/>
    </row>
    <row r="58" spans="1:12" ht="17.25" thickBot="1" x14ac:dyDescent="0.3">
      <c r="A58" s="57"/>
      <c r="B58" s="58" t="s">
        <v>546</v>
      </c>
      <c r="C58" s="59" t="s">
        <v>611</v>
      </c>
      <c r="D58" s="60"/>
      <c r="E58" s="2" t="s">
        <v>612</v>
      </c>
      <c r="F58" s="17"/>
      <c r="G58" s="10"/>
      <c r="H58" s="308">
        <v>35552710</v>
      </c>
      <c r="I58" s="60" t="s">
        <v>549</v>
      </c>
      <c r="J58" s="17" t="s">
        <v>613</v>
      </c>
      <c r="K58" s="17"/>
    </row>
    <row r="59" spans="1:12" ht="17.25" thickBot="1" x14ac:dyDescent="0.3">
      <c r="A59" s="57"/>
      <c r="B59" s="58" t="s">
        <v>551</v>
      </c>
      <c r="C59" s="59" t="s">
        <v>614</v>
      </c>
      <c r="D59" s="61"/>
      <c r="E59" s="62" t="s">
        <v>615</v>
      </c>
      <c r="F59" s="63"/>
      <c r="G59" s="64"/>
      <c r="H59" s="65">
        <v>0</v>
      </c>
      <c r="I59" s="61" t="s">
        <v>549</v>
      </c>
      <c r="J59" s="63" t="s">
        <v>613</v>
      </c>
      <c r="K59" s="63"/>
    </row>
    <row r="60" spans="1:12" ht="25.5" thickBot="1" x14ac:dyDescent="0.3">
      <c r="A60" s="57"/>
      <c r="B60" s="58" t="s">
        <v>553</v>
      </c>
      <c r="C60" s="59" t="s">
        <v>616</v>
      </c>
      <c r="D60" s="61"/>
      <c r="E60" s="62" t="s">
        <v>615</v>
      </c>
      <c r="F60" s="63"/>
      <c r="G60" s="64"/>
      <c r="H60" s="65">
        <v>0</v>
      </c>
      <c r="I60" s="61" t="s">
        <v>549</v>
      </c>
      <c r="J60" s="63" t="s">
        <v>613</v>
      </c>
      <c r="K60" s="63"/>
    </row>
    <row r="61" spans="1:12" ht="25.5" thickBot="1" x14ac:dyDescent="0.3">
      <c r="A61" s="57"/>
      <c r="B61" s="58" t="s">
        <v>572</v>
      </c>
      <c r="C61" s="59" t="s">
        <v>617</v>
      </c>
      <c r="D61" s="61"/>
      <c r="E61" s="62" t="s">
        <v>615</v>
      </c>
      <c r="F61" s="63"/>
      <c r="G61" s="64"/>
      <c r="H61" s="65">
        <v>0</v>
      </c>
      <c r="I61" s="61" t="s">
        <v>549</v>
      </c>
      <c r="J61" s="63" t="s">
        <v>613</v>
      </c>
      <c r="K61" s="63"/>
    </row>
    <row r="62" spans="1:12" ht="25.5" thickBot="1" x14ac:dyDescent="0.3">
      <c r="A62" s="57"/>
      <c r="B62" s="58" t="s">
        <v>595</v>
      </c>
      <c r="C62" s="59" t="s">
        <v>618</v>
      </c>
      <c r="D62" s="80"/>
      <c r="E62" s="77"/>
      <c r="F62" s="66"/>
      <c r="G62" s="78"/>
      <c r="H62" s="79">
        <v>0</v>
      </c>
      <c r="I62" s="80" t="s">
        <v>549</v>
      </c>
      <c r="J62" s="66" t="s">
        <v>619</v>
      </c>
      <c r="K62" s="66"/>
    </row>
    <row r="63" spans="1:12" ht="15.75" thickBot="1" x14ac:dyDescent="0.3">
      <c r="A63" s="461" t="s">
        <v>587</v>
      </c>
      <c r="B63" s="462"/>
      <c r="C63" s="462"/>
      <c r="D63" s="462"/>
      <c r="E63" s="462"/>
      <c r="F63" s="462"/>
      <c r="G63" s="462"/>
      <c r="H63" s="51"/>
      <c r="I63" s="51"/>
      <c r="J63" s="51"/>
      <c r="K63" s="52"/>
    </row>
    <row r="64" spans="1:12" ht="24.75" customHeight="1" thickBot="1" x14ac:dyDescent="0.3">
      <c r="A64" s="57">
        <v>1</v>
      </c>
      <c r="B64" s="419" t="s">
        <v>620</v>
      </c>
      <c r="C64" s="420"/>
      <c r="D64" s="17"/>
      <c r="E64" s="94" t="s">
        <v>621</v>
      </c>
      <c r="F64" s="17"/>
      <c r="G64" s="94" t="s">
        <v>804</v>
      </c>
      <c r="H64" s="87"/>
      <c r="I64" s="88"/>
      <c r="J64" s="17" t="s">
        <v>622</v>
      </c>
      <c r="K64" s="17"/>
    </row>
    <row r="65" spans="1:11" ht="24.75" customHeight="1" thickBot="1" x14ac:dyDescent="0.3">
      <c r="A65" s="57">
        <v>2</v>
      </c>
      <c r="B65" s="419" t="s">
        <v>623</v>
      </c>
      <c r="C65" s="420"/>
      <c r="D65" s="63"/>
      <c r="E65" s="95" t="s">
        <v>621</v>
      </c>
      <c r="F65" s="63"/>
      <c r="G65" s="309" t="s">
        <v>804</v>
      </c>
      <c r="H65" s="89"/>
      <c r="I65" s="74"/>
      <c r="J65" s="63" t="s">
        <v>622</v>
      </c>
      <c r="K65" s="63"/>
    </row>
    <row r="66" spans="1:11" ht="24.75" customHeight="1" thickBot="1" x14ac:dyDescent="0.3">
      <c r="A66" s="57">
        <v>3</v>
      </c>
      <c r="B66" s="419" t="s">
        <v>624</v>
      </c>
      <c r="C66" s="420"/>
      <c r="D66" s="66"/>
      <c r="E66" s="96" t="s">
        <v>621</v>
      </c>
      <c r="F66" s="66"/>
      <c r="G66" s="94" t="s">
        <v>804</v>
      </c>
      <c r="H66" s="67"/>
      <c r="I66" s="76"/>
      <c r="J66" s="66" t="s">
        <v>625</v>
      </c>
      <c r="K66" s="66"/>
    </row>
    <row r="67" spans="1:11" ht="15.75" thickBot="1" x14ac:dyDescent="0.3">
      <c r="A67" s="421" t="s">
        <v>626</v>
      </c>
      <c r="B67" s="422"/>
      <c r="C67" s="422"/>
      <c r="D67" s="422"/>
      <c r="E67" s="422"/>
      <c r="F67" s="422"/>
      <c r="G67" s="423"/>
      <c r="H67" s="97"/>
      <c r="I67" s="97"/>
      <c r="J67" s="97"/>
      <c r="K67" s="97"/>
    </row>
    <row r="68" spans="1:11" ht="15.75" thickBot="1" x14ac:dyDescent="0.3">
      <c r="A68" s="426" t="s">
        <v>544</v>
      </c>
      <c r="B68" s="427"/>
      <c r="C68" s="427"/>
      <c r="D68" s="427"/>
      <c r="E68" s="427"/>
      <c r="F68" s="427"/>
      <c r="G68" s="427"/>
      <c r="H68" s="427"/>
      <c r="I68" s="427"/>
      <c r="J68" s="427"/>
      <c r="K68" s="428"/>
    </row>
    <row r="69" spans="1:11" ht="15.75" thickBot="1" x14ac:dyDescent="0.3">
      <c r="A69" s="53">
        <v>1</v>
      </c>
      <c r="B69" s="425" t="s">
        <v>627</v>
      </c>
      <c r="C69" s="425"/>
      <c r="D69" s="54"/>
      <c r="E69" s="55"/>
      <c r="F69" s="54"/>
      <c r="G69" s="55"/>
      <c r="H69" s="54"/>
      <c r="I69" s="54"/>
      <c r="J69" s="54"/>
      <c r="K69" s="56"/>
    </row>
    <row r="70" spans="1:11" ht="17.25" thickBot="1" x14ac:dyDescent="0.3">
      <c r="A70" s="57"/>
      <c r="B70" s="58" t="s">
        <v>546</v>
      </c>
      <c r="C70" s="98" t="s">
        <v>628</v>
      </c>
      <c r="D70" s="18"/>
      <c r="E70" s="3"/>
      <c r="F70" s="18"/>
      <c r="G70" s="11"/>
      <c r="H70" s="18">
        <v>0</v>
      </c>
      <c r="I70" s="18" t="s">
        <v>549</v>
      </c>
      <c r="J70" s="18" t="s">
        <v>629</v>
      </c>
      <c r="K70" s="18"/>
    </row>
    <row r="71" spans="1:11" ht="17.25" thickBot="1" x14ac:dyDescent="0.3">
      <c r="A71" s="57"/>
      <c r="B71" s="58" t="s">
        <v>551</v>
      </c>
      <c r="C71" s="98" t="s">
        <v>630</v>
      </c>
      <c r="D71" s="18"/>
      <c r="E71" s="3"/>
      <c r="F71" s="18"/>
      <c r="G71" s="11"/>
      <c r="H71" s="18">
        <v>0</v>
      </c>
      <c r="I71" s="18" t="s">
        <v>549</v>
      </c>
      <c r="J71" s="18" t="s">
        <v>629</v>
      </c>
      <c r="K71" s="18"/>
    </row>
    <row r="73" spans="1:11" x14ac:dyDescent="0.25">
      <c r="A73" s="429" t="s">
        <v>635</v>
      </c>
      <c r="B73" s="429"/>
      <c r="C73" s="429"/>
      <c r="D73" s="429"/>
      <c r="E73" s="429"/>
      <c r="F73" s="429"/>
      <c r="G73" s="429"/>
      <c r="H73" s="429"/>
      <c r="I73" s="429"/>
      <c r="J73" s="429"/>
      <c r="K73" s="429"/>
    </row>
    <row r="74" spans="1:11" x14ac:dyDescent="0.25">
      <c r="A74" s="429"/>
      <c r="B74" s="429"/>
      <c r="C74" s="429"/>
      <c r="D74" s="429"/>
      <c r="E74" s="429"/>
      <c r="F74" s="429"/>
      <c r="G74" s="429"/>
      <c r="H74" s="429"/>
      <c r="I74" s="429"/>
      <c r="J74" s="429"/>
      <c r="K74" s="429"/>
    </row>
    <row r="80" spans="1:11" x14ac:dyDescent="0.25">
      <c r="C80" s="127"/>
      <c r="D80" s="113"/>
      <c r="E80" s="127"/>
      <c r="F80" s="115"/>
      <c r="G80" s="114"/>
      <c r="H80" s="117"/>
      <c r="I80" s="127"/>
    </row>
    <row r="81" spans="3:9" x14ac:dyDescent="0.25">
      <c r="C81" s="424" t="s">
        <v>806</v>
      </c>
      <c r="D81" s="424"/>
      <c r="E81" s="424"/>
      <c r="F81" s="110"/>
      <c r="G81" s="424" t="s">
        <v>637</v>
      </c>
      <c r="H81" s="424"/>
      <c r="I81" s="424"/>
    </row>
    <row r="82" spans="3:9" x14ac:dyDescent="0.25">
      <c r="C82" s="348" t="s">
        <v>638</v>
      </c>
      <c r="D82" s="348"/>
      <c r="E82" s="348"/>
      <c r="F82" s="112"/>
      <c r="G82" s="348" t="s">
        <v>639</v>
      </c>
      <c r="H82" s="348"/>
      <c r="I82" s="348"/>
    </row>
  </sheetData>
  <mergeCells count="40">
    <mergeCell ref="A9:G9"/>
    <mergeCell ref="A10:G10"/>
    <mergeCell ref="B11:C11"/>
    <mergeCell ref="A63:G63"/>
    <mergeCell ref="B64:C64"/>
    <mergeCell ref="B23:C23"/>
    <mergeCell ref="B30:C30"/>
    <mergeCell ref="B33:C33"/>
    <mergeCell ref="B35:C35"/>
    <mergeCell ref="A39:G39"/>
    <mergeCell ref="B40:C40"/>
    <mergeCell ref="B46:C46"/>
    <mergeCell ref="B51:C51"/>
    <mergeCell ref="A55:G55"/>
    <mergeCell ref="A56:G56"/>
    <mergeCell ref="B65:C65"/>
    <mergeCell ref="B15:C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  <mergeCell ref="B57:C57"/>
    <mergeCell ref="B19:C19"/>
    <mergeCell ref="B66:C66"/>
    <mergeCell ref="A67:G67"/>
    <mergeCell ref="G81:I81"/>
    <mergeCell ref="G82:I82"/>
    <mergeCell ref="C82:E82"/>
    <mergeCell ref="C81:E81"/>
    <mergeCell ref="B69:C69"/>
    <mergeCell ref="A68:K68"/>
    <mergeCell ref="A73:K74"/>
  </mergeCells>
  <hyperlinks>
    <hyperlink ref="G66" r:id="rId1"/>
    <hyperlink ref="G65" r:id="rId2"/>
    <hyperlink ref="G64" r:id="rId3"/>
  </hyperlinks>
  <pageMargins left="0.70866141732283472" right="0.70866141732283472" top="0.74803149606299213" bottom="0.74803149606299213" header="0.31496062992125984" footer="0.31496062992125984"/>
  <pageSetup fitToHeight="0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opLeftCell="A22" zoomScale="115" zoomScaleNormal="115" workbookViewId="0">
      <selection activeCell="A162" sqref="A162:H172"/>
    </sheetView>
  </sheetViews>
  <sheetFormatPr baseColWidth="10" defaultRowHeight="15" x14ac:dyDescent="0.25"/>
  <cols>
    <col min="1" max="1" width="6" customWidth="1"/>
    <col min="2" max="2" width="55.875" bestFit="1" customWidth="1"/>
    <col min="8" max="8" width="12.875" bestFit="1" customWidth="1"/>
  </cols>
  <sheetData>
    <row r="1" spans="1:8" x14ac:dyDescent="0.25">
      <c r="A1" s="324" t="s">
        <v>120</v>
      </c>
      <c r="B1" s="325"/>
      <c r="C1" s="325"/>
      <c r="D1" s="325"/>
      <c r="E1" s="325"/>
      <c r="F1" s="325"/>
      <c r="G1" s="325"/>
      <c r="H1" s="326"/>
    </row>
    <row r="2" spans="1:8" x14ac:dyDescent="0.25">
      <c r="A2" s="342" t="s">
        <v>297</v>
      </c>
      <c r="B2" s="386"/>
      <c r="C2" s="386"/>
      <c r="D2" s="386"/>
      <c r="E2" s="386"/>
      <c r="F2" s="386"/>
      <c r="G2" s="386"/>
      <c r="H2" s="343"/>
    </row>
    <row r="3" spans="1:8" x14ac:dyDescent="0.25">
      <c r="A3" s="342" t="s">
        <v>298</v>
      </c>
      <c r="B3" s="386"/>
      <c r="C3" s="386"/>
      <c r="D3" s="386"/>
      <c r="E3" s="386"/>
      <c r="F3" s="386"/>
      <c r="G3" s="386"/>
      <c r="H3" s="343"/>
    </row>
    <row r="4" spans="1:8" x14ac:dyDescent="0.25">
      <c r="A4" s="342" t="s">
        <v>640</v>
      </c>
      <c r="B4" s="386"/>
      <c r="C4" s="386"/>
      <c r="D4" s="386"/>
      <c r="E4" s="386"/>
      <c r="F4" s="386"/>
      <c r="G4" s="386"/>
      <c r="H4" s="343"/>
    </row>
    <row r="5" spans="1:8" ht="15.75" thickBot="1" x14ac:dyDescent="0.3">
      <c r="A5" s="344" t="s">
        <v>1</v>
      </c>
      <c r="B5" s="387"/>
      <c r="C5" s="387"/>
      <c r="D5" s="387"/>
      <c r="E5" s="387"/>
      <c r="F5" s="387"/>
      <c r="G5" s="387"/>
      <c r="H5" s="345"/>
    </row>
    <row r="6" spans="1:8" ht="15.75" thickBot="1" x14ac:dyDescent="0.3">
      <c r="A6" s="324" t="s">
        <v>2</v>
      </c>
      <c r="B6" s="326"/>
      <c r="C6" s="415" t="s">
        <v>299</v>
      </c>
      <c r="D6" s="416"/>
      <c r="E6" s="416"/>
      <c r="F6" s="416"/>
      <c r="G6" s="417"/>
      <c r="H6" s="380" t="s">
        <v>300</v>
      </c>
    </row>
    <row r="7" spans="1:8" ht="15.75" thickBot="1" x14ac:dyDescent="0.3">
      <c r="A7" s="344"/>
      <c r="B7" s="345"/>
      <c r="C7" s="275" t="s">
        <v>186</v>
      </c>
      <c r="D7" s="275" t="s">
        <v>301</v>
      </c>
      <c r="E7" s="275" t="s">
        <v>302</v>
      </c>
      <c r="F7" s="275" t="s">
        <v>187</v>
      </c>
      <c r="G7" s="275" t="s">
        <v>189</v>
      </c>
      <c r="H7" s="381"/>
    </row>
    <row r="8" spans="1:8" ht="15" customHeight="1" x14ac:dyDescent="0.25">
      <c r="A8" s="463" t="s">
        <v>303</v>
      </c>
      <c r="B8" s="464"/>
      <c r="C8" s="276"/>
      <c r="D8" s="276"/>
      <c r="E8" s="276"/>
      <c r="F8" s="276"/>
      <c r="G8" s="276"/>
      <c r="H8" s="276"/>
    </row>
    <row r="9" spans="1:8" ht="15" customHeight="1" x14ac:dyDescent="0.25">
      <c r="A9" s="253" t="s">
        <v>605</v>
      </c>
      <c r="B9" s="238"/>
      <c r="C9" s="276">
        <f>SUM(C10:C16)</f>
        <v>35552710</v>
      </c>
      <c r="D9" s="276">
        <f t="shared" ref="D9:G9" si="0">SUM(D10:D16)</f>
        <v>1974976.66</v>
      </c>
      <c r="E9" s="276">
        <f>SUM(E10:E16)</f>
        <v>37527686.660000004</v>
      </c>
      <c r="F9" s="276">
        <f>SUM(F10:F16)</f>
        <v>35965026</v>
      </c>
      <c r="G9" s="276">
        <f t="shared" si="0"/>
        <v>33875554.789999999</v>
      </c>
      <c r="H9" s="276">
        <f>E9-F9</f>
        <v>1562660.6600000039</v>
      </c>
    </row>
    <row r="10" spans="1:8" x14ac:dyDescent="0.25">
      <c r="A10" s="253"/>
      <c r="B10" s="238" t="s">
        <v>642</v>
      </c>
      <c r="C10" s="276">
        <v>23061842</v>
      </c>
      <c r="D10" s="276">
        <v>976396.46</v>
      </c>
      <c r="E10" s="276">
        <f>+C10+D10</f>
        <v>24038238.460000001</v>
      </c>
      <c r="F10" s="276">
        <v>23980727.350000001</v>
      </c>
      <c r="G10" s="276">
        <v>23561429.960000001</v>
      </c>
      <c r="H10" s="276">
        <f t="shared" ref="H10:H16" si="1">E10-F10</f>
        <v>57511.109999999404</v>
      </c>
    </row>
    <row r="11" spans="1:8" x14ac:dyDescent="0.25">
      <c r="A11" s="253"/>
      <c r="B11" s="238" t="s">
        <v>643</v>
      </c>
      <c r="C11" s="276">
        <v>0</v>
      </c>
      <c r="D11" s="276">
        <v>333238.68</v>
      </c>
      <c r="E11" s="276">
        <f t="shared" ref="E11:E16" si="2">+C11+D11</f>
        <v>333238.68</v>
      </c>
      <c r="F11" s="276">
        <v>0</v>
      </c>
      <c r="G11" s="276">
        <f t="shared" ref="F11:G16" si="3">+F11</f>
        <v>0</v>
      </c>
      <c r="H11" s="276">
        <f t="shared" si="1"/>
        <v>333238.68</v>
      </c>
    </row>
    <row r="12" spans="1:8" x14ac:dyDescent="0.25">
      <c r="A12" s="253"/>
      <c r="B12" s="238" t="s">
        <v>644</v>
      </c>
      <c r="C12" s="276">
        <v>11217204</v>
      </c>
      <c r="D12" s="276">
        <v>-1635604.29</v>
      </c>
      <c r="E12" s="276">
        <f t="shared" si="2"/>
        <v>9581599.7100000009</v>
      </c>
      <c r="F12" s="276">
        <v>8710917.8499999996</v>
      </c>
      <c r="G12" s="276">
        <v>7053744.0300000003</v>
      </c>
      <c r="H12" s="276">
        <f t="shared" si="1"/>
        <v>870681.86000000127</v>
      </c>
    </row>
    <row r="13" spans="1:8" x14ac:dyDescent="0.25">
      <c r="A13" s="253"/>
      <c r="B13" s="238" t="s">
        <v>645</v>
      </c>
      <c r="C13" s="276">
        <v>0</v>
      </c>
      <c r="D13" s="276">
        <v>0</v>
      </c>
      <c r="E13" s="276">
        <f t="shared" si="2"/>
        <v>0</v>
      </c>
      <c r="F13" s="276">
        <v>0</v>
      </c>
      <c r="G13" s="276">
        <v>0</v>
      </c>
      <c r="H13" s="276">
        <v>0</v>
      </c>
    </row>
    <row r="14" spans="1:8" x14ac:dyDescent="0.25">
      <c r="A14" s="253"/>
      <c r="B14" s="238" t="s">
        <v>646</v>
      </c>
      <c r="C14" s="276">
        <v>1273664</v>
      </c>
      <c r="D14" s="276">
        <v>2300945.81</v>
      </c>
      <c r="E14" s="276">
        <f t="shared" si="2"/>
        <v>3574609.81</v>
      </c>
      <c r="F14" s="276">
        <v>3273380.8</v>
      </c>
      <c r="G14" s="276">
        <v>3260380.8</v>
      </c>
      <c r="H14" s="276">
        <f>E14-F14</f>
        <v>301229.01000000024</v>
      </c>
    </row>
    <row r="15" spans="1:8" x14ac:dyDescent="0.25">
      <c r="A15" s="253"/>
      <c r="B15" s="238" t="s">
        <v>647</v>
      </c>
      <c r="C15" s="276">
        <v>0</v>
      </c>
      <c r="D15" s="276">
        <v>0</v>
      </c>
      <c r="E15" s="276">
        <f t="shared" si="2"/>
        <v>0</v>
      </c>
      <c r="F15" s="276">
        <f t="shared" si="3"/>
        <v>0</v>
      </c>
      <c r="G15" s="276">
        <f t="shared" si="3"/>
        <v>0</v>
      </c>
      <c r="H15" s="276">
        <f t="shared" si="1"/>
        <v>0</v>
      </c>
    </row>
    <row r="16" spans="1:8" ht="15" customHeight="1" x14ac:dyDescent="0.25">
      <c r="A16" s="253"/>
      <c r="B16" s="238" t="s">
        <v>648</v>
      </c>
      <c r="C16" s="276">
        <v>0</v>
      </c>
      <c r="D16" s="276">
        <v>0</v>
      </c>
      <c r="E16" s="276">
        <f t="shared" si="2"/>
        <v>0</v>
      </c>
      <c r="F16" s="276">
        <v>0</v>
      </c>
      <c r="G16" s="276">
        <f t="shared" si="3"/>
        <v>0</v>
      </c>
      <c r="H16" s="276">
        <f t="shared" si="1"/>
        <v>0</v>
      </c>
    </row>
    <row r="17" spans="1:8" ht="15" customHeight="1" x14ac:dyDescent="0.25">
      <c r="A17" s="253" t="s">
        <v>649</v>
      </c>
      <c r="B17" s="238"/>
      <c r="C17" s="276">
        <f>SUM(C18:C26)</f>
        <v>7498488</v>
      </c>
      <c r="D17" s="276">
        <f t="shared" ref="D17:H17" si="4">SUM(D18:D26)</f>
        <v>-2344015.5299999998</v>
      </c>
      <c r="E17" s="276">
        <f t="shared" si="4"/>
        <v>5154472.4700000007</v>
      </c>
      <c r="F17" s="276">
        <f t="shared" si="4"/>
        <v>4494235.5900000008</v>
      </c>
      <c r="G17" s="276">
        <f t="shared" si="4"/>
        <v>4528994.8500000006</v>
      </c>
      <c r="H17" s="276">
        <f t="shared" si="4"/>
        <v>660236.88000000012</v>
      </c>
    </row>
    <row r="18" spans="1:8" x14ac:dyDescent="0.25">
      <c r="A18" s="253"/>
      <c r="B18" s="238" t="s">
        <v>650</v>
      </c>
      <c r="C18" s="276">
        <v>5374389</v>
      </c>
      <c r="D18" s="276">
        <v>-2499182.9</v>
      </c>
      <c r="E18" s="276">
        <v>2875206.1</v>
      </c>
      <c r="F18" s="276">
        <v>2639256.46</v>
      </c>
      <c r="G18" s="276">
        <v>2607731.7400000002</v>
      </c>
      <c r="H18" s="276">
        <f>+E18-F18</f>
        <v>235949.64000000013</v>
      </c>
    </row>
    <row r="19" spans="1:8" x14ac:dyDescent="0.25">
      <c r="A19" s="253"/>
      <c r="B19" s="238" t="s">
        <v>651</v>
      </c>
      <c r="C19" s="276">
        <v>630000</v>
      </c>
      <c r="D19" s="276">
        <v>320369.26</v>
      </c>
      <c r="E19" s="276">
        <f t="shared" ref="E19:G69" si="5">+C19+D19</f>
        <v>950369.26</v>
      </c>
      <c r="F19" s="276">
        <v>859938.78</v>
      </c>
      <c r="G19" s="276">
        <v>930899.88</v>
      </c>
      <c r="H19" s="276">
        <f>+E19-F19</f>
        <v>90430.479999999981</v>
      </c>
    </row>
    <row r="20" spans="1:8" x14ac:dyDescent="0.25">
      <c r="A20" s="253"/>
      <c r="B20" s="238" t="s">
        <v>652</v>
      </c>
      <c r="C20" s="276">
        <v>0</v>
      </c>
      <c r="D20" s="276">
        <v>0</v>
      </c>
      <c r="E20" s="276">
        <f t="shared" si="5"/>
        <v>0</v>
      </c>
      <c r="F20" s="276">
        <f t="shared" ref="F20:G26" si="6">+E20</f>
        <v>0</v>
      </c>
      <c r="G20" s="276"/>
      <c r="H20" s="276">
        <f t="shared" ref="H20:H80" si="7">+E20-F20</f>
        <v>0</v>
      </c>
    </row>
    <row r="21" spans="1:8" x14ac:dyDescent="0.25">
      <c r="A21" s="253"/>
      <c r="B21" s="238" t="s">
        <v>653</v>
      </c>
      <c r="C21" s="276">
        <v>255000</v>
      </c>
      <c r="D21" s="276">
        <v>-123563.17</v>
      </c>
      <c r="E21" s="276">
        <f t="shared" si="5"/>
        <v>131436.83000000002</v>
      </c>
      <c r="F21" s="276">
        <v>104958.12</v>
      </c>
      <c r="G21" s="276">
        <v>100281</v>
      </c>
      <c r="H21" s="276">
        <f t="shared" si="7"/>
        <v>26478.710000000021</v>
      </c>
    </row>
    <row r="22" spans="1:8" x14ac:dyDescent="0.25">
      <c r="A22" s="253"/>
      <c r="B22" s="238" t="s">
        <v>654</v>
      </c>
      <c r="C22" s="276">
        <v>0</v>
      </c>
      <c r="D22" s="276">
        <v>0</v>
      </c>
      <c r="E22" s="276">
        <f t="shared" si="5"/>
        <v>0</v>
      </c>
      <c r="F22" s="276">
        <f t="shared" si="6"/>
        <v>0</v>
      </c>
      <c r="G22" s="276">
        <f t="shared" si="6"/>
        <v>0</v>
      </c>
      <c r="H22" s="276">
        <f t="shared" si="7"/>
        <v>0</v>
      </c>
    </row>
    <row r="23" spans="1:8" x14ac:dyDescent="0.25">
      <c r="A23" s="253"/>
      <c r="B23" s="238" t="s">
        <v>655</v>
      </c>
      <c r="C23" s="276">
        <v>727099</v>
      </c>
      <c r="D23" s="276">
        <v>0</v>
      </c>
      <c r="E23" s="276">
        <f t="shared" si="5"/>
        <v>727099</v>
      </c>
      <c r="F23" s="276">
        <v>567007.99</v>
      </c>
      <c r="G23" s="276">
        <f t="shared" si="6"/>
        <v>567007.99</v>
      </c>
      <c r="H23" s="276">
        <f t="shared" si="7"/>
        <v>160091.01</v>
      </c>
    </row>
    <row r="24" spans="1:8" x14ac:dyDescent="0.25">
      <c r="A24" s="253"/>
      <c r="B24" s="238" t="s">
        <v>656</v>
      </c>
      <c r="C24" s="276">
        <v>0</v>
      </c>
      <c r="D24" s="276">
        <v>5530.88</v>
      </c>
      <c r="E24" s="276">
        <f t="shared" si="5"/>
        <v>5530.88</v>
      </c>
      <c r="F24" s="276">
        <f t="shared" si="6"/>
        <v>5530.88</v>
      </c>
      <c r="G24" s="276">
        <f t="shared" si="6"/>
        <v>5530.88</v>
      </c>
      <c r="H24" s="276">
        <f t="shared" si="7"/>
        <v>0</v>
      </c>
    </row>
    <row r="25" spans="1:8" x14ac:dyDescent="0.25">
      <c r="A25" s="253"/>
      <c r="B25" s="238" t="s">
        <v>657</v>
      </c>
      <c r="C25" s="276">
        <v>0</v>
      </c>
      <c r="D25" s="276">
        <v>0</v>
      </c>
      <c r="E25" s="276">
        <f t="shared" si="5"/>
        <v>0</v>
      </c>
      <c r="F25" s="276">
        <f t="shared" si="6"/>
        <v>0</v>
      </c>
      <c r="G25" s="276">
        <f t="shared" si="6"/>
        <v>0</v>
      </c>
      <c r="H25" s="276">
        <f t="shared" si="7"/>
        <v>0</v>
      </c>
    </row>
    <row r="26" spans="1:8" ht="15" customHeight="1" x14ac:dyDescent="0.25">
      <c r="A26" s="253"/>
      <c r="B26" s="238" t="s">
        <v>658</v>
      </c>
      <c r="C26" s="276">
        <v>512000</v>
      </c>
      <c r="D26" s="276">
        <v>-47169.599999999999</v>
      </c>
      <c r="E26" s="276">
        <f t="shared" si="5"/>
        <v>464830.4</v>
      </c>
      <c r="F26" s="276">
        <v>317543.36</v>
      </c>
      <c r="G26" s="276">
        <f t="shared" si="6"/>
        <v>317543.36</v>
      </c>
      <c r="H26" s="276">
        <f t="shared" si="7"/>
        <v>147287.04000000004</v>
      </c>
    </row>
    <row r="27" spans="1:8" ht="15" customHeight="1" x14ac:dyDescent="0.25">
      <c r="A27" s="253" t="s">
        <v>659</v>
      </c>
      <c r="B27" s="238"/>
      <c r="C27" s="276">
        <f>SUM(C28:C36)</f>
        <v>18208174</v>
      </c>
      <c r="D27" s="276">
        <f>SUM(D28:D36)</f>
        <v>11003183.49</v>
      </c>
      <c r="E27" s="276">
        <f>SUM(E28:E36)</f>
        <v>29211357.489999998</v>
      </c>
      <c r="F27" s="276">
        <f t="shared" ref="F27:G27" si="8">SUM(F28:F36)</f>
        <v>26042487.560000002</v>
      </c>
      <c r="G27" s="276">
        <f t="shared" si="8"/>
        <v>25828113.590000007</v>
      </c>
      <c r="H27" s="276">
        <f t="shared" si="7"/>
        <v>3168869.929999996</v>
      </c>
    </row>
    <row r="28" spans="1:8" x14ac:dyDescent="0.25">
      <c r="A28" s="253"/>
      <c r="B28" s="238" t="s">
        <v>660</v>
      </c>
      <c r="C28" s="276">
        <v>4119890</v>
      </c>
      <c r="D28" s="276">
        <v>-1955286.61</v>
      </c>
      <c r="E28" s="276">
        <f>+C28+D28</f>
        <v>2164603.3899999997</v>
      </c>
      <c r="F28" s="276">
        <v>1799394.58</v>
      </c>
      <c r="G28" s="276">
        <f>+F28</f>
        <v>1799394.58</v>
      </c>
      <c r="H28" s="276">
        <f t="shared" si="7"/>
        <v>365208.80999999959</v>
      </c>
    </row>
    <row r="29" spans="1:8" x14ac:dyDescent="0.25">
      <c r="A29" s="253"/>
      <c r="B29" s="238" t="s">
        <v>661</v>
      </c>
      <c r="C29" s="276">
        <v>3571284</v>
      </c>
      <c r="D29" s="276">
        <v>1506287.2</v>
      </c>
      <c r="E29" s="276">
        <f t="shared" si="5"/>
        <v>5077571.2</v>
      </c>
      <c r="F29" s="276">
        <v>3293001.01</v>
      </c>
      <c r="G29" s="276">
        <f t="shared" ref="G29:G35" si="9">+F29</f>
        <v>3293001.01</v>
      </c>
      <c r="H29" s="276">
        <f t="shared" si="7"/>
        <v>1784570.1900000004</v>
      </c>
    </row>
    <row r="30" spans="1:8" x14ac:dyDescent="0.25">
      <c r="A30" s="253"/>
      <c r="B30" s="238" t="s">
        <v>662</v>
      </c>
      <c r="C30" s="276">
        <v>9050000</v>
      </c>
      <c r="D30" s="276">
        <v>11071079.68</v>
      </c>
      <c r="E30" s="276">
        <f t="shared" si="5"/>
        <v>20121079.68</v>
      </c>
      <c r="F30" s="276">
        <v>19490869.920000002</v>
      </c>
      <c r="G30" s="276">
        <f t="shared" si="9"/>
        <v>19490869.920000002</v>
      </c>
      <c r="H30" s="276">
        <f t="shared" si="7"/>
        <v>630209.75999999791</v>
      </c>
    </row>
    <row r="31" spans="1:8" x14ac:dyDescent="0.25">
      <c r="A31" s="253"/>
      <c r="B31" s="238" t="s">
        <v>663</v>
      </c>
      <c r="C31" s="276">
        <v>270000</v>
      </c>
      <c r="D31" s="276">
        <v>-33896.78</v>
      </c>
      <c r="E31" s="276">
        <f t="shared" si="5"/>
        <v>236103.22</v>
      </c>
      <c r="F31" s="276">
        <v>14870.96</v>
      </c>
      <c r="G31" s="276">
        <f t="shared" si="9"/>
        <v>14870.96</v>
      </c>
      <c r="H31" s="276">
        <f t="shared" si="7"/>
        <v>221232.26</v>
      </c>
    </row>
    <row r="32" spans="1:8" x14ac:dyDescent="0.25">
      <c r="A32" s="253"/>
      <c r="B32" s="238" t="s">
        <v>664</v>
      </c>
      <c r="C32" s="276">
        <v>320000</v>
      </c>
      <c r="D32" s="276">
        <v>281414.40000000002</v>
      </c>
      <c r="E32" s="276">
        <v>601414.40000000002</v>
      </c>
      <c r="F32" s="276">
        <v>589126.68999999994</v>
      </c>
      <c r="G32" s="276">
        <v>363303.19</v>
      </c>
      <c r="H32" s="276">
        <f t="shared" si="7"/>
        <v>12287.710000000079</v>
      </c>
    </row>
    <row r="33" spans="1:8" x14ac:dyDescent="0.25">
      <c r="A33" s="253"/>
      <c r="B33" s="238" t="s">
        <v>665</v>
      </c>
      <c r="C33" s="276">
        <v>580000</v>
      </c>
      <c r="D33" s="276">
        <v>140314</v>
      </c>
      <c r="E33" s="276">
        <f t="shared" si="5"/>
        <v>720314</v>
      </c>
      <c r="F33" s="276">
        <v>710626.14</v>
      </c>
      <c r="G33" s="276">
        <v>723132.14</v>
      </c>
      <c r="H33" s="276">
        <f t="shared" si="7"/>
        <v>9687.859999999986</v>
      </c>
    </row>
    <row r="34" spans="1:8" x14ac:dyDescent="0.25">
      <c r="A34" s="253"/>
      <c r="B34" s="238" t="s">
        <v>666</v>
      </c>
      <c r="C34" s="276">
        <v>160000</v>
      </c>
      <c r="D34" s="276">
        <v>-6728.4</v>
      </c>
      <c r="E34" s="276">
        <f t="shared" si="5"/>
        <v>153271.6</v>
      </c>
      <c r="F34" s="276">
        <v>76679.360000000001</v>
      </c>
      <c r="G34" s="276">
        <v>75622.759999999995</v>
      </c>
      <c r="H34" s="276">
        <f t="shared" si="7"/>
        <v>76592.240000000005</v>
      </c>
    </row>
    <row r="35" spans="1:8" x14ac:dyDescent="0.25">
      <c r="A35" s="253"/>
      <c r="B35" s="238" t="s">
        <v>667</v>
      </c>
      <c r="C35" s="276">
        <v>92000</v>
      </c>
      <c r="D35" s="276">
        <v>-15080</v>
      </c>
      <c r="E35" s="276">
        <f t="shared" si="5"/>
        <v>76920</v>
      </c>
      <c r="F35" s="276">
        <v>52617.09</v>
      </c>
      <c r="G35" s="276">
        <f t="shared" si="9"/>
        <v>52617.09</v>
      </c>
      <c r="H35" s="276">
        <f t="shared" si="7"/>
        <v>24302.910000000003</v>
      </c>
    </row>
    <row r="36" spans="1:8" ht="15" customHeight="1" x14ac:dyDescent="0.25">
      <c r="A36" s="253"/>
      <c r="B36" s="238" t="s">
        <v>668</v>
      </c>
      <c r="C36" s="276">
        <v>45000</v>
      </c>
      <c r="D36" s="276">
        <v>15080</v>
      </c>
      <c r="E36" s="276">
        <f t="shared" si="5"/>
        <v>60080</v>
      </c>
      <c r="F36" s="276">
        <v>15301.81</v>
      </c>
      <c r="G36" s="276">
        <v>15301.94</v>
      </c>
      <c r="H36" s="276">
        <f t="shared" si="7"/>
        <v>44778.19</v>
      </c>
    </row>
    <row r="37" spans="1:8" ht="15" customHeight="1" x14ac:dyDescent="0.25">
      <c r="A37" s="253" t="s">
        <v>669</v>
      </c>
      <c r="B37" s="238"/>
      <c r="C37" s="276">
        <f t="shared" ref="C37:G37" si="10">+C38+C39+C40+C41+C42+C43+C44+C45+C46</f>
        <v>59140629</v>
      </c>
      <c r="D37" s="276">
        <f t="shared" si="10"/>
        <v>-6000000</v>
      </c>
      <c r="E37" s="276">
        <f t="shared" si="10"/>
        <v>53140629</v>
      </c>
      <c r="F37" s="276">
        <f>+F38+F39+F40+F41+F42+F43+F44+F45+F46</f>
        <v>58364409.039999999</v>
      </c>
      <c r="G37" s="276">
        <f t="shared" si="10"/>
        <v>57068153.329999998</v>
      </c>
      <c r="H37" s="276">
        <f t="shared" si="7"/>
        <v>-5223780.0399999991</v>
      </c>
    </row>
    <row r="38" spans="1:8" x14ac:dyDescent="0.25">
      <c r="A38" s="253"/>
      <c r="B38" s="238" t="s">
        <v>670</v>
      </c>
      <c r="C38" s="276">
        <v>59140629</v>
      </c>
      <c r="D38" s="276">
        <v>-6000000</v>
      </c>
      <c r="E38" s="276">
        <f t="shared" si="5"/>
        <v>53140629</v>
      </c>
      <c r="F38" s="276">
        <v>58364409.039999999</v>
      </c>
      <c r="G38" s="276">
        <v>57068153.329999998</v>
      </c>
      <c r="H38" s="276">
        <f t="shared" si="7"/>
        <v>-5223780.0399999991</v>
      </c>
    </row>
    <row r="39" spans="1:8" x14ac:dyDescent="0.25">
      <c r="A39" s="253"/>
      <c r="B39" s="238" t="s">
        <v>671</v>
      </c>
      <c r="C39" s="276">
        <v>0</v>
      </c>
      <c r="D39" s="276">
        <v>0</v>
      </c>
      <c r="E39" s="276">
        <f t="shared" si="5"/>
        <v>0</v>
      </c>
      <c r="F39" s="276">
        <v>0</v>
      </c>
      <c r="G39" s="276">
        <v>0</v>
      </c>
      <c r="H39" s="276">
        <f t="shared" si="7"/>
        <v>0</v>
      </c>
    </row>
    <row r="40" spans="1:8" ht="15.75" thickBot="1" x14ac:dyDescent="0.3">
      <c r="A40" s="270"/>
      <c r="B40" s="241" t="s">
        <v>672</v>
      </c>
      <c r="C40" s="283">
        <v>0</v>
      </c>
      <c r="D40" s="283">
        <v>0</v>
      </c>
      <c r="E40" s="283">
        <f t="shared" si="5"/>
        <v>0</v>
      </c>
      <c r="F40" s="283">
        <v>0</v>
      </c>
      <c r="G40" s="283">
        <v>0</v>
      </c>
      <c r="H40" s="283">
        <f t="shared" si="7"/>
        <v>0</v>
      </c>
    </row>
    <row r="41" spans="1:8" x14ac:dyDescent="0.25">
      <c r="A41" s="253"/>
      <c r="B41" s="238" t="s">
        <v>673</v>
      </c>
      <c r="C41" s="276">
        <v>0</v>
      </c>
      <c r="D41" s="276">
        <v>0</v>
      </c>
      <c r="E41" s="276">
        <f t="shared" si="5"/>
        <v>0</v>
      </c>
      <c r="F41" s="276">
        <v>0</v>
      </c>
      <c r="G41" s="276">
        <v>0</v>
      </c>
      <c r="H41" s="276">
        <f t="shared" si="7"/>
        <v>0</v>
      </c>
    </row>
    <row r="42" spans="1:8" x14ac:dyDescent="0.25">
      <c r="A42" s="253"/>
      <c r="B42" s="238" t="s">
        <v>674</v>
      </c>
      <c r="C42" s="276">
        <v>0</v>
      </c>
      <c r="D42" s="276">
        <v>0</v>
      </c>
      <c r="E42" s="276">
        <f t="shared" si="5"/>
        <v>0</v>
      </c>
      <c r="F42" s="276">
        <v>0</v>
      </c>
      <c r="G42" s="276">
        <v>0</v>
      </c>
      <c r="H42" s="276">
        <f t="shared" si="7"/>
        <v>0</v>
      </c>
    </row>
    <row r="43" spans="1:8" x14ac:dyDescent="0.25">
      <c r="A43" s="253"/>
      <c r="B43" s="238" t="s">
        <v>675</v>
      </c>
      <c r="C43" s="276">
        <v>0</v>
      </c>
      <c r="D43" s="276">
        <v>0</v>
      </c>
      <c r="E43" s="276">
        <f t="shared" si="5"/>
        <v>0</v>
      </c>
      <c r="F43" s="276">
        <v>0</v>
      </c>
      <c r="G43" s="276">
        <v>0</v>
      </c>
      <c r="H43" s="276">
        <f t="shared" si="7"/>
        <v>0</v>
      </c>
    </row>
    <row r="44" spans="1:8" x14ac:dyDescent="0.25">
      <c r="A44" s="253"/>
      <c r="B44" s="238" t="s">
        <v>676</v>
      </c>
      <c r="C44" s="276">
        <v>0</v>
      </c>
      <c r="D44" s="276">
        <v>0</v>
      </c>
      <c r="E44" s="276">
        <f t="shared" si="5"/>
        <v>0</v>
      </c>
      <c r="F44" s="276">
        <v>0</v>
      </c>
      <c r="G44" s="276">
        <v>0</v>
      </c>
      <c r="H44" s="276">
        <f t="shared" si="7"/>
        <v>0</v>
      </c>
    </row>
    <row r="45" spans="1:8" x14ac:dyDescent="0.25">
      <c r="A45" s="253"/>
      <c r="B45" s="238" t="s">
        <v>677</v>
      </c>
      <c r="C45" s="276">
        <v>0</v>
      </c>
      <c r="D45" s="276">
        <v>0</v>
      </c>
      <c r="E45" s="276">
        <f t="shared" si="5"/>
        <v>0</v>
      </c>
      <c r="F45" s="276">
        <v>0</v>
      </c>
      <c r="G45" s="276">
        <v>0</v>
      </c>
      <c r="H45" s="276">
        <f t="shared" si="7"/>
        <v>0</v>
      </c>
    </row>
    <row r="46" spans="1:8" ht="15" customHeight="1" x14ac:dyDescent="0.25">
      <c r="A46" s="253"/>
      <c r="B46" s="238" t="s">
        <v>678</v>
      </c>
      <c r="C46" s="276">
        <v>0</v>
      </c>
      <c r="D46" s="276">
        <v>0</v>
      </c>
      <c r="E46" s="276">
        <f t="shared" si="5"/>
        <v>0</v>
      </c>
      <c r="F46" s="276">
        <v>0</v>
      </c>
      <c r="G46" s="276">
        <v>0</v>
      </c>
      <c r="H46" s="276">
        <f t="shared" si="7"/>
        <v>0</v>
      </c>
    </row>
    <row r="47" spans="1:8" ht="15" customHeight="1" x14ac:dyDescent="0.25">
      <c r="A47" s="253" t="s">
        <v>679</v>
      </c>
      <c r="B47" s="238"/>
      <c r="C47" s="276">
        <f>SUM(C48:C56)</f>
        <v>4600000</v>
      </c>
      <c r="D47" s="276">
        <f t="shared" ref="D47:H47" si="11">SUM(D48:D56)</f>
        <v>26411.040000000008</v>
      </c>
      <c r="E47" s="276">
        <f t="shared" si="11"/>
        <v>4626411.04</v>
      </c>
      <c r="F47" s="276">
        <f t="shared" si="11"/>
        <v>3235301.98</v>
      </c>
      <c r="G47" s="276">
        <f t="shared" si="11"/>
        <v>3235301.98</v>
      </c>
      <c r="H47" s="276">
        <f t="shared" si="11"/>
        <v>1391109.06</v>
      </c>
    </row>
    <row r="48" spans="1:8" x14ac:dyDescent="0.25">
      <c r="A48" s="253"/>
      <c r="B48" s="238" t="s">
        <v>680</v>
      </c>
      <c r="C48" s="276">
        <v>2100000</v>
      </c>
      <c r="D48" s="276">
        <v>192652</v>
      </c>
      <c r="E48" s="276">
        <v>2292652</v>
      </c>
      <c r="F48" s="276">
        <v>1832084</v>
      </c>
      <c r="G48" s="276">
        <f>+F48</f>
        <v>1832084</v>
      </c>
      <c r="H48" s="276">
        <f t="shared" si="7"/>
        <v>460568</v>
      </c>
    </row>
    <row r="49" spans="1:8" x14ac:dyDescent="0.25">
      <c r="A49" s="253"/>
      <c r="B49" s="238" t="s">
        <v>681</v>
      </c>
      <c r="C49" s="276">
        <v>0</v>
      </c>
      <c r="D49" s="276">
        <v>25000</v>
      </c>
      <c r="E49" s="276">
        <f t="shared" si="5"/>
        <v>25000</v>
      </c>
      <c r="F49" s="276">
        <v>7225</v>
      </c>
      <c r="G49" s="276">
        <f>+F49</f>
        <v>7225</v>
      </c>
      <c r="H49" s="276">
        <f t="shared" si="7"/>
        <v>17775</v>
      </c>
    </row>
    <row r="50" spans="1:8" x14ac:dyDescent="0.25">
      <c r="A50" s="253"/>
      <c r="B50" s="238" t="s">
        <v>682</v>
      </c>
      <c r="C50" s="276">
        <v>0</v>
      </c>
      <c r="D50" s="276">
        <v>0</v>
      </c>
      <c r="E50" s="276">
        <f t="shared" si="5"/>
        <v>0</v>
      </c>
      <c r="F50" s="276">
        <v>0</v>
      </c>
      <c r="G50" s="276">
        <v>0</v>
      </c>
      <c r="H50" s="276">
        <f t="shared" si="7"/>
        <v>0</v>
      </c>
    </row>
    <row r="51" spans="1:8" x14ac:dyDescent="0.25">
      <c r="A51" s="253"/>
      <c r="B51" s="238" t="s">
        <v>683</v>
      </c>
      <c r="C51" s="276">
        <v>1400000</v>
      </c>
      <c r="D51" s="276">
        <v>0</v>
      </c>
      <c r="E51" s="276">
        <f t="shared" si="5"/>
        <v>1400000</v>
      </c>
      <c r="F51" s="276">
        <v>1280000.08</v>
      </c>
      <c r="G51" s="276">
        <f>+F51</f>
        <v>1280000.08</v>
      </c>
      <c r="H51" s="276">
        <f t="shared" si="7"/>
        <v>119999.91999999993</v>
      </c>
    </row>
    <row r="52" spans="1:8" x14ac:dyDescent="0.25">
      <c r="A52" s="253"/>
      <c r="B52" s="238" t="s">
        <v>684</v>
      </c>
      <c r="C52" s="276">
        <v>0</v>
      </c>
      <c r="D52" s="276">
        <v>0</v>
      </c>
      <c r="E52" s="276">
        <f t="shared" si="5"/>
        <v>0</v>
      </c>
      <c r="F52" s="276">
        <v>0</v>
      </c>
      <c r="G52" s="276">
        <v>0</v>
      </c>
      <c r="H52" s="276">
        <f t="shared" si="7"/>
        <v>0</v>
      </c>
    </row>
    <row r="53" spans="1:8" x14ac:dyDescent="0.25">
      <c r="A53" s="253"/>
      <c r="B53" s="238" t="s">
        <v>685</v>
      </c>
      <c r="C53" s="276">
        <v>200000</v>
      </c>
      <c r="D53" s="276">
        <v>0</v>
      </c>
      <c r="E53" s="276">
        <f t="shared" si="5"/>
        <v>200000</v>
      </c>
      <c r="F53" s="276">
        <v>71723.67</v>
      </c>
      <c r="G53" s="276">
        <f>+F53</f>
        <v>71723.67</v>
      </c>
      <c r="H53" s="276">
        <f t="shared" si="7"/>
        <v>128276.33</v>
      </c>
    </row>
    <row r="54" spans="1:8" x14ac:dyDescent="0.25">
      <c r="A54" s="253"/>
      <c r="B54" s="238" t="s">
        <v>686</v>
      </c>
      <c r="C54" s="276">
        <v>0</v>
      </c>
      <c r="D54" s="276">
        <v>0</v>
      </c>
      <c r="E54" s="276">
        <f t="shared" si="5"/>
        <v>0</v>
      </c>
      <c r="F54" s="276">
        <v>0</v>
      </c>
      <c r="G54" s="276">
        <v>0</v>
      </c>
      <c r="H54" s="276">
        <f t="shared" si="7"/>
        <v>0</v>
      </c>
    </row>
    <row r="55" spans="1:8" x14ac:dyDescent="0.25">
      <c r="A55" s="253"/>
      <c r="B55" s="238" t="s">
        <v>687</v>
      </c>
      <c r="C55" s="276">
        <v>0</v>
      </c>
      <c r="D55" s="276">
        <v>0</v>
      </c>
      <c r="E55" s="276">
        <f t="shared" si="5"/>
        <v>0</v>
      </c>
      <c r="F55" s="276">
        <v>0</v>
      </c>
      <c r="G55" s="276">
        <v>0</v>
      </c>
      <c r="H55" s="276">
        <f t="shared" si="7"/>
        <v>0</v>
      </c>
    </row>
    <row r="56" spans="1:8" ht="15" customHeight="1" x14ac:dyDescent="0.25">
      <c r="A56" s="253"/>
      <c r="B56" s="238" t="s">
        <v>688</v>
      </c>
      <c r="C56" s="276">
        <v>900000</v>
      </c>
      <c r="D56" s="276">
        <v>-191240.95999999999</v>
      </c>
      <c r="E56" s="276">
        <f t="shared" si="5"/>
        <v>708759.04000000004</v>
      </c>
      <c r="F56" s="276">
        <v>44269.23</v>
      </c>
      <c r="G56" s="276">
        <v>44269.23</v>
      </c>
      <c r="H56" s="276">
        <f t="shared" si="7"/>
        <v>664489.81000000006</v>
      </c>
    </row>
    <row r="57" spans="1:8" ht="15" customHeight="1" x14ac:dyDescent="0.25">
      <c r="A57" s="253" t="s">
        <v>689</v>
      </c>
      <c r="B57" s="238"/>
      <c r="C57" s="276">
        <v>0</v>
      </c>
      <c r="D57" s="276">
        <v>0</v>
      </c>
      <c r="E57" s="276">
        <f t="shared" si="5"/>
        <v>0</v>
      </c>
      <c r="F57" s="276">
        <v>0</v>
      </c>
      <c r="G57" s="276">
        <v>0</v>
      </c>
      <c r="H57" s="276">
        <f t="shared" si="7"/>
        <v>0</v>
      </c>
    </row>
    <row r="58" spans="1:8" x14ac:dyDescent="0.25">
      <c r="A58" s="253"/>
      <c r="B58" s="238" t="s">
        <v>690</v>
      </c>
      <c r="C58" s="276">
        <v>0</v>
      </c>
      <c r="D58" s="276">
        <v>0</v>
      </c>
      <c r="E58" s="276">
        <f t="shared" si="5"/>
        <v>0</v>
      </c>
      <c r="F58" s="276">
        <v>0</v>
      </c>
      <c r="G58" s="276">
        <v>0</v>
      </c>
      <c r="H58" s="276">
        <f t="shared" si="7"/>
        <v>0</v>
      </c>
    </row>
    <row r="59" spans="1:8" x14ac:dyDescent="0.25">
      <c r="A59" s="253"/>
      <c r="B59" s="238" t="s">
        <v>691</v>
      </c>
      <c r="C59" s="276">
        <v>0</v>
      </c>
      <c r="D59" s="276">
        <v>0</v>
      </c>
      <c r="E59" s="276">
        <f t="shared" si="5"/>
        <v>0</v>
      </c>
      <c r="F59" s="276">
        <v>0</v>
      </c>
      <c r="G59" s="276">
        <v>0</v>
      </c>
      <c r="H59" s="276">
        <f t="shared" si="7"/>
        <v>0</v>
      </c>
    </row>
    <row r="60" spans="1:8" ht="15" customHeight="1" x14ac:dyDescent="0.25">
      <c r="A60" s="253"/>
      <c r="B60" s="238" t="s">
        <v>692</v>
      </c>
      <c r="C60" s="276">
        <v>0</v>
      </c>
      <c r="D60" s="276">
        <v>0</v>
      </c>
      <c r="E60" s="276">
        <f t="shared" si="5"/>
        <v>0</v>
      </c>
      <c r="F60" s="276">
        <v>0</v>
      </c>
      <c r="G60" s="276">
        <v>0</v>
      </c>
      <c r="H60" s="276">
        <f t="shared" si="7"/>
        <v>0</v>
      </c>
    </row>
    <row r="61" spans="1:8" ht="15" customHeight="1" x14ac:dyDescent="0.25">
      <c r="A61" s="253" t="s">
        <v>693</v>
      </c>
      <c r="B61" s="238"/>
      <c r="C61" s="276">
        <v>0</v>
      </c>
      <c r="D61" s="276">
        <v>0</v>
      </c>
      <c r="E61" s="276">
        <f t="shared" si="5"/>
        <v>0</v>
      </c>
      <c r="F61" s="276">
        <v>0</v>
      </c>
      <c r="G61" s="276">
        <v>0</v>
      </c>
      <c r="H61" s="276">
        <f t="shared" si="7"/>
        <v>0</v>
      </c>
    </row>
    <row r="62" spans="1:8" x14ac:dyDescent="0.25">
      <c r="A62" s="253"/>
      <c r="B62" s="238" t="s">
        <v>694</v>
      </c>
      <c r="C62" s="276">
        <v>0</v>
      </c>
      <c r="D62" s="276">
        <v>0</v>
      </c>
      <c r="E62" s="276">
        <f t="shared" si="5"/>
        <v>0</v>
      </c>
      <c r="F62" s="276">
        <v>0</v>
      </c>
      <c r="G62" s="276">
        <v>0</v>
      </c>
      <c r="H62" s="276">
        <f t="shared" si="7"/>
        <v>0</v>
      </c>
    </row>
    <row r="63" spans="1:8" x14ac:dyDescent="0.25">
      <c r="A63" s="253"/>
      <c r="B63" s="238" t="s">
        <v>695</v>
      </c>
      <c r="C63" s="276">
        <v>0</v>
      </c>
      <c r="D63" s="276">
        <v>0</v>
      </c>
      <c r="E63" s="276">
        <f t="shared" si="5"/>
        <v>0</v>
      </c>
      <c r="F63" s="276">
        <v>0</v>
      </c>
      <c r="G63" s="276">
        <v>0</v>
      </c>
      <c r="H63" s="276">
        <f t="shared" si="7"/>
        <v>0</v>
      </c>
    </row>
    <row r="64" spans="1:8" x14ac:dyDescent="0.25">
      <c r="A64" s="253"/>
      <c r="B64" s="238" t="s">
        <v>696</v>
      </c>
      <c r="C64" s="276">
        <v>0</v>
      </c>
      <c r="D64" s="276">
        <v>0</v>
      </c>
      <c r="E64" s="276">
        <f t="shared" si="5"/>
        <v>0</v>
      </c>
      <c r="F64" s="276">
        <v>0</v>
      </c>
      <c r="G64" s="276">
        <v>0</v>
      </c>
      <c r="H64" s="276">
        <f t="shared" si="7"/>
        <v>0</v>
      </c>
    </row>
    <row r="65" spans="1:8" x14ac:dyDescent="0.25">
      <c r="A65" s="253"/>
      <c r="B65" s="238" t="s">
        <v>697</v>
      </c>
      <c r="C65" s="276">
        <v>0</v>
      </c>
      <c r="D65" s="276">
        <v>0</v>
      </c>
      <c r="E65" s="276">
        <f t="shared" si="5"/>
        <v>0</v>
      </c>
      <c r="F65" s="276">
        <v>0</v>
      </c>
      <c r="G65" s="276">
        <v>0</v>
      </c>
      <c r="H65" s="276">
        <f t="shared" si="7"/>
        <v>0</v>
      </c>
    </row>
    <row r="66" spans="1:8" x14ac:dyDescent="0.25">
      <c r="A66" s="253"/>
      <c r="B66" s="238" t="s">
        <v>698</v>
      </c>
      <c r="C66" s="276">
        <v>0</v>
      </c>
      <c r="D66" s="276">
        <v>0</v>
      </c>
      <c r="E66" s="276">
        <f t="shared" si="5"/>
        <v>0</v>
      </c>
      <c r="F66" s="276">
        <v>0</v>
      </c>
      <c r="G66" s="276">
        <v>0</v>
      </c>
      <c r="H66" s="276">
        <f t="shared" si="7"/>
        <v>0</v>
      </c>
    </row>
    <row r="67" spans="1:8" x14ac:dyDescent="0.25">
      <c r="A67" s="253"/>
      <c r="B67" s="238" t="s">
        <v>699</v>
      </c>
      <c r="C67" s="276">
        <v>0</v>
      </c>
      <c r="D67" s="276">
        <v>0</v>
      </c>
      <c r="E67" s="276">
        <f t="shared" si="5"/>
        <v>0</v>
      </c>
      <c r="F67" s="276">
        <v>0</v>
      </c>
      <c r="G67" s="276">
        <v>0</v>
      </c>
      <c r="H67" s="276">
        <f t="shared" si="7"/>
        <v>0</v>
      </c>
    </row>
    <row r="68" spans="1:8" ht="15" customHeight="1" x14ac:dyDescent="0.25">
      <c r="A68" s="253"/>
      <c r="B68" s="238" t="s">
        <v>700</v>
      </c>
      <c r="C68" s="276">
        <v>0</v>
      </c>
      <c r="D68" s="276">
        <v>0</v>
      </c>
      <c r="E68" s="276">
        <f t="shared" si="5"/>
        <v>0</v>
      </c>
      <c r="F68" s="276">
        <v>0</v>
      </c>
      <c r="G68" s="276">
        <v>0</v>
      </c>
      <c r="H68" s="276">
        <f t="shared" si="7"/>
        <v>0</v>
      </c>
    </row>
    <row r="69" spans="1:8" ht="15" customHeight="1" x14ac:dyDescent="0.25">
      <c r="A69" s="253" t="s">
        <v>701</v>
      </c>
      <c r="B69" s="238"/>
      <c r="C69" s="276">
        <v>0</v>
      </c>
      <c r="D69" s="276">
        <v>0</v>
      </c>
      <c r="E69" s="276">
        <f t="shared" si="5"/>
        <v>0</v>
      </c>
      <c r="F69" s="276">
        <f t="shared" si="5"/>
        <v>0</v>
      </c>
      <c r="G69" s="276">
        <f t="shared" si="5"/>
        <v>0</v>
      </c>
      <c r="H69" s="276">
        <f t="shared" si="7"/>
        <v>0</v>
      </c>
    </row>
    <row r="70" spans="1:8" x14ac:dyDescent="0.25">
      <c r="A70" s="253"/>
      <c r="B70" s="238" t="s">
        <v>702</v>
      </c>
      <c r="C70" s="276">
        <v>0</v>
      </c>
      <c r="D70" s="276">
        <v>0</v>
      </c>
      <c r="E70" s="276">
        <f t="shared" ref="E70:G80" si="12">+C70+D70</f>
        <v>0</v>
      </c>
      <c r="F70" s="276">
        <v>0</v>
      </c>
      <c r="G70" s="276">
        <v>0</v>
      </c>
      <c r="H70" s="276">
        <f t="shared" si="7"/>
        <v>0</v>
      </c>
    </row>
    <row r="71" spans="1:8" x14ac:dyDescent="0.25">
      <c r="A71" s="253"/>
      <c r="B71" s="238" t="s">
        <v>703</v>
      </c>
      <c r="C71" s="276">
        <v>0</v>
      </c>
      <c r="D71" s="276">
        <v>0</v>
      </c>
      <c r="E71" s="276">
        <f t="shared" si="12"/>
        <v>0</v>
      </c>
      <c r="F71" s="276">
        <v>0</v>
      </c>
      <c r="G71" s="276">
        <v>0</v>
      </c>
      <c r="H71" s="276">
        <f t="shared" si="7"/>
        <v>0</v>
      </c>
    </row>
    <row r="72" spans="1:8" ht="15" customHeight="1" thickBot="1" x14ac:dyDescent="0.3">
      <c r="A72" s="270"/>
      <c r="B72" s="241" t="s">
        <v>704</v>
      </c>
      <c r="C72" s="283">
        <v>0</v>
      </c>
      <c r="D72" s="283">
        <v>0</v>
      </c>
      <c r="E72" s="283">
        <f t="shared" si="12"/>
        <v>0</v>
      </c>
      <c r="F72" s="283">
        <v>0</v>
      </c>
      <c r="G72" s="283">
        <v>0</v>
      </c>
      <c r="H72" s="283">
        <f t="shared" si="7"/>
        <v>0</v>
      </c>
    </row>
    <row r="73" spans="1:8" ht="15" customHeight="1" x14ac:dyDescent="0.25">
      <c r="A73" s="253" t="s">
        <v>705</v>
      </c>
      <c r="B73" s="238"/>
      <c r="C73" s="276">
        <v>0</v>
      </c>
      <c r="D73" s="276">
        <v>0</v>
      </c>
      <c r="E73" s="276">
        <f t="shared" si="12"/>
        <v>0</v>
      </c>
      <c r="F73" s="276">
        <f t="shared" si="12"/>
        <v>0</v>
      </c>
      <c r="G73" s="276">
        <f t="shared" si="12"/>
        <v>0</v>
      </c>
      <c r="H73" s="276">
        <f t="shared" si="7"/>
        <v>0</v>
      </c>
    </row>
    <row r="74" spans="1:8" x14ac:dyDescent="0.25">
      <c r="A74" s="253"/>
      <c r="B74" s="238" t="s">
        <v>706</v>
      </c>
      <c r="C74" s="276">
        <v>0</v>
      </c>
      <c r="D74" s="276">
        <v>0</v>
      </c>
      <c r="E74" s="276">
        <f t="shared" si="12"/>
        <v>0</v>
      </c>
      <c r="F74" s="276">
        <v>0</v>
      </c>
      <c r="G74" s="276">
        <v>0</v>
      </c>
      <c r="H74" s="276">
        <f t="shared" si="7"/>
        <v>0</v>
      </c>
    </row>
    <row r="75" spans="1:8" x14ac:dyDescent="0.25">
      <c r="A75" s="253"/>
      <c r="B75" s="238" t="s">
        <v>707</v>
      </c>
      <c r="C75" s="276">
        <v>0</v>
      </c>
      <c r="D75" s="276">
        <v>0</v>
      </c>
      <c r="E75" s="276">
        <f t="shared" si="12"/>
        <v>0</v>
      </c>
      <c r="F75" s="276">
        <v>0</v>
      </c>
      <c r="G75" s="276">
        <v>0</v>
      </c>
      <c r="H75" s="276">
        <f t="shared" si="7"/>
        <v>0</v>
      </c>
    </row>
    <row r="76" spans="1:8" x14ac:dyDescent="0.25">
      <c r="A76" s="253"/>
      <c r="B76" s="238" t="s">
        <v>708</v>
      </c>
      <c r="C76" s="276">
        <v>0</v>
      </c>
      <c r="D76" s="276">
        <v>0</v>
      </c>
      <c r="E76" s="276">
        <f t="shared" si="12"/>
        <v>0</v>
      </c>
      <c r="F76" s="276">
        <v>0</v>
      </c>
      <c r="G76" s="276">
        <v>0</v>
      </c>
      <c r="H76" s="276">
        <f t="shared" si="7"/>
        <v>0</v>
      </c>
    </row>
    <row r="77" spans="1:8" x14ac:dyDescent="0.25">
      <c r="A77" s="253"/>
      <c r="B77" s="238" t="s">
        <v>709</v>
      </c>
      <c r="C77" s="276">
        <v>0</v>
      </c>
      <c r="D77" s="276">
        <v>0</v>
      </c>
      <c r="E77" s="276">
        <f t="shared" si="12"/>
        <v>0</v>
      </c>
      <c r="F77" s="276">
        <v>0</v>
      </c>
      <c r="G77" s="276">
        <v>0</v>
      </c>
      <c r="H77" s="276">
        <f t="shared" si="7"/>
        <v>0</v>
      </c>
    </row>
    <row r="78" spans="1:8" x14ac:dyDescent="0.25">
      <c r="A78" s="253"/>
      <c r="B78" s="238" t="s">
        <v>710</v>
      </c>
      <c r="C78" s="276">
        <v>0</v>
      </c>
      <c r="D78" s="276">
        <v>0</v>
      </c>
      <c r="E78" s="276">
        <f t="shared" si="12"/>
        <v>0</v>
      </c>
      <c r="F78" s="276">
        <v>0</v>
      </c>
      <c r="G78" s="276">
        <v>0</v>
      </c>
      <c r="H78" s="276">
        <f t="shared" si="7"/>
        <v>0</v>
      </c>
    </row>
    <row r="79" spans="1:8" x14ac:dyDescent="0.25">
      <c r="A79" s="253"/>
      <c r="B79" s="238" t="s">
        <v>711</v>
      </c>
      <c r="C79" s="276">
        <v>0</v>
      </c>
      <c r="D79" s="276">
        <v>0</v>
      </c>
      <c r="E79" s="276">
        <f t="shared" si="12"/>
        <v>0</v>
      </c>
      <c r="F79" s="276">
        <v>0</v>
      </c>
      <c r="G79" s="276">
        <v>0</v>
      </c>
      <c r="H79" s="276">
        <f t="shared" si="7"/>
        <v>0</v>
      </c>
    </row>
    <row r="80" spans="1:8" ht="15.75" thickBot="1" x14ac:dyDescent="0.3">
      <c r="A80" s="270"/>
      <c r="B80" s="241" t="s">
        <v>712</v>
      </c>
      <c r="C80" s="276">
        <v>0</v>
      </c>
      <c r="D80" s="276">
        <v>0</v>
      </c>
      <c r="E80" s="276">
        <f t="shared" si="12"/>
        <v>0</v>
      </c>
      <c r="F80" s="276">
        <v>0</v>
      </c>
      <c r="G80" s="276">
        <v>0</v>
      </c>
      <c r="H80" s="276">
        <f t="shared" si="7"/>
        <v>0</v>
      </c>
    </row>
    <row r="81" spans="1:8" ht="15.75" thickBot="1" x14ac:dyDescent="0.3">
      <c r="A81" s="128"/>
      <c r="B81" s="129" t="s">
        <v>713</v>
      </c>
      <c r="C81" s="277">
        <f>+C37+C27+C17+C9+C47</f>
        <v>125000001</v>
      </c>
      <c r="D81" s="277">
        <f t="shared" ref="D81:H81" si="13">+D37+D27+D17+D9+D47</f>
        <v>4660555.66</v>
      </c>
      <c r="E81" s="277">
        <f t="shared" si="13"/>
        <v>129660556.66000001</v>
      </c>
      <c r="F81" s="277">
        <f t="shared" si="13"/>
        <v>128101460.17</v>
      </c>
      <c r="G81" s="277">
        <f t="shared" si="13"/>
        <v>124536118.54000001</v>
      </c>
      <c r="H81" s="277">
        <f t="shared" si="13"/>
        <v>1559096.4900000009</v>
      </c>
    </row>
    <row r="82" spans="1:8" ht="15.75" thickBot="1" x14ac:dyDescent="0.3">
      <c r="A82" s="465"/>
      <c r="B82" s="466"/>
      <c r="C82" s="278"/>
      <c r="D82" s="278"/>
      <c r="E82" s="278"/>
      <c r="F82" s="278"/>
      <c r="G82" s="278"/>
      <c r="H82" s="279"/>
    </row>
    <row r="83" spans="1:8" x14ac:dyDescent="0.25">
      <c r="A83" s="463"/>
      <c r="B83" s="464"/>
      <c r="C83" s="276"/>
      <c r="D83" s="276"/>
      <c r="E83" s="276"/>
      <c r="F83" s="276"/>
      <c r="G83" s="276"/>
      <c r="H83" s="280"/>
    </row>
    <row r="84" spans="1:8" x14ac:dyDescent="0.25">
      <c r="A84" s="346" t="s">
        <v>377</v>
      </c>
      <c r="B84" s="347"/>
      <c r="C84" s="276">
        <v>0</v>
      </c>
      <c r="D84" s="276">
        <v>0</v>
      </c>
      <c r="E84" s="276">
        <v>0</v>
      </c>
      <c r="F84" s="276">
        <v>0</v>
      </c>
      <c r="G84" s="276">
        <v>0</v>
      </c>
      <c r="H84" s="276">
        <v>0</v>
      </c>
    </row>
    <row r="85" spans="1:8" x14ac:dyDescent="0.25">
      <c r="A85" s="410" t="s">
        <v>304</v>
      </c>
      <c r="B85" s="370"/>
      <c r="C85" s="276">
        <v>0</v>
      </c>
      <c r="D85" s="276">
        <v>0</v>
      </c>
      <c r="E85" s="276">
        <v>0</v>
      </c>
      <c r="F85" s="276">
        <v>0</v>
      </c>
      <c r="G85" s="276">
        <v>0</v>
      </c>
      <c r="H85" s="276">
        <v>0</v>
      </c>
    </row>
    <row r="86" spans="1:8" x14ac:dyDescent="0.25">
      <c r="A86" s="253"/>
      <c r="B86" s="238" t="s">
        <v>305</v>
      </c>
      <c r="C86" s="276">
        <v>0</v>
      </c>
      <c r="D86" s="276">
        <v>0</v>
      </c>
      <c r="E86" s="276">
        <v>0</v>
      </c>
      <c r="F86" s="276">
        <v>0</v>
      </c>
      <c r="G86" s="276">
        <v>0</v>
      </c>
      <c r="H86" s="276">
        <v>0</v>
      </c>
    </row>
    <row r="87" spans="1:8" x14ac:dyDescent="0.25">
      <c r="A87" s="253"/>
      <c r="B87" s="238" t="s">
        <v>306</v>
      </c>
      <c r="C87" s="276">
        <v>0</v>
      </c>
      <c r="D87" s="276">
        <v>0</v>
      </c>
      <c r="E87" s="276">
        <v>0</v>
      </c>
      <c r="F87" s="276">
        <v>0</v>
      </c>
      <c r="G87" s="276">
        <v>0</v>
      </c>
      <c r="H87" s="276">
        <v>0</v>
      </c>
    </row>
    <row r="88" spans="1:8" x14ac:dyDescent="0.25">
      <c r="A88" s="253"/>
      <c r="B88" s="238" t="s">
        <v>307</v>
      </c>
      <c r="C88" s="276">
        <v>0</v>
      </c>
      <c r="D88" s="276">
        <v>0</v>
      </c>
      <c r="E88" s="276">
        <v>0</v>
      </c>
      <c r="F88" s="276">
        <v>0</v>
      </c>
      <c r="G88" s="276">
        <v>0</v>
      </c>
      <c r="H88" s="276">
        <v>0</v>
      </c>
    </row>
    <row r="89" spans="1:8" x14ac:dyDescent="0.25">
      <c r="A89" s="253"/>
      <c r="B89" s="238" t="s">
        <v>308</v>
      </c>
      <c r="C89" s="276">
        <v>0</v>
      </c>
      <c r="D89" s="276">
        <v>0</v>
      </c>
      <c r="E89" s="276">
        <v>0</v>
      </c>
      <c r="F89" s="276">
        <v>0</v>
      </c>
      <c r="G89" s="276">
        <v>0</v>
      </c>
      <c r="H89" s="276">
        <v>0</v>
      </c>
    </row>
    <row r="90" spans="1:8" x14ac:dyDescent="0.25">
      <c r="A90" s="253"/>
      <c r="B90" s="238" t="s">
        <v>309</v>
      </c>
      <c r="C90" s="276">
        <v>0</v>
      </c>
      <c r="D90" s="276">
        <v>0</v>
      </c>
      <c r="E90" s="276">
        <v>0</v>
      </c>
      <c r="F90" s="276">
        <v>0</v>
      </c>
      <c r="G90" s="276">
        <v>0</v>
      </c>
      <c r="H90" s="276">
        <v>0</v>
      </c>
    </row>
    <row r="91" spans="1:8" x14ac:dyDescent="0.25">
      <c r="A91" s="253"/>
      <c r="B91" s="238" t="s">
        <v>310</v>
      </c>
      <c r="C91" s="276">
        <v>0</v>
      </c>
      <c r="D91" s="276">
        <v>0</v>
      </c>
      <c r="E91" s="276">
        <v>0</v>
      </c>
      <c r="F91" s="276">
        <v>0</v>
      </c>
      <c r="G91" s="276">
        <v>0</v>
      </c>
      <c r="H91" s="276">
        <v>0</v>
      </c>
    </row>
    <row r="92" spans="1:8" x14ac:dyDescent="0.25">
      <c r="A92" s="253"/>
      <c r="B92" s="238" t="s">
        <v>311</v>
      </c>
      <c r="C92" s="276">
        <v>0</v>
      </c>
      <c r="D92" s="276">
        <v>0</v>
      </c>
      <c r="E92" s="276">
        <v>0</v>
      </c>
      <c r="F92" s="276">
        <v>0</v>
      </c>
      <c r="G92" s="276">
        <v>0</v>
      </c>
      <c r="H92" s="276">
        <v>0</v>
      </c>
    </row>
    <row r="93" spans="1:8" x14ac:dyDescent="0.25">
      <c r="A93" s="410" t="s">
        <v>312</v>
      </c>
      <c r="B93" s="370"/>
      <c r="C93" s="276">
        <v>0</v>
      </c>
      <c r="D93" s="276">
        <v>0</v>
      </c>
      <c r="E93" s="276">
        <v>0</v>
      </c>
      <c r="F93" s="276">
        <v>0</v>
      </c>
      <c r="G93" s="276">
        <v>0</v>
      </c>
      <c r="H93" s="276">
        <v>0</v>
      </c>
    </row>
    <row r="94" spans="1:8" x14ac:dyDescent="0.25">
      <c r="A94" s="253"/>
      <c r="B94" s="238" t="s">
        <v>313</v>
      </c>
      <c r="C94" s="276">
        <v>0</v>
      </c>
      <c r="D94" s="276">
        <v>0</v>
      </c>
      <c r="E94" s="276">
        <v>0</v>
      </c>
      <c r="F94" s="276">
        <v>0</v>
      </c>
      <c r="G94" s="276">
        <v>0</v>
      </c>
      <c r="H94" s="276">
        <v>0</v>
      </c>
    </row>
    <row r="95" spans="1:8" x14ac:dyDescent="0.25">
      <c r="A95" s="253"/>
      <c r="B95" s="238" t="s">
        <v>314</v>
      </c>
      <c r="C95" s="276">
        <v>0</v>
      </c>
      <c r="D95" s="276">
        <v>0</v>
      </c>
      <c r="E95" s="276">
        <v>0</v>
      </c>
      <c r="F95" s="276">
        <v>0</v>
      </c>
      <c r="G95" s="276">
        <v>0</v>
      </c>
      <c r="H95" s="276">
        <v>0</v>
      </c>
    </row>
    <row r="96" spans="1:8" x14ac:dyDescent="0.25">
      <c r="A96" s="253"/>
      <c r="B96" s="238" t="s">
        <v>315</v>
      </c>
      <c r="C96" s="276">
        <v>0</v>
      </c>
      <c r="D96" s="276">
        <v>0</v>
      </c>
      <c r="E96" s="276">
        <v>0</v>
      </c>
      <c r="F96" s="276">
        <v>0</v>
      </c>
      <c r="G96" s="276">
        <v>0</v>
      </c>
      <c r="H96" s="276">
        <v>0</v>
      </c>
    </row>
    <row r="97" spans="1:8" x14ac:dyDescent="0.25">
      <c r="A97" s="253"/>
      <c r="B97" s="238" t="s">
        <v>316</v>
      </c>
      <c r="C97" s="276">
        <v>0</v>
      </c>
      <c r="D97" s="276">
        <v>0</v>
      </c>
      <c r="E97" s="276">
        <v>0</v>
      </c>
      <c r="F97" s="276">
        <v>0</v>
      </c>
      <c r="G97" s="276">
        <v>0</v>
      </c>
      <c r="H97" s="276">
        <v>0</v>
      </c>
    </row>
    <row r="98" spans="1:8" x14ac:dyDescent="0.25">
      <c r="A98" s="253"/>
      <c r="B98" s="238" t="s">
        <v>317</v>
      </c>
      <c r="C98" s="276">
        <v>0</v>
      </c>
      <c r="D98" s="276">
        <v>0</v>
      </c>
      <c r="E98" s="276">
        <v>0</v>
      </c>
      <c r="F98" s="276">
        <v>0</v>
      </c>
      <c r="G98" s="276">
        <v>0</v>
      </c>
      <c r="H98" s="276">
        <v>0</v>
      </c>
    </row>
    <row r="99" spans="1:8" x14ac:dyDescent="0.25">
      <c r="A99" s="253"/>
      <c r="B99" s="238" t="s">
        <v>318</v>
      </c>
      <c r="C99" s="276">
        <v>0</v>
      </c>
      <c r="D99" s="276">
        <v>0</v>
      </c>
      <c r="E99" s="276">
        <v>0</v>
      </c>
      <c r="F99" s="276">
        <v>0</v>
      </c>
      <c r="G99" s="276">
        <v>0</v>
      </c>
      <c r="H99" s="276">
        <v>0</v>
      </c>
    </row>
    <row r="100" spans="1:8" x14ac:dyDescent="0.25">
      <c r="A100" s="253"/>
      <c r="B100" s="238" t="s">
        <v>319</v>
      </c>
      <c r="C100" s="276">
        <v>0</v>
      </c>
      <c r="D100" s="276">
        <v>0</v>
      </c>
      <c r="E100" s="276">
        <v>0</v>
      </c>
      <c r="F100" s="276">
        <v>0</v>
      </c>
      <c r="G100" s="276">
        <v>0</v>
      </c>
      <c r="H100" s="276">
        <v>0</v>
      </c>
    </row>
    <row r="101" spans="1:8" x14ac:dyDescent="0.25">
      <c r="A101" s="253"/>
      <c r="B101" s="238" t="s">
        <v>320</v>
      </c>
      <c r="C101" s="276">
        <v>0</v>
      </c>
      <c r="D101" s="276">
        <v>0</v>
      </c>
      <c r="E101" s="276">
        <v>0</v>
      </c>
      <c r="F101" s="276">
        <v>0</v>
      </c>
      <c r="G101" s="276">
        <v>0</v>
      </c>
      <c r="H101" s="276">
        <v>0</v>
      </c>
    </row>
    <row r="102" spans="1:8" x14ac:dyDescent="0.25">
      <c r="A102" s="253"/>
      <c r="B102" s="238" t="s">
        <v>321</v>
      </c>
      <c r="C102" s="276">
        <v>0</v>
      </c>
      <c r="D102" s="276">
        <v>0</v>
      </c>
      <c r="E102" s="276">
        <v>0</v>
      </c>
      <c r="F102" s="276">
        <v>0</v>
      </c>
      <c r="G102" s="276">
        <v>0</v>
      </c>
      <c r="H102" s="276">
        <v>0</v>
      </c>
    </row>
    <row r="103" spans="1:8" x14ac:dyDescent="0.25">
      <c r="A103" s="410" t="s">
        <v>322</v>
      </c>
      <c r="B103" s="370"/>
      <c r="C103" s="276">
        <v>0</v>
      </c>
      <c r="D103" s="276">
        <v>0</v>
      </c>
      <c r="E103" s="276">
        <v>0</v>
      </c>
      <c r="F103" s="276">
        <v>0</v>
      </c>
      <c r="G103" s="276">
        <v>0</v>
      </c>
      <c r="H103" s="276">
        <v>0</v>
      </c>
    </row>
    <row r="104" spans="1:8" x14ac:dyDescent="0.25">
      <c r="A104" s="253"/>
      <c r="B104" s="238" t="s">
        <v>323</v>
      </c>
      <c r="C104" s="276">
        <v>0</v>
      </c>
      <c r="D104" s="276">
        <v>0</v>
      </c>
      <c r="E104" s="276">
        <v>0</v>
      </c>
      <c r="F104" s="276">
        <v>0</v>
      </c>
      <c r="G104" s="276">
        <v>0</v>
      </c>
      <c r="H104" s="276">
        <v>0</v>
      </c>
    </row>
    <row r="105" spans="1:8" x14ac:dyDescent="0.25">
      <c r="A105" s="253"/>
      <c r="B105" s="238" t="s">
        <v>324</v>
      </c>
      <c r="C105" s="276">
        <v>0</v>
      </c>
      <c r="D105" s="276">
        <v>0</v>
      </c>
      <c r="E105" s="276">
        <v>0</v>
      </c>
      <c r="F105" s="276">
        <v>0</v>
      </c>
      <c r="G105" s="276">
        <v>0</v>
      </c>
      <c r="H105" s="276">
        <v>0</v>
      </c>
    </row>
    <row r="106" spans="1:8" ht="15.75" thickBot="1" x14ac:dyDescent="0.3">
      <c r="A106" s="270"/>
      <c r="B106" s="241" t="s">
        <v>325</v>
      </c>
      <c r="C106" s="283">
        <v>0</v>
      </c>
      <c r="D106" s="283">
        <v>0</v>
      </c>
      <c r="E106" s="283">
        <v>0</v>
      </c>
      <c r="F106" s="283">
        <v>0</v>
      </c>
      <c r="G106" s="283">
        <v>0</v>
      </c>
      <c r="H106" s="283">
        <v>0</v>
      </c>
    </row>
    <row r="107" spans="1:8" x14ac:dyDescent="0.25">
      <c r="A107" s="253"/>
      <c r="B107" s="238" t="s">
        <v>326</v>
      </c>
      <c r="C107" s="276">
        <v>0</v>
      </c>
      <c r="D107" s="276">
        <v>0</v>
      </c>
      <c r="E107" s="276">
        <v>0</v>
      </c>
      <c r="F107" s="276">
        <v>0</v>
      </c>
      <c r="G107" s="276">
        <v>0</v>
      </c>
      <c r="H107" s="276">
        <v>0</v>
      </c>
    </row>
    <row r="108" spans="1:8" x14ac:dyDescent="0.25">
      <c r="A108" s="253"/>
      <c r="B108" s="238" t="s">
        <v>327</v>
      </c>
      <c r="C108" s="276">
        <v>0</v>
      </c>
      <c r="D108" s="276">
        <v>0</v>
      </c>
      <c r="E108" s="276">
        <v>0</v>
      </c>
      <c r="F108" s="276">
        <v>0</v>
      </c>
      <c r="G108" s="276">
        <v>0</v>
      </c>
      <c r="H108" s="276">
        <v>0</v>
      </c>
    </row>
    <row r="109" spans="1:8" x14ac:dyDescent="0.25">
      <c r="A109" s="253"/>
      <c r="B109" s="238" t="s">
        <v>328</v>
      </c>
      <c r="C109" s="276">
        <v>0</v>
      </c>
      <c r="D109" s="276">
        <v>0</v>
      </c>
      <c r="E109" s="276">
        <v>0</v>
      </c>
      <c r="F109" s="276">
        <v>0</v>
      </c>
      <c r="G109" s="276">
        <v>0</v>
      </c>
      <c r="H109" s="276">
        <v>0</v>
      </c>
    </row>
    <row r="110" spans="1:8" x14ac:dyDescent="0.25">
      <c r="A110" s="253"/>
      <c r="B110" s="238" t="s">
        <v>329</v>
      </c>
      <c r="C110" s="276">
        <v>0</v>
      </c>
      <c r="D110" s="276">
        <v>0</v>
      </c>
      <c r="E110" s="276">
        <v>0</v>
      </c>
      <c r="F110" s="276">
        <v>0</v>
      </c>
      <c r="G110" s="276">
        <v>0</v>
      </c>
      <c r="H110" s="276">
        <v>0</v>
      </c>
    </row>
    <row r="111" spans="1:8" x14ac:dyDescent="0.25">
      <c r="A111" s="253"/>
      <c r="B111" s="238" t="s">
        <v>330</v>
      </c>
      <c r="C111" s="276">
        <v>0</v>
      </c>
      <c r="D111" s="276">
        <v>0</v>
      </c>
      <c r="E111" s="276">
        <v>0</v>
      </c>
      <c r="F111" s="276">
        <v>0</v>
      </c>
      <c r="G111" s="276">
        <v>0</v>
      </c>
      <c r="H111" s="276">
        <v>0</v>
      </c>
    </row>
    <row r="112" spans="1:8" x14ac:dyDescent="0.25">
      <c r="A112" s="253"/>
      <c r="B112" s="238" t="s">
        <v>331</v>
      </c>
      <c r="C112" s="276">
        <v>0</v>
      </c>
      <c r="D112" s="276">
        <v>0</v>
      </c>
      <c r="E112" s="276">
        <v>0</v>
      </c>
      <c r="F112" s="276">
        <v>0</v>
      </c>
      <c r="G112" s="276">
        <v>0</v>
      </c>
      <c r="H112" s="276">
        <v>0</v>
      </c>
    </row>
    <row r="113" spans="1:8" x14ac:dyDescent="0.25">
      <c r="A113" s="410" t="s">
        <v>332</v>
      </c>
      <c r="B113" s="370"/>
      <c r="C113" s="276">
        <v>0</v>
      </c>
      <c r="D113" s="276">
        <v>0</v>
      </c>
      <c r="E113" s="276">
        <v>0</v>
      </c>
      <c r="F113" s="276">
        <v>0</v>
      </c>
      <c r="G113" s="276">
        <v>0</v>
      </c>
      <c r="H113" s="276">
        <v>0</v>
      </c>
    </row>
    <row r="114" spans="1:8" x14ac:dyDescent="0.25">
      <c r="A114" s="253"/>
      <c r="B114" s="238" t="s">
        <v>333</v>
      </c>
      <c r="C114" s="276">
        <v>0</v>
      </c>
      <c r="D114" s="276">
        <v>0</v>
      </c>
      <c r="E114" s="276">
        <v>0</v>
      </c>
      <c r="F114" s="276">
        <v>0</v>
      </c>
      <c r="G114" s="276">
        <v>0</v>
      </c>
      <c r="H114" s="276">
        <v>0</v>
      </c>
    </row>
    <row r="115" spans="1:8" x14ac:dyDescent="0.25">
      <c r="A115" s="253"/>
      <c r="B115" s="238" t="s">
        <v>334</v>
      </c>
      <c r="C115" s="276">
        <v>0</v>
      </c>
      <c r="D115" s="276">
        <v>0</v>
      </c>
      <c r="E115" s="276">
        <v>0</v>
      </c>
      <c r="F115" s="276">
        <v>0</v>
      </c>
      <c r="G115" s="276">
        <v>0</v>
      </c>
      <c r="H115" s="276">
        <v>0</v>
      </c>
    </row>
    <row r="116" spans="1:8" x14ac:dyDescent="0.25">
      <c r="A116" s="253"/>
      <c r="B116" s="238" t="s">
        <v>335</v>
      </c>
      <c r="C116" s="276">
        <v>0</v>
      </c>
      <c r="D116" s="276">
        <v>0</v>
      </c>
      <c r="E116" s="276">
        <v>0</v>
      </c>
      <c r="F116" s="276">
        <v>0</v>
      </c>
      <c r="G116" s="276">
        <v>0</v>
      </c>
      <c r="H116" s="276">
        <v>0</v>
      </c>
    </row>
    <row r="117" spans="1:8" x14ac:dyDescent="0.25">
      <c r="A117" s="253"/>
      <c r="B117" s="238" t="s">
        <v>336</v>
      </c>
      <c r="C117" s="276">
        <v>0</v>
      </c>
      <c r="D117" s="276">
        <v>0</v>
      </c>
      <c r="E117" s="276">
        <v>0</v>
      </c>
      <c r="F117" s="276">
        <v>0</v>
      </c>
      <c r="G117" s="276">
        <v>0</v>
      </c>
      <c r="H117" s="276">
        <v>0</v>
      </c>
    </row>
    <row r="118" spans="1:8" x14ac:dyDescent="0.25">
      <c r="A118" s="253"/>
      <c r="B118" s="238" t="s">
        <v>337</v>
      </c>
      <c r="C118" s="276">
        <v>0</v>
      </c>
      <c r="D118" s="276">
        <v>0</v>
      </c>
      <c r="E118" s="276">
        <v>0</v>
      </c>
      <c r="F118" s="276">
        <v>0</v>
      </c>
      <c r="G118" s="276">
        <v>0</v>
      </c>
      <c r="H118" s="276">
        <v>0</v>
      </c>
    </row>
    <row r="119" spans="1:8" x14ac:dyDescent="0.25">
      <c r="A119" s="253"/>
      <c r="B119" s="238" t="s">
        <v>338</v>
      </c>
      <c r="C119" s="276">
        <v>0</v>
      </c>
      <c r="D119" s="276">
        <v>0</v>
      </c>
      <c r="E119" s="276">
        <v>0</v>
      </c>
      <c r="F119" s="276">
        <v>0</v>
      </c>
      <c r="G119" s="276">
        <v>0</v>
      </c>
      <c r="H119" s="276">
        <v>0</v>
      </c>
    </row>
    <row r="120" spans="1:8" x14ac:dyDescent="0.25">
      <c r="A120" s="253"/>
      <c r="B120" s="238" t="s">
        <v>339</v>
      </c>
      <c r="C120" s="276">
        <v>0</v>
      </c>
      <c r="D120" s="276">
        <v>0</v>
      </c>
      <c r="E120" s="276">
        <v>0</v>
      </c>
      <c r="F120" s="276">
        <v>0</v>
      </c>
      <c r="G120" s="276">
        <v>0</v>
      </c>
      <c r="H120" s="276">
        <v>0</v>
      </c>
    </row>
    <row r="121" spans="1:8" x14ac:dyDescent="0.25">
      <c r="A121" s="253"/>
      <c r="B121" s="238" t="s">
        <v>340</v>
      </c>
      <c r="C121" s="276">
        <v>0</v>
      </c>
      <c r="D121" s="276">
        <v>0</v>
      </c>
      <c r="E121" s="276">
        <v>0</v>
      </c>
      <c r="F121" s="276">
        <v>0</v>
      </c>
      <c r="G121" s="276">
        <v>0</v>
      </c>
      <c r="H121" s="276">
        <v>0</v>
      </c>
    </row>
    <row r="122" spans="1:8" x14ac:dyDescent="0.25">
      <c r="A122" s="253"/>
      <c r="B122" s="238" t="s">
        <v>341</v>
      </c>
      <c r="C122" s="276">
        <v>0</v>
      </c>
      <c r="D122" s="276">
        <v>0</v>
      </c>
      <c r="E122" s="276">
        <v>0</v>
      </c>
      <c r="F122" s="276">
        <v>0</v>
      </c>
      <c r="G122" s="276">
        <v>0</v>
      </c>
      <c r="H122" s="276">
        <v>0</v>
      </c>
    </row>
    <row r="123" spans="1:8" x14ac:dyDescent="0.25">
      <c r="A123" s="410" t="s">
        <v>342</v>
      </c>
      <c r="B123" s="370"/>
      <c r="C123" s="276">
        <v>0</v>
      </c>
      <c r="D123" s="276">
        <v>0</v>
      </c>
      <c r="E123" s="276">
        <v>0</v>
      </c>
      <c r="F123" s="276">
        <v>0</v>
      </c>
      <c r="G123" s="276">
        <v>0</v>
      </c>
      <c r="H123" s="276">
        <v>0</v>
      </c>
    </row>
    <row r="124" spans="1:8" x14ac:dyDescent="0.25">
      <c r="A124" s="253"/>
      <c r="B124" s="238" t="s">
        <v>343</v>
      </c>
      <c r="C124" s="276">
        <v>0</v>
      </c>
      <c r="D124" s="276">
        <v>0</v>
      </c>
      <c r="E124" s="276">
        <v>0</v>
      </c>
      <c r="F124" s="276">
        <v>0</v>
      </c>
      <c r="G124" s="276">
        <v>0</v>
      </c>
      <c r="H124" s="276">
        <v>0</v>
      </c>
    </row>
    <row r="125" spans="1:8" x14ac:dyDescent="0.25">
      <c r="A125" s="253"/>
      <c r="B125" s="238" t="s">
        <v>344</v>
      </c>
      <c r="C125" s="276">
        <v>0</v>
      </c>
      <c r="D125" s="276">
        <v>0</v>
      </c>
      <c r="E125" s="276">
        <v>0</v>
      </c>
      <c r="F125" s="276">
        <v>0</v>
      </c>
      <c r="G125" s="276">
        <v>0</v>
      </c>
      <c r="H125" s="276">
        <v>0</v>
      </c>
    </row>
    <row r="126" spans="1:8" x14ac:dyDescent="0.25">
      <c r="A126" s="253"/>
      <c r="B126" s="238" t="s">
        <v>345</v>
      </c>
      <c r="C126" s="276">
        <v>0</v>
      </c>
      <c r="D126" s="276">
        <v>0</v>
      </c>
      <c r="E126" s="276">
        <v>0</v>
      </c>
      <c r="F126" s="276">
        <v>0</v>
      </c>
      <c r="G126" s="276">
        <v>0</v>
      </c>
      <c r="H126" s="276">
        <v>0</v>
      </c>
    </row>
    <row r="127" spans="1:8" x14ac:dyDescent="0.25">
      <c r="A127" s="253"/>
      <c r="B127" s="257" t="s">
        <v>346</v>
      </c>
      <c r="C127" s="276">
        <v>0</v>
      </c>
      <c r="D127" s="276">
        <v>0</v>
      </c>
      <c r="E127" s="276">
        <v>0</v>
      </c>
      <c r="F127" s="276">
        <v>0</v>
      </c>
      <c r="G127" s="276">
        <v>0</v>
      </c>
      <c r="H127" s="276">
        <v>0</v>
      </c>
    </row>
    <row r="128" spans="1:8" x14ac:dyDescent="0.25">
      <c r="A128" s="253"/>
      <c r="B128" s="257" t="s">
        <v>347</v>
      </c>
      <c r="C128" s="276">
        <v>0</v>
      </c>
      <c r="D128" s="276">
        <v>0</v>
      </c>
      <c r="E128" s="276">
        <v>0</v>
      </c>
      <c r="F128" s="276">
        <v>0</v>
      </c>
      <c r="G128" s="276">
        <v>0</v>
      </c>
      <c r="H128" s="276">
        <v>0</v>
      </c>
    </row>
    <row r="129" spans="1:8" x14ac:dyDescent="0.25">
      <c r="A129" s="253"/>
      <c r="B129" s="257" t="s">
        <v>348</v>
      </c>
      <c r="C129" s="276">
        <v>0</v>
      </c>
      <c r="D129" s="276">
        <v>0</v>
      </c>
      <c r="E129" s="276">
        <v>0</v>
      </c>
      <c r="F129" s="276">
        <v>0</v>
      </c>
      <c r="G129" s="276">
        <v>0</v>
      </c>
      <c r="H129" s="276">
        <v>0</v>
      </c>
    </row>
    <row r="130" spans="1:8" x14ac:dyDescent="0.25">
      <c r="A130" s="253"/>
      <c r="B130" s="257" t="s">
        <v>349</v>
      </c>
      <c r="C130" s="276">
        <v>0</v>
      </c>
      <c r="D130" s="276">
        <v>0</v>
      </c>
      <c r="E130" s="276">
        <v>0</v>
      </c>
      <c r="F130" s="276">
        <v>0</v>
      </c>
      <c r="G130" s="276">
        <v>0</v>
      </c>
      <c r="H130" s="276">
        <v>0</v>
      </c>
    </row>
    <row r="131" spans="1:8" x14ac:dyDescent="0.25">
      <c r="A131" s="253"/>
      <c r="B131" s="257" t="s">
        <v>350</v>
      </c>
      <c r="C131" s="276">
        <v>0</v>
      </c>
      <c r="D131" s="276">
        <v>0</v>
      </c>
      <c r="E131" s="276">
        <v>0</v>
      </c>
      <c r="F131" s="276">
        <v>0</v>
      </c>
      <c r="G131" s="276">
        <v>0</v>
      </c>
      <c r="H131" s="276">
        <v>0</v>
      </c>
    </row>
    <row r="132" spans="1:8" x14ac:dyDescent="0.25">
      <c r="A132" s="253"/>
      <c r="B132" s="257" t="s">
        <v>351</v>
      </c>
      <c r="C132" s="276">
        <v>0</v>
      </c>
      <c r="D132" s="276">
        <v>0</v>
      </c>
      <c r="E132" s="276">
        <v>0</v>
      </c>
      <c r="F132" s="276">
        <v>0</v>
      </c>
      <c r="G132" s="276">
        <v>0</v>
      </c>
      <c r="H132" s="276">
        <v>0</v>
      </c>
    </row>
    <row r="133" spans="1:8" x14ac:dyDescent="0.25">
      <c r="A133" s="410" t="s">
        <v>352</v>
      </c>
      <c r="B133" s="370"/>
      <c r="C133" s="276">
        <v>0</v>
      </c>
      <c r="D133" s="276">
        <v>0</v>
      </c>
      <c r="E133" s="276">
        <v>0</v>
      </c>
      <c r="F133" s="276">
        <v>0</v>
      </c>
      <c r="G133" s="276">
        <v>0</v>
      </c>
      <c r="H133" s="276">
        <v>0</v>
      </c>
    </row>
    <row r="134" spans="1:8" x14ac:dyDescent="0.25">
      <c r="A134" s="253"/>
      <c r="B134" s="257" t="s">
        <v>353</v>
      </c>
      <c r="C134" s="276">
        <v>0</v>
      </c>
      <c r="D134" s="276">
        <v>0</v>
      </c>
      <c r="E134" s="276">
        <v>0</v>
      </c>
      <c r="F134" s="276">
        <v>0</v>
      </c>
      <c r="G134" s="276">
        <v>0</v>
      </c>
      <c r="H134" s="276">
        <v>0</v>
      </c>
    </row>
    <row r="135" spans="1:8" x14ac:dyDescent="0.25">
      <c r="A135" s="253"/>
      <c r="B135" s="257" t="s">
        <v>354</v>
      </c>
      <c r="C135" s="276">
        <v>0</v>
      </c>
      <c r="D135" s="276">
        <v>0</v>
      </c>
      <c r="E135" s="276">
        <v>0</v>
      </c>
      <c r="F135" s="276">
        <v>0</v>
      </c>
      <c r="G135" s="276">
        <v>0</v>
      </c>
      <c r="H135" s="276">
        <v>0</v>
      </c>
    </row>
    <row r="136" spans="1:8" x14ac:dyDescent="0.25">
      <c r="A136" s="253"/>
      <c r="B136" s="257" t="s">
        <v>355</v>
      </c>
      <c r="C136" s="276">
        <v>0</v>
      </c>
      <c r="D136" s="276">
        <v>0</v>
      </c>
      <c r="E136" s="276">
        <v>0</v>
      </c>
      <c r="F136" s="276">
        <v>0</v>
      </c>
      <c r="G136" s="276">
        <v>0</v>
      </c>
      <c r="H136" s="276">
        <v>0</v>
      </c>
    </row>
    <row r="137" spans="1:8" x14ac:dyDescent="0.25">
      <c r="A137" s="410" t="s">
        <v>356</v>
      </c>
      <c r="B137" s="370"/>
      <c r="C137" s="276">
        <v>0</v>
      </c>
      <c r="D137" s="276">
        <v>0</v>
      </c>
      <c r="E137" s="276">
        <v>0</v>
      </c>
      <c r="F137" s="276">
        <v>0</v>
      </c>
      <c r="G137" s="276">
        <v>0</v>
      </c>
      <c r="H137" s="276">
        <v>0</v>
      </c>
    </row>
    <row r="138" spans="1:8" x14ac:dyDescent="0.25">
      <c r="A138" s="253"/>
      <c r="B138" s="257" t="s">
        <v>357</v>
      </c>
      <c r="C138" s="276">
        <v>0</v>
      </c>
      <c r="D138" s="276">
        <v>0</v>
      </c>
      <c r="E138" s="276">
        <v>0</v>
      </c>
      <c r="F138" s="276">
        <v>0</v>
      </c>
      <c r="G138" s="276">
        <v>0</v>
      </c>
      <c r="H138" s="276">
        <v>0</v>
      </c>
    </row>
    <row r="139" spans="1:8" ht="15.75" thickBot="1" x14ac:dyDescent="0.3">
      <c r="A139" s="270"/>
      <c r="B139" s="271" t="s">
        <v>358</v>
      </c>
      <c r="C139" s="283">
        <v>0</v>
      </c>
      <c r="D139" s="283">
        <v>0</v>
      </c>
      <c r="E139" s="283">
        <v>0</v>
      </c>
      <c r="F139" s="283">
        <v>0</v>
      </c>
      <c r="G139" s="283">
        <v>0</v>
      </c>
      <c r="H139" s="283">
        <v>0</v>
      </c>
    </row>
    <row r="140" spans="1:8" x14ac:dyDescent="0.25">
      <c r="A140" s="253"/>
      <c r="B140" s="257" t="s">
        <v>359</v>
      </c>
      <c r="C140" s="276">
        <v>0</v>
      </c>
      <c r="D140" s="276">
        <v>0</v>
      </c>
      <c r="E140" s="276">
        <v>0</v>
      </c>
      <c r="F140" s="276">
        <v>0</v>
      </c>
      <c r="G140" s="276">
        <v>0</v>
      </c>
      <c r="H140" s="276">
        <v>0</v>
      </c>
    </row>
    <row r="141" spans="1:8" x14ac:dyDescent="0.25">
      <c r="A141" s="253"/>
      <c r="B141" s="257" t="s">
        <v>360</v>
      </c>
      <c r="C141" s="276">
        <v>0</v>
      </c>
      <c r="D141" s="276">
        <v>0</v>
      </c>
      <c r="E141" s="276">
        <v>0</v>
      </c>
      <c r="F141" s="276">
        <v>0</v>
      </c>
      <c r="G141" s="276">
        <v>0</v>
      </c>
      <c r="H141" s="276">
        <v>0</v>
      </c>
    </row>
    <row r="142" spans="1:8" x14ac:dyDescent="0.25">
      <c r="A142" s="253"/>
      <c r="B142" s="257" t="s">
        <v>361</v>
      </c>
      <c r="C142" s="276">
        <v>0</v>
      </c>
      <c r="D142" s="276">
        <v>0</v>
      </c>
      <c r="E142" s="276">
        <v>0</v>
      </c>
      <c r="F142" s="276">
        <v>0</v>
      </c>
      <c r="G142" s="276">
        <v>0</v>
      </c>
      <c r="H142" s="276">
        <v>0</v>
      </c>
    </row>
    <row r="143" spans="1:8" x14ac:dyDescent="0.25">
      <c r="A143" s="253"/>
      <c r="B143" s="257" t="s">
        <v>362</v>
      </c>
      <c r="C143" s="276">
        <v>0</v>
      </c>
      <c r="D143" s="276">
        <v>0</v>
      </c>
      <c r="E143" s="276">
        <v>0</v>
      </c>
      <c r="F143" s="276">
        <v>0</v>
      </c>
      <c r="G143" s="276">
        <v>0</v>
      </c>
      <c r="H143" s="276">
        <v>0</v>
      </c>
    </row>
    <row r="144" spans="1:8" x14ac:dyDescent="0.25">
      <c r="A144" s="253"/>
      <c r="B144" s="257" t="s">
        <v>363</v>
      </c>
      <c r="C144" s="276">
        <v>0</v>
      </c>
      <c r="D144" s="276">
        <v>0</v>
      </c>
      <c r="E144" s="276">
        <v>0</v>
      </c>
      <c r="F144" s="276">
        <v>0</v>
      </c>
      <c r="G144" s="276">
        <v>0</v>
      </c>
      <c r="H144" s="276">
        <v>0</v>
      </c>
    </row>
    <row r="145" spans="1:8" x14ac:dyDescent="0.25">
      <c r="A145" s="253"/>
      <c r="B145" s="257" t="s">
        <v>364</v>
      </c>
      <c r="C145" s="276">
        <v>0</v>
      </c>
      <c r="D145" s="276">
        <v>0</v>
      </c>
      <c r="E145" s="276">
        <v>0</v>
      </c>
      <c r="F145" s="276">
        <v>0</v>
      </c>
      <c r="G145" s="276">
        <v>0</v>
      </c>
      <c r="H145" s="276">
        <v>0</v>
      </c>
    </row>
    <row r="146" spans="1:8" x14ac:dyDescent="0.25">
      <c r="A146" s="410" t="s">
        <v>365</v>
      </c>
      <c r="B146" s="370"/>
      <c r="C146" s="276">
        <v>0</v>
      </c>
      <c r="D146" s="276">
        <v>0</v>
      </c>
      <c r="E146" s="276">
        <v>0</v>
      </c>
      <c r="F146" s="276">
        <v>0</v>
      </c>
      <c r="G146" s="276">
        <v>0</v>
      </c>
      <c r="H146" s="276">
        <v>0</v>
      </c>
    </row>
    <row r="147" spans="1:8" x14ac:dyDescent="0.25">
      <c r="A147" s="253"/>
      <c r="B147" s="257" t="s">
        <v>366</v>
      </c>
      <c r="C147" s="276">
        <v>0</v>
      </c>
      <c r="D147" s="276">
        <v>0</v>
      </c>
      <c r="E147" s="276">
        <v>0</v>
      </c>
      <c r="F147" s="276">
        <v>0</v>
      </c>
      <c r="G147" s="276">
        <v>0</v>
      </c>
      <c r="H147" s="276">
        <v>0</v>
      </c>
    </row>
    <row r="148" spans="1:8" x14ac:dyDescent="0.25">
      <c r="A148" s="253"/>
      <c r="B148" s="257" t="s">
        <v>367</v>
      </c>
      <c r="C148" s="276">
        <v>0</v>
      </c>
      <c r="D148" s="276">
        <v>0</v>
      </c>
      <c r="E148" s="276">
        <v>0</v>
      </c>
      <c r="F148" s="276">
        <v>0</v>
      </c>
      <c r="G148" s="276">
        <v>0</v>
      </c>
      <c r="H148" s="276">
        <v>0</v>
      </c>
    </row>
    <row r="149" spans="1:8" x14ac:dyDescent="0.25">
      <c r="A149" s="253"/>
      <c r="B149" s="257" t="s">
        <v>368</v>
      </c>
      <c r="C149" s="276">
        <v>0</v>
      </c>
      <c r="D149" s="276">
        <v>0</v>
      </c>
      <c r="E149" s="276">
        <v>0</v>
      </c>
      <c r="F149" s="276">
        <v>0</v>
      </c>
      <c r="G149" s="276">
        <v>0</v>
      </c>
      <c r="H149" s="276">
        <v>0</v>
      </c>
    </row>
    <row r="150" spans="1:8" x14ac:dyDescent="0.25">
      <c r="A150" s="410" t="s">
        <v>369</v>
      </c>
      <c r="B150" s="370"/>
      <c r="C150" s="276">
        <v>0</v>
      </c>
      <c r="D150" s="276">
        <v>0</v>
      </c>
      <c r="E150" s="276">
        <v>0</v>
      </c>
      <c r="F150" s="276">
        <v>0</v>
      </c>
      <c r="G150" s="276">
        <v>0</v>
      </c>
      <c r="H150" s="276">
        <v>0</v>
      </c>
    </row>
    <row r="151" spans="1:8" x14ac:dyDescent="0.25">
      <c r="A151" s="253"/>
      <c r="B151" s="257" t="s">
        <v>370</v>
      </c>
      <c r="C151" s="276">
        <v>0</v>
      </c>
      <c r="D151" s="276">
        <v>0</v>
      </c>
      <c r="E151" s="276">
        <v>0</v>
      </c>
      <c r="F151" s="276">
        <v>0</v>
      </c>
      <c r="G151" s="276">
        <v>0</v>
      </c>
      <c r="H151" s="276">
        <v>0</v>
      </c>
    </row>
    <row r="152" spans="1:8" x14ac:dyDescent="0.25">
      <c r="A152" s="253"/>
      <c r="B152" s="257" t="s">
        <v>371</v>
      </c>
      <c r="C152" s="276">
        <v>0</v>
      </c>
      <c r="D152" s="276">
        <v>0</v>
      </c>
      <c r="E152" s="276">
        <v>0</v>
      </c>
      <c r="F152" s="276">
        <v>0</v>
      </c>
      <c r="G152" s="276">
        <v>0</v>
      </c>
      <c r="H152" s="276">
        <v>0</v>
      </c>
    </row>
    <row r="153" spans="1:8" x14ac:dyDescent="0.25">
      <c r="A153" s="253"/>
      <c r="B153" s="257" t="s">
        <v>372</v>
      </c>
      <c r="C153" s="276">
        <v>0</v>
      </c>
      <c r="D153" s="276">
        <v>0</v>
      </c>
      <c r="E153" s="276">
        <v>0</v>
      </c>
      <c r="F153" s="276">
        <v>0</v>
      </c>
      <c r="G153" s="276">
        <v>0</v>
      </c>
      <c r="H153" s="276">
        <v>0</v>
      </c>
    </row>
    <row r="154" spans="1:8" x14ac:dyDescent="0.25">
      <c r="A154" s="253"/>
      <c r="B154" s="257" t="s">
        <v>373</v>
      </c>
      <c r="C154" s="276">
        <v>0</v>
      </c>
      <c r="D154" s="276">
        <v>0</v>
      </c>
      <c r="E154" s="276">
        <v>0</v>
      </c>
      <c r="F154" s="276">
        <v>0</v>
      </c>
      <c r="G154" s="276">
        <v>0</v>
      </c>
      <c r="H154" s="276">
        <v>0</v>
      </c>
    </row>
    <row r="155" spans="1:8" x14ac:dyDescent="0.25">
      <c r="A155" s="253"/>
      <c r="B155" s="257" t="s">
        <v>374</v>
      </c>
      <c r="C155" s="276">
        <v>0</v>
      </c>
      <c r="D155" s="276">
        <v>0</v>
      </c>
      <c r="E155" s="276">
        <v>0</v>
      </c>
      <c r="F155" s="276">
        <v>0</v>
      </c>
      <c r="G155" s="276">
        <v>0</v>
      </c>
      <c r="H155" s="276">
        <v>0</v>
      </c>
    </row>
    <row r="156" spans="1:8" x14ac:dyDescent="0.25">
      <c r="A156" s="253"/>
      <c r="B156" s="257" t="s">
        <v>375</v>
      </c>
      <c r="C156" s="276">
        <v>0</v>
      </c>
      <c r="D156" s="276">
        <v>0</v>
      </c>
      <c r="E156" s="276">
        <v>0</v>
      </c>
      <c r="F156" s="276">
        <v>0</v>
      </c>
      <c r="G156" s="276">
        <v>0</v>
      </c>
      <c r="H156" s="276">
        <v>0</v>
      </c>
    </row>
    <row r="157" spans="1:8" x14ac:dyDescent="0.25">
      <c r="A157" s="253"/>
      <c r="B157" s="257" t="s">
        <v>376</v>
      </c>
      <c r="C157" s="276">
        <v>0</v>
      </c>
      <c r="D157" s="276">
        <v>0</v>
      </c>
      <c r="E157" s="276">
        <v>0</v>
      </c>
      <c r="F157" s="276">
        <v>0</v>
      </c>
      <c r="G157" s="276">
        <v>0</v>
      </c>
      <c r="H157" s="276">
        <v>0</v>
      </c>
    </row>
    <row r="158" spans="1:8" x14ac:dyDescent="0.25">
      <c r="A158" s="253"/>
      <c r="B158" s="257"/>
      <c r="C158" s="276"/>
      <c r="D158" s="276"/>
      <c r="E158" s="276"/>
      <c r="F158" s="276"/>
      <c r="G158" s="276"/>
      <c r="H158" s="252"/>
    </row>
    <row r="159" spans="1:8" x14ac:dyDescent="0.25">
      <c r="A159" s="346" t="s">
        <v>378</v>
      </c>
      <c r="B159" s="347"/>
      <c r="C159" s="281">
        <f>+C81</f>
        <v>125000001</v>
      </c>
      <c r="D159" s="281">
        <f t="shared" ref="D159:H159" si="14">+D81</f>
        <v>4660555.66</v>
      </c>
      <c r="E159" s="281">
        <f t="shared" si="14"/>
        <v>129660556.66000001</v>
      </c>
      <c r="F159" s="281">
        <f t="shared" si="14"/>
        <v>128101460.17</v>
      </c>
      <c r="G159" s="281">
        <f t="shared" si="14"/>
        <v>124536118.54000001</v>
      </c>
      <c r="H159" s="281">
        <f t="shared" si="14"/>
        <v>1559096.4900000009</v>
      </c>
    </row>
    <row r="160" spans="1:8" ht="15.75" thickBot="1" x14ac:dyDescent="0.3">
      <c r="A160" s="270"/>
      <c r="B160" s="271"/>
      <c r="C160" s="282"/>
      <c r="D160" s="268"/>
      <c r="E160" s="268"/>
      <c r="F160" s="268"/>
      <c r="G160" s="268"/>
      <c r="H160" s="268"/>
    </row>
    <row r="162" spans="1:8" x14ac:dyDescent="0.25">
      <c r="A162" s="414" t="s">
        <v>635</v>
      </c>
      <c r="B162" s="414"/>
      <c r="C162" s="414"/>
      <c r="D162" s="414"/>
      <c r="E162" s="414"/>
      <c r="F162" s="414"/>
      <c r="G162" s="414"/>
      <c r="H162" s="414"/>
    </row>
    <row r="163" spans="1:8" x14ac:dyDescent="0.25">
      <c r="A163" s="414"/>
      <c r="B163" s="414"/>
      <c r="C163" s="414"/>
      <c r="D163" s="414"/>
      <c r="E163" s="414"/>
      <c r="F163" s="414"/>
      <c r="G163" s="414"/>
      <c r="H163" s="414"/>
    </row>
    <row r="164" spans="1:8" x14ac:dyDescent="0.25">
      <c r="A164" s="181"/>
      <c r="B164" s="181"/>
      <c r="C164" s="181"/>
      <c r="D164" s="181"/>
      <c r="E164" s="181"/>
      <c r="F164" s="181"/>
      <c r="G164" s="181"/>
    </row>
    <row r="165" spans="1:8" x14ac:dyDescent="0.25">
      <c r="A165" s="181"/>
      <c r="B165" s="181"/>
      <c r="C165" s="181"/>
      <c r="D165" s="181"/>
      <c r="E165" s="181"/>
      <c r="F165" s="181"/>
      <c r="G165" s="181"/>
    </row>
    <row r="166" spans="1:8" x14ac:dyDescent="0.25">
      <c r="A166" s="153"/>
      <c r="B166" s="154"/>
      <c r="C166" s="155"/>
      <c r="D166" s="155"/>
      <c r="E166" s="199"/>
      <c r="F166" s="157"/>
      <c r="G166" s="154"/>
    </row>
    <row r="167" spans="1:8" x14ac:dyDescent="0.25">
      <c r="A167" s="100"/>
      <c r="B167" s="353"/>
      <c r="C167" s="353"/>
      <c r="D167" s="102"/>
      <c r="E167" s="116"/>
      <c r="F167" s="116"/>
      <c r="G167" s="116"/>
    </row>
    <row r="168" spans="1:8" x14ac:dyDescent="0.25">
      <c r="A168" s="200"/>
      <c r="B168" s="354" t="s">
        <v>636</v>
      </c>
      <c r="C168" s="354"/>
      <c r="D168" s="102"/>
      <c r="E168" s="397" t="s">
        <v>795</v>
      </c>
      <c r="F168" s="397"/>
      <c r="G168" s="397"/>
    </row>
    <row r="169" spans="1:8" x14ac:dyDescent="0.25">
      <c r="A169" s="201"/>
      <c r="B169" s="348" t="s">
        <v>796</v>
      </c>
      <c r="C169" s="348"/>
      <c r="D169" s="202"/>
      <c r="E169" s="398" t="s">
        <v>803</v>
      </c>
      <c r="F169" s="398"/>
      <c r="G169" s="398"/>
      <c r="H169" s="144"/>
    </row>
    <row r="170" spans="1:8" x14ac:dyDescent="0.25">
      <c r="A170" s="144"/>
      <c r="B170" s="125"/>
      <c r="C170" s="144"/>
      <c r="D170" s="110"/>
      <c r="E170" s="354"/>
      <c r="F170" s="354"/>
      <c r="G170" s="354"/>
      <c r="H170" s="144"/>
    </row>
    <row r="171" spans="1:8" ht="15" customHeight="1" x14ac:dyDescent="0.25">
      <c r="A171" s="144"/>
      <c r="B171" s="124"/>
      <c r="C171" s="144"/>
      <c r="D171" s="112"/>
      <c r="E171" s="348"/>
      <c r="F171" s="348"/>
      <c r="G171" s="348"/>
      <c r="H171" s="144"/>
    </row>
    <row r="172" spans="1:8" x14ac:dyDescent="0.25">
      <c r="A172" s="144"/>
      <c r="B172" s="144"/>
      <c r="C172" s="144"/>
      <c r="D172" s="144"/>
      <c r="E172" s="144"/>
      <c r="F172" s="144"/>
      <c r="G172" s="144"/>
      <c r="H172" s="144"/>
    </row>
  </sheetData>
  <mergeCells count="30">
    <mergeCell ref="A162:H163"/>
    <mergeCell ref="B167:C167"/>
    <mergeCell ref="B168:C168"/>
    <mergeCell ref="E168:G168"/>
    <mergeCell ref="B169:C169"/>
    <mergeCell ref="E169:G169"/>
    <mergeCell ref="E170:G170"/>
    <mergeCell ref="E171:G171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82:B82"/>
    <mergeCell ref="A123:B123"/>
    <mergeCell ref="A84:B84"/>
    <mergeCell ref="A83:B83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</mergeCells>
  <pageMargins left="0.70866141732283472" right="0.70866141732283472" top="0.74803149606299213" bottom="0.74803149606299213" header="0.31496062992125984" footer="0.31496062992125984"/>
  <pageSetup scale="80" orientation="landscape" r:id="rId1"/>
  <rowBreaks count="4" manualBreakCount="4">
    <brk id="40" max="16383" man="1"/>
    <brk id="72" max="16383" man="1"/>
    <brk id="106" max="16383" man="1"/>
    <brk id="13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view="pageBreakPreview" topLeftCell="A67" zoomScale="60" zoomScaleNormal="100" workbookViewId="0">
      <selection activeCell="A94" sqref="A94:G102"/>
    </sheetView>
  </sheetViews>
  <sheetFormatPr baseColWidth="10" defaultRowHeight="15" x14ac:dyDescent="0.25"/>
  <cols>
    <col min="1" max="1" width="20.625" bestFit="1" customWidth="1"/>
  </cols>
  <sheetData>
    <row r="1" spans="1:7" x14ac:dyDescent="0.25">
      <c r="A1" s="467" t="s">
        <v>120</v>
      </c>
      <c r="B1" s="468"/>
      <c r="C1" s="468"/>
      <c r="D1" s="468"/>
      <c r="E1" s="468"/>
      <c r="F1" s="468"/>
      <c r="G1" s="469"/>
    </row>
    <row r="2" spans="1:7" x14ac:dyDescent="0.25">
      <c r="A2" s="327" t="s">
        <v>297</v>
      </c>
      <c r="B2" s="328"/>
      <c r="C2" s="328"/>
      <c r="D2" s="328"/>
      <c r="E2" s="328"/>
      <c r="F2" s="328"/>
      <c r="G2" s="329"/>
    </row>
    <row r="3" spans="1:7" x14ac:dyDescent="0.25">
      <c r="A3" s="327" t="s">
        <v>379</v>
      </c>
      <c r="B3" s="328"/>
      <c r="C3" s="328"/>
      <c r="D3" s="328"/>
      <c r="E3" s="328"/>
      <c r="F3" s="328"/>
      <c r="G3" s="329"/>
    </row>
    <row r="4" spans="1:7" x14ac:dyDescent="0.25">
      <c r="A4" s="327" t="s">
        <v>640</v>
      </c>
      <c r="B4" s="328"/>
      <c r="C4" s="328"/>
      <c r="D4" s="328"/>
      <c r="E4" s="328"/>
      <c r="F4" s="328"/>
      <c r="G4" s="329"/>
    </row>
    <row r="5" spans="1:7" ht="15.75" thickBot="1" x14ac:dyDescent="0.3">
      <c r="A5" s="330" t="s">
        <v>1</v>
      </c>
      <c r="B5" s="331"/>
      <c r="C5" s="331"/>
      <c r="D5" s="331"/>
      <c r="E5" s="331"/>
      <c r="F5" s="331"/>
      <c r="G5" s="332"/>
    </row>
    <row r="6" spans="1:7" ht="15.75" thickBot="1" x14ac:dyDescent="0.3">
      <c r="A6" s="337" t="s">
        <v>2</v>
      </c>
      <c r="B6" s="470" t="s">
        <v>299</v>
      </c>
      <c r="C6" s="471"/>
      <c r="D6" s="471"/>
      <c r="E6" s="471"/>
      <c r="F6" s="472"/>
      <c r="G6" s="337" t="s">
        <v>300</v>
      </c>
    </row>
    <row r="7" spans="1:7" ht="36.75" thickBot="1" x14ac:dyDescent="0.3">
      <c r="A7" s="339"/>
      <c r="B7" s="183" t="s">
        <v>186</v>
      </c>
      <c r="C7" s="183" t="s">
        <v>230</v>
      </c>
      <c r="D7" s="183" t="s">
        <v>231</v>
      </c>
      <c r="E7" s="183" t="s">
        <v>187</v>
      </c>
      <c r="F7" s="183" t="s">
        <v>204</v>
      </c>
      <c r="G7" s="339"/>
    </row>
    <row r="8" spans="1:7" ht="16.5" customHeight="1" x14ac:dyDescent="0.25">
      <c r="A8" s="167" t="s">
        <v>380</v>
      </c>
      <c r="B8" s="473">
        <f t="shared" ref="B8:F8" si="0">SUM(B10:B88)</f>
        <v>125000001</v>
      </c>
      <c r="C8" s="473">
        <f t="shared" si="0"/>
        <v>4660555.3599999994</v>
      </c>
      <c r="D8" s="473">
        <f t="shared" si="0"/>
        <v>129660556.35999988</v>
      </c>
      <c r="E8" s="473">
        <f t="shared" si="0"/>
        <v>128101461.04999988</v>
      </c>
      <c r="F8" s="473">
        <f t="shared" si="0"/>
        <v>124536137.89999987</v>
      </c>
      <c r="G8" s="473">
        <f t="shared" ref="G8" si="1">SUM(G10:G88)</f>
        <v>1559095.3100000038</v>
      </c>
    </row>
    <row r="9" spans="1:7" x14ac:dyDescent="0.25">
      <c r="A9" s="167" t="s">
        <v>381</v>
      </c>
      <c r="B9" s="474"/>
      <c r="C9" s="474"/>
      <c r="D9" s="474"/>
      <c r="E9" s="474"/>
      <c r="F9" s="474"/>
      <c r="G9" s="474"/>
    </row>
    <row r="10" spans="1:7" x14ac:dyDescent="0.25">
      <c r="A10" s="151" t="s">
        <v>716</v>
      </c>
      <c r="B10" s="152">
        <v>0</v>
      </c>
      <c r="C10" s="152">
        <v>25884014.98</v>
      </c>
      <c r="D10" s="152">
        <f>+C10</f>
        <v>25884014.98</v>
      </c>
      <c r="E10" s="152">
        <v>25884014.98</v>
      </c>
      <c r="F10" s="152">
        <v>25872159.879999999</v>
      </c>
      <c r="G10" s="152">
        <f>+D10-E10</f>
        <v>0</v>
      </c>
    </row>
    <row r="11" spans="1:7" ht="36" x14ac:dyDescent="0.25">
      <c r="A11" s="151" t="s">
        <v>717</v>
      </c>
      <c r="B11" s="152">
        <v>125000001</v>
      </c>
      <c r="C11" s="152">
        <v>-53998079.810000002</v>
      </c>
      <c r="D11" s="152">
        <f>+B11+C11</f>
        <v>71001921.189999998</v>
      </c>
      <c r="E11" s="152">
        <v>69442825.849999994</v>
      </c>
      <c r="F11" s="152">
        <v>67836799.819999993</v>
      </c>
      <c r="G11" s="152">
        <f t="shared" ref="G11:G23" si="2">+D11-E11</f>
        <v>1559095.3400000036</v>
      </c>
    </row>
    <row r="12" spans="1:7" x14ac:dyDescent="0.25">
      <c r="A12" s="151" t="s">
        <v>718</v>
      </c>
      <c r="B12" s="152">
        <v>0</v>
      </c>
      <c r="C12" s="152">
        <v>65790</v>
      </c>
      <c r="D12" s="152">
        <f t="shared" ref="D12:D17" si="3">+C12</f>
        <v>65790</v>
      </c>
      <c r="E12" s="152">
        <v>65790</v>
      </c>
      <c r="F12" s="152">
        <v>65790</v>
      </c>
      <c r="G12" s="152">
        <f t="shared" si="2"/>
        <v>0</v>
      </c>
    </row>
    <row r="13" spans="1:7" x14ac:dyDescent="0.25">
      <c r="A13" s="151" t="s">
        <v>719</v>
      </c>
      <c r="B13" s="152">
        <v>0</v>
      </c>
      <c r="C13" s="152">
        <v>1679416.06</v>
      </c>
      <c r="D13" s="152">
        <f t="shared" si="3"/>
        <v>1679416.06</v>
      </c>
      <c r="E13" s="152">
        <v>1679416.06</v>
      </c>
      <c r="F13" s="152">
        <v>1659700.35</v>
      </c>
      <c r="G13" s="152">
        <f t="shared" si="2"/>
        <v>0</v>
      </c>
    </row>
    <row r="14" spans="1:7" x14ac:dyDescent="0.25">
      <c r="A14" s="151" t="s">
        <v>720</v>
      </c>
      <c r="B14" s="152">
        <v>0</v>
      </c>
      <c r="C14" s="152">
        <v>3171348.31</v>
      </c>
      <c r="D14" s="152">
        <f t="shared" si="3"/>
        <v>3171348.31</v>
      </c>
      <c r="E14" s="152">
        <v>3171348.34</v>
      </c>
      <c r="F14" s="152">
        <v>3162853.23</v>
      </c>
      <c r="G14" s="152">
        <f t="shared" si="2"/>
        <v>-2.9999999795109034E-2</v>
      </c>
    </row>
    <row r="15" spans="1:7" x14ac:dyDescent="0.25">
      <c r="A15" s="151" t="s">
        <v>721</v>
      </c>
      <c r="B15" s="152">
        <v>0</v>
      </c>
      <c r="C15" s="152">
        <v>418651.21</v>
      </c>
      <c r="D15" s="152">
        <f t="shared" si="3"/>
        <v>418651.21</v>
      </c>
      <c r="E15" s="152">
        <v>418651.21</v>
      </c>
      <c r="F15" s="152">
        <v>417716.21</v>
      </c>
      <c r="G15" s="152">
        <f t="shared" si="2"/>
        <v>0</v>
      </c>
    </row>
    <row r="16" spans="1:7" x14ac:dyDescent="0.25">
      <c r="A16" s="151" t="s">
        <v>722</v>
      </c>
      <c r="B16" s="152">
        <v>0</v>
      </c>
      <c r="C16" s="152">
        <v>2390960.2200000002</v>
      </c>
      <c r="D16" s="152">
        <f t="shared" si="3"/>
        <v>2390960.2200000002</v>
      </c>
      <c r="E16" s="152">
        <v>2390960.2200000002</v>
      </c>
      <c r="F16" s="152">
        <v>2246379.09</v>
      </c>
      <c r="G16" s="152">
        <f t="shared" si="2"/>
        <v>0</v>
      </c>
    </row>
    <row r="17" spans="1:7" x14ac:dyDescent="0.25">
      <c r="A17" s="151" t="s">
        <v>723</v>
      </c>
      <c r="B17" s="152">
        <v>0</v>
      </c>
      <c r="C17" s="152">
        <v>328582.71000000002</v>
      </c>
      <c r="D17" s="152">
        <f t="shared" si="3"/>
        <v>328582.71000000002</v>
      </c>
      <c r="E17" s="152">
        <v>328582.71000000002</v>
      </c>
      <c r="F17" s="152">
        <v>327748.99</v>
      </c>
      <c r="G17" s="152">
        <f t="shared" si="2"/>
        <v>0</v>
      </c>
    </row>
    <row r="18" spans="1:7" x14ac:dyDescent="0.25">
      <c r="A18" s="151" t="s">
        <v>724</v>
      </c>
      <c r="B18" s="152">
        <v>0</v>
      </c>
      <c r="C18" s="152">
        <v>1595538.21</v>
      </c>
      <c r="D18" s="152">
        <f t="shared" ref="D18:F81" si="4">+C18</f>
        <v>1595538.21</v>
      </c>
      <c r="E18" s="152">
        <v>1595538.21</v>
      </c>
      <c r="F18" s="152">
        <v>1500915.83</v>
      </c>
      <c r="G18" s="152">
        <f t="shared" si="2"/>
        <v>0</v>
      </c>
    </row>
    <row r="19" spans="1:7" x14ac:dyDescent="0.25">
      <c r="A19" s="151" t="s">
        <v>725</v>
      </c>
      <c r="B19" s="152">
        <v>0</v>
      </c>
      <c r="C19" s="152">
        <v>8983111.8000000007</v>
      </c>
      <c r="D19" s="152">
        <f t="shared" si="4"/>
        <v>8983111.8000000007</v>
      </c>
      <c r="E19" s="152">
        <v>8983111.8000000007</v>
      </c>
      <c r="F19" s="152">
        <v>8878560</v>
      </c>
      <c r="G19" s="152">
        <f t="shared" si="2"/>
        <v>0</v>
      </c>
    </row>
    <row r="20" spans="1:7" x14ac:dyDescent="0.25">
      <c r="A20" s="151" t="s">
        <v>726</v>
      </c>
      <c r="B20" s="152">
        <v>0</v>
      </c>
      <c r="C20" s="152">
        <v>954973.4</v>
      </c>
      <c r="D20" s="152">
        <f t="shared" si="4"/>
        <v>954973.4</v>
      </c>
      <c r="E20" s="152">
        <v>954973.4</v>
      </c>
      <c r="F20" s="152">
        <v>866228.71</v>
      </c>
      <c r="G20" s="152">
        <f t="shared" si="2"/>
        <v>0</v>
      </c>
    </row>
    <row r="21" spans="1:7" x14ac:dyDescent="0.25">
      <c r="A21" s="151" t="s">
        <v>727</v>
      </c>
      <c r="B21" s="152">
        <v>0</v>
      </c>
      <c r="C21" s="152">
        <v>1476588.54</v>
      </c>
      <c r="D21" s="152">
        <f t="shared" si="4"/>
        <v>1476588.54</v>
      </c>
      <c r="E21" s="152">
        <v>1476588.54</v>
      </c>
      <c r="F21" s="152">
        <v>1337137.01</v>
      </c>
      <c r="G21" s="152">
        <f t="shared" si="2"/>
        <v>0</v>
      </c>
    </row>
    <row r="22" spans="1:7" x14ac:dyDescent="0.25">
      <c r="A22" s="151" t="s">
        <v>728</v>
      </c>
      <c r="B22" s="152">
        <v>0</v>
      </c>
      <c r="C22" s="152">
        <v>356256.24</v>
      </c>
      <c r="D22" s="152">
        <f t="shared" si="4"/>
        <v>356256.24</v>
      </c>
      <c r="E22" s="152">
        <v>356256.24</v>
      </c>
      <c r="F22" s="152">
        <v>319109.46000000002</v>
      </c>
      <c r="G22" s="152">
        <f t="shared" si="2"/>
        <v>0</v>
      </c>
    </row>
    <row r="23" spans="1:7" x14ac:dyDescent="0.25">
      <c r="A23" s="151" t="s">
        <v>729</v>
      </c>
      <c r="B23" s="152">
        <v>0</v>
      </c>
      <c r="C23" s="152">
        <v>1501454.5</v>
      </c>
      <c r="D23" s="152">
        <f t="shared" si="4"/>
        <v>1501454.5</v>
      </c>
      <c r="E23" s="152">
        <v>1501454.5</v>
      </c>
      <c r="F23" s="152">
        <v>1168598.81</v>
      </c>
      <c r="G23" s="152">
        <f t="shared" si="2"/>
        <v>0</v>
      </c>
    </row>
    <row r="24" spans="1:7" x14ac:dyDescent="0.25">
      <c r="A24" s="151" t="s">
        <v>730</v>
      </c>
      <c r="B24" s="152">
        <v>0</v>
      </c>
      <c r="C24" s="152">
        <v>694036.84</v>
      </c>
      <c r="D24" s="152">
        <f t="shared" si="4"/>
        <v>694036.84</v>
      </c>
      <c r="E24" s="152">
        <v>694036.84</v>
      </c>
      <c r="F24" s="152">
        <v>594387.05000000005</v>
      </c>
      <c r="G24" s="152">
        <f>+D24-E24</f>
        <v>0</v>
      </c>
    </row>
    <row r="25" spans="1:7" ht="24" x14ac:dyDescent="0.25">
      <c r="A25" s="151" t="s">
        <v>731</v>
      </c>
      <c r="B25" s="152">
        <v>0</v>
      </c>
      <c r="C25" s="152">
        <v>73999.899999999994</v>
      </c>
      <c r="D25" s="152">
        <f t="shared" si="4"/>
        <v>73999.899999999994</v>
      </c>
      <c r="E25" s="152">
        <f t="shared" si="4"/>
        <v>73999.899999999994</v>
      </c>
      <c r="F25" s="152">
        <f>+E25</f>
        <v>73999.899999999994</v>
      </c>
      <c r="G25" s="152">
        <f t="shared" ref="G25:G88" si="5">+D25-E25</f>
        <v>0</v>
      </c>
    </row>
    <row r="26" spans="1:7" x14ac:dyDescent="0.25">
      <c r="A26" s="151" t="s">
        <v>733</v>
      </c>
      <c r="B26" s="152">
        <v>0</v>
      </c>
      <c r="C26" s="152">
        <v>77999.94</v>
      </c>
      <c r="D26" s="152">
        <f t="shared" si="4"/>
        <v>77999.94</v>
      </c>
      <c r="E26" s="152">
        <f t="shared" si="4"/>
        <v>77999.94</v>
      </c>
      <c r="F26" s="152">
        <f t="shared" si="4"/>
        <v>77999.94</v>
      </c>
      <c r="G26" s="152">
        <f t="shared" si="5"/>
        <v>0</v>
      </c>
    </row>
    <row r="27" spans="1:7" ht="24" x14ac:dyDescent="0.25">
      <c r="A27" s="151" t="s">
        <v>734</v>
      </c>
      <c r="B27" s="152">
        <v>0</v>
      </c>
      <c r="C27" s="152">
        <v>77249.98</v>
      </c>
      <c r="D27" s="152">
        <f t="shared" si="4"/>
        <v>77249.98</v>
      </c>
      <c r="E27" s="152">
        <f t="shared" si="4"/>
        <v>77249.98</v>
      </c>
      <c r="F27" s="152">
        <f t="shared" si="4"/>
        <v>77249.98</v>
      </c>
      <c r="G27" s="152">
        <f t="shared" si="5"/>
        <v>0</v>
      </c>
    </row>
    <row r="28" spans="1:7" x14ac:dyDescent="0.25">
      <c r="A28" s="151" t="s">
        <v>735</v>
      </c>
      <c r="B28" s="152">
        <v>0</v>
      </c>
      <c r="C28" s="152">
        <v>79999.960000000006</v>
      </c>
      <c r="D28" s="152">
        <f t="shared" si="4"/>
        <v>79999.960000000006</v>
      </c>
      <c r="E28" s="152">
        <f t="shared" si="4"/>
        <v>79999.960000000006</v>
      </c>
      <c r="F28" s="152">
        <f t="shared" si="4"/>
        <v>79999.960000000006</v>
      </c>
      <c r="G28" s="152">
        <f t="shared" si="5"/>
        <v>0</v>
      </c>
    </row>
    <row r="29" spans="1:7" x14ac:dyDescent="0.25">
      <c r="A29" s="151" t="s">
        <v>736</v>
      </c>
      <c r="B29" s="152">
        <v>0</v>
      </c>
      <c r="C29" s="152">
        <v>75048.789999999994</v>
      </c>
      <c r="D29" s="152">
        <f t="shared" si="4"/>
        <v>75048.789999999994</v>
      </c>
      <c r="E29" s="152">
        <f t="shared" si="4"/>
        <v>75048.789999999994</v>
      </c>
      <c r="F29" s="152">
        <f t="shared" si="4"/>
        <v>75048.789999999994</v>
      </c>
      <c r="G29" s="152">
        <f t="shared" si="5"/>
        <v>0</v>
      </c>
    </row>
    <row r="30" spans="1:7" x14ac:dyDescent="0.25">
      <c r="A30" s="151" t="s">
        <v>732</v>
      </c>
      <c r="B30" s="152">
        <v>0</v>
      </c>
      <c r="C30" s="152">
        <v>70649.84</v>
      </c>
      <c r="D30" s="152">
        <f t="shared" si="4"/>
        <v>70649.84</v>
      </c>
      <c r="E30" s="152">
        <f t="shared" si="4"/>
        <v>70649.84</v>
      </c>
      <c r="F30" s="152">
        <f t="shared" si="4"/>
        <v>70649.84</v>
      </c>
      <c r="G30" s="152">
        <f t="shared" si="5"/>
        <v>0</v>
      </c>
    </row>
    <row r="31" spans="1:7" x14ac:dyDescent="0.25">
      <c r="A31" s="151" t="s">
        <v>737</v>
      </c>
      <c r="B31" s="152">
        <v>0</v>
      </c>
      <c r="C31" s="152">
        <v>79999.960000000006</v>
      </c>
      <c r="D31" s="152">
        <f t="shared" si="4"/>
        <v>79999.960000000006</v>
      </c>
      <c r="E31" s="152">
        <f t="shared" si="4"/>
        <v>79999.960000000006</v>
      </c>
      <c r="F31" s="152">
        <f t="shared" si="4"/>
        <v>79999.960000000006</v>
      </c>
      <c r="G31" s="152">
        <f t="shared" si="5"/>
        <v>0</v>
      </c>
    </row>
    <row r="32" spans="1:7" x14ac:dyDescent="0.25">
      <c r="A32" s="151" t="s">
        <v>738</v>
      </c>
      <c r="B32" s="152">
        <v>0</v>
      </c>
      <c r="C32" s="152">
        <v>79999.960000000006</v>
      </c>
      <c r="D32" s="152">
        <f t="shared" si="4"/>
        <v>79999.960000000006</v>
      </c>
      <c r="E32" s="152">
        <f t="shared" si="4"/>
        <v>79999.960000000006</v>
      </c>
      <c r="F32" s="152">
        <f t="shared" si="4"/>
        <v>79999.960000000006</v>
      </c>
      <c r="G32" s="152">
        <f t="shared" si="5"/>
        <v>0</v>
      </c>
    </row>
    <row r="33" spans="1:7" x14ac:dyDescent="0.25">
      <c r="A33" s="151" t="s">
        <v>739</v>
      </c>
      <c r="B33" s="152">
        <v>0</v>
      </c>
      <c r="C33" s="152">
        <v>79999.960000000006</v>
      </c>
      <c r="D33" s="152">
        <f t="shared" si="4"/>
        <v>79999.960000000006</v>
      </c>
      <c r="E33" s="152">
        <f t="shared" si="4"/>
        <v>79999.960000000006</v>
      </c>
      <c r="F33" s="152">
        <f t="shared" si="4"/>
        <v>79999.960000000006</v>
      </c>
      <c r="G33" s="152">
        <f t="shared" si="5"/>
        <v>0</v>
      </c>
    </row>
    <row r="34" spans="1:7" x14ac:dyDescent="0.25">
      <c r="A34" s="151" t="s">
        <v>740</v>
      </c>
      <c r="B34" s="152">
        <v>0</v>
      </c>
      <c r="C34" s="152">
        <v>77069.06</v>
      </c>
      <c r="D34" s="152">
        <f t="shared" si="4"/>
        <v>77069.06</v>
      </c>
      <c r="E34" s="152">
        <f t="shared" si="4"/>
        <v>77069.06</v>
      </c>
      <c r="F34" s="152">
        <f t="shared" si="4"/>
        <v>77069.06</v>
      </c>
      <c r="G34" s="152">
        <f t="shared" si="5"/>
        <v>0</v>
      </c>
    </row>
    <row r="35" spans="1:7" ht="15.75" thickBot="1" x14ac:dyDescent="0.3">
      <c r="A35" s="288" t="s">
        <v>741</v>
      </c>
      <c r="B35" s="174">
        <v>0</v>
      </c>
      <c r="C35" s="174">
        <v>79999.960000000006</v>
      </c>
      <c r="D35" s="174">
        <f t="shared" si="4"/>
        <v>79999.960000000006</v>
      </c>
      <c r="E35" s="174">
        <f t="shared" si="4"/>
        <v>79999.960000000006</v>
      </c>
      <c r="F35" s="174">
        <f t="shared" si="4"/>
        <v>79999.960000000006</v>
      </c>
      <c r="G35" s="174">
        <f t="shared" si="5"/>
        <v>0</v>
      </c>
    </row>
    <row r="36" spans="1:7" x14ac:dyDescent="0.25">
      <c r="A36" s="151" t="s">
        <v>742</v>
      </c>
      <c r="B36" s="152">
        <v>0</v>
      </c>
      <c r="C36" s="152">
        <v>79342.06</v>
      </c>
      <c r="D36" s="152">
        <f t="shared" si="4"/>
        <v>79342.06</v>
      </c>
      <c r="E36" s="152">
        <f t="shared" si="4"/>
        <v>79342.06</v>
      </c>
      <c r="F36" s="152">
        <f t="shared" si="4"/>
        <v>79342.06</v>
      </c>
      <c r="G36" s="152">
        <f t="shared" si="5"/>
        <v>0</v>
      </c>
    </row>
    <row r="37" spans="1:7" x14ac:dyDescent="0.25">
      <c r="A37" s="151" t="s">
        <v>743</v>
      </c>
      <c r="B37" s="152">
        <v>0</v>
      </c>
      <c r="C37" s="152">
        <v>79999.960000000006</v>
      </c>
      <c r="D37" s="152">
        <f t="shared" si="4"/>
        <v>79999.960000000006</v>
      </c>
      <c r="E37" s="152">
        <f t="shared" si="4"/>
        <v>79999.960000000006</v>
      </c>
      <c r="F37" s="152">
        <f t="shared" si="4"/>
        <v>79999.960000000006</v>
      </c>
      <c r="G37" s="152">
        <f t="shared" si="5"/>
        <v>0</v>
      </c>
    </row>
    <row r="38" spans="1:7" x14ac:dyDescent="0.25">
      <c r="A38" s="151" t="s">
        <v>744</v>
      </c>
      <c r="B38" s="152">
        <v>0</v>
      </c>
      <c r="C38" s="152">
        <v>79999.960000000006</v>
      </c>
      <c r="D38" s="152">
        <f t="shared" si="4"/>
        <v>79999.960000000006</v>
      </c>
      <c r="E38" s="152">
        <f t="shared" si="4"/>
        <v>79999.960000000006</v>
      </c>
      <c r="F38" s="152">
        <f t="shared" si="4"/>
        <v>79999.960000000006</v>
      </c>
      <c r="G38" s="152">
        <f t="shared" si="5"/>
        <v>0</v>
      </c>
    </row>
    <row r="39" spans="1:7" x14ac:dyDescent="0.25">
      <c r="A39" s="151" t="s">
        <v>745</v>
      </c>
      <c r="B39" s="152">
        <v>0</v>
      </c>
      <c r="C39" s="152">
        <v>77249.98</v>
      </c>
      <c r="D39" s="152">
        <f t="shared" si="4"/>
        <v>77249.98</v>
      </c>
      <c r="E39" s="152">
        <f t="shared" si="4"/>
        <v>77249.98</v>
      </c>
      <c r="F39" s="152">
        <f t="shared" si="4"/>
        <v>77249.98</v>
      </c>
      <c r="G39" s="152">
        <f t="shared" si="5"/>
        <v>0</v>
      </c>
    </row>
    <row r="40" spans="1:7" x14ac:dyDescent="0.25">
      <c r="A40" s="151" t="s">
        <v>746</v>
      </c>
      <c r="B40" s="152">
        <v>0</v>
      </c>
      <c r="C40" s="152">
        <v>79999.960000000006</v>
      </c>
      <c r="D40" s="152">
        <f t="shared" si="4"/>
        <v>79999.960000000006</v>
      </c>
      <c r="E40" s="152">
        <f t="shared" si="4"/>
        <v>79999.960000000006</v>
      </c>
      <c r="F40" s="152">
        <f t="shared" si="4"/>
        <v>79999.960000000006</v>
      </c>
      <c r="G40" s="152">
        <f t="shared" si="5"/>
        <v>0</v>
      </c>
    </row>
    <row r="41" spans="1:7" x14ac:dyDescent="0.25">
      <c r="A41" s="151" t="s">
        <v>747</v>
      </c>
      <c r="B41" s="152">
        <v>0</v>
      </c>
      <c r="C41" s="152">
        <v>71750.02</v>
      </c>
      <c r="D41" s="152">
        <f t="shared" si="4"/>
        <v>71750.02</v>
      </c>
      <c r="E41" s="152">
        <f t="shared" si="4"/>
        <v>71750.02</v>
      </c>
      <c r="F41" s="152">
        <f t="shared" si="4"/>
        <v>71750.02</v>
      </c>
      <c r="G41" s="152">
        <f t="shared" si="5"/>
        <v>0</v>
      </c>
    </row>
    <row r="42" spans="1:7" x14ac:dyDescent="0.25">
      <c r="A42" s="151" t="s">
        <v>793</v>
      </c>
      <c r="B42" s="152">
        <v>0</v>
      </c>
      <c r="C42" s="152">
        <v>79999.960000000006</v>
      </c>
      <c r="D42" s="152">
        <f t="shared" si="4"/>
        <v>79999.960000000006</v>
      </c>
      <c r="E42" s="152">
        <f t="shared" si="4"/>
        <v>79999.960000000006</v>
      </c>
      <c r="F42" s="152">
        <f t="shared" si="4"/>
        <v>79999.960000000006</v>
      </c>
      <c r="G42" s="152">
        <f t="shared" si="5"/>
        <v>0</v>
      </c>
    </row>
    <row r="43" spans="1:7" x14ac:dyDescent="0.25">
      <c r="A43" s="151" t="s">
        <v>748</v>
      </c>
      <c r="B43" s="152">
        <v>0</v>
      </c>
      <c r="C43" s="152">
        <v>79756.539999999994</v>
      </c>
      <c r="D43" s="152">
        <f t="shared" si="4"/>
        <v>79756.539999999994</v>
      </c>
      <c r="E43" s="152">
        <f t="shared" si="4"/>
        <v>79756.539999999994</v>
      </c>
      <c r="F43" s="152">
        <f t="shared" si="4"/>
        <v>79756.539999999994</v>
      </c>
      <c r="G43" s="152">
        <f t="shared" si="5"/>
        <v>0</v>
      </c>
    </row>
    <row r="44" spans="1:7" x14ac:dyDescent="0.25">
      <c r="A44" s="151" t="s">
        <v>749</v>
      </c>
      <c r="B44" s="152">
        <v>0</v>
      </c>
      <c r="C44" s="152">
        <v>79999.960000000006</v>
      </c>
      <c r="D44" s="152">
        <f t="shared" si="4"/>
        <v>79999.960000000006</v>
      </c>
      <c r="E44" s="152">
        <f t="shared" si="4"/>
        <v>79999.960000000006</v>
      </c>
      <c r="F44" s="152">
        <f t="shared" si="4"/>
        <v>79999.960000000006</v>
      </c>
      <c r="G44" s="152">
        <f t="shared" si="5"/>
        <v>0</v>
      </c>
    </row>
    <row r="45" spans="1:7" x14ac:dyDescent="0.25">
      <c r="A45" s="151" t="s">
        <v>750</v>
      </c>
      <c r="B45" s="152">
        <v>0</v>
      </c>
      <c r="C45" s="152">
        <v>79999.960000000006</v>
      </c>
      <c r="D45" s="152">
        <f t="shared" si="4"/>
        <v>79999.960000000006</v>
      </c>
      <c r="E45" s="152">
        <f t="shared" si="4"/>
        <v>79999.960000000006</v>
      </c>
      <c r="F45" s="152">
        <f t="shared" si="4"/>
        <v>79999.960000000006</v>
      </c>
      <c r="G45" s="152">
        <f t="shared" si="5"/>
        <v>0</v>
      </c>
    </row>
    <row r="46" spans="1:7" x14ac:dyDescent="0.25">
      <c r="A46" s="151" t="s">
        <v>792</v>
      </c>
      <c r="B46" s="152">
        <v>0</v>
      </c>
      <c r="C46" s="152">
        <v>79999.960000000006</v>
      </c>
      <c r="D46" s="152">
        <f t="shared" si="4"/>
        <v>79999.960000000006</v>
      </c>
      <c r="E46" s="152">
        <f t="shared" si="4"/>
        <v>79999.960000000006</v>
      </c>
      <c r="F46" s="152">
        <f t="shared" si="4"/>
        <v>79999.960000000006</v>
      </c>
      <c r="G46" s="152">
        <f t="shared" si="5"/>
        <v>0</v>
      </c>
    </row>
    <row r="47" spans="1:7" x14ac:dyDescent="0.25">
      <c r="A47" s="151" t="s">
        <v>751</v>
      </c>
      <c r="B47" s="152">
        <v>0</v>
      </c>
      <c r="C47" s="152">
        <v>79342.06</v>
      </c>
      <c r="D47" s="152">
        <f t="shared" si="4"/>
        <v>79342.06</v>
      </c>
      <c r="E47" s="152">
        <f t="shared" si="4"/>
        <v>79342.06</v>
      </c>
      <c r="F47" s="152">
        <f t="shared" si="4"/>
        <v>79342.06</v>
      </c>
      <c r="G47" s="152">
        <f t="shared" si="5"/>
        <v>0</v>
      </c>
    </row>
    <row r="48" spans="1:7" x14ac:dyDescent="0.25">
      <c r="A48" s="151" t="s">
        <v>791</v>
      </c>
      <c r="B48" s="152">
        <v>0</v>
      </c>
      <c r="C48" s="152">
        <v>76888.14</v>
      </c>
      <c r="D48" s="152">
        <f t="shared" si="4"/>
        <v>76888.14</v>
      </c>
      <c r="E48" s="152">
        <f t="shared" si="4"/>
        <v>76888.14</v>
      </c>
      <c r="F48" s="152">
        <f t="shared" si="4"/>
        <v>76888.14</v>
      </c>
      <c r="G48" s="152">
        <f t="shared" si="5"/>
        <v>0</v>
      </c>
    </row>
    <row r="49" spans="1:7" x14ac:dyDescent="0.25">
      <c r="A49" s="151" t="s">
        <v>752</v>
      </c>
      <c r="B49" s="152">
        <v>0</v>
      </c>
      <c r="C49" s="152">
        <v>74500</v>
      </c>
      <c r="D49" s="152">
        <f t="shared" si="4"/>
        <v>74500</v>
      </c>
      <c r="E49" s="152">
        <f t="shared" si="4"/>
        <v>74500</v>
      </c>
      <c r="F49" s="152">
        <f t="shared" si="4"/>
        <v>74500</v>
      </c>
      <c r="G49" s="152">
        <f t="shared" si="5"/>
        <v>0</v>
      </c>
    </row>
    <row r="50" spans="1:7" x14ac:dyDescent="0.25">
      <c r="A50" s="151" t="s">
        <v>753</v>
      </c>
      <c r="B50" s="152">
        <v>0</v>
      </c>
      <c r="C50" s="152">
        <v>79999.960000000006</v>
      </c>
      <c r="D50" s="152">
        <f t="shared" si="4"/>
        <v>79999.960000000006</v>
      </c>
      <c r="E50" s="152">
        <f t="shared" si="4"/>
        <v>79999.960000000006</v>
      </c>
      <c r="F50" s="152">
        <f t="shared" si="4"/>
        <v>79999.960000000006</v>
      </c>
      <c r="G50" s="152">
        <f t="shared" si="5"/>
        <v>0</v>
      </c>
    </row>
    <row r="51" spans="1:7" x14ac:dyDescent="0.25">
      <c r="A51" s="151" t="s">
        <v>754</v>
      </c>
      <c r="B51" s="152">
        <v>0</v>
      </c>
      <c r="C51" s="152">
        <v>79999.960000000006</v>
      </c>
      <c r="D51" s="152">
        <f t="shared" si="4"/>
        <v>79999.960000000006</v>
      </c>
      <c r="E51" s="152">
        <f t="shared" si="4"/>
        <v>79999.960000000006</v>
      </c>
      <c r="F51" s="152">
        <f t="shared" si="4"/>
        <v>79999.960000000006</v>
      </c>
      <c r="G51" s="152">
        <f t="shared" si="5"/>
        <v>0</v>
      </c>
    </row>
    <row r="52" spans="1:7" x14ac:dyDescent="0.25">
      <c r="A52" s="151" t="s">
        <v>755</v>
      </c>
      <c r="B52" s="152">
        <v>0</v>
      </c>
      <c r="C52" s="152">
        <v>79819.039999999994</v>
      </c>
      <c r="D52" s="152">
        <f t="shared" si="4"/>
        <v>79819.039999999994</v>
      </c>
      <c r="E52" s="152">
        <f t="shared" si="4"/>
        <v>79819.039999999994</v>
      </c>
      <c r="F52" s="152">
        <f t="shared" si="4"/>
        <v>79819.039999999994</v>
      </c>
      <c r="G52" s="152">
        <f t="shared" si="5"/>
        <v>0</v>
      </c>
    </row>
    <row r="53" spans="1:7" x14ac:dyDescent="0.25">
      <c r="A53" s="151" t="s">
        <v>756</v>
      </c>
      <c r="B53" s="152">
        <v>0</v>
      </c>
      <c r="C53" s="152">
        <v>79999.960000000006</v>
      </c>
      <c r="D53" s="152">
        <f t="shared" si="4"/>
        <v>79999.960000000006</v>
      </c>
      <c r="E53" s="152">
        <f t="shared" si="4"/>
        <v>79999.960000000006</v>
      </c>
      <c r="F53" s="152">
        <f t="shared" si="4"/>
        <v>79999.960000000006</v>
      </c>
      <c r="G53" s="152">
        <f t="shared" si="5"/>
        <v>0</v>
      </c>
    </row>
    <row r="54" spans="1:7" x14ac:dyDescent="0.25">
      <c r="A54" s="151" t="s">
        <v>757</v>
      </c>
      <c r="B54" s="152">
        <v>0</v>
      </c>
      <c r="C54" s="152">
        <v>79819.039999999994</v>
      </c>
      <c r="D54" s="152">
        <f t="shared" si="4"/>
        <v>79819.039999999994</v>
      </c>
      <c r="E54" s="152">
        <f t="shared" si="4"/>
        <v>79819.039999999994</v>
      </c>
      <c r="F54" s="152">
        <f t="shared" si="4"/>
        <v>79819.039999999994</v>
      </c>
      <c r="G54" s="152">
        <f t="shared" si="5"/>
        <v>0</v>
      </c>
    </row>
    <row r="55" spans="1:7" x14ac:dyDescent="0.25">
      <c r="A55" s="151" t="s">
        <v>758</v>
      </c>
      <c r="B55" s="152">
        <v>0</v>
      </c>
      <c r="C55" s="152">
        <v>79999.960000000006</v>
      </c>
      <c r="D55" s="152">
        <f t="shared" si="4"/>
        <v>79999.960000000006</v>
      </c>
      <c r="E55" s="152">
        <f t="shared" si="4"/>
        <v>79999.960000000006</v>
      </c>
      <c r="F55" s="152">
        <f t="shared" si="4"/>
        <v>79999.960000000006</v>
      </c>
      <c r="G55" s="152">
        <f t="shared" si="5"/>
        <v>0</v>
      </c>
    </row>
    <row r="56" spans="1:7" x14ac:dyDescent="0.25">
      <c r="A56" s="151" t="s">
        <v>759</v>
      </c>
      <c r="B56" s="152">
        <v>0</v>
      </c>
      <c r="C56" s="152">
        <v>79819.039999999994</v>
      </c>
      <c r="D56" s="152">
        <f t="shared" si="4"/>
        <v>79819.039999999994</v>
      </c>
      <c r="E56" s="152">
        <f t="shared" si="4"/>
        <v>79819.039999999994</v>
      </c>
      <c r="F56" s="152">
        <f t="shared" si="4"/>
        <v>79819.039999999994</v>
      </c>
      <c r="G56" s="152">
        <f t="shared" si="5"/>
        <v>0</v>
      </c>
    </row>
    <row r="57" spans="1:7" x14ac:dyDescent="0.25">
      <c r="A57" s="151" t="s">
        <v>760</v>
      </c>
      <c r="B57" s="152">
        <v>0</v>
      </c>
      <c r="C57" s="152">
        <v>69823.62</v>
      </c>
      <c r="D57" s="152">
        <f t="shared" si="4"/>
        <v>69823.62</v>
      </c>
      <c r="E57" s="152">
        <f t="shared" si="4"/>
        <v>69823.62</v>
      </c>
      <c r="F57" s="152">
        <f t="shared" si="4"/>
        <v>69823.62</v>
      </c>
      <c r="G57" s="152">
        <f t="shared" si="5"/>
        <v>0</v>
      </c>
    </row>
    <row r="58" spans="1:7" x14ac:dyDescent="0.25">
      <c r="A58" s="151" t="s">
        <v>761</v>
      </c>
      <c r="B58" s="152">
        <v>0</v>
      </c>
      <c r="C58" s="152">
        <v>73638.06</v>
      </c>
      <c r="D58" s="152">
        <f t="shared" si="4"/>
        <v>73638.06</v>
      </c>
      <c r="E58" s="152">
        <f t="shared" si="4"/>
        <v>73638.06</v>
      </c>
      <c r="F58" s="152">
        <f t="shared" si="4"/>
        <v>73638.06</v>
      </c>
      <c r="G58" s="152">
        <f t="shared" si="5"/>
        <v>0</v>
      </c>
    </row>
    <row r="59" spans="1:7" x14ac:dyDescent="0.25">
      <c r="A59" s="151" t="s">
        <v>762</v>
      </c>
      <c r="B59" s="152">
        <v>0</v>
      </c>
      <c r="C59" s="152">
        <v>77999.94</v>
      </c>
      <c r="D59" s="152">
        <f t="shared" si="4"/>
        <v>77999.94</v>
      </c>
      <c r="E59" s="152">
        <f t="shared" si="4"/>
        <v>77999.94</v>
      </c>
      <c r="F59" s="152">
        <f t="shared" si="4"/>
        <v>77999.94</v>
      </c>
      <c r="G59" s="152">
        <f t="shared" si="5"/>
        <v>0</v>
      </c>
    </row>
    <row r="60" spans="1:7" x14ac:dyDescent="0.25">
      <c r="A60" s="151" t="s">
        <v>794</v>
      </c>
      <c r="B60" s="152">
        <v>0</v>
      </c>
      <c r="C60" s="152">
        <v>79999.960000000006</v>
      </c>
      <c r="D60" s="152">
        <f t="shared" si="4"/>
        <v>79999.960000000006</v>
      </c>
      <c r="E60" s="152">
        <f t="shared" si="4"/>
        <v>79999.960000000006</v>
      </c>
      <c r="F60" s="152">
        <f t="shared" si="4"/>
        <v>79999.960000000006</v>
      </c>
      <c r="G60" s="152">
        <f t="shared" si="5"/>
        <v>0</v>
      </c>
    </row>
    <row r="61" spans="1:7" x14ac:dyDescent="0.25">
      <c r="A61" s="151" t="s">
        <v>763</v>
      </c>
      <c r="B61" s="152">
        <v>0</v>
      </c>
      <c r="C61" s="152">
        <v>75638.080000000002</v>
      </c>
      <c r="D61" s="152">
        <f t="shared" si="4"/>
        <v>75638.080000000002</v>
      </c>
      <c r="E61" s="152">
        <f t="shared" si="4"/>
        <v>75638.080000000002</v>
      </c>
      <c r="F61" s="152">
        <f t="shared" si="4"/>
        <v>75638.080000000002</v>
      </c>
      <c r="G61" s="152">
        <f t="shared" si="5"/>
        <v>0</v>
      </c>
    </row>
    <row r="62" spans="1:7" x14ac:dyDescent="0.25">
      <c r="A62" s="151" t="s">
        <v>764</v>
      </c>
      <c r="B62" s="152">
        <v>0</v>
      </c>
      <c r="C62" s="152">
        <v>69976.47</v>
      </c>
      <c r="D62" s="152">
        <f t="shared" si="4"/>
        <v>69976.47</v>
      </c>
      <c r="E62" s="152">
        <f t="shared" si="4"/>
        <v>69976.47</v>
      </c>
      <c r="F62" s="152">
        <f t="shared" si="4"/>
        <v>69976.47</v>
      </c>
      <c r="G62" s="152">
        <f t="shared" si="5"/>
        <v>0</v>
      </c>
    </row>
    <row r="63" spans="1:7" x14ac:dyDescent="0.25">
      <c r="A63" s="151" t="s">
        <v>765</v>
      </c>
      <c r="B63" s="152">
        <v>0</v>
      </c>
      <c r="C63" s="152">
        <v>77819.02</v>
      </c>
      <c r="D63" s="152">
        <f t="shared" si="4"/>
        <v>77819.02</v>
      </c>
      <c r="E63" s="152">
        <f t="shared" si="4"/>
        <v>77819.02</v>
      </c>
      <c r="F63" s="152">
        <f t="shared" si="4"/>
        <v>77819.02</v>
      </c>
      <c r="G63" s="152">
        <f t="shared" si="5"/>
        <v>0</v>
      </c>
    </row>
    <row r="64" spans="1:7" x14ac:dyDescent="0.25">
      <c r="A64" s="151" t="s">
        <v>766</v>
      </c>
      <c r="B64" s="152">
        <v>0</v>
      </c>
      <c r="C64" s="152">
        <v>77999.94</v>
      </c>
      <c r="D64" s="152">
        <f t="shared" si="4"/>
        <v>77999.94</v>
      </c>
      <c r="E64" s="152">
        <f t="shared" si="4"/>
        <v>77999.94</v>
      </c>
      <c r="F64" s="152">
        <f t="shared" si="4"/>
        <v>77999.94</v>
      </c>
      <c r="G64" s="152">
        <f t="shared" si="5"/>
        <v>0</v>
      </c>
    </row>
    <row r="65" spans="1:7" x14ac:dyDescent="0.25">
      <c r="A65" s="151" t="s">
        <v>767</v>
      </c>
      <c r="B65" s="152">
        <v>0</v>
      </c>
      <c r="C65" s="152">
        <v>79457.2</v>
      </c>
      <c r="D65" s="152">
        <f t="shared" si="4"/>
        <v>79457.2</v>
      </c>
      <c r="E65" s="152">
        <f t="shared" si="4"/>
        <v>79457.2</v>
      </c>
      <c r="F65" s="152">
        <f t="shared" si="4"/>
        <v>79457.2</v>
      </c>
      <c r="G65" s="152">
        <f t="shared" si="5"/>
        <v>0</v>
      </c>
    </row>
    <row r="66" spans="1:7" ht="15.75" thickBot="1" x14ac:dyDescent="0.3">
      <c r="A66" s="288" t="s">
        <v>768</v>
      </c>
      <c r="B66" s="174">
        <v>0</v>
      </c>
      <c r="C66" s="174">
        <v>79999.960000000006</v>
      </c>
      <c r="D66" s="174">
        <f t="shared" si="4"/>
        <v>79999.960000000006</v>
      </c>
      <c r="E66" s="174">
        <f t="shared" si="4"/>
        <v>79999.960000000006</v>
      </c>
      <c r="F66" s="174">
        <f t="shared" si="4"/>
        <v>79999.960000000006</v>
      </c>
      <c r="G66" s="174">
        <f t="shared" si="5"/>
        <v>0</v>
      </c>
    </row>
    <row r="67" spans="1:7" x14ac:dyDescent="0.25">
      <c r="A67" s="151" t="s">
        <v>769</v>
      </c>
      <c r="B67" s="152">
        <v>0</v>
      </c>
      <c r="C67" s="152">
        <v>79999.960000000006</v>
      </c>
      <c r="D67" s="152">
        <f t="shared" si="4"/>
        <v>79999.960000000006</v>
      </c>
      <c r="E67" s="152">
        <f t="shared" si="4"/>
        <v>79999.960000000006</v>
      </c>
      <c r="F67" s="152">
        <f t="shared" si="4"/>
        <v>79999.960000000006</v>
      </c>
      <c r="G67" s="152">
        <f t="shared" si="5"/>
        <v>0</v>
      </c>
    </row>
    <row r="68" spans="1:7" x14ac:dyDescent="0.25">
      <c r="A68" s="151" t="s">
        <v>770</v>
      </c>
      <c r="B68" s="152">
        <v>0</v>
      </c>
      <c r="C68" s="152">
        <v>79868.38</v>
      </c>
      <c r="D68" s="152">
        <f t="shared" si="4"/>
        <v>79868.38</v>
      </c>
      <c r="E68" s="152">
        <f t="shared" si="4"/>
        <v>79868.38</v>
      </c>
      <c r="F68" s="152">
        <f t="shared" si="4"/>
        <v>79868.38</v>
      </c>
      <c r="G68" s="152">
        <f t="shared" si="5"/>
        <v>0</v>
      </c>
    </row>
    <row r="69" spans="1:7" x14ac:dyDescent="0.25">
      <c r="A69" s="151" t="s">
        <v>771</v>
      </c>
      <c r="B69" s="152">
        <v>0</v>
      </c>
      <c r="C69" s="152">
        <v>71999.88</v>
      </c>
      <c r="D69" s="152">
        <f t="shared" si="4"/>
        <v>71999.88</v>
      </c>
      <c r="E69" s="152">
        <f t="shared" si="4"/>
        <v>71999.88</v>
      </c>
      <c r="F69" s="152">
        <f t="shared" si="4"/>
        <v>71999.88</v>
      </c>
      <c r="G69" s="152">
        <f t="shared" si="5"/>
        <v>0</v>
      </c>
    </row>
    <row r="70" spans="1:7" x14ac:dyDescent="0.25">
      <c r="A70" s="151" t="s">
        <v>772</v>
      </c>
      <c r="B70" s="152">
        <v>0</v>
      </c>
      <c r="C70" s="152">
        <v>78684.160000000003</v>
      </c>
      <c r="D70" s="152">
        <f t="shared" si="4"/>
        <v>78684.160000000003</v>
      </c>
      <c r="E70" s="152">
        <f t="shared" si="4"/>
        <v>78684.160000000003</v>
      </c>
      <c r="F70" s="152">
        <f t="shared" si="4"/>
        <v>78684.160000000003</v>
      </c>
      <c r="G70" s="152">
        <f t="shared" si="5"/>
        <v>0</v>
      </c>
    </row>
    <row r="71" spans="1:7" x14ac:dyDescent="0.25">
      <c r="A71" s="151" t="s">
        <v>773</v>
      </c>
      <c r="B71" s="152">
        <v>0</v>
      </c>
      <c r="C71" s="152">
        <v>79999.960000000006</v>
      </c>
      <c r="D71" s="152">
        <f t="shared" si="4"/>
        <v>79999.960000000006</v>
      </c>
      <c r="E71" s="152">
        <f t="shared" si="4"/>
        <v>79999.960000000006</v>
      </c>
      <c r="F71" s="152">
        <f t="shared" si="4"/>
        <v>79999.960000000006</v>
      </c>
      <c r="G71" s="152">
        <f t="shared" si="5"/>
        <v>0</v>
      </c>
    </row>
    <row r="72" spans="1:7" x14ac:dyDescent="0.25">
      <c r="A72" s="151" t="s">
        <v>774</v>
      </c>
      <c r="B72" s="152">
        <v>0</v>
      </c>
      <c r="C72" s="152">
        <v>79999.960000000006</v>
      </c>
      <c r="D72" s="152">
        <f t="shared" si="4"/>
        <v>79999.960000000006</v>
      </c>
      <c r="E72" s="152">
        <f t="shared" si="4"/>
        <v>79999.960000000006</v>
      </c>
      <c r="F72" s="152">
        <f t="shared" si="4"/>
        <v>79999.960000000006</v>
      </c>
      <c r="G72" s="152">
        <f t="shared" si="5"/>
        <v>0</v>
      </c>
    </row>
    <row r="73" spans="1:7" x14ac:dyDescent="0.25">
      <c r="A73" s="151" t="s">
        <v>775</v>
      </c>
      <c r="B73" s="152">
        <v>0</v>
      </c>
      <c r="C73" s="152">
        <v>71638.039999999994</v>
      </c>
      <c r="D73" s="152">
        <f t="shared" si="4"/>
        <v>71638.039999999994</v>
      </c>
      <c r="E73" s="152">
        <f t="shared" si="4"/>
        <v>71638.039999999994</v>
      </c>
      <c r="F73" s="152">
        <f t="shared" si="4"/>
        <v>71638.039999999994</v>
      </c>
      <c r="G73" s="152">
        <f t="shared" si="5"/>
        <v>0</v>
      </c>
    </row>
    <row r="74" spans="1:7" x14ac:dyDescent="0.25">
      <c r="A74" s="151" t="s">
        <v>776</v>
      </c>
      <c r="B74" s="152">
        <v>0</v>
      </c>
      <c r="C74" s="152">
        <v>77999.94</v>
      </c>
      <c r="D74" s="152">
        <f t="shared" si="4"/>
        <v>77999.94</v>
      </c>
      <c r="E74" s="152">
        <f t="shared" si="4"/>
        <v>77999.94</v>
      </c>
      <c r="F74" s="152">
        <f t="shared" si="4"/>
        <v>77999.94</v>
      </c>
      <c r="G74" s="152">
        <f t="shared" si="5"/>
        <v>0</v>
      </c>
    </row>
    <row r="75" spans="1:7" x14ac:dyDescent="0.25">
      <c r="A75" s="151" t="s">
        <v>777</v>
      </c>
      <c r="B75" s="152">
        <v>0</v>
      </c>
      <c r="C75" s="152">
        <v>79999.960000000006</v>
      </c>
      <c r="D75" s="152">
        <f t="shared" si="4"/>
        <v>79999.960000000006</v>
      </c>
      <c r="E75" s="152">
        <f t="shared" si="4"/>
        <v>79999.960000000006</v>
      </c>
      <c r="F75" s="152">
        <f t="shared" si="4"/>
        <v>79999.960000000006</v>
      </c>
      <c r="G75" s="152">
        <f t="shared" si="5"/>
        <v>0</v>
      </c>
    </row>
    <row r="76" spans="1:7" x14ac:dyDescent="0.25">
      <c r="A76" s="151" t="s">
        <v>778</v>
      </c>
      <c r="B76" s="152">
        <v>0</v>
      </c>
      <c r="C76" s="152">
        <v>79999.960000000006</v>
      </c>
      <c r="D76" s="152">
        <f t="shared" si="4"/>
        <v>79999.960000000006</v>
      </c>
      <c r="E76" s="152">
        <f t="shared" si="4"/>
        <v>79999.960000000006</v>
      </c>
      <c r="F76" s="152">
        <f t="shared" si="4"/>
        <v>79999.960000000006</v>
      </c>
      <c r="G76" s="152">
        <f t="shared" si="5"/>
        <v>0</v>
      </c>
    </row>
    <row r="77" spans="1:7" x14ac:dyDescent="0.25">
      <c r="A77" s="151" t="s">
        <v>779</v>
      </c>
      <c r="B77" s="152">
        <v>0</v>
      </c>
      <c r="C77" s="152">
        <v>75999.92</v>
      </c>
      <c r="D77" s="152">
        <f t="shared" si="4"/>
        <v>75999.92</v>
      </c>
      <c r="E77" s="152">
        <f t="shared" si="4"/>
        <v>75999.92</v>
      </c>
      <c r="F77" s="152">
        <f t="shared" si="4"/>
        <v>75999.92</v>
      </c>
      <c r="G77" s="152">
        <f t="shared" si="5"/>
        <v>0</v>
      </c>
    </row>
    <row r="78" spans="1:7" x14ac:dyDescent="0.25">
      <c r="A78" s="151" t="s">
        <v>780</v>
      </c>
      <c r="B78" s="152">
        <v>0</v>
      </c>
      <c r="C78" s="152">
        <v>79473.64</v>
      </c>
      <c r="D78" s="152">
        <f t="shared" si="4"/>
        <v>79473.64</v>
      </c>
      <c r="E78" s="152">
        <f t="shared" si="4"/>
        <v>79473.64</v>
      </c>
      <c r="F78" s="152">
        <f t="shared" si="4"/>
        <v>79473.64</v>
      </c>
      <c r="G78" s="152">
        <f t="shared" si="5"/>
        <v>0</v>
      </c>
    </row>
    <row r="79" spans="1:7" x14ac:dyDescent="0.25">
      <c r="A79" s="151" t="s">
        <v>781</v>
      </c>
      <c r="B79" s="152">
        <v>0</v>
      </c>
      <c r="C79" s="152">
        <v>78914.44</v>
      </c>
      <c r="D79" s="152">
        <f t="shared" si="4"/>
        <v>78914.44</v>
      </c>
      <c r="E79" s="152">
        <f t="shared" si="4"/>
        <v>78914.44</v>
      </c>
      <c r="F79" s="152">
        <f t="shared" si="4"/>
        <v>78914.44</v>
      </c>
      <c r="G79" s="152">
        <f t="shared" si="5"/>
        <v>0</v>
      </c>
    </row>
    <row r="80" spans="1:7" x14ac:dyDescent="0.25">
      <c r="A80" s="151" t="s">
        <v>782</v>
      </c>
      <c r="B80" s="152">
        <v>0</v>
      </c>
      <c r="C80" s="152">
        <v>79483.48</v>
      </c>
      <c r="D80" s="152">
        <f t="shared" si="4"/>
        <v>79483.48</v>
      </c>
      <c r="E80" s="152">
        <f t="shared" si="4"/>
        <v>79483.48</v>
      </c>
      <c r="F80" s="152">
        <f t="shared" si="4"/>
        <v>79483.48</v>
      </c>
      <c r="G80" s="152">
        <f t="shared" si="5"/>
        <v>0</v>
      </c>
    </row>
    <row r="81" spans="1:8" x14ac:dyDescent="0.25">
      <c r="A81" s="151" t="s">
        <v>783</v>
      </c>
      <c r="B81" s="152">
        <v>0</v>
      </c>
      <c r="C81" s="152">
        <v>79999.960000000006</v>
      </c>
      <c r="D81" s="152">
        <f t="shared" si="4"/>
        <v>79999.960000000006</v>
      </c>
      <c r="E81" s="152">
        <f t="shared" si="4"/>
        <v>79999.960000000006</v>
      </c>
      <c r="F81" s="152">
        <v>62927.83</v>
      </c>
      <c r="G81" s="152">
        <f t="shared" si="5"/>
        <v>0</v>
      </c>
    </row>
    <row r="82" spans="1:8" x14ac:dyDescent="0.25">
      <c r="A82" s="151" t="s">
        <v>784</v>
      </c>
      <c r="B82" s="152">
        <v>0</v>
      </c>
      <c r="C82" s="152">
        <v>79999.960000000006</v>
      </c>
      <c r="D82" s="152">
        <f t="shared" ref="D82:E88" si="6">+C82</f>
        <v>79999.960000000006</v>
      </c>
      <c r="E82" s="152">
        <f t="shared" si="6"/>
        <v>79999.960000000006</v>
      </c>
      <c r="F82" s="152">
        <v>59999.97</v>
      </c>
      <c r="G82" s="152">
        <f t="shared" si="5"/>
        <v>0</v>
      </c>
    </row>
    <row r="83" spans="1:8" x14ac:dyDescent="0.25">
      <c r="A83" s="151" t="s">
        <v>785</v>
      </c>
      <c r="B83" s="152">
        <v>0</v>
      </c>
      <c r="C83" s="152">
        <v>79638.12</v>
      </c>
      <c r="D83" s="152">
        <f t="shared" si="6"/>
        <v>79638.12</v>
      </c>
      <c r="E83" s="152">
        <f t="shared" si="6"/>
        <v>79638.12</v>
      </c>
      <c r="F83" s="152">
        <v>59999.97</v>
      </c>
      <c r="G83" s="152">
        <f t="shared" si="5"/>
        <v>0</v>
      </c>
    </row>
    <row r="84" spans="1:8" ht="24" x14ac:dyDescent="0.25">
      <c r="A84" s="151" t="s">
        <v>786</v>
      </c>
      <c r="B84" s="152">
        <v>0</v>
      </c>
      <c r="C84" s="152">
        <v>79999.960000000006</v>
      </c>
      <c r="D84" s="152">
        <f t="shared" si="6"/>
        <v>79999.960000000006</v>
      </c>
      <c r="E84" s="152">
        <f t="shared" si="6"/>
        <v>79999.960000000006</v>
      </c>
      <c r="F84" s="152">
        <v>59999.97</v>
      </c>
      <c r="G84" s="152">
        <f t="shared" si="5"/>
        <v>0</v>
      </c>
    </row>
    <row r="85" spans="1:8" ht="24" x14ac:dyDescent="0.25">
      <c r="A85" s="151" t="s">
        <v>787</v>
      </c>
      <c r="B85" s="152">
        <v>0</v>
      </c>
      <c r="C85" s="152">
        <v>8261.9</v>
      </c>
      <c r="D85" s="152">
        <f t="shared" si="6"/>
        <v>8261.9</v>
      </c>
      <c r="E85" s="152">
        <f t="shared" si="6"/>
        <v>8261.9</v>
      </c>
      <c r="F85" s="152">
        <v>7652.9</v>
      </c>
      <c r="G85" s="152">
        <f t="shared" si="5"/>
        <v>0</v>
      </c>
    </row>
    <row r="86" spans="1:8" x14ac:dyDescent="0.25">
      <c r="A86" s="151" t="s">
        <v>788</v>
      </c>
      <c r="B86" s="152">
        <v>0</v>
      </c>
      <c r="C86" s="152">
        <v>1397434.57</v>
      </c>
      <c r="D86" s="152">
        <f t="shared" si="6"/>
        <v>1397434.57</v>
      </c>
      <c r="E86" s="152">
        <v>1397434.57</v>
      </c>
      <c r="F86" s="152">
        <v>923069.9</v>
      </c>
      <c r="G86" s="152">
        <f>+D86-E86</f>
        <v>0</v>
      </c>
    </row>
    <row r="87" spans="1:8" x14ac:dyDescent="0.25">
      <c r="A87" s="151" t="s">
        <v>789</v>
      </c>
      <c r="B87" s="152">
        <v>0</v>
      </c>
      <c r="C87" s="152">
        <v>590600.93000000005</v>
      </c>
      <c r="D87" s="152">
        <f t="shared" si="6"/>
        <v>590600.93000000005</v>
      </c>
      <c r="E87" s="152">
        <f t="shared" si="6"/>
        <v>590600.93000000005</v>
      </c>
      <c r="F87" s="152">
        <v>529908</v>
      </c>
      <c r="G87" s="152">
        <f t="shared" si="5"/>
        <v>0</v>
      </c>
    </row>
    <row r="88" spans="1:8" x14ac:dyDescent="0.25">
      <c r="A88" s="151" t="s">
        <v>790</v>
      </c>
      <c r="B88" s="152">
        <v>0</v>
      </c>
      <c r="C88" s="152">
        <v>2475260.0299999998</v>
      </c>
      <c r="D88" s="152">
        <f t="shared" si="6"/>
        <v>2475260.0299999998</v>
      </c>
      <c r="E88" s="152">
        <f t="shared" si="6"/>
        <v>2475260.0299999998</v>
      </c>
      <c r="F88" s="152">
        <v>2211778.2000000002</v>
      </c>
      <c r="G88" s="152">
        <f t="shared" si="5"/>
        <v>0</v>
      </c>
    </row>
    <row r="89" spans="1:8" x14ac:dyDescent="0.25">
      <c r="A89" s="151"/>
      <c r="B89" s="284"/>
      <c r="C89" s="284"/>
      <c r="D89" s="284"/>
      <c r="E89" s="284"/>
      <c r="F89" s="284"/>
      <c r="G89" s="284"/>
    </row>
    <row r="90" spans="1:8" ht="16.5" customHeight="1" x14ac:dyDescent="0.25">
      <c r="A90" s="205" t="s">
        <v>382</v>
      </c>
      <c r="B90" s="285">
        <v>0</v>
      </c>
      <c r="C90" s="285">
        <v>0</v>
      </c>
      <c r="D90" s="285">
        <v>0</v>
      </c>
      <c r="E90" s="285">
        <v>0</v>
      </c>
      <c r="F90" s="285">
        <v>0</v>
      </c>
      <c r="G90" s="285">
        <v>0</v>
      </c>
    </row>
    <row r="91" spans="1:8" x14ac:dyDescent="0.25">
      <c r="A91" s="169"/>
      <c r="B91" s="284"/>
      <c r="C91" s="284"/>
      <c r="D91" s="284"/>
      <c r="E91" s="284"/>
      <c r="F91" s="284"/>
      <c r="G91" s="284"/>
    </row>
    <row r="92" spans="1:8" ht="24" x14ac:dyDescent="0.25">
      <c r="A92" s="167" t="s">
        <v>378</v>
      </c>
      <c r="B92" s="286">
        <f>+B8</f>
        <v>125000001</v>
      </c>
      <c r="C92" s="286">
        <f t="shared" ref="C92:G92" si="7">+C8</f>
        <v>4660555.3599999994</v>
      </c>
      <c r="D92" s="286">
        <f t="shared" si="7"/>
        <v>129660556.35999988</v>
      </c>
      <c r="E92" s="286">
        <f t="shared" si="7"/>
        <v>128101461.04999988</v>
      </c>
      <c r="F92" s="286">
        <f t="shared" si="7"/>
        <v>124536137.89999987</v>
      </c>
      <c r="G92" s="286">
        <f t="shared" si="7"/>
        <v>1559095.3100000038</v>
      </c>
    </row>
    <row r="93" spans="1:8" ht="15.75" thickBot="1" x14ac:dyDescent="0.3">
      <c r="A93" s="173"/>
      <c r="B93" s="287"/>
      <c r="C93" s="287"/>
      <c r="D93" s="287"/>
      <c r="E93" s="287"/>
      <c r="F93" s="287"/>
      <c r="G93" s="287"/>
    </row>
    <row r="94" spans="1:8" x14ac:dyDescent="0.25">
      <c r="A94" s="475" t="s">
        <v>635</v>
      </c>
      <c r="B94" s="475"/>
      <c r="C94" s="475"/>
      <c r="D94" s="475"/>
      <c r="E94" s="475"/>
      <c r="F94" s="475"/>
      <c r="G94" s="475"/>
      <c r="H94" s="144"/>
    </row>
    <row r="95" spans="1:8" ht="15" customHeight="1" x14ac:dyDescent="0.25">
      <c r="A95" s="414"/>
      <c r="B95" s="414"/>
      <c r="C95" s="414"/>
      <c r="D95" s="414"/>
      <c r="E95" s="414"/>
      <c r="F95" s="414"/>
      <c r="G95" s="414"/>
      <c r="H95" s="269"/>
    </row>
    <row r="96" spans="1:8" x14ac:dyDescent="0.25">
      <c r="A96" s="269"/>
      <c r="B96" s="269"/>
      <c r="C96" s="269"/>
      <c r="D96" s="269"/>
      <c r="E96" s="269"/>
      <c r="F96" s="269"/>
      <c r="G96" s="269"/>
      <c r="H96" s="269"/>
    </row>
    <row r="97" spans="1:8" x14ac:dyDescent="0.25">
      <c r="A97" s="181"/>
      <c r="B97" s="181"/>
      <c r="C97" s="181"/>
      <c r="D97" s="181"/>
      <c r="E97" s="181"/>
      <c r="F97" s="181"/>
      <c r="G97" s="181"/>
    </row>
    <row r="98" spans="1:8" x14ac:dyDescent="0.25">
      <c r="A98" s="181"/>
      <c r="B98" s="181"/>
      <c r="C98" s="181"/>
      <c r="D98" s="181"/>
      <c r="E98" s="181"/>
      <c r="F98" s="181"/>
      <c r="G98" s="181"/>
    </row>
    <row r="99" spans="1:8" x14ac:dyDescent="0.25">
      <c r="A99" s="153"/>
      <c r="B99" s="154"/>
      <c r="C99" s="155"/>
      <c r="D99" s="155"/>
      <c r="E99" s="199"/>
      <c r="F99" s="157"/>
      <c r="G99" s="154"/>
    </row>
    <row r="100" spans="1:8" x14ac:dyDescent="0.25">
      <c r="A100" s="100"/>
      <c r="B100" s="353"/>
      <c r="C100" s="353"/>
      <c r="D100" s="102"/>
      <c r="E100" s="116"/>
      <c r="F100" s="116"/>
      <c r="G100" s="116"/>
    </row>
    <row r="101" spans="1:8" x14ac:dyDescent="0.25">
      <c r="A101" s="200"/>
      <c r="B101" s="354" t="s">
        <v>636</v>
      </c>
      <c r="C101" s="354"/>
      <c r="D101" s="102"/>
      <c r="E101" s="397" t="s">
        <v>795</v>
      </c>
      <c r="F101" s="397"/>
      <c r="G101" s="397"/>
    </row>
    <row r="102" spans="1:8" x14ac:dyDescent="0.25">
      <c r="A102" s="201"/>
      <c r="B102" s="348" t="s">
        <v>796</v>
      </c>
      <c r="C102" s="348"/>
      <c r="D102" s="202"/>
      <c r="E102" s="398" t="s">
        <v>803</v>
      </c>
      <c r="F102" s="398"/>
      <c r="G102" s="398"/>
      <c r="H102" s="144"/>
    </row>
    <row r="103" spans="1:8" x14ac:dyDescent="0.25">
      <c r="A103" s="144"/>
      <c r="B103" s="147"/>
      <c r="C103" s="144"/>
      <c r="D103" s="110"/>
      <c r="E103" s="354"/>
      <c r="F103" s="354"/>
      <c r="G103" s="354"/>
      <c r="H103" s="144"/>
    </row>
    <row r="104" spans="1:8" x14ac:dyDescent="0.25">
      <c r="A104" s="144"/>
      <c r="B104" s="148"/>
      <c r="C104" s="144"/>
      <c r="D104" s="112"/>
      <c r="E104" s="348"/>
      <c r="F104" s="348"/>
      <c r="G104" s="348"/>
      <c r="H104" s="144"/>
    </row>
    <row r="105" spans="1:8" x14ac:dyDescent="0.25">
      <c r="A105" s="144"/>
      <c r="B105" s="144"/>
      <c r="C105" s="144"/>
      <c r="D105" s="144"/>
      <c r="E105" s="144"/>
      <c r="F105" s="144"/>
      <c r="G105" s="144"/>
      <c r="H105" s="144"/>
    </row>
    <row r="106" spans="1:8" x14ac:dyDescent="0.25">
      <c r="A106" s="144"/>
      <c r="B106" s="144"/>
      <c r="C106" s="144"/>
      <c r="D106" s="144"/>
      <c r="E106" s="144"/>
      <c r="F106" s="144"/>
      <c r="G106" s="144"/>
    </row>
  </sheetData>
  <mergeCells count="22">
    <mergeCell ref="B102:C102"/>
    <mergeCell ref="E102:G102"/>
    <mergeCell ref="A94:G95"/>
    <mergeCell ref="E103:G103"/>
    <mergeCell ref="E104:G104"/>
    <mergeCell ref="B100:C100"/>
    <mergeCell ref="B101:C101"/>
    <mergeCell ref="E101:G10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3" manualBreakCount="3">
    <brk id="35" max="6" man="1"/>
    <brk id="66" max="6" man="1"/>
    <brk id="102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opLeftCell="A78" zoomScaleNormal="100" workbookViewId="0">
      <selection activeCell="B100" sqref="B100"/>
    </sheetView>
  </sheetViews>
  <sheetFormatPr baseColWidth="10" defaultRowHeight="15" x14ac:dyDescent="0.25"/>
  <cols>
    <col min="1" max="1" width="3.75" customWidth="1"/>
    <col min="2" max="2" width="50.5" bestFit="1" customWidth="1"/>
  </cols>
  <sheetData>
    <row r="1" spans="1:8" x14ac:dyDescent="0.25">
      <c r="A1" s="324" t="s">
        <v>120</v>
      </c>
      <c r="B1" s="325"/>
      <c r="C1" s="325"/>
      <c r="D1" s="325"/>
      <c r="E1" s="325"/>
      <c r="F1" s="325"/>
      <c r="G1" s="325"/>
      <c r="H1" s="476"/>
    </row>
    <row r="2" spans="1:8" x14ac:dyDescent="0.25">
      <c r="A2" s="342" t="s">
        <v>297</v>
      </c>
      <c r="B2" s="386"/>
      <c r="C2" s="386"/>
      <c r="D2" s="386"/>
      <c r="E2" s="386"/>
      <c r="F2" s="386"/>
      <c r="G2" s="386"/>
      <c r="H2" s="477"/>
    </row>
    <row r="3" spans="1:8" x14ac:dyDescent="0.25">
      <c r="A3" s="342" t="s">
        <v>383</v>
      </c>
      <c r="B3" s="386"/>
      <c r="C3" s="386"/>
      <c r="D3" s="386"/>
      <c r="E3" s="386"/>
      <c r="F3" s="386"/>
      <c r="G3" s="386"/>
      <c r="H3" s="477"/>
    </row>
    <row r="4" spans="1:8" x14ac:dyDescent="0.25">
      <c r="A4" s="342" t="s">
        <v>714</v>
      </c>
      <c r="B4" s="386"/>
      <c r="C4" s="386"/>
      <c r="D4" s="386"/>
      <c r="E4" s="386"/>
      <c r="F4" s="386"/>
      <c r="G4" s="386"/>
      <c r="H4" s="477"/>
    </row>
    <row r="5" spans="1:8" ht="15.75" thickBot="1" x14ac:dyDescent="0.3">
      <c r="A5" s="344" t="s">
        <v>1</v>
      </c>
      <c r="B5" s="387"/>
      <c r="C5" s="387"/>
      <c r="D5" s="387"/>
      <c r="E5" s="387"/>
      <c r="F5" s="387"/>
      <c r="G5" s="387"/>
      <c r="H5" s="478"/>
    </row>
    <row r="6" spans="1:8" ht="15.75" thickBot="1" x14ac:dyDescent="0.3">
      <c r="A6" s="324" t="s">
        <v>2</v>
      </c>
      <c r="B6" s="326"/>
      <c r="C6" s="470" t="s">
        <v>299</v>
      </c>
      <c r="D6" s="471"/>
      <c r="E6" s="471"/>
      <c r="F6" s="471"/>
      <c r="G6" s="472"/>
      <c r="H6" s="337" t="s">
        <v>300</v>
      </c>
    </row>
    <row r="7" spans="1:8" ht="36.75" thickBot="1" x14ac:dyDescent="0.3">
      <c r="A7" s="344"/>
      <c r="B7" s="345"/>
      <c r="C7" s="183" t="s">
        <v>186</v>
      </c>
      <c r="D7" s="183" t="s">
        <v>301</v>
      </c>
      <c r="E7" s="183" t="s">
        <v>302</v>
      </c>
      <c r="F7" s="183" t="s">
        <v>187</v>
      </c>
      <c r="G7" s="183" t="s">
        <v>204</v>
      </c>
      <c r="H7" s="339"/>
    </row>
    <row r="8" spans="1:8" x14ac:dyDescent="0.25">
      <c r="A8" s="351"/>
      <c r="B8" s="479"/>
      <c r="C8" s="284"/>
      <c r="D8" s="284"/>
      <c r="E8" s="284"/>
      <c r="F8" s="284"/>
      <c r="G8" s="284"/>
      <c r="H8" s="284"/>
    </row>
    <row r="9" spans="1:8" x14ac:dyDescent="0.25">
      <c r="A9" s="310" t="s">
        <v>384</v>
      </c>
      <c r="B9" s="401"/>
      <c r="C9" s="284"/>
      <c r="D9" s="284"/>
      <c r="E9" s="284"/>
      <c r="F9" s="284"/>
      <c r="G9" s="284"/>
      <c r="H9" s="284"/>
    </row>
    <row r="10" spans="1:8" x14ac:dyDescent="0.25">
      <c r="A10" s="346" t="s">
        <v>385</v>
      </c>
      <c r="B10" s="347"/>
      <c r="C10" s="266">
        <f>+C13</f>
        <v>125000001</v>
      </c>
      <c r="D10" s="266">
        <f t="shared" ref="D10:H10" si="0">+D13</f>
        <v>4660555.66</v>
      </c>
      <c r="E10" s="266">
        <f t="shared" si="0"/>
        <v>129660556.66</v>
      </c>
      <c r="F10" s="266">
        <f t="shared" si="0"/>
        <v>128101461</v>
      </c>
      <c r="G10" s="266">
        <f t="shared" si="0"/>
        <v>124536137.56</v>
      </c>
      <c r="H10" s="266">
        <f t="shared" si="0"/>
        <v>1559095.66</v>
      </c>
    </row>
    <row r="11" spans="1:8" x14ac:dyDescent="0.25">
      <c r="A11" s="253"/>
      <c r="B11" s="238" t="s">
        <v>386</v>
      </c>
      <c r="C11" s="252">
        <v>0</v>
      </c>
      <c r="D11" s="252">
        <v>0</v>
      </c>
      <c r="E11" s="252">
        <v>0</v>
      </c>
      <c r="F11" s="252">
        <v>0</v>
      </c>
      <c r="G11" s="252">
        <v>0</v>
      </c>
      <c r="H11" s="252">
        <v>0</v>
      </c>
    </row>
    <row r="12" spans="1:8" x14ac:dyDescent="0.25">
      <c r="A12" s="253"/>
      <c r="B12" s="238" t="s">
        <v>387</v>
      </c>
      <c r="C12" s="252">
        <v>0</v>
      </c>
      <c r="D12" s="252">
        <v>0</v>
      </c>
      <c r="E12" s="252">
        <v>0</v>
      </c>
      <c r="F12" s="252">
        <v>0</v>
      </c>
      <c r="G12" s="252">
        <v>0</v>
      </c>
      <c r="H12" s="252">
        <v>0</v>
      </c>
    </row>
    <row r="13" spans="1:8" x14ac:dyDescent="0.25">
      <c r="A13" s="253"/>
      <c r="B13" s="238" t="s">
        <v>388</v>
      </c>
      <c r="C13" s="229">
        <v>125000001</v>
      </c>
      <c r="D13" s="229">
        <v>4660555.66</v>
      </c>
      <c r="E13" s="229">
        <v>129660556.66</v>
      </c>
      <c r="F13" s="229">
        <v>128101461</v>
      </c>
      <c r="G13" s="229">
        <v>124536137.56</v>
      </c>
      <c r="H13" s="229">
        <v>1559095.66</v>
      </c>
    </row>
    <row r="14" spans="1:8" x14ac:dyDescent="0.25">
      <c r="A14" s="253"/>
      <c r="B14" s="238" t="s">
        <v>389</v>
      </c>
      <c r="C14" s="252">
        <v>0</v>
      </c>
      <c r="D14" s="252">
        <v>0</v>
      </c>
      <c r="E14" s="252">
        <v>0</v>
      </c>
      <c r="F14" s="252">
        <v>0</v>
      </c>
      <c r="G14" s="252">
        <v>0</v>
      </c>
      <c r="H14" s="252">
        <v>0</v>
      </c>
    </row>
    <row r="15" spans="1:8" x14ac:dyDescent="0.25">
      <c r="A15" s="253"/>
      <c r="B15" s="238" t="s">
        <v>390</v>
      </c>
      <c r="C15" s="252">
        <v>0</v>
      </c>
      <c r="D15" s="252">
        <v>0</v>
      </c>
      <c r="E15" s="252">
        <v>0</v>
      </c>
      <c r="F15" s="252">
        <v>0</v>
      </c>
      <c r="G15" s="252">
        <v>0</v>
      </c>
      <c r="H15" s="252">
        <v>0</v>
      </c>
    </row>
    <row r="16" spans="1:8" x14ac:dyDescent="0.25">
      <c r="A16" s="253"/>
      <c r="B16" s="238" t="s">
        <v>391</v>
      </c>
      <c r="C16" s="252">
        <v>0</v>
      </c>
      <c r="D16" s="252">
        <v>0</v>
      </c>
      <c r="E16" s="252">
        <v>0</v>
      </c>
      <c r="F16" s="252">
        <v>0</v>
      </c>
      <c r="G16" s="252">
        <v>0</v>
      </c>
      <c r="H16" s="252">
        <v>0</v>
      </c>
    </row>
    <row r="17" spans="1:8" x14ac:dyDescent="0.25">
      <c r="A17" s="253"/>
      <c r="B17" s="238" t="s">
        <v>392</v>
      </c>
      <c r="C17" s="252">
        <v>0</v>
      </c>
      <c r="D17" s="252">
        <v>0</v>
      </c>
      <c r="E17" s="252">
        <v>0</v>
      </c>
      <c r="F17" s="252">
        <v>0</v>
      </c>
      <c r="G17" s="252">
        <v>0</v>
      </c>
      <c r="H17" s="252">
        <v>0</v>
      </c>
    </row>
    <row r="18" spans="1:8" x14ac:dyDescent="0.25">
      <c r="A18" s="253"/>
      <c r="B18" s="238" t="s">
        <v>393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  <c r="H18" s="252">
        <v>0</v>
      </c>
    </row>
    <row r="19" spans="1:8" x14ac:dyDescent="0.25">
      <c r="A19" s="289"/>
      <c r="B19" s="290"/>
      <c r="C19" s="291"/>
      <c r="D19" s="291"/>
      <c r="E19" s="291"/>
      <c r="F19" s="291"/>
      <c r="G19" s="291"/>
      <c r="H19" s="291"/>
    </row>
    <row r="20" spans="1:8" x14ac:dyDescent="0.25">
      <c r="A20" s="346" t="s">
        <v>394</v>
      </c>
      <c r="B20" s="347"/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291">
        <v>0</v>
      </c>
    </row>
    <row r="21" spans="1:8" x14ac:dyDescent="0.25">
      <c r="A21" s="253"/>
      <c r="B21" s="238" t="s">
        <v>395</v>
      </c>
      <c r="C21" s="252">
        <v>0</v>
      </c>
      <c r="D21" s="252">
        <v>0</v>
      </c>
      <c r="E21" s="252">
        <v>0</v>
      </c>
      <c r="F21" s="252">
        <v>0</v>
      </c>
      <c r="G21" s="252">
        <v>0</v>
      </c>
      <c r="H21" s="252">
        <v>0</v>
      </c>
    </row>
    <row r="22" spans="1:8" x14ac:dyDescent="0.25">
      <c r="A22" s="253"/>
      <c r="B22" s="238" t="s">
        <v>396</v>
      </c>
      <c r="C22" s="252">
        <v>0</v>
      </c>
      <c r="D22" s="252">
        <v>0</v>
      </c>
      <c r="E22" s="252">
        <v>0</v>
      </c>
      <c r="F22" s="252">
        <v>0</v>
      </c>
      <c r="G22" s="252">
        <v>0</v>
      </c>
      <c r="H22" s="252">
        <v>0</v>
      </c>
    </row>
    <row r="23" spans="1:8" x14ac:dyDescent="0.25">
      <c r="A23" s="253"/>
      <c r="B23" s="238" t="s">
        <v>397</v>
      </c>
      <c r="C23" s="252">
        <v>0</v>
      </c>
      <c r="D23" s="252">
        <v>0</v>
      </c>
      <c r="E23" s="252">
        <v>0</v>
      </c>
      <c r="F23" s="252">
        <v>0</v>
      </c>
      <c r="G23" s="252">
        <v>0</v>
      </c>
      <c r="H23" s="252">
        <v>0</v>
      </c>
    </row>
    <row r="24" spans="1:8" x14ac:dyDescent="0.25">
      <c r="A24" s="253"/>
      <c r="B24" s="238" t="s">
        <v>398</v>
      </c>
      <c r="C24" s="252">
        <v>0</v>
      </c>
      <c r="D24" s="252">
        <v>0</v>
      </c>
      <c r="E24" s="252">
        <v>0</v>
      </c>
      <c r="F24" s="252">
        <v>0</v>
      </c>
      <c r="G24" s="252">
        <v>0</v>
      </c>
      <c r="H24" s="252">
        <v>0</v>
      </c>
    </row>
    <row r="25" spans="1:8" x14ac:dyDescent="0.25">
      <c r="A25" s="253"/>
      <c r="B25" s="238" t="s">
        <v>399</v>
      </c>
      <c r="C25" s="252">
        <v>0</v>
      </c>
      <c r="D25" s="252">
        <v>0</v>
      </c>
      <c r="E25" s="252">
        <v>0</v>
      </c>
      <c r="F25" s="252">
        <v>0</v>
      </c>
      <c r="G25" s="252">
        <v>0</v>
      </c>
      <c r="H25" s="252">
        <v>0</v>
      </c>
    </row>
    <row r="26" spans="1:8" x14ac:dyDescent="0.25">
      <c r="A26" s="253"/>
      <c r="B26" s="238" t="s">
        <v>400</v>
      </c>
      <c r="C26" s="252">
        <v>0</v>
      </c>
      <c r="D26" s="252">
        <v>0</v>
      </c>
      <c r="E26" s="252">
        <v>0</v>
      </c>
      <c r="F26" s="252">
        <v>0</v>
      </c>
      <c r="G26" s="252">
        <v>0</v>
      </c>
      <c r="H26" s="252">
        <v>0</v>
      </c>
    </row>
    <row r="27" spans="1:8" x14ac:dyDescent="0.25">
      <c r="A27" s="253"/>
      <c r="B27" s="238" t="s">
        <v>401</v>
      </c>
      <c r="C27" s="252">
        <v>0</v>
      </c>
      <c r="D27" s="252">
        <v>0</v>
      </c>
      <c r="E27" s="252">
        <v>0</v>
      </c>
      <c r="F27" s="252">
        <v>0</v>
      </c>
      <c r="G27" s="252">
        <v>0</v>
      </c>
      <c r="H27" s="252">
        <v>0</v>
      </c>
    </row>
    <row r="28" spans="1:8" x14ac:dyDescent="0.25">
      <c r="A28" s="289"/>
      <c r="B28" s="290"/>
      <c r="C28" s="291"/>
      <c r="D28" s="291"/>
      <c r="E28" s="291"/>
      <c r="F28" s="291"/>
      <c r="G28" s="291"/>
      <c r="H28" s="291"/>
    </row>
    <row r="29" spans="1:8" x14ac:dyDescent="0.25">
      <c r="A29" s="346" t="s">
        <v>402</v>
      </c>
      <c r="B29" s="347"/>
      <c r="C29" s="291">
        <v>0</v>
      </c>
      <c r="D29" s="291">
        <v>0</v>
      </c>
      <c r="E29" s="291">
        <v>0</v>
      </c>
      <c r="F29" s="291">
        <v>0</v>
      </c>
      <c r="G29" s="291">
        <v>0</v>
      </c>
      <c r="H29" s="291">
        <v>0</v>
      </c>
    </row>
    <row r="30" spans="1:8" x14ac:dyDescent="0.25">
      <c r="A30" s="253"/>
      <c r="B30" s="238" t="s">
        <v>403</v>
      </c>
      <c r="C30" s="252">
        <v>0</v>
      </c>
      <c r="D30" s="252">
        <v>0</v>
      </c>
      <c r="E30" s="252">
        <v>0</v>
      </c>
      <c r="F30" s="252">
        <v>0</v>
      </c>
      <c r="G30" s="252">
        <v>0</v>
      </c>
      <c r="H30" s="252">
        <v>0</v>
      </c>
    </row>
    <row r="31" spans="1:8" x14ac:dyDescent="0.25">
      <c r="A31" s="253"/>
      <c r="B31" s="238" t="s">
        <v>404</v>
      </c>
      <c r="C31" s="252">
        <v>0</v>
      </c>
      <c r="D31" s="252">
        <v>0</v>
      </c>
      <c r="E31" s="252">
        <v>0</v>
      </c>
      <c r="F31" s="252">
        <v>0</v>
      </c>
      <c r="G31" s="252">
        <v>0</v>
      </c>
      <c r="H31" s="252">
        <v>0</v>
      </c>
    </row>
    <row r="32" spans="1:8" x14ac:dyDescent="0.25">
      <c r="A32" s="253"/>
      <c r="B32" s="238" t="s">
        <v>405</v>
      </c>
      <c r="C32" s="252">
        <v>0</v>
      </c>
      <c r="D32" s="252">
        <v>0</v>
      </c>
      <c r="E32" s="252">
        <v>0</v>
      </c>
      <c r="F32" s="252">
        <v>0</v>
      </c>
      <c r="G32" s="252">
        <v>0</v>
      </c>
      <c r="H32" s="252">
        <v>0</v>
      </c>
    </row>
    <row r="33" spans="1:8" x14ac:dyDescent="0.25">
      <c r="A33" s="253"/>
      <c r="B33" s="238" t="s">
        <v>406</v>
      </c>
      <c r="C33" s="252">
        <v>0</v>
      </c>
      <c r="D33" s="252">
        <v>0</v>
      </c>
      <c r="E33" s="252">
        <v>0</v>
      </c>
      <c r="F33" s="252">
        <v>0</v>
      </c>
      <c r="G33" s="252">
        <v>0</v>
      </c>
      <c r="H33" s="252">
        <v>0</v>
      </c>
    </row>
    <row r="34" spans="1:8" x14ac:dyDescent="0.25">
      <c r="A34" s="253"/>
      <c r="B34" s="238" t="s">
        <v>407</v>
      </c>
      <c r="C34" s="252">
        <v>0</v>
      </c>
      <c r="D34" s="252">
        <v>0</v>
      </c>
      <c r="E34" s="252">
        <v>0</v>
      </c>
      <c r="F34" s="252">
        <v>0</v>
      </c>
      <c r="G34" s="252">
        <v>0</v>
      </c>
      <c r="H34" s="252">
        <v>0</v>
      </c>
    </row>
    <row r="35" spans="1:8" x14ac:dyDescent="0.25">
      <c r="A35" s="253"/>
      <c r="B35" s="238" t="s">
        <v>408</v>
      </c>
      <c r="C35" s="252">
        <v>0</v>
      </c>
      <c r="D35" s="252">
        <v>0</v>
      </c>
      <c r="E35" s="252">
        <v>0</v>
      </c>
      <c r="F35" s="252">
        <v>0</v>
      </c>
      <c r="G35" s="252">
        <v>0</v>
      </c>
      <c r="H35" s="252">
        <v>0</v>
      </c>
    </row>
    <row r="36" spans="1:8" x14ac:dyDescent="0.25">
      <c r="A36" s="253"/>
      <c r="B36" s="238" t="s">
        <v>409</v>
      </c>
      <c r="C36" s="252">
        <v>0</v>
      </c>
      <c r="D36" s="252">
        <v>0</v>
      </c>
      <c r="E36" s="252">
        <v>0</v>
      </c>
      <c r="F36" s="252">
        <v>0</v>
      </c>
      <c r="G36" s="252">
        <v>0</v>
      </c>
      <c r="H36" s="252">
        <v>0</v>
      </c>
    </row>
    <row r="37" spans="1:8" x14ac:dyDescent="0.25">
      <c r="A37" s="253"/>
      <c r="B37" s="238" t="s">
        <v>410</v>
      </c>
      <c r="C37" s="252">
        <v>0</v>
      </c>
      <c r="D37" s="252">
        <v>0</v>
      </c>
      <c r="E37" s="252">
        <v>0</v>
      </c>
      <c r="F37" s="252">
        <v>0</v>
      </c>
      <c r="G37" s="252">
        <v>0</v>
      </c>
      <c r="H37" s="252">
        <v>0</v>
      </c>
    </row>
    <row r="38" spans="1:8" x14ac:dyDescent="0.25">
      <c r="A38" s="253"/>
      <c r="B38" s="238" t="s">
        <v>411</v>
      </c>
      <c r="C38" s="252">
        <v>0</v>
      </c>
      <c r="D38" s="252">
        <v>0</v>
      </c>
      <c r="E38" s="252">
        <v>0</v>
      </c>
      <c r="F38" s="252">
        <v>0</v>
      </c>
      <c r="G38" s="252">
        <v>0</v>
      </c>
      <c r="H38" s="252">
        <v>0</v>
      </c>
    </row>
    <row r="39" spans="1:8" x14ac:dyDescent="0.25">
      <c r="A39" s="289"/>
      <c r="B39" s="290"/>
      <c r="C39" s="291"/>
      <c r="D39" s="291"/>
      <c r="E39" s="291"/>
      <c r="F39" s="291"/>
      <c r="G39" s="291"/>
      <c r="H39" s="291"/>
    </row>
    <row r="40" spans="1:8" x14ac:dyDescent="0.25">
      <c r="A40" s="346" t="s">
        <v>412</v>
      </c>
      <c r="B40" s="347"/>
      <c r="C40" s="291">
        <v>0</v>
      </c>
      <c r="D40" s="291">
        <v>0</v>
      </c>
      <c r="E40" s="291">
        <v>0</v>
      </c>
      <c r="F40" s="291">
        <v>0</v>
      </c>
      <c r="G40" s="291">
        <v>0</v>
      </c>
      <c r="H40" s="291">
        <v>0</v>
      </c>
    </row>
    <row r="41" spans="1:8" x14ac:dyDescent="0.25">
      <c r="A41" s="253"/>
      <c r="B41" s="238" t="s">
        <v>413</v>
      </c>
      <c r="C41" s="252">
        <v>0</v>
      </c>
      <c r="D41" s="252">
        <v>0</v>
      </c>
      <c r="E41" s="252">
        <v>0</v>
      </c>
      <c r="F41" s="252">
        <v>0</v>
      </c>
      <c r="G41" s="252">
        <v>0</v>
      </c>
      <c r="H41" s="252">
        <v>0</v>
      </c>
    </row>
    <row r="42" spans="1:8" ht="36" x14ac:dyDescent="0.25">
      <c r="A42" s="253"/>
      <c r="B42" s="172" t="s">
        <v>414</v>
      </c>
      <c r="C42" s="252">
        <v>0</v>
      </c>
      <c r="D42" s="252">
        <v>0</v>
      </c>
      <c r="E42" s="252">
        <v>0</v>
      </c>
      <c r="F42" s="252">
        <v>0</v>
      </c>
      <c r="G42" s="252">
        <v>0</v>
      </c>
      <c r="H42" s="252">
        <v>0</v>
      </c>
    </row>
    <row r="43" spans="1:8" x14ac:dyDescent="0.25">
      <c r="A43" s="253"/>
      <c r="B43" s="238" t="s">
        <v>415</v>
      </c>
      <c r="C43" s="252">
        <v>0</v>
      </c>
      <c r="D43" s="252">
        <v>0</v>
      </c>
      <c r="E43" s="252">
        <v>0</v>
      </c>
      <c r="F43" s="252">
        <v>0</v>
      </c>
      <c r="G43" s="252">
        <v>0</v>
      </c>
      <c r="H43" s="252">
        <v>0</v>
      </c>
    </row>
    <row r="44" spans="1:8" x14ac:dyDescent="0.25">
      <c r="A44" s="253"/>
      <c r="B44" s="238" t="s">
        <v>416</v>
      </c>
      <c r="C44" s="252">
        <v>0</v>
      </c>
      <c r="D44" s="252">
        <v>0</v>
      </c>
      <c r="E44" s="252">
        <v>0</v>
      </c>
      <c r="F44" s="252">
        <v>0</v>
      </c>
      <c r="G44" s="252">
        <v>0</v>
      </c>
      <c r="H44" s="252">
        <v>0</v>
      </c>
    </row>
    <row r="45" spans="1:8" x14ac:dyDescent="0.25">
      <c r="A45" s="289"/>
      <c r="B45" s="290"/>
      <c r="C45" s="291"/>
      <c r="D45" s="291"/>
      <c r="E45" s="291"/>
      <c r="F45" s="291"/>
      <c r="G45" s="291"/>
      <c r="H45" s="291"/>
    </row>
    <row r="46" spans="1:8" x14ac:dyDescent="0.25">
      <c r="A46" s="346" t="s">
        <v>417</v>
      </c>
      <c r="B46" s="347"/>
      <c r="C46" s="291">
        <v>0</v>
      </c>
      <c r="D46" s="291">
        <v>0</v>
      </c>
      <c r="E46" s="291">
        <v>0</v>
      </c>
      <c r="F46" s="291">
        <v>0</v>
      </c>
      <c r="G46" s="291">
        <v>0</v>
      </c>
      <c r="H46" s="291">
        <v>0</v>
      </c>
    </row>
    <row r="47" spans="1:8" x14ac:dyDescent="0.25">
      <c r="A47" s="346" t="s">
        <v>385</v>
      </c>
      <c r="B47" s="347"/>
      <c r="C47" s="252"/>
      <c r="D47" s="252"/>
      <c r="E47" s="252"/>
      <c r="F47" s="252"/>
      <c r="G47" s="252"/>
      <c r="H47" s="252"/>
    </row>
    <row r="48" spans="1:8" x14ac:dyDescent="0.25">
      <c r="A48" s="253"/>
      <c r="B48" s="238" t="s">
        <v>386</v>
      </c>
      <c r="C48" s="252">
        <v>0</v>
      </c>
      <c r="D48" s="252">
        <v>0</v>
      </c>
      <c r="E48" s="252">
        <v>0</v>
      </c>
      <c r="F48" s="252">
        <v>0</v>
      </c>
      <c r="G48" s="252">
        <v>0</v>
      </c>
      <c r="H48" s="252">
        <v>0</v>
      </c>
    </row>
    <row r="49" spans="1:8" x14ac:dyDescent="0.25">
      <c r="A49" s="253"/>
      <c r="B49" s="238" t="s">
        <v>387</v>
      </c>
      <c r="C49" s="252">
        <v>0</v>
      </c>
      <c r="D49" s="252">
        <v>0</v>
      </c>
      <c r="E49" s="252">
        <v>0</v>
      </c>
      <c r="F49" s="252">
        <v>0</v>
      </c>
      <c r="G49" s="252">
        <v>0</v>
      </c>
      <c r="H49" s="252">
        <v>0</v>
      </c>
    </row>
    <row r="50" spans="1:8" x14ac:dyDescent="0.25">
      <c r="A50" s="253"/>
      <c r="B50" s="238" t="s">
        <v>388</v>
      </c>
      <c r="C50" s="252">
        <v>0</v>
      </c>
      <c r="D50" s="252">
        <v>0</v>
      </c>
      <c r="E50" s="252">
        <v>0</v>
      </c>
      <c r="F50" s="252">
        <v>0</v>
      </c>
      <c r="G50" s="252">
        <v>0</v>
      </c>
      <c r="H50" s="252">
        <v>0</v>
      </c>
    </row>
    <row r="51" spans="1:8" x14ac:dyDescent="0.25">
      <c r="A51" s="253"/>
      <c r="B51" s="238" t="s">
        <v>389</v>
      </c>
      <c r="C51" s="252">
        <v>0</v>
      </c>
      <c r="D51" s="252">
        <v>0</v>
      </c>
      <c r="E51" s="252">
        <v>0</v>
      </c>
      <c r="F51" s="252">
        <v>0</v>
      </c>
      <c r="G51" s="252">
        <v>0</v>
      </c>
      <c r="H51" s="252">
        <v>0</v>
      </c>
    </row>
    <row r="52" spans="1:8" x14ac:dyDescent="0.25">
      <c r="A52" s="253"/>
      <c r="B52" s="238" t="s">
        <v>390</v>
      </c>
      <c r="C52" s="252">
        <v>0</v>
      </c>
      <c r="D52" s="252">
        <v>0</v>
      </c>
      <c r="E52" s="252">
        <v>0</v>
      </c>
      <c r="F52" s="252">
        <v>0</v>
      </c>
      <c r="G52" s="252">
        <v>0</v>
      </c>
      <c r="H52" s="252">
        <v>0</v>
      </c>
    </row>
    <row r="53" spans="1:8" x14ac:dyDescent="0.25">
      <c r="A53" s="253"/>
      <c r="B53" s="238" t="s">
        <v>391</v>
      </c>
      <c r="C53" s="252">
        <v>0</v>
      </c>
      <c r="D53" s="252">
        <v>0</v>
      </c>
      <c r="E53" s="252">
        <v>0</v>
      </c>
      <c r="F53" s="252">
        <v>0</v>
      </c>
      <c r="G53" s="252">
        <v>0</v>
      </c>
      <c r="H53" s="252">
        <v>0</v>
      </c>
    </row>
    <row r="54" spans="1:8" x14ac:dyDescent="0.25">
      <c r="A54" s="253"/>
      <c r="B54" s="238" t="s">
        <v>392</v>
      </c>
      <c r="C54" s="252">
        <v>0</v>
      </c>
      <c r="D54" s="252">
        <v>0</v>
      </c>
      <c r="E54" s="252">
        <v>0</v>
      </c>
      <c r="F54" s="252">
        <v>0</v>
      </c>
      <c r="G54" s="252">
        <v>0</v>
      </c>
      <c r="H54" s="252">
        <v>0</v>
      </c>
    </row>
    <row r="55" spans="1:8" x14ac:dyDescent="0.25">
      <c r="A55" s="253"/>
      <c r="B55" s="238" t="s">
        <v>393</v>
      </c>
      <c r="C55" s="252">
        <v>0</v>
      </c>
      <c r="D55" s="252">
        <v>0</v>
      </c>
      <c r="E55" s="252">
        <v>0</v>
      </c>
      <c r="F55" s="252">
        <v>0</v>
      </c>
      <c r="G55" s="252">
        <v>0</v>
      </c>
      <c r="H55" s="252">
        <v>0</v>
      </c>
    </row>
    <row r="56" spans="1:8" x14ac:dyDescent="0.25">
      <c r="A56" s="289"/>
      <c r="B56" s="290"/>
      <c r="C56" s="291"/>
      <c r="D56" s="291"/>
      <c r="E56" s="291"/>
      <c r="F56" s="291"/>
      <c r="G56" s="291"/>
      <c r="H56" s="291"/>
    </row>
    <row r="57" spans="1:8" x14ac:dyDescent="0.25">
      <c r="A57" s="346" t="s">
        <v>394</v>
      </c>
      <c r="B57" s="347"/>
      <c r="C57" s="291">
        <v>0</v>
      </c>
      <c r="D57" s="291">
        <v>0</v>
      </c>
      <c r="E57" s="291">
        <v>0</v>
      </c>
      <c r="F57" s="291">
        <v>0</v>
      </c>
      <c r="G57" s="291">
        <v>0</v>
      </c>
      <c r="H57" s="291">
        <v>0</v>
      </c>
    </row>
    <row r="58" spans="1:8" x14ac:dyDescent="0.25">
      <c r="A58" s="253"/>
      <c r="B58" s="238" t="s">
        <v>395</v>
      </c>
      <c r="C58" s="252">
        <v>0</v>
      </c>
      <c r="D58" s="252">
        <v>0</v>
      </c>
      <c r="E58" s="252">
        <v>0</v>
      </c>
      <c r="F58" s="252">
        <v>0</v>
      </c>
      <c r="G58" s="252">
        <v>0</v>
      </c>
      <c r="H58" s="252">
        <v>0</v>
      </c>
    </row>
    <row r="59" spans="1:8" x14ac:dyDescent="0.25">
      <c r="A59" s="253"/>
      <c r="B59" s="238" t="s">
        <v>396</v>
      </c>
      <c r="C59" s="252">
        <v>0</v>
      </c>
      <c r="D59" s="252">
        <v>0</v>
      </c>
      <c r="E59" s="252">
        <v>0</v>
      </c>
      <c r="F59" s="252">
        <v>0</v>
      </c>
      <c r="G59" s="252">
        <v>0</v>
      </c>
      <c r="H59" s="252">
        <v>0</v>
      </c>
    </row>
    <row r="60" spans="1:8" x14ac:dyDescent="0.25">
      <c r="A60" s="253"/>
      <c r="B60" s="238" t="s">
        <v>397</v>
      </c>
      <c r="C60" s="252">
        <v>0</v>
      </c>
      <c r="D60" s="252">
        <v>0</v>
      </c>
      <c r="E60" s="252">
        <v>0</v>
      </c>
      <c r="F60" s="252">
        <v>0</v>
      </c>
      <c r="G60" s="252">
        <v>0</v>
      </c>
      <c r="H60" s="252">
        <v>0</v>
      </c>
    </row>
    <row r="61" spans="1:8" x14ac:dyDescent="0.25">
      <c r="A61" s="253"/>
      <c r="B61" s="238" t="s">
        <v>398</v>
      </c>
      <c r="C61" s="252">
        <v>0</v>
      </c>
      <c r="D61" s="252">
        <v>0</v>
      </c>
      <c r="E61" s="252">
        <v>0</v>
      </c>
      <c r="F61" s="252">
        <v>0</v>
      </c>
      <c r="G61" s="252">
        <v>0</v>
      </c>
      <c r="H61" s="252">
        <v>0</v>
      </c>
    </row>
    <row r="62" spans="1:8" x14ac:dyDescent="0.25">
      <c r="A62" s="253"/>
      <c r="B62" s="238" t="s">
        <v>399</v>
      </c>
      <c r="C62" s="252">
        <v>0</v>
      </c>
      <c r="D62" s="252">
        <v>0</v>
      </c>
      <c r="E62" s="252">
        <v>0</v>
      </c>
      <c r="F62" s="252">
        <v>0</v>
      </c>
      <c r="G62" s="252">
        <v>0</v>
      </c>
      <c r="H62" s="252">
        <v>0</v>
      </c>
    </row>
    <row r="63" spans="1:8" x14ac:dyDescent="0.25">
      <c r="A63" s="253"/>
      <c r="B63" s="238" t="s">
        <v>400</v>
      </c>
      <c r="C63" s="252">
        <v>0</v>
      </c>
      <c r="D63" s="252">
        <v>0</v>
      </c>
      <c r="E63" s="252">
        <v>0</v>
      </c>
      <c r="F63" s="252">
        <v>0</v>
      </c>
      <c r="G63" s="252">
        <v>0</v>
      </c>
      <c r="H63" s="252">
        <v>0</v>
      </c>
    </row>
    <row r="64" spans="1:8" x14ac:dyDescent="0.25">
      <c r="A64" s="253"/>
      <c r="B64" s="238" t="s">
        <v>401</v>
      </c>
      <c r="C64" s="252">
        <v>0</v>
      </c>
      <c r="D64" s="252">
        <v>0</v>
      </c>
      <c r="E64" s="252">
        <v>0</v>
      </c>
      <c r="F64" s="252">
        <v>0</v>
      </c>
      <c r="G64" s="252">
        <v>0</v>
      </c>
      <c r="H64" s="252">
        <v>0</v>
      </c>
    </row>
    <row r="65" spans="1:8" x14ac:dyDescent="0.25">
      <c r="A65" s="289"/>
      <c r="B65" s="290"/>
      <c r="C65" s="291"/>
      <c r="D65" s="291"/>
      <c r="E65" s="291"/>
      <c r="F65" s="291"/>
      <c r="G65" s="291"/>
      <c r="H65" s="291"/>
    </row>
    <row r="66" spans="1:8" x14ac:dyDescent="0.25">
      <c r="A66" s="346" t="s">
        <v>402</v>
      </c>
      <c r="B66" s="347"/>
      <c r="C66" s="291">
        <v>0</v>
      </c>
      <c r="D66" s="291">
        <v>0</v>
      </c>
      <c r="E66" s="291">
        <v>0</v>
      </c>
      <c r="F66" s="291">
        <v>0</v>
      </c>
      <c r="G66" s="291">
        <v>0</v>
      </c>
      <c r="H66" s="291">
        <v>0</v>
      </c>
    </row>
    <row r="67" spans="1:8" x14ac:dyDescent="0.25">
      <c r="A67" s="253"/>
      <c r="B67" s="238" t="s">
        <v>403</v>
      </c>
      <c r="C67" s="252">
        <v>0</v>
      </c>
      <c r="D67" s="252">
        <v>0</v>
      </c>
      <c r="E67" s="252">
        <v>0</v>
      </c>
      <c r="F67" s="252">
        <v>0</v>
      </c>
      <c r="G67" s="252">
        <v>0</v>
      </c>
      <c r="H67" s="252">
        <v>0</v>
      </c>
    </row>
    <row r="68" spans="1:8" x14ac:dyDescent="0.25">
      <c r="A68" s="253"/>
      <c r="B68" s="238" t="s">
        <v>404</v>
      </c>
      <c r="C68" s="252">
        <v>0</v>
      </c>
      <c r="D68" s="252">
        <v>0</v>
      </c>
      <c r="E68" s="252">
        <v>0</v>
      </c>
      <c r="F68" s="252">
        <v>0</v>
      </c>
      <c r="G68" s="252">
        <v>0</v>
      </c>
      <c r="H68" s="252">
        <v>0</v>
      </c>
    </row>
    <row r="69" spans="1:8" x14ac:dyDescent="0.25">
      <c r="A69" s="253"/>
      <c r="B69" s="238" t="s">
        <v>405</v>
      </c>
      <c r="C69" s="252">
        <v>0</v>
      </c>
      <c r="D69" s="252">
        <v>0</v>
      </c>
      <c r="E69" s="252">
        <v>0</v>
      </c>
      <c r="F69" s="252">
        <v>0</v>
      </c>
      <c r="G69" s="252">
        <v>0</v>
      </c>
      <c r="H69" s="252">
        <v>0</v>
      </c>
    </row>
    <row r="70" spans="1:8" x14ac:dyDescent="0.25">
      <c r="A70" s="253"/>
      <c r="B70" s="238" t="s">
        <v>406</v>
      </c>
      <c r="C70" s="252">
        <v>0</v>
      </c>
      <c r="D70" s="252">
        <v>0</v>
      </c>
      <c r="E70" s="252">
        <v>0</v>
      </c>
      <c r="F70" s="252">
        <v>0</v>
      </c>
      <c r="G70" s="252">
        <v>0</v>
      </c>
      <c r="H70" s="252">
        <v>0</v>
      </c>
    </row>
    <row r="71" spans="1:8" x14ac:dyDescent="0.25">
      <c r="A71" s="253"/>
      <c r="B71" s="238" t="s">
        <v>407</v>
      </c>
      <c r="C71" s="252">
        <v>0</v>
      </c>
      <c r="D71" s="252">
        <v>0</v>
      </c>
      <c r="E71" s="252">
        <v>0</v>
      </c>
      <c r="F71" s="252">
        <v>0</v>
      </c>
      <c r="G71" s="252">
        <v>0</v>
      </c>
      <c r="H71" s="252">
        <v>0</v>
      </c>
    </row>
    <row r="72" spans="1:8" x14ac:dyDescent="0.25">
      <c r="A72" s="253"/>
      <c r="B72" s="238" t="s">
        <v>408</v>
      </c>
      <c r="C72" s="252">
        <v>0</v>
      </c>
      <c r="D72" s="252">
        <v>0</v>
      </c>
      <c r="E72" s="252">
        <v>0</v>
      </c>
      <c r="F72" s="252">
        <v>0</v>
      </c>
      <c r="G72" s="252">
        <v>0</v>
      </c>
      <c r="H72" s="252">
        <v>0</v>
      </c>
    </row>
    <row r="73" spans="1:8" x14ac:dyDescent="0.25">
      <c r="A73" s="253"/>
      <c r="B73" s="238" t="s">
        <v>409</v>
      </c>
      <c r="C73" s="252">
        <v>0</v>
      </c>
      <c r="D73" s="252">
        <v>0</v>
      </c>
      <c r="E73" s="252">
        <v>0</v>
      </c>
      <c r="F73" s="252">
        <v>0</v>
      </c>
      <c r="G73" s="252">
        <v>0</v>
      </c>
      <c r="H73" s="252">
        <v>0</v>
      </c>
    </row>
    <row r="74" spans="1:8" x14ac:dyDescent="0.25">
      <c r="A74" s="253"/>
      <c r="B74" s="238" t="s">
        <v>410</v>
      </c>
      <c r="C74" s="252">
        <v>0</v>
      </c>
      <c r="D74" s="252">
        <v>0</v>
      </c>
      <c r="E74" s="252">
        <v>0</v>
      </c>
      <c r="F74" s="252">
        <v>0</v>
      </c>
      <c r="G74" s="252">
        <v>0</v>
      </c>
      <c r="H74" s="252">
        <v>0</v>
      </c>
    </row>
    <row r="75" spans="1:8" x14ac:dyDescent="0.25">
      <c r="A75" s="253"/>
      <c r="B75" s="238" t="s">
        <v>411</v>
      </c>
      <c r="C75" s="252">
        <v>0</v>
      </c>
      <c r="D75" s="252">
        <v>0</v>
      </c>
      <c r="E75" s="252">
        <v>0</v>
      </c>
      <c r="F75" s="252">
        <v>0</v>
      </c>
      <c r="G75" s="252">
        <v>0</v>
      </c>
      <c r="H75" s="252">
        <v>0</v>
      </c>
    </row>
    <row r="76" spans="1:8" x14ac:dyDescent="0.25">
      <c r="A76" s="289"/>
      <c r="B76" s="290"/>
      <c r="C76" s="291"/>
      <c r="D76" s="291"/>
      <c r="E76" s="291"/>
      <c r="F76" s="291"/>
      <c r="G76" s="291"/>
      <c r="H76" s="291"/>
    </row>
    <row r="77" spans="1:8" x14ac:dyDescent="0.25">
      <c r="A77" s="346" t="s">
        <v>412</v>
      </c>
      <c r="B77" s="347"/>
      <c r="C77" s="291">
        <v>0</v>
      </c>
      <c r="D77" s="291">
        <v>0</v>
      </c>
      <c r="E77" s="291">
        <v>0</v>
      </c>
      <c r="F77" s="291">
        <v>0</v>
      </c>
      <c r="G77" s="291">
        <v>0</v>
      </c>
      <c r="H77" s="291">
        <v>0</v>
      </c>
    </row>
    <row r="78" spans="1:8" x14ac:dyDescent="0.25">
      <c r="A78" s="253"/>
      <c r="B78" s="238" t="s">
        <v>413</v>
      </c>
      <c r="C78" s="252">
        <v>0</v>
      </c>
      <c r="D78" s="252">
        <v>0</v>
      </c>
      <c r="E78" s="252">
        <v>0</v>
      </c>
      <c r="F78" s="252">
        <v>0</v>
      </c>
      <c r="G78" s="252">
        <v>0</v>
      </c>
      <c r="H78" s="252">
        <v>0</v>
      </c>
    </row>
    <row r="79" spans="1:8" ht="36" x14ac:dyDescent="0.25">
      <c r="A79" s="253"/>
      <c r="B79" s="172" t="s">
        <v>414</v>
      </c>
      <c r="C79" s="252">
        <v>0</v>
      </c>
      <c r="D79" s="252">
        <v>0</v>
      </c>
      <c r="E79" s="252">
        <v>0</v>
      </c>
      <c r="F79" s="252">
        <v>0</v>
      </c>
      <c r="G79" s="252">
        <v>0</v>
      </c>
      <c r="H79" s="252">
        <v>0</v>
      </c>
    </row>
    <row r="80" spans="1:8" x14ac:dyDescent="0.25">
      <c r="A80" s="253"/>
      <c r="B80" s="238" t="s">
        <v>415</v>
      </c>
      <c r="C80" s="252">
        <v>0</v>
      </c>
      <c r="D80" s="252">
        <v>0</v>
      </c>
      <c r="E80" s="252">
        <v>0</v>
      </c>
      <c r="F80" s="252">
        <v>0</v>
      </c>
      <c r="G80" s="252">
        <v>0</v>
      </c>
      <c r="H80" s="252">
        <v>0</v>
      </c>
    </row>
    <row r="81" spans="1:8" x14ac:dyDescent="0.25">
      <c r="A81" s="253"/>
      <c r="B81" s="238" t="s">
        <v>416</v>
      </c>
      <c r="C81" s="252">
        <v>0</v>
      </c>
      <c r="D81" s="252">
        <v>0</v>
      </c>
      <c r="E81" s="252">
        <v>0</v>
      </c>
      <c r="F81" s="252">
        <v>0</v>
      </c>
      <c r="G81" s="252">
        <v>0</v>
      </c>
      <c r="H81" s="252">
        <v>0</v>
      </c>
    </row>
    <row r="82" spans="1:8" x14ac:dyDescent="0.25">
      <c r="A82" s="289"/>
      <c r="B82" s="290"/>
      <c r="C82" s="291"/>
      <c r="D82" s="291"/>
      <c r="E82" s="291"/>
      <c r="F82" s="291"/>
      <c r="G82" s="291"/>
      <c r="H82" s="291"/>
    </row>
    <row r="83" spans="1:8" x14ac:dyDescent="0.25">
      <c r="A83" s="346" t="s">
        <v>378</v>
      </c>
      <c r="B83" s="347"/>
      <c r="C83" s="266">
        <f>+C10+C46</f>
        <v>125000001</v>
      </c>
      <c r="D83" s="266">
        <f t="shared" ref="D83:H83" si="1">+D10+D46</f>
        <v>4660555.66</v>
      </c>
      <c r="E83" s="266">
        <f t="shared" si="1"/>
        <v>129660556.66</v>
      </c>
      <c r="F83" s="266">
        <f t="shared" si="1"/>
        <v>128101461</v>
      </c>
      <c r="G83" s="266">
        <f t="shared" si="1"/>
        <v>124536137.56</v>
      </c>
      <c r="H83" s="266">
        <f t="shared" si="1"/>
        <v>1559095.66</v>
      </c>
    </row>
    <row r="84" spans="1:8" ht="15.75" thickBot="1" x14ac:dyDescent="0.3">
      <c r="A84" s="292"/>
      <c r="B84" s="293"/>
      <c r="C84" s="279"/>
      <c r="D84" s="279"/>
      <c r="E84" s="279"/>
      <c r="F84" s="279"/>
      <c r="G84" s="279"/>
      <c r="H84" s="279"/>
    </row>
    <row r="85" spans="1:8" x14ac:dyDescent="0.25">
      <c r="A85" s="144"/>
      <c r="B85" s="144"/>
      <c r="C85" s="144"/>
      <c r="D85" s="144"/>
      <c r="E85" s="144"/>
      <c r="F85" s="144"/>
      <c r="G85" s="144"/>
    </row>
    <row r="86" spans="1:8" x14ac:dyDescent="0.25">
      <c r="A86" s="414" t="s">
        <v>635</v>
      </c>
      <c r="B86" s="414"/>
      <c r="C86" s="414"/>
      <c r="D86" s="414"/>
      <c r="E86" s="414"/>
      <c r="F86" s="414"/>
      <c r="G86" s="414"/>
      <c r="H86" s="144"/>
    </row>
    <row r="87" spans="1:8" x14ac:dyDescent="0.25">
      <c r="A87" s="414"/>
      <c r="B87" s="414"/>
      <c r="C87" s="414"/>
      <c r="D87" s="414"/>
      <c r="E87" s="414"/>
      <c r="F87" s="414"/>
      <c r="G87" s="414"/>
      <c r="H87" s="144"/>
    </row>
    <row r="88" spans="1:8" x14ac:dyDescent="0.25">
      <c r="A88" s="269"/>
      <c r="B88" s="269"/>
      <c r="C88" s="269"/>
      <c r="D88" s="269"/>
      <c r="E88" s="269"/>
      <c r="F88" s="269"/>
      <c r="G88" s="269"/>
      <c r="H88" s="144"/>
    </row>
    <row r="89" spans="1:8" x14ac:dyDescent="0.25">
      <c r="A89" s="181"/>
      <c r="B89" s="181"/>
      <c r="C89" s="181"/>
      <c r="D89" s="181"/>
      <c r="E89" s="181"/>
      <c r="F89" s="181"/>
      <c r="G89" s="181"/>
      <c r="H89" s="144"/>
    </row>
    <row r="90" spans="1:8" x14ac:dyDescent="0.25">
      <c r="A90" s="181"/>
      <c r="B90" s="181"/>
      <c r="C90" s="181"/>
      <c r="D90" s="181"/>
      <c r="E90" s="181"/>
      <c r="F90" s="181"/>
      <c r="G90" s="181"/>
      <c r="H90" s="144"/>
    </row>
    <row r="91" spans="1:8" x14ac:dyDescent="0.25">
      <c r="A91" s="153"/>
      <c r="B91" s="154"/>
      <c r="C91" s="155"/>
      <c r="D91" s="155"/>
      <c r="E91" s="199"/>
      <c r="F91" s="157"/>
      <c r="G91" s="154"/>
      <c r="H91" s="144"/>
    </row>
    <row r="92" spans="1:8" x14ac:dyDescent="0.25">
      <c r="A92" s="100"/>
      <c r="B92" s="353"/>
      <c r="C92" s="353"/>
      <c r="D92" s="102"/>
      <c r="E92" s="116"/>
      <c r="F92" s="116"/>
      <c r="G92" s="116"/>
      <c r="H92" s="144"/>
    </row>
    <row r="93" spans="1:8" x14ac:dyDescent="0.25">
      <c r="A93" s="200"/>
      <c r="B93" s="354" t="s">
        <v>636</v>
      </c>
      <c r="C93" s="354"/>
      <c r="D93" s="102"/>
      <c r="E93" s="397" t="s">
        <v>795</v>
      </c>
      <c r="F93" s="397"/>
      <c r="G93" s="397"/>
      <c r="H93" s="144"/>
    </row>
    <row r="94" spans="1:8" x14ac:dyDescent="0.25">
      <c r="A94" s="201"/>
      <c r="B94" s="348" t="s">
        <v>796</v>
      </c>
      <c r="C94" s="348"/>
      <c r="D94" s="202"/>
      <c r="E94" s="398" t="s">
        <v>803</v>
      </c>
      <c r="F94" s="398"/>
      <c r="G94" s="398"/>
      <c r="H94" s="144"/>
    </row>
    <row r="95" spans="1:8" x14ac:dyDescent="0.25">
      <c r="A95" s="144"/>
      <c r="B95" s="124"/>
      <c r="C95" s="144"/>
      <c r="D95" s="112"/>
      <c r="E95" s="348"/>
      <c r="F95" s="348"/>
      <c r="G95" s="348"/>
      <c r="H95" s="144"/>
    </row>
  </sheetData>
  <mergeCells count="27">
    <mergeCell ref="A86:G87"/>
    <mergeCell ref="B92:C92"/>
    <mergeCell ref="B93:C93"/>
    <mergeCell ref="E93:G93"/>
    <mergeCell ref="B94:C94"/>
    <mergeCell ref="E94:G94"/>
    <mergeCell ref="E95:G95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Hoja1</vt:lpstr>
      <vt:lpstr>Hoja2</vt:lpstr>
      <vt:lpstr>Hoja3</vt:lpstr>
      <vt:lpstr>Hoja4</vt:lpstr>
      <vt:lpstr>Hoja5</vt:lpstr>
      <vt:lpstr>Hoja15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Hoja1!Área_de_impresión</vt:lpstr>
      <vt:lpstr>Hoja2!Área_de_impresión</vt:lpstr>
      <vt:lpstr>Hoja4!Área_de_impresión</vt:lpstr>
      <vt:lpstr>Hoja5!Área_de_impresión</vt:lpstr>
      <vt:lpstr>Hoja7!Área_de_impresión</vt:lpstr>
      <vt:lpstr>Hoja9!Área_de_impresión</vt:lpstr>
      <vt:lpstr>Hoja1!Títulos_a_imprimir</vt:lpstr>
      <vt:lpstr>Hoja5!Títulos_a_imprimir</vt:lpstr>
      <vt:lpstr>Hoja6!Títulos_a_imprimir</vt:lpstr>
      <vt:lpstr>Hoja7!Títulos_a_imprimir</vt:lpstr>
      <vt:lpstr>Hoja8!Títulos_a_imprimir</vt:lpstr>
      <vt:lpstr>Hoja9!Títulos_a_imprimir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sarge_7</cp:lastModifiedBy>
  <cp:lastPrinted>2017-01-16T21:21:45Z</cp:lastPrinted>
  <dcterms:created xsi:type="dcterms:W3CDTF">2017-01-13T15:28:41Z</dcterms:created>
  <dcterms:modified xsi:type="dcterms:W3CDTF">2017-01-16T21:53:44Z</dcterms:modified>
</cp:coreProperties>
</file>