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6915"/>
  </bookViews>
  <sheets>
    <sheet name="ANEXO 6" sheetId="1" r:id="rId1"/>
    <sheet name="ANEXO 3" sheetId="9" r:id="rId2"/>
  </sheets>
  <definedNames>
    <definedName name="_xlnm.Print_Area" localSheetId="1">'ANEXO 3'!$A$4:$K$129</definedName>
    <definedName name="_xlnm.Print_Area" localSheetId="0">'ANEXO 6'!$A$661:$G$701</definedName>
    <definedName name="_xlnm.Print_Titles" localSheetId="1">'ANEXO 3'!$4:$8</definedName>
    <definedName name="_xlnm.Print_Titles" localSheetId="0">'ANEXO 6'!$661:$667</definedName>
  </definedNames>
  <calcPr calcId="144525"/>
</workbook>
</file>

<file path=xl/calcChain.xml><?xml version="1.0" encoding="utf-8"?>
<calcChain xmlns="http://schemas.openxmlformats.org/spreadsheetml/2006/main">
  <c r="G532" i="1" l="1"/>
  <c r="G530" i="1" s="1"/>
  <c r="I338" i="1"/>
  <c r="H338" i="1"/>
  <c r="G338" i="1"/>
  <c r="E338" i="1"/>
  <c r="D338" i="1"/>
  <c r="F336" i="1"/>
  <c r="F338" i="1" s="1"/>
  <c r="I277" i="1"/>
  <c r="H277" i="1"/>
  <c r="F279" i="1"/>
  <c r="E183" i="1"/>
  <c r="D183" i="1"/>
  <c r="C183" i="1"/>
  <c r="E187" i="1"/>
  <c r="C178" i="1"/>
  <c r="B9" i="1" l="1"/>
  <c r="H576" i="1" l="1"/>
  <c r="H574" i="1" s="1"/>
  <c r="E574" i="1"/>
  <c r="G376" i="1"/>
  <c r="G366" i="1"/>
  <c r="F366" i="1"/>
  <c r="D366" i="1"/>
  <c r="C366" i="1"/>
  <c r="E367" i="1"/>
  <c r="C358" i="1"/>
  <c r="E363" i="1"/>
  <c r="H363" i="1" s="1"/>
  <c r="G358" i="1"/>
  <c r="F358" i="1"/>
  <c r="E359" i="1"/>
  <c r="D277" i="1"/>
  <c r="D303" i="1" s="1"/>
  <c r="E277" i="1"/>
  <c r="G277" i="1"/>
  <c r="E222" i="1"/>
  <c r="E178" i="1"/>
  <c r="E191" i="1" s="1"/>
  <c r="E192" i="1" s="1"/>
  <c r="E193" i="1" s="1"/>
  <c r="D178" i="1"/>
  <c r="D669" i="1" l="1"/>
  <c r="G675" i="1"/>
  <c r="G674" i="1" s="1"/>
  <c r="F675" i="1"/>
  <c r="F674" i="1" s="1"/>
  <c r="E675" i="1"/>
  <c r="E674" i="1" s="1"/>
  <c r="D675" i="1"/>
  <c r="D674" i="1" s="1"/>
  <c r="C675" i="1"/>
  <c r="C674" i="1" s="1"/>
  <c r="B675" i="1"/>
  <c r="B674" i="1" s="1"/>
  <c r="C671" i="1"/>
  <c r="D671" i="1"/>
  <c r="E671" i="1"/>
  <c r="F671" i="1"/>
  <c r="G671" i="1"/>
  <c r="B671" i="1"/>
  <c r="H641" i="1"/>
  <c r="G641" i="1"/>
  <c r="F641" i="1"/>
  <c r="E641" i="1"/>
  <c r="D641" i="1"/>
  <c r="C641" i="1"/>
  <c r="D630" i="1"/>
  <c r="E630" i="1"/>
  <c r="F630" i="1"/>
  <c r="G630" i="1"/>
  <c r="H630" i="1"/>
  <c r="C630" i="1"/>
  <c r="D621" i="1"/>
  <c r="E621" i="1"/>
  <c r="F621" i="1"/>
  <c r="G621" i="1"/>
  <c r="H621" i="1"/>
  <c r="C621" i="1"/>
  <c r="D611" i="1"/>
  <c r="E611" i="1"/>
  <c r="F611" i="1"/>
  <c r="G611" i="1"/>
  <c r="H611" i="1"/>
  <c r="C611" i="1"/>
  <c r="D604" i="1"/>
  <c r="E604" i="1"/>
  <c r="F604" i="1"/>
  <c r="G604" i="1"/>
  <c r="H604" i="1"/>
  <c r="C604" i="1"/>
  <c r="H593" i="1"/>
  <c r="G593" i="1"/>
  <c r="F593" i="1"/>
  <c r="E593" i="1"/>
  <c r="D593" i="1"/>
  <c r="C593" i="1"/>
  <c r="D584" i="1"/>
  <c r="E584" i="1"/>
  <c r="E573" i="1" s="1"/>
  <c r="F584" i="1"/>
  <c r="G584" i="1"/>
  <c r="H584" i="1"/>
  <c r="C584" i="1"/>
  <c r="C574" i="1"/>
  <c r="D574" i="1"/>
  <c r="F574" i="1"/>
  <c r="G574" i="1"/>
  <c r="B530" i="1"/>
  <c r="H367" i="1"/>
  <c r="E368" i="1"/>
  <c r="H359" i="1"/>
  <c r="E365" i="1"/>
  <c r="H365" i="1" s="1"/>
  <c r="E364" i="1"/>
  <c r="H364" i="1" s="1"/>
  <c r="E362" i="1"/>
  <c r="H362" i="1" s="1"/>
  <c r="E361" i="1"/>
  <c r="H361" i="1" s="1"/>
  <c r="E360" i="1"/>
  <c r="G386" i="1"/>
  <c r="E385" i="1"/>
  <c r="H385" i="1" s="1"/>
  <c r="E384" i="1"/>
  <c r="H384" i="1" s="1"/>
  <c r="E383" i="1"/>
  <c r="H383" i="1" s="1"/>
  <c r="E382" i="1"/>
  <c r="E381" i="1"/>
  <c r="E380" i="1"/>
  <c r="E379" i="1"/>
  <c r="E378" i="1"/>
  <c r="E377" i="1"/>
  <c r="D610" i="1" l="1"/>
  <c r="F573" i="1"/>
  <c r="H573" i="1"/>
  <c r="C573" i="1"/>
  <c r="D573" i="1"/>
  <c r="D647" i="1" s="1"/>
  <c r="H610" i="1"/>
  <c r="G610" i="1"/>
  <c r="E376" i="1"/>
  <c r="E358" i="1"/>
  <c r="H368" i="1"/>
  <c r="H360" i="1"/>
  <c r="G573" i="1"/>
  <c r="C680" i="1"/>
  <c r="C678" i="1" s="1"/>
  <c r="C668" i="1" s="1"/>
  <c r="C691" i="1" s="1"/>
  <c r="G680" i="1"/>
  <c r="G678" i="1" s="1"/>
  <c r="G668" i="1" s="1"/>
  <c r="G691" i="1" s="1"/>
  <c r="D680" i="1"/>
  <c r="D678" i="1" s="1"/>
  <c r="D668" i="1" s="1"/>
  <c r="D691" i="1" s="1"/>
  <c r="F680" i="1"/>
  <c r="F678" i="1" s="1"/>
  <c r="F668" i="1" s="1"/>
  <c r="F691" i="1" s="1"/>
  <c r="E680" i="1"/>
  <c r="E678" i="1" s="1"/>
  <c r="E668" i="1" s="1"/>
  <c r="E691" i="1" s="1"/>
  <c r="E610" i="1"/>
  <c r="E647" i="1" s="1"/>
  <c r="F610" i="1"/>
  <c r="C610" i="1"/>
  <c r="C647" i="1" s="1"/>
  <c r="H647" i="1" l="1"/>
  <c r="G647" i="1"/>
  <c r="F647" i="1"/>
  <c r="E373" i="1"/>
  <c r="E372" i="1"/>
  <c r="E369" i="1"/>
  <c r="E370" i="1"/>
  <c r="H370" i="1" s="1"/>
  <c r="E371" i="1"/>
  <c r="H358" i="1"/>
  <c r="F299" i="1"/>
  <c r="I299" i="1"/>
  <c r="I303" i="1" s="1"/>
  <c r="H299" i="1"/>
  <c r="H303" i="1" s="1"/>
  <c r="G299" i="1"/>
  <c r="G303" i="1" s="1"/>
  <c r="E299" i="1"/>
  <c r="E303" i="1" s="1"/>
  <c r="H369" i="1" l="1"/>
  <c r="E153" i="1"/>
  <c r="B147" i="1"/>
  <c r="B153" i="1"/>
  <c r="D108" i="1"/>
  <c r="F42" i="1"/>
  <c r="F38" i="1"/>
  <c r="F31" i="1"/>
  <c r="F27" i="1"/>
  <c r="F23" i="1"/>
  <c r="F19" i="1"/>
  <c r="F9" i="1"/>
  <c r="B53" i="1"/>
  <c r="B60" i="1" s="1"/>
  <c r="B25" i="1"/>
  <c r="B17" i="1"/>
  <c r="F47" i="1" l="1"/>
  <c r="C541" i="1"/>
  <c r="D541" i="1"/>
  <c r="E541" i="1"/>
  <c r="F541" i="1"/>
  <c r="G541" i="1"/>
  <c r="G552" i="1" s="1"/>
  <c r="B541" i="1"/>
  <c r="B552" i="1" s="1"/>
  <c r="C530" i="1"/>
  <c r="D530" i="1"/>
  <c r="E530" i="1"/>
  <c r="F530" i="1"/>
  <c r="D499" i="1"/>
  <c r="E499" i="1"/>
  <c r="F499" i="1"/>
  <c r="G499" i="1"/>
  <c r="H499" i="1"/>
  <c r="C499" i="1"/>
  <c r="D495" i="1"/>
  <c r="E495" i="1"/>
  <c r="F495" i="1"/>
  <c r="G495" i="1"/>
  <c r="H495" i="1"/>
  <c r="C495" i="1"/>
  <c r="D486" i="1"/>
  <c r="E486" i="1"/>
  <c r="F486" i="1"/>
  <c r="G486" i="1"/>
  <c r="H486" i="1"/>
  <c r="C486" i="1"/>
  <c r="D482" i="1"/>
  <c r="E482" i="1"/>
  <c r="F482" i="1"/>
  <c r="G482" i="1"/>
  <c r="H482" i="1"/>
  <c r="C482" i="1"/>
  <c r="D472" i="1"/>
  <c r="E472" i="1"/>
  <c r="F472" i="1"/>
  <c r="G472" i="1"/>
  <c r="H472" i="1"/>
  <c r="C472" i="1"/>
  <c r="D462" i="1"/>
  <c r="E462" i="1"/>
  <c r="F462" i="1"/>
  <c r="G462" i="1"/>
  <c r="H462" i="1"/>
  <c r="C462" i="1"/>
  <c r="D452" i="1"/>
  <c r="E452" i="1"/>
  <c r="F452" i="1"/>
  <c r="G452" i="1"/>
  <c r="H452" i="1"/>
  <c r="C452" i="1"/>
  <c r="D442" i="1"/>
  <c r="E442" i="1"/>
  <c r="F442" i="1"/>
  <c r="G442" i="1"/>
  <c r="H442" i="1"/>
  <c r="C442" i="1"/>
  <c r="D434" i="1"/>
  <c r="E434" i="1"/>
  <c r="F434" i="1"/>
  <c r="G434" i="1"/>
  <c r="H434" i="1"/>
  <c r="C434" i="1"/>
  <c r="D423" i="1"/>
  <c r="F423" i="1"/>
  <c r="G423" i="1"/>
  <c r="C423" i="1"/>
  <c r="D419" i="1"/>
  <c r="F419" i="1"/>
  <c r="G419" i="1"/>
  <c r="C419" i="1"/>
  <c r="D410" i="1"/>
  <c r="C410" i="1"/>
  <c r="F410" i="1"/>
  <c r="G410" i="1"/>
  <c r="D406" i="1"/>
  <c r="F406" i="1"/>
  <c r="G406" i="1"/>
  <c r="C406" i="1"/>
  <c r="D396" i="1"/>
  <c r="F396" i="1"/>
  <c r="G396" i="1"/>
  <c r="C396" i="1"/>
  <c r="D386" i="1"/>
  <c r="F386" i="1"/>
  <c r="C386" i="1"/>
  <c r="D376" i="1"/>
  <c r="F376" i="1"/>
  <c r="C376" i="1"/>
  <c r="D358" i="1"/>
  <c r="H371" i="1"/>
  <c r="H372" i="1"/>
  <c r="H373" i="1"/>
  <c r="E374" i="1"/>
  <c r="E375" i="1"/>
  <c r="H375" i="1" s="1"/>
  <c r="H378" i="1"/>
  <c r="H379" i="1"/>
  <c r="H380" i="1"/>
  <c r="H381" i="1"/>
  <c r="H382" i="1"/>
  <c r="E387" i="1"/>
  <c r="H387" i="1" s="1"/>
  <c r="E388" i="1"/>
  <c r="H388" i="1" s="1"/>
  <c r="E389" i="1"/>
  <c r="H389" i="1" s="1"/>
  <c r="E390" i="1"/>
  <c r="H390" i="1" s="1"/>
  <c r="E391" i="1"/>
  <c r="H391" i="1" s="1"/>
  <c r="E392" i="1"/>
  <c r="H392" i="1" s="1"/>
  <c r="E393" i="1"/>
  <c r="H393" i="1" s="1"/>
  <c r="E394" i="1"/>
  <c r="H394" i="1" s="1"/>
  <c r="E395" i="1"/>
  <c r="H395" i="1" s="1"/>
  <c r="E397" i="1"/>
  <c r="H397" i="1" s="1"/>
  <c r="E398" i="1"/>
  <c r="H398" i="1" s="1"/>
  <c r="E399" i="1"/>
  <c r="H399" i="1" s="1"/>
  <c r="E400" i="1"/>
  <c r="H400" i="1" s="1"/>
  <c r="E401" i="1"/>
  <c r="H401" i="1" s="1"/>
  <c r="E402" i="1"/>
  <c r="H402" i="1" s="1"/>
  <c r="E403" i="1"/>
  <c r="H403" i="1" s="1"/>
  <c r="E404" i="1"/>
  <c r="H404" i="1" s="1"/>
  <c r="E405" i="1"/>
  <c r="H405" i="1" s="1"/>
  <c r="E407" i="1"/>
  <c r="E408" i="1"/>
  <c r="H408" i="1" s="1"/>
  <c r="E409" i="1"/>
  <c r="H409" i="1" s="1"/>
  <c r="E411" i="1"/>
  <c r="E412" i="1"/>
  <c r="H412" i="1" s="1"/>
  <c r="E413" i="1"/>
  <c r="H413" i="1" s="1"/>
  <c r="E414" i="1"/>
  <c r="H414" i="1" s="1"/>
  <c r="E415" i="1"/>
  <c r="H415" i="1" s="1"/>
  <c r="E416" i="1"/>
  <c r="H416" i="1" s="1"/>
  <c r="E417" i="1"/>
  <c r="H417" i="1" s="1"/>
  <c r="E418" i="1"/>
  <c r="H418" i="1" s="1"/>
  <c r="E420" i="1"/>
  <c r="H420" i="1" s="1"/>
  <c r="E421" i="1"/>
  <c r="H421" i="1" s="1"/>
  <c r="E422" i="1"/>
  <c r="H422" i="1" s="1"/>
  <c r="E424" i="1"/>
  <c r="H424" i="1" s="1"/>
  <c r="E425" i="1"/>
  <c r="H425" i="1" s="1"/>
  <c r="E426" i="1"/>
  <c r="H426" i="1" s="1"/>
  <c r="E427" i="1"/>
  <c r="H427" i="1" s="1"/>
  <c r="E428" i="1"/>
  <c r="H428" i="1" s="1"/>
  <c r="E429" i="1"/>
  <c r="H429" i="1" s="1"/>
  <c r="E430" i="1"/>
  <c r="H430" i="1" s="1"/>
  <c r="E330" i="1"/>
  <c r="F330" i="1"/>
  <c r="G330" i="1"/>
  <c r="H330" i="1"/>
  <c r="I330" i="1"/>
  <c r="D330" i="1"/>
  <c r="E328" i="1"/>
  <c r="F328" i="1"/>
  <c r="G328" i="1"/>
  <c r="H328" i="1"/>
  <c r="I328" i="1"/>
  <c r="D328" i="1"/>
  <c r="E308" i="1"/>
  <c r="F308" i="1"/>
  <c r="G308" i="1"/>
  <c r="H308" i="1"/>
  <c r="I308" i="1"/>
  <c r="D308" i="1"/>
  <c r="F277" i="1"/>
  <c r="F303" i="1" s="1"/>
  <c r="D238" i="1"/>
  <c r="D246" i="1" s="1"/>
  <c r="D247" i="1" s="1"/>
  <c r="E238" i="1"/>
  <c r="E246" i="1" s="1"/>
  <c r="E247" i="1" s="1"/>
  <c r="C238" i="1"/>
  <c r="C246" i="1" s="1"/>
  <c r="C247" i="1" s="1"/>
  <c r="E230" i="1"/>
  <c r="E231" i="1" s="1"/>
  <c r="D222" i="1"/>
  <c r="D230" i="1" s="1"/>
  <c r="D231" i="1" s="1"/>
  <c r="C222" i="1"/>
  <c r="C230" i="1" s="1"/>
  <c r="C231" i="1" s="1"/>
  <c r="C211" i="1"/>
  <c r="C208" i="1"/>
  <c r="C215" i="1" s="1"/>
  <c r="D211" i="1"/>
  <c r="E211" i="1"/>
  <c r="D208" i="1"/>
  <c r="E208" i="1"/>
  <c r="D198" i="1"/>
  <c r="E198" i="1"/>
  <c r="C198" i="1"/>
  <c r="D187" i="1"/>
  <c r="C187" i="1"/>
  <c r="B159" i="1"/>
  <c r="J153" i="1"/>
  <c r="I153" i="1"/>
  <c r="H153" i="1"/>
  <c r="G153" i="1"/>
  <c r="G147" i="1"/>
  <c r="F147" i="1"/>
  <c r="E147" i="1"/>
  <c r="E159" i="1" s="1"/>
  <c r="H147" i="1"/>
  <c r="I147" i="1"/>
  <c r="J147" i="1"/>
  <c r="H104" i="1"/>
  <c r="I104" i="1"/>
  <c r="G104" i="1"/>
  <c r="I100" i="1"/>
  <c r="H100" i="1"/>
  <c r="H99" i="1" s="1"/>
  <c r="H110" i="1" s="1"/>
  <c r="G100" i="1"/>
  <c r="F104" i="1"/>
  <c r="F100" i="1"/>
  <c r="D100" i="1"/>
  <c r="E100" i="1"/>
  <c r="D104" i="1"/>
  <c r="E104" i="1"/>
  <c r="C104" i="1"/>
  <c r="C100" i="1"/>
  <c r="F57" i="1"/>
  <c r="G9" i="1"/>
  <c r="G47" i="1" s="1"/>
  <c r="F75" i="1"/>
  <c r="F68" i="1"/>
  <c r="F63" i="1"/>
  <c r="B41" i="1"/>
  <c r="B38" i="1"/>
  <c r="B31" i="1"/>
  <c r="C9" i="1"/>
  <c r="C47" i="1" s="1"/>
  <c r="D333" i="1" l="1"/>
  <c r="D552" i="1"/>
  <c r="E215" i="1"/>
  <c r="E333" i="1"/>
  <c r="C552" i="1"/>
  <c r="H333" i="1"/>
  <c r="F552" i="1"/>
  <c r="F333" i="1"/>
  <c r="G333" i="1"/>
  <c r="F432" i="1"/>
  <c r="E552" i="1"/>
  <c r="H432" i="1"/>
  <c r="D432" i="1"/>
  <c r="D215" i="1"/>
  <c r="B47" i="1"/>
  <c r="B62" i="1" s="1"/>
  <c r="D99" i="1"/>
  <c r="D110" i="1" s="1"/>
  <c r="H159" i="1"/>
  <c r="I159" i="1"/>
  <c r="C357" i="1"/>
  <c r="G432" i="1"/>
  <c r="C432" i="1"/>
  <c r="E432" i="1"/>
  <c r="E406" i="1"/>
  <c r="E410" i="1"/>
  <c r="E366" i="1"/>
  <c r="H423" i="1"/>
  <c r="H419" i="1"/>
  <c r="E202" i="1"/>
  <c r="H386" i="1"/>
  <c r="H411" i="1"/>
  <c r="H410" i="1" s="1"/>
  <c r="F357" i="1"/>
  <c r="H407" i="1"/>
  <c r="H406" i="1" s="1"/>
  <c r="E419" i="1"/>
  <c r="H374" i="1"/>
  <c r="H366" i="1" s="1"/>
  <c r="E423" i="1"/>
  <c r="K147" i="1"/>
  <c r="F79" i="1"/>
  <c r="C99" i="1"/>
  <c r="C110" i="1" s="1"/>
  <c r="E99" i="1"/>
  <c r="E110" i="1" s="1"/>
  <c r="I99" i="1"/>
  <c r="I110" i="1" s="1"/>
  <c r="D357" i="1"/>
  <c r="D508" i="1" s="1"/>
  <c r="E386" i="1"/>
  <c r="K153" i="1"/>
  <c r="G159" i="1"/>
  <c r="H396" i="1"/>
  <c r="E396" i="1"/>
  <c r="G357" i="1"/>
  <c r="H377" i="1"/>
  <c r="H376" i="1" s="1"/>
  <c r="C191" i="1"/>
  <c r="C192" i="1" s="1"/>
  <c r="C193" i="1" s="1"/>
  <c r="C202" i="1" s="1"/>
  <c r="D191" i="1"/>
  <c r="J159" i="1"/>
  <c r="K159" i="1" s="1"/>
  <c r="F99" i="1"/>
  <c r="F110" i="1" s="1"/>
  <c r="F59" i="1"/>
  <c r="F81" i="1" s="1"/>
  <c r="F508" i="1" l="1"/>
  <c r="D192" i="1"/>
  <c r="D193" i="1" s="1"/>
  <c r="D202" i="1" s="1"/>
  <c r="H357" i="1"/>
  <c r="H508" i="1" s="1"/>
  <c r="G508" i="1"/>
  <c r="C508" i="1"/>
  <c r="E357" i="1"/>
  <c r="E508" i="1" s="1"/>
  <c r="G99" i="1"/>
  <c r="G110" i="1" s="1"/>
  <c r="I333" i="1"/>
  <c r="B680" i="1"/>
  <c r="B678" i="1" s="1"/>
  <c r="B668" i="1" s="1"/>
  <c r="B691" i="1" s="1"/>
</calcChain>
</file>

<file path=xl/sharedStrings.xml><?xml version="1.0" encoding="utf-8"?>
<sst xmlns="http://schemas.openxmlformats.org/spreadsheetml/2006/main" count="973" uniqueCount="588">
  <si>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</si>
  <si>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</si>
  <si>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</si>
  <si>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</si>
  <si>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</si>
  <si>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</si>
  <si>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</si>
  <si>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</si>
  <si>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</si>
  <si>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</si>
  <si>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</si>
  <si>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</si>
  <si>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</si>
  <si>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</si>
  <si>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</si>
  <si>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</si>
  <si>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</si>
  <si>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</si>
  <si>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</si>
  <si>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</si>
  <si>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</si>
  <si>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</si>
  <si>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</si>
  <si>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</si>
  <si>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</si>
  <si>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</si>
  <si>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</si>
  <si>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</si>
  <si>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</si>
  <si>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</si>
  <si>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</si>
  <si>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</si>
  <si>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</si>
  <si>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</si>
  <si>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</si>
  <si>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</si>
  <si>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</si>
  <si>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</si>
  <si>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</si>
  <si>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</si>
  <si>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</si>
  <si>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</si>
  <si>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</si>
  <si>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</si>
  <si>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</si>
  <si>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</si>
  <si>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</si>
  <si>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</si>
  <si>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</si>
  <si>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</si>
  <si>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</si>
  <si>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</si>
  <si>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</si>
  <si>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</si>
  <si>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</si>
  <si>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</si>
  <si>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</si>
  <si>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</si>
  <si>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</si>
  <si>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</si>
  <si>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</si>
  <si>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</si>
  <si>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</si>
  <si>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</si>
  <si>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</si>
  <si>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</si>
  <si>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</si>
  <si>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</si>
  <si>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</si>
  <si>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</si>
  <si>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</si>
  <si>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</si>
  <si>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</si>
  <si>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</si>
  <si>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</si>
  <si>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</si>
  <si>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</si>
  <si>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</si>
  <si>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</si>
  <si>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</si>
  <si>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</si>
  <si>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</si>
  <si>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</si>
  <si>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</si>
  <si>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</si>
  <si>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</si>
  <si>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</si>
  <si>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</si>
  <si>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</si>
  <si>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</si>
  <si>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</si>
  <si>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</si>
  <si>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</si>
  <si>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</si>
  <si>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</si>
  <si>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</si>
  <si>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</si>
  <si>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</si>
  <si>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</si>
  <si>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</si>
  <si>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</si>
  <si>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</si>
  <si>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</si>
  <si>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</si>
  <si>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</si>
  <si>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</si>
  <si>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</si>
  <si>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</si>
  <si>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</si>
  <si>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</si>
  <si>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</si>
  <si>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</si>
  <si>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</si>
  <si>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</si>
  <si>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</si>
  <si>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</si>
  <si>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</si>
  <si>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</si>
  <si>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</si>
  <si>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</si>
  <si>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</si>
  <si>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</si>
  <si>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</si>
  <si>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</si>
  <si>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</si>
  <si>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</si>
  <si>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</si>
  <si>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</si>
  <si>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</si>
  <si>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</si>
  <si>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</si>
  <si>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</si>
  <si>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</si>
  <si>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</si>
  <si>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</si>
  <si>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</si>
  <si>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</si>
  <si>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</si>
  <si>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</si>
  <si>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</si>
  <si>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</si>
  <si>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</si>
  <si>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</si>
  <si>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</si>
  <si>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</si>
  <si>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</si>
  <si>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</si>
  <si>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</si>
  <si>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</si>
  <si>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</si>
  <si>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</si>
  <si>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</si>
  <si>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</si>
  <si>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</si>
  <si>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</si>
  <si>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</si>
  <si>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</si>
  <si>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</si>
  <si>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</si>
  <si>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</si>
  <si>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</si>
  <si>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</si>
  <si>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</si>
  <si>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</si>
  <si>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</si>
  <si>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</si>
  <si>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</si>
  <si>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</si>
  <si>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</si>
  <si>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</si>
  <si>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</si>
  <si>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</si>
  <si>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</si>
  <si>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</si>
  <si>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</si>
  <si>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</si>
  <si>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</si>
  <si>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</si>
  <si>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</si>
  <si>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</si>
  <si>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</si>
  <si>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</si>
  <si>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</si>
  <si>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</si>
  <si>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</si>
  <si>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</si>
  <si>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</si>
  <si>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</si>
  <si>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</si>
  <si>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</si>
  <si>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</si>
  <si>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</si>
  <si>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</si>
  <si>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</si>
  <si>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</si>
  <si>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</si>
  <si>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</si>
  <si>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</si>
  <si>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</si>
  <si>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</si>
  <si>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</si>
  <si>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</si>
  <si>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</si>
  <si>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</si>
  <si>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</si>
  <si>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</si>
  <si>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</si>
  <si>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</si>
  <si>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</si>
  <si>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</si>
  <si>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</si>
  <si>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</si>
  <si>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</si>
  <si>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</si>
  <si>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</si>
  <si>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</si>
  <si>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</si>
  <si>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</si>
  <si>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</si>
  <si>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</si>
  <si>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</si>
  <si>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</si>
  <si>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</si>
  <si>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</si>
  <si>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</si>
  <si>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</si>
  <si>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</si>
  <si>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</si>
  <si>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</si>
  <si>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</si>
  <si>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</si>
  <si>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</si>
  <si>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</si>
  <si>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</si>
  <si>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</si>
  <si>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</si>
  <si>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</si>
  <si>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</si>
  <si>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</si>
  <si>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</si>
  <si>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</si>
  <si>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</si>
  <si>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</si>
  <si>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</si>
  <si>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</si>
  <si>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</si>
  <si>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</si>
  <si>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</si>
  <si>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</si>
  <si>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</si>
  <si>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</si>
  <si>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</si>
  <si>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</si>
  <si>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</si>
  <si>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</si>
  <si>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</si>
  <si>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</si>
  <si>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</si>
  <si>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</si>
  <si>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</si>
  <si>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</si>
  <si>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</si>
  <si>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</si>
  <si>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</si>
  <si>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</si>
  <si>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</si>
  <si>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</si>
  <si>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</si>
  <si>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</si>
  <si>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</si>
  <si>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</si>
  <si>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</si>
  <si>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</si>
  <si>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</si>
  <si>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</si>
  <si>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</si>
  <si>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</si>
  <si>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</si>
  <si>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</si>
  <si>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</si>
  <si>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</si>
  <si>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</si>
  <si>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</si>
  <si>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</si>
  <si>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</si>
  <si>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</si>
  <si>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</si>
  <si>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</si>
  <si>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</si>
  <si>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</si>
  <si>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</si>
  <si>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</si>
  <si>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</si>
  <si>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</si>
  <si>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</si>
  <si>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</si>
  <si>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</si>
  <si>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</si>
  <si>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</si>
  <si>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</si>
  <si>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</si>
  <si>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</si>
  <si>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</si>
  <si>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</si>
  <si>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</si>
  <si>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</si>
  <si>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</si>
  <si>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</si>
  <si>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</si>
  <si>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</si>
  <si>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</si>
  <si>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</si>
  <si>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</si>
  <si>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</si>
  <si>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</si>
  <si>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</si>
  <si>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</si>
  <si>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</si>
  <si>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</si>
  <si>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</si>
  <si>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</si>
  <si>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</si>
  <si>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</si>
  <si>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</si>
  <si>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</si>
  <si>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</si>
  <si>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</si>
  <si>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</si>
  <si>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</si>
  <si>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</si>
  <si>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</si>
  <si>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</si>
  <si>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</si>
  <si>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</si>
  <si>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</si>
  <si>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</si>
  <si>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</si>
  <si>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</si>
  <si>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</si>
  <si>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</si>
  <si>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</si>
  <si>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</si>
  <si>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</si>
  <si>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</si>
  <si>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</si>
  <si>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</si>
  <si>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</si>
  <si>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</si>
  <si>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</si>
  <si>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</si>
  <si>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</si>
  <si>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</si>
  <si>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</si>
  <si>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</si>
  <si>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</si>
  <si>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</si>
  <si>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</si>
  <si>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</si>
  <si>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</si>
  <si>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</si>
  <si>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</si>
  <si>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</si>
  <si>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</si>
  <si>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</si>
  <si>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</si>
  <si>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</si>
  <si>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</si>
  <si>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</si>
  <si>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</si>
  <si>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</si>
  <si>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</si>
  <si>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</si>
  <si>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</si>
  <si>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</si>
  <si>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</si>
  <si>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</si>
  <si>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</si>
  <si>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</si>
  <si>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</si>
  <si>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</si>
  <si>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</si>
  <si>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</si>
  <si>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</si>
  <si>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</si>
  <si>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</si>
  <si>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</si>
  <si>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</si>
  <si>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</si>
  <si>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</si>
  <si>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</si>
  <si>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</si>
  <si>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</si>
  <si>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</si>
  <si>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</si>
  <si>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</si>
  <si>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</si>
  <si>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</si>
  <si>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</si>
  <si>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</si>
  <si>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</si>
  <si>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</si>
  <si>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</si>
  <si>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</si>
  <si>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</si>
  <si>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</si>
  <si>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</si>
  <si>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</si>
  <si>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</si>
  <si>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</si>
  <si>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</si>
  <si>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</si>
  <si>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</si>
  <si>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</si>
  <si>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</si>
  <si>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</si>
  <si>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</si>
  <si>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</si>
  <si>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</si>
  <si>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</si>
  <si>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</si>
  <si>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</si>
  <si>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</si>
  <si>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</si>
  <si>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</si>
  <si>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</si>
  <si>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</si>
  <si>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</si>
  <si>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</si>
  <si>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</si>
  <si>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</si>
  <si>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</si>
  <si>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</si>
  <si>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</si>
  <si>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</si>
  <si>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</si>
  <si>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</si>
  <si>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</si>
  <si>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</si>
  <si>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</si>
  <si>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</si>
  <si>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</si>
  <si>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</si>
  <si>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</si>
  <si>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</si>
  <si>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</si>
  <si>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</si>
  <si>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</si>
  <si>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>Al 31 de diciembre de 2015-1 y al 31 de Diciembre de 2016 (b)</t>
  </si>
  <si>
    <t>31 de diciembre de 2015-1 (e)</t>
  </si>
  <si>
    <t>2016 (d)</t>
  </si>
  <si>
    <t>Del 1 de enero al 31 de Diciembre de 2016 (b)</t>
  </si>
  <si>
    <t>al 31 de diciembre de 2015-1 (d)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</si>
  <si>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</si>
  <si>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</si>
  <si>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</si>
  <si>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t>Del 1 de enero al 31 de diciembre de 2016 (b)</t>
  </si>
  <si>
    <t xml:space="preserve"> </t>
  </si>
  <si>
    <t xml:space="preserve">A. Presidencia </t>
  </si>
  <si>
    <t>ANEXO 3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</si>
  <si>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</si>
  <si>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</si>
  <si>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</si>
  <si>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</si>
  <si>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</si>
  <si>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</si>
  <si>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c.</t>
  </si>
  <si>
    <t>Ejercido</t>
  </si>
  <si>
    <t>Iniciativa de Ley de Ingresos</t>
  </si>
  <si>
    <t>Art. 6, 19 y 46 de la LDF</t>
  </si>
  <si>
    <t>Ley de Ingresos</t>
  </si>
  <si>
    <t>a.1 Aprobado</t>
  </si>
  <si>
    <t>Reporte Trim. Formato 6 a)</t>
  </si>
  <si>
    <t>Art. 9 de la LDF</t>
  </si>
  <si>
    <t>a.2 Pagado</t>
  </si>
  <si>
    <t>Saldo del fideicomiso para desastres naturales (o)</t>
  </si>
  <si>
    <t>d.</t>
  </si>
  <si>
    <t>Asignación en el Presupuesto de Egresos</t>
  </si>
  <si>
    <t>Reporte Trim. Formato 6 d)</t>
  </si>
  <si>
    <t>Art. 10 y 21 de la LDF</t>
  </si>
  <si>
    <t>Presupuesto de Egresos</t>
  </si>
  <si>
    <t>Art. 11 y 21 de la LDF</t>
  </si>
  <si>
    <t>Art. 12 y 20 de la LDF</t>
  </si>
  <si>
    <t>Objetivos anuales, estrategias y metas para el ejercicio fiscal (t)</t>
  </si>
  <si>
    <t>Art. 5 y 18 de la LDF</t>
  </si>
  <si>
    <t>Proyecciones de ejercicios posteriores (u)</t>
  </si>
  <si>
    <t>e.</t>
  </si>
  <si>
    <t>Estudio actuarial de las pensiones de sus trabajadores (x)</t>
  </si>
  <si>
    <t>Reporte Trim. y Cuenta Pública</t>
  </si>
  <si>
    <t>Remuneraciones de los servidores públicos (cc)</t>
  </si>
  <si>
    <t>Proyecto de Presupuesto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</si>
  <si>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</si>
  <si>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</si>
  <si>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</si>
  <si>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</si>
  <si>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Cuenta Pública</t>
  </si>
  <si>
    <t>A.14, fracción I de la LDF (ff)</t>
  </si>
  <si>
    <t>B. INDICADORES CUALITATIVOS</t>
  </si>
  <si>
    <t>Art. 13 frac. III y 21 de la LDF</t>
  </si>
  <si>
    <t>Art. 13 frac. VII y 21 de la LDF</t>
  </si>
  <si>
    <t>Límite de Obligaciones a Corto Plazo (mm)</t>
  </si>
  <si>
    <t>Art. 30 frac. I de la LDF</t>
  </si>
  <si>
    <t>Obligaciones a Corto Plazo (nn)</t>
  </si>
  <si>
    <t>Guía de Cumplimiento de la Ley de Disciplina Financiera de las Entidades Federativas y Municipios</t>
  </si>
  <si>
    <t>Indicadores de Observancia (c)</t>
  </si>
  <si>
    <t>Mecanismo de</t>
  </si>
  <si>
    <t>Verificación (d)</t>
  </si>
  <si>
    <t>Fecha estimada de</t>
  </si>
  <si>
    <t>INDICADORES PRESUPUESTARIOS</t>
  </si>
  <si>
    <t>A. INDICADORES CUANTITATIVOS</t>
  </si>
  <si>
    <t>y Proyecto de Presupuesto</t>
  </si>
  <si>
    <t>de Egresos</t>
  </si>
  <si>
    <t>ejercicios previos, para infraestructura dañada por desastres naturales (n)</t>
  </si>
  <si>
    <t>Autorizaciones de recursos</t>
  </si>
  <si>
    <t>infraestructura dañada por desastres naturales (p)</t>
  </si>
  <si>
    <t>Iniciativa de Ley de Ingresos y</t>
  </si>
  <si>
    <t>Proyecto de Presupuesto de</t>
  </si>
  <si>
    <t>Egresos / Formatos 7 a) y b)</t>
  </si>
  <si>
    <t>Descripción de riesgos relevantes y propuestas de acción para</t>
  </si>
  <si>
    <t>enfrentarlos (v)</t>
  </si>
  <si>
    <t>(w)</t>
  </si>
  <si>
    <t>Egresos / Formatos 7 c) y d)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</si>
  <si>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</si>
  <si>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</si>
  <si>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</si>
  <si>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</si>
  <si>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</si>
  <si>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Disponibles negativo (z)</t>
  </si>
  <si>
    <t>Número de ejercicios fiscales y acciones necesarias para cubrir el Balance</t>
  </si>
  <si>
    <t>Presupuestario de Recursos Disponibles negativo (aa)</t>
  </si>
  <si>
    <t>INDICADORES DEL EJERCICIO PRESUPUESTARIO</t>
  </si>
  <si>
    <t>Art. Noveno Transitorio de la</t>
  </si>
  <si>
    <t>LDF</t>
  </si>
  <si>
    <t>mayores a 10 millones de UDIS (jj)</t>
  </si>
  <si>
    <t>Página de internet de la</t>
  </si>
  <si>
    <t>Secretaría de Finanzas o</t>
  </si>
  <si>
    <t>Tesorería Municipal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</si>
  <si>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</si>
  <si>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</si>
  <si>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</si>
  <si>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</si>
  <si>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INDICADORES DE DEUDA PÚBLICA</t>
  </si>
  <si>
    <t>"GUÍA DE CUMPLIMIENTO DE LA LEY DE DISCIPLINA FINANCIERA DE LAS ENTIDADES</t>
  </si>
  <si>
    <t>FEDERATIVAS Y LOS MUNICIPIOS"</t>
  </si>
  <si>
    <t>Implementación</t>
  </si>
  <si>
    <t>Resultado</t>
  </si>
  <si>
    <t>Fundamento (h)</t>
  </si>
  <si>
    <t>Comentarios (i)</t>
  </si>
  <si>
    <t>SI</t>
  </si>
  <si>
    <t>NO</t>
  </si>
  <si>
    <t>cumplimiento (e)</t>
  </si>
  <si>
    <t>Monto o valor (f)</t>
  </si>
  <si>
    <t>Unidad (pesos/</t>
  </si>
  <si>
    <t>porcentaje) (g)</t>
  </si>
  <si>
    <t>Balance Presupuestario Sostenible (j)</t>
  </si>
  <si>
    <t>Ley de Ingresos y</t>
  </si>
  <si>
    <t>Cuenta Pública / Formato 4</t>
  </si>
  <si>
    <t>Balance Presupuestario de Recursos Disponibles Sostenible (k)</t>
  </si>
  <si>
    <t>Financiamiento Neto dentro del Techo de Financiamiento Neto (l)</t>
  </si>
  <si>
    <t>Recursos destinados a la atención de desastres naturales</t>
  </si>
  <si>
    <t>Asignación al fideicomiso para desastres naturales (m)</t>
  </si>
  <si>
    <t>Cuenta Pública / Formato 6</t>
  </si>
  <si>
    <t>a)</t>
  </si>
  <si>
    <t>Aportación promedio realizada por la Entidad Federativa durante los 5</t>
  </si>
  <si>
    <t>aprobados por el FONDEN</t>
  </si>
  <si>
    <t>Cuenta Pública / Auxiliar de</t>
  </si>
  <si>
    <t>Cuentas</t>
  </si>
  <si>
    <t>Costo promedio de los últimos 5 ejercicios de la reconstrucción de</t>
  </si>
  <si>
    <t>Techo para servicios personales (q)</t>
  </si>
  <si>
    <t>Art. 13 fracc. V y 21 de la LDF</t>
  </si>
  <si>
    <t>Previsiones de gasto para compromisos de pago derivados de APPs (r)</t>
  </si>
  <si>
    <t>Techo de ADEFAS para el ejercicio fiscal (s)</t>
  </si>
  <si>
    <t>Resultados de ejercicios fiscales anteriores y el ejercicio fiscal en cuestión</t>
  </si>
  <si>
    <t>Egresos / Formato 8</t>
  </si>
  <si>
    <t>Fuente de recursos para cubrir el Balance Presupuestario de Recursos</t>
  </si>
  <si>
    <t>Informes Trimestrales sobre el avance de las acciones para recuperar el</t>
  </si>
  <si>
    <t>Balance Presupuestario de Recursos Disponibles (bb)</t>
  </si>
  <si>
    <t>Servicios Personales</t>
  </si>
  <si>
    <t>Previsiones salariales y económicas para cubrir incrementos salariales,</t>
  </si>
  <si>
    <t>creación de plazas y otros (dd)</t>
  </si>
  <si>
    <t>Ingresos Excedentes derivados de Ingresos de Libre Disposición</t>
  </si>
  <si>
    <t>A.14, fracción II, a) de la LDF (gg)</t>
  </si>
  <si>
    <t>A.14, fracción II, b) de la LDF (hh)</t>
  </si>
  <si>
    <t>artículo noveno transitorio de la LDF (ii)</t>
  </si>
  <si>
    <t>Análisis Costo-Beneficio para programas o proyectos de inversión</t>
  </si>
  <si>
    <t>Obligaciones a Corto Plazo</t>
  </si>
  <si>
    <t>Del 1 de enero al 31 de diciembre de 2016 b)</t>
  </si>
  <si>
    <t>N.A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</si>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</sst>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sz val="12"/>
      <color rgb="FF000000"/>
      <name val="Times New Roman"/>
      <family val="1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i/>
      <sz val="6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Times New Roman"/>
      <family val="1"/>
    </font>
    <font>
      <b/>
      <sz val="9"/>
      <color theme="1"/>
      <name val="Times"/>
    </font>
    <font>
      <sz val="4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7">
    <xf numFmtId="0" fontId="0" fillId="0" borderId="0" xfId="0"/>
    <xf numFmtId="0" fontId="3" fillId="0" borderId="0" xfId="0" applyFont="1"/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/>
    <xf numFmtId="43" fontId="7" fillId="0" borderId="7" xfId="1" applyFont="1" applyBorder="1" applyAlignment="1">
      <alignment horizontal="justify" vertical="center" wrapText="1"/>
    </xf>
    <xf numFmtId="43" fontId="3" fillId="0" borderId="11" xfId="1" applyFont="1" applyBorder="1" applyAlignment="1">
      <alignment horizontal="justify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5" fillId="0" borderId="7" xfId="1" applyFont="1" applyBorder="1" applyAlignment="1">
      <alignment horizontal="justify" vertical="center" wrapText="1"/>
    </xf>
    <xf numFmtId="43" fontId="5" fillId="0" borderId="11" xfId="1" applyFont="1" applyBorder="1" applyAlignment="1">
      <alignment horizontal="justify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7" fillId="0" borderId="7" xfId="1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justify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43" fontId="4" fillId="0" borderId="7" xfId="1" applyFont="1" applyBorder="1" applyAlignment="1">
      <alignment vertical="center" wrapText="1"/>
    </xf>
    <xf numFmtId="43" fontId="4" fillId="0" borderId="7" xfId="0" applyNumberFormat="1" applyFont="1" applyBorder="1" applyAlignment="1">
      <alignment horizontal="justify" vertical="center" wrapText="1"/>
    </xf>
    <xf numFmtId="14" fontId="4" fillId="0" borderId="7" xfId="1" applyNumberFormat="1" applyFont="1" applyBorder="1" applyAlignment="1">
      <alignment vertical="center" wrapText="1"/>
    </xf>
    <xf numFmtId="0" fontId="4" fillId="0" borderId="7" xfId="1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4" fontId="4" fillId="0" borderId="7" xfId="1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0" xfId="0" applyNumberFormat="1" applyFont="1"/>
    <xf numFmtId="4" fontId="4" fillId="2" borderId="14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horizontal="center" vertical="center"/>
    </xf>
    <xf numFmtId="4" fontId="3" fillId="3" borderId="7" xfId="0" applyNumberFormat="1" applyFont="1" applyFill="1" applyBorder="1" applyAlignment="1">
      <alignment vertical="center"/>
    </xf>
    <xf numFmtId="4" fontId="4" fillId="0" borderId="7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2" fontId="3" fillId="0" borderId="7" xfId="1" applyNumberFormat="1" applyFont="1" applyFill="1" applyBorder="1" applyAlignment="1">
      <alignment horizontal="center" vertical="center" wrapText="1"/>
    </xf>
    <xf numFmtId="43" fontId="3" fillId="0" borderId="7" xfId="1" applyFont="1" applyFill="1" applyBorder="1" applyAlignment="1">
      <alignment horizontal="justify" vertical="center" wrapText="1"/>
    </xf>
    <xf numFmtId="0" fontId="3" fillId="0" borderId="0" xfId="0" applyFont="1" applyFill="1"/>
    <xf numFmtId="2" fontId="3" fillId="0" borderId="7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3" fontId="4" fillId="0" borderId="0" xfId="0" applyNumberFormat="1" applyFont="1"/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/>
    <xf numFmtId="4" fontId="4" fillId="0" borderId="5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3" fontId="3" fillId="0" borderId="7" xfId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11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vertical="center"/>
    </xf>
    <xf numFmtId="0" fontId="9" fillId="5" borderId="2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vertical="center"/>
    </xf>
    <xf numFmtId="0" fontId="9" fillId="5" borderId="32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right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5" borderId="30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5" borderId="27" xfId="0" applyFont="1" applyFill="1" applyBorder="1" applyAlignment="1">
      <alignment vertical="center"/>
    </xf>
    <xf numFmtId="0" fontId="12" fillId="5" borderId="28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/>
    </xf>
    <xf numFmtId="0" fontId="14" fillId="5" borderId="31" xfId="0" applyFont="1" applyFill="1" applyBorder="1" applyAlignment="1">
      <alignment vertical="center"/>
    </xf>
    <xf numFmtId="0" fontId="13" fillId="0" borderId="26" xfId="0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9" fillId="4" borderId="29" xfId="0" applyFont="1" applyFill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justify" vertical="center"/>
    </xf>
    <xf numFmtId="0" fontId="12" fillId="6" borderId="29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12" fillId="2" borderId="30" xfId="0" applyFont="1" applyFill="1" applyBorder="1" applyAlignment="1">
      <alignment vertical="center"/>
    </xf>
    <xf numFmtId="0" fontId="12" fillId="2" borderId="31" xfId="0" applyFont="1" applyFill="1" applyBorder="1" applyAlignment="1">
      <alignment vertical="center"/>
    </xf>
    <xf numFmtId="0" fontId="12" fillId="2" borderId="32" xfId="0" applyFont="1" applyFill="1" applyBorder="1" applyAlignment="1">
      <alignment vertical="center"/>
    </xf>
    <xf numFmtId="0" fontId="11" fillId="5" borderId="31" xfId="0" applyFont="1" applyFill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vertical="center"/>
    </xf>
    <xf numFmtId="0" fontId="11" fillId="4" borderId="31" xfId="0" applyFont="1" applyFill="1" applyBorder="1" applyAlignment="1">
      <alignment vertical="center"/>
    </xf>
    <xf numFmtId="0" fontId="11" fillId="4" borderId="32" xfId="0" applyFont="1" applyFill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4" xfId="0" applyFont="1" applyBorder="1" applyAlignment="1">
      <alignment vertical="center"/>
    </xf>
    <xf numFmtId="0" fontId="15" fillId="0" borderId="27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1" fillId="2" borderId="3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3" fillId="0" borderId="19" xfId="0" applyFont="1" applyBorder="1" applyAlignment="1">
      <alignment horizontal="right" vertical="center"/>
    </xf>
    <xf numFmtId="0" fontId="13" fillId="0" borderId="26" xfId="0" applyFont="1" applyBorder="1" applyAlignment="1">
      <alignment horizontal="right" vertical="center"/>
    </xf>
    <xf numFmtId="0" fontId="17" fillId="0" borderId="1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vertical="center"/>
    </xf>
    <xf numFmtId="0" fontId="14" fillId="5" borderId="27" xfId="0" applyFont="1" applyFill="1" applyBorder="1" applyAlignment="1">
      <alignment vertical="center"/>
    </xf>
    <xf numFmtId="0" fontId="12" fillId="5" borderId="20" xfId="0" applyFont="1" applyFill="1" applyBorder="1" applyAlignment="1">
      <alignment vertical="center"/>
    </xf>
    <xf numFmtId="0" fontId="12" fillId="5" borderId="27" xfId="0" applyFont="1" applyFill="1" applyBorder="1" applyAlignment="1">
      <alignment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11" fillId="2" borderId="27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28575</xdr:rowOff>
    </xdr:from>
    <xdr:to>
      <xdr:col>2</xdr:col>
      <xdr:colOff>409575</xdr:colOff>
      <xdr:row>88</xdr:row>
      <xdr:rowOff>104775</xdr:rowOff>
    </xdr:to>
    <xdr:sp macro="" textlink="">
      <xdr:nvSpPr>
        <xdr:cNvPr id="2" name="1 CuadroTexto"/>
        <xdr:cNvSpPr txBox="1"/>
      </xdr:nvSpPr>
      <xdr:spPr>
        <a:xfrm>
          <a:off x="1162050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82</xdr:row>
      <xdr:rowOff>28575</xdr:rowOff>
    </xdr:from>
    <xdr:to>
      <xdr:col>5</xdr:col>
      <xdr:colOff>190500</xdr:colOff>
      <xdr:row>88</xdr:row>
      <xdr:rowOff>104775</xdr:rowOff>
    </xdr:to>
    <xdr:sp macro="" textlink="">
      <xdr:nvSpPr>
        <xdr:cNvPr id="3" name="2 CuadroTexto"/>
        <xdr:cNvSpPr txBox="1"/>
      </xdr:nvSpPr>
      <xdr:spPr>
        <a:xfrm>
          <a:off x="4352925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131</xdr:row>
      <xdr:rowOff>28575</xdr:rowOff>
    </xdr:from>
    <xdr:to>
      <xdr:col>2</xdr:col>
      <xdr:colOff>409575</xdr:colOff>
      <xdr:row>137</xdr:row>
      <xdr:rowOff>104775</xdr:rowOff>
    </xdr:to>
    <xdr:sp macro="" textlink="">
      <xdr:nvSpPr>
        <xdr:cNvPr id="4" name="3 CuadroTexto"/>
        <xdr:cNvSpPr txBox="1"/>
      </xdr:nvSpPr>
      <xdr:spPr>
        <a:xfrm>
          <a:off x="1162050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131</xdr:row>
      <xdr:rowOff>28575</xdr:rowOff>
    </xdr:from>
    <xdr:to>
      <xdr:col>5</xdr:col>
      <xdr:colOff>190500</xdr:colOff>
      <xdr:row>137</xdr:row>
      <xdr:rowOff>104775</xdr:rowOff>
    </xdr:to>
    <xdr:sp macro="" textlink="">
      <xdr:nvSpPr>
        <xdr:cNvPr id="5" name="4 CuadroTexto"/>
        <xdr:cNvSpPr txBox="1"/>
      </xdr:nvSpPr>
      <xdr:spPr>
        <a:xfrm>
          <a:off x="4352925" y="283368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1</xdr:col>
      <xdr:colOff>571500</xdr:colOff>
      <xdr:row>160</xdr:row>
      <xdr:rowOff>28575</xdr:rowOff>
    </xdr:from>
    <xdr:to>
      <xdr:col>3</xdr:col>
      <xdr:colOff>352425</xdr:colOff>
      <xdr:row>167</xdr:row>
      <xdr:rowOff>104775</xdr:rowOff>
    </xdr:to>
    <xdr:sp macro="" textlink="">
      <xdr:nvSpPr>
        <xdr:cNvPr id="8" name="7 CuadroTexto"/>
        <xdr:cNvSpPr txBox="1"/>
      </xdr:nvSpPr>
      <xdr:spPr>
        <a:xfrm>
          <a:off x="2124075" y="42157650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419100</xdr:colOff>
      <xdr:row>160</xdr:row>
      <xdr:rowOff>28575</xdr:rowOff>
    </xdr:from>
    <xdr:to>
      <xdr:col>7</xdr:col>
      <xdr:colOff>400050</xdr:colOff>
      <xdr:row>167</xdr:row>
      <xdr:rowOff>104775</xdr:rowOff>
    </xdr:to>
    <xdr:sp macro="" textlink="">
      <xdr:nvSpPr>
        <xdr:cNvPr id="9" name="8 CuadroTexto"/>
        <xdr:cNvSpPr txBox="1"/>
      </xdr:nvSpPr>
      <xdr:spPr>
        <a:xfrm>
          <a:off x="6324600" y="42157650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  <xdr:twoCellAnchor>
    <xdr:from>
      <xdr:col>0</xdr:col>
      <xdr:colOff>638175</xdr:colOff>
      <xdr:row>248</xdr:row>
      <xdr:rowOff>28575</xdr:rowOff>
    </xdr:from>
    <xdr:to>
      <xdr:col>1</xdr:col>
      <xdr:colOff>828675</xdr:colOff>
      <xdr:row>256</xdr:row>
      <xdr:rowOff>104775</xdr:rowOff>
    </xdr:to>
    <xdr:sp macro="" textlink="">
      <xdr:nvSpPr>
        <xdr:cNvPr id="10" name="9 CuadroTexto"/>
        <xdr:cNvSpPr txBox="1"/>
      </xdr:nvSpPr>
      <xdr:spPr>
        <a:xfrm>
          <a:off x="638175" y="6218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248</xdr:row>
      <xdr:rowOff>28575</xdr:rowOff>
    </xdr:from>
    <xdr:to>
      <xdr:col>4</xdr:col>
      <xdr:colOff>923925</xdr:colOff>
      <xdr:row>256</xdr:row>
      <xdr:rowOff>104775</xdr:rowOff>
    </xdr:to>
    <xdr:sp macro="" textlink="">
      <xdr:nvSpPr>
        <xdr:cNvPr id="11" name="10 CuadroTexto"/>
        <xdr:cNvSpPr txBox="1"/>
      </xdr:nvSpPr>
      <xdr:spPr>
        <a:xfrm>
          <a:off x="3533775" y="6218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1</xdr:col>
      <xdr:colOff>228600</xdr:colOff>
      <xdr:row>339</xdr:row>
      <xdr:rowOff>38100</xdr:rowOff>
    </xdr:from>
    <xdr:to>
      <xdr:col>3</xdr:col>
      <xdr:colOff>9525</xdr:colOff>
      <xdr:row>345</xdr:row>
      <xdr:rowOff>114300</xdr:rowOff>
    </xdr:to>
    <xdr:sp macro="" textlink="">
      <xdr:nvSpPr>
        <xdr:cNvPr id="12" name="11 CuadroTexto"/>
        <xdr:cNvSpPr txBox="1"/>
      </xdr:nvSpPr>
      <xdr:spPr>
        <a:xfrm>
          <a:off x="1781175" y="7560945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1181100</xdr:colOff>
      <xdr:row>339</xdr:row>
      <xdr:rowOff>28575</xdr:rowOff>
    </xdr:from>
    <xdr:to>
      <xdr:col>6</xdr:col>
      <xdr:colOff>428625</xdr:colOff>
      <xdr:row>345</xdr:row>
      <xdr:rowOff>104775</xdr:rowOff>
    </xdr:to>
    <xdr:sp macro="" textlink="">
      <xdr:nvSpPr>
        <xdr:cNvPr id="13" name="12 CuadroTexto"/>
        <xdr:cNvSpPr txBox="1"/>
      </xdr:nvSpPr>
      <xdr:spPr>
        <a:xfrm>
          <a:off x="5534025" y="755999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1</xdr:col>
      <xdr:colOff>209550</xdr:colOff>
      <xdr:row>509</xdr:row>
      <xdr:rowOff>28575</xdr:rowOff>
    </xdr:from>
    <xdr:to>
      <xdr:col>2</xdr:col>
      <xdr:colOff>1009650</xdr:colOff>
      <xdr:row>517</xdr:row>
      <xdr:rowOff>104775</xdr:rowOff>
    </xdr:to>
    <xdr:sp macro="" textlink="">
      <xdr:nvSpPr>
        <xdr:cNvPr id="14" name="13 CuadroTexto"/>
        <xdr:cNvSpPr txBox="1"/>
      </xdr:nvSpPr>
      <xdr:spPr>
        <a:xfrm>
          <a:off x="1762125" y="10790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4</xdr:col>
      <xdr:colOff>600075</xdr:colOff>
      <xdr:row>509</xdr:row>
      <xdr:rowOff>28575</xdr:rowOff>
    </xdr:from>
    <xdr:to>
      <xdr:col>5</xdr:col>
      <xdr:colOff>790575</xdr:colOff>
      <xdr:row>517</xdr:row>
      <xdr:rowOff>104775</xdr:rowOff>
    </xdr:to>
    <xdr:sp macro="" textlink="">
      <xdr:nvSpPr>
        <xdr:cNvPr id="15" name="14 CuadroTexto"/>
        <xdr:cNvSpPr txBox="1"/>
      </xdr:nvSpPr>
      <xdr:spPr>
        <a:xfrm>
          <a:off x="4953000" y="10790872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553</xdr:row>
      <xdr:rowOff>28575</xdr:rowOff>
    </xdr:from>
    <xdr:to>
      <xdr:col>2</xdr:col>
      <xdr:colOff>409575</xdr:colOff>
      <xdr:row>560</xdr:row>
      <xdr:rowOff>104775</xdr:rowOff>
    </xdr:to>
    <xdr:sp macro="" textlink="">
      <xdr:nvSpPr>
        <xdr:cNvPr id="16" name="15 CuadroTexto"/>
        <xdr:cNvSpPr txBox="1"/>
      </xdr:nvSpPr>
      <xdr:spPr>
        <a:xfrm>
          <a:off x="1162050" y="1075086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553</xdr:row>
      <xdr:rowOff>28575</xdr:rowOff>
    </xdr:from>
    <xdr:to>
      <xdr:col>5</xdr:col>
      <xdr:colOff>190500</xdr:colOff>
      <xdr:row>560</xdr:row>
      <xdr:rowOff>104775</xdr:rowOff>
    </xdr:to>
    <xdr:sp macro="" textlink="">
      <xdr:nvSpPr>
        <xdr:cNvPr id="17" name="16 CuadroTexto"/>
        <xdr:cNvSpPr txBox="1"/>
      </xdr:nvSpPr>
      <xdr:spPr>
        <a:xfrm>
          <a:off x="4352925" y="107508675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648</xdr:row>
      <xdr:rowOff>28575</xdr:rowOff>
    </xdr:from>
    <xdr:to>
      <xdr:col>2</xdr:col>
      <xdr:colOff>409575</xdr:colOff>
      <xdr:row>656</xdr:row>
      <xdr:rowOff>104775</xdr:rowOff>
    </xdr:to>
    <xdr:sp macro="" textlink="">
      <xdr:nvSpPr>
        <xdr:cNvPr id="18" name="17 CuadroTexto"/>
        <xdr:cNvSpPr txBox="1"/>
      </xdr:nvSpPr>
      <xdr:spPr>
        <a:xfrm>
          <a:off x="1162050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648</xdr:row>
      <xdr:rowOff>28575</xdr:rowOff>
    </xdr:from>
    <xdr:to>
      <xdr:col>5</xdr:col>
      <xdr:colOff>190500</xdr:colOff>
      <xdr:row>656</xdr:row>
      <xdr:rowOff>104775</xdr:rowOff>
    </xdr:to>
    <xdr:sp macro="" textlink="">
      <xdr:nvSpPr>
        <xdr:cNvPr id="19" name="18 CuadroTexto"/>
        <xdr:cNvSpPr txBox="1"/>
      </xdr:nvSpPr>
      <xdr:spPr>
        <a:xfrm>
          <a:off x="4352925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  <xdr:twoCellAnchor>
    <xdr:from>
      <xdr:col>0</xdr:col>
      <xdr:colOff>1162050</xdr:colOff>
      <xdr:row>692</xdr:row>
      <xdr:rowOff>28575</xdr:rowOff>
    </xdr:from>
    <xdr:to>
      <xdr:col>2</xdr:col>
      <xdr:colOff>409575</xdr:colOff>
      <xdr:row>699</xdr:row>
      <xdr:rowOff>104775</xdr:rowOff>
    </xdr:to>
    <xdr:sp macro="" textlink="">
      <xdr:nvSpPr>
        <xdr:cNvPr id="20" name="19 CuadroTexto"/>
        <xdr:cNvSpPr txBox="1"/>
      </xdr:nvSpPr>
      <xdr:spPr>
        <a:xfrm>
          <a:off x="1162050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692</xdr:row>
      <xdr:rowOff>28575</xdr:rowOff>
    </xdr:from>
    <xdr:to>
      <xdr:col>5</xdr:col>
      <xdr:colOff>190500</xdr:colOff>
      <xdr:row>699</xdr:row>
      <xdr:rowOff>104775</xdr:rowOff>
    </xdr:to>
    <xdr:sp macro="" textlink="">
      <xdr:nvSpPr>
        <xdr:cNvPr id="21" name="20 CuadroTexto"/>
        <xdr:cNvSpPr txBox="1"/>
      </xdr:nvSpPr>
      <xdr:spPr>
        <a:xfrm>
          <a:off x="4352925" y="115290600"/>
          <a:ext cx="174307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476237</xdr:colOff>
      <xdr:row>122</xdr:row>
      <xdr:rowOff>112569</xdr:rowOff>
    </xdr:from>
    <xdr:to>
      <xdr:col>2</xdr:col>
      <xdr:colOff>2407227</xdr:colOff>
      <xdr:row>128</xdr:row>
      <xdr:rowOff>113434</xdr:rowOff>
    </xdr:to>
    <xdr:sp macro="" textlink="">
      <xdr:nvSpPr>
        <xdr:cNvPr id="2" name="1 CuadroTexto"/>
        <xdr:cNvSpPr txBox="1"/>
      </xdr:nvSpPr>
      <xdr:spPr>
        <a:xfrm>
          <a:off x="2000237" y="23396864"/>
          <a:ext cx="1930990" cy="7801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Elvira Cuchillo Corona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6</xdr:col>
      <xdr:colOff>251097</xdr:colOff>
      <xdr:row>122</xdr:row>
      <xdr:rowOff>69274</xdr:rowOff>
    </xdr:from>
    <xdr:to>
      <xdr:col>8</xdr:col>
      <xdr:colOff>684069</xdr:colOff>
      <xdr:row>128</xdr:row>
      <xdr:rowOff>113435</xdr:rowOff>
    </xdr:to>
    <xdr:sp macro="" textlink="">
      <xdr:nvSpPr>
        <xdr:cNvPr id="3" name="2 CuadroTexto"/>
        <xdr:cNvSpPr txBox="1"/>
      </xdr:nvSpPr>
      <xdr:spPr>
        <a:xfrm>
          <a:off x="6000733" y="23353569"/>
          <a:ext cx="1956972" cy="823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Juris. Dr. Hugo Morales Alanís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2"/>
  <sheetViews>
    <sheetView tabSelected="1" topLeftCell="A691" workbookViewId="0">
      <selection activeCell="H669" sqref="H669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2.5703125" style="1" customWidth="1"/>
    <col min="5" max="5" width="23.28515625" style="1" customWidth="1"/>
    <col min="6" max="6" width="14.140625" style="1" bestFit="1" customWidth="1"/>
    <col min="7" max="7" width="12.28515625" style="1" customWidth="1"/>
    <col min="8" max="8" width="12.42578125" style="1" customWidth="1"/>
    <col min="9" max="10" width="11.42578125" style="1"/>
    <col min="11" max="11" width="11.85546875" style="1" bestFit="1" customWidth="1"/>
    <col min="12" max="16384" width="11.42578125" style="1"/>
  </cols>
  <sheetData>
    <row r="1" spans="1:7" ht="11.25" thickBot="1" x14ac:dyDescent="0.2"/>
    <row r="2" spans="1:7" x14ac:dyDescent="0.15">
      <c r="A2" s="308" t="s">
        <v>446</v>
      </c>
      <c r="B2" s="309"/>
      <c r="C2" s="309"/>
      <c r="D2" s="309"/>
      <c r="E2" s="309"/>
      <c r="F2" s="309"/>
      <c r="G2" s="312"/>
    </row>
    <row r="3" spans="1:7" x14ac:dyDescent="0.15">
      <c r="A3" s="220" t="s">
        <v>0</v>
      </c>
      <c r="B3" s="221"/>
      <c r="C3" s="221"/>
      <c r="D3" s="221"/>
      <c r="E3" s="221"/>
      <c r="F3" s="221"/>
      <c r="G3" s="222"/>
    </row>
    <row r="4" spans="1:7" x14ac:dyDescent="0.15">
      <c r="A4" s="220" t="s">
        <v>447</v>
      </c>
      <c r="B4" s="221"/>
      <c r="C4" s="221"/>
      <c r="D4" s="221"/>
      <c r="E4" s="221"/>
      <c r="F4" s="221"/>
      <c r="G4" s="222"/>
    </row>
    <row r="5" spans="1:7" ht="11.25" thickBot="1" x14ac:dyDescent="0.2">
      <c r="A5" s="223" t="s">
        <v>1</v>
      </c>
      <c r="B5" s="224"/>
      <c r="C5" s="224"/>
      <c r="D5" s="224"/>
      <c r="E5" s="224"/>
      <c r="F5" s="224"/>
      <c r="G5" s="225"/>
    </row>
    <row r="6" spans="1:7" ht="32.25" thickBot="1" x14ac:dyDescent="0.2">
      <c r="A6" s="2" t="s">
        <v>2</v>
      </c>
      <c r="B6" s="3" t="s">
        <v>449</v>
      </c>
      <c r="C6" s="3" t="s">
        <v>448</v>
      </c>
      <c r="D6" s="4"/>
      <c r="E6" s="5" t="s">
        <v>2</v>
      </c>
      <c r="F6" s="3" t="s">
        <v>449</v>
      </c>
      <c r="G6" s="3" t="s">
        <v>448</v>
      </c>
    </row>
    <row r="7" spans="1:7" x14ac:dyDescent="0.15">
      <c r="A7" s="6" t="s">
        <v>3</v>
      </c>
      <c r="B7" s="107"/>
      <c r="C7" s="107"/>
      <c r="D7" s="8"/>
      <c r="E7" s="7" t="s">
        <v>4</v>
      </c>
      <c r="F7" s="107"/>
      <c r="G7" s="107"/>
    </row>
    <row r="8" spans="1:7" x14ac:dyDescent="0.15">
      <c r="A8" s="6" t="s">
        <v>5</v>
      </c>
      <c r="B8" s="91"/>
      <c r="C8" s="91"/>
      <c r="D8" s="8"/>
      <c r="E8" s="7" t="s">
        <v>6</v>
      </c>
      <c r="F8" s="9"/>
      <c r="G8" s="9"/>
    </row>
    <row r="9" spans="1:7" ht="42" customHeight="1" x14ac:dyDescent="0.15">
      <c r="A9" s="10" t="s">
        <v>7</v>
      </c>
      <c r="B9" s="91">
        <f>SUM(B10:B16)</f>
        <v>1212425</v>
      </c>
      <c r="C9" s="102">
        <f>SUM(C10:C16)</f>
        <v>0</v>
      </c>
      <c r="D9" s="8"/>
      <c r="E9" s="9" t="s">
        <v>8</v>
      </c>
      <c r="F9" s="91">
        <f>+F10+F11+F12+F13+F14+F15+F16+F17+F18</f>
        <v>1211977</v>
      </c>
      <c r="G9" s="102">
        <f>+G10+G11+G12+G13+G14+G15+G16+G17+G18</f>
        <v>0</v>
      </c>
    </row>
    <row r="10" spans="1:7" ht="27.75" customHeight="1" x14ac:dyDescent="0.15">
      <c r="A10" s="10" t="s">
        <v>9</v>
      </c>
      <c r="B10" s="91"/>
      <c r="C10" s="102">
        <v>0</v>
      </c>
      <c r="D10" s="8"/>
      <c r="E10" s="9" t="s">
        <v>10</v>
      </c>
      <c r="F10" s="91">
        <v>286806</v>
      </c>
      <c r="G10" s="91"/>
    </row>
    <row r="11" spans="1:7" ht="24" customHeight="1" x14ac:dyDescent="0.15">
      <c r="A11" s="10" t="s">
        <v>11</v>
      </c>
      <c r="B11" s="91">
        <v>1212425</v>
      </c>
      <c r="C11" s="91"/>
      <c r="D11" s="8"/>
      <c r="E11" s="9" t="s">
        <v>12</v>
      </c>
      <c r="F11" s="91">
        <v>0</v>
      </c>
      <c r="G11" s="91"/>
    </row>
    <row r="12" spans="1:7" ht="27" customHeight="1" x14ac:dyDescent="0.15">
      <c r="A12" s="10" t="s">
        <v>13</v>
      </c>
      <c r="B12" s="91"/>
      <c r="C12" s="91"/>
      <c r="D12" s="8"/>
      <c r="E12" s="9" t="s">
        <v>14</v>
      </c>
      <c r="F12" s="91"/>
      <c r="G12" s="91"/>
    </row>
    <row r="13" spans="1:7" ht="34.5" customHeight="1" x14ac:dyDescent="0.15">
      <c r="A13" s="10" t="s">
        <v>15</v>
      </c>
      <c r="B13" s="91"/>
      <c r="C13" s="91"/>
      <c r="D13" s="8"/>
      <c r="E13" s="9" t="s">
        <v>16</v>
      </c>
      <c r="F13" s="91"/>
      <c r="G13" s="91"/>
    </row>
    <row r="14" spans="1:7" ht="27" customHeight="1" x14ac:dyDescent="0.15">
      <c r="A14" s="10" t="s">
        <v>17</v>
      </c>
      <c r="B14" s="91"/>
      <c r="C14" s="91"/>
      <c r="D14" s="8"/>
      <c r="E14" s="9" t="s">
        <v>18</v>
      </c>
      <c r="F14" s="91"/>
      <c r="G14" s="91"/>
    </row>
    <row r="15" spans="1:7" ht="39.75" customHeight="1" x14ac:dyDescent="0.15">
      <c r="A15" s="10" t="s">
        <v>19</v>
      </c>
      <c r="B15" s="91"/>
      <c r="C15" s="91"/>
      <c r="D15" s="8"/>
      <c r="E15" s="9" t="s">
        <v>20</v>
      </c>
      <c r="F15" s="91"/>
      <c r="G15" s="91"/>
    </row>
    <row r="16" spans="1:7" ht="33" customHeight="1" x14ac:dyDescent="0.15">
      <c r="A16" s="10" t="s">
        <v>21</v>
      </c>
      <c r="B16" s="91"/>
      <c r="C16" s="91"/>
      <c r="D16" s="8"/>
      <c r="E16" s="9" t="s">
        <v>22</v>
      </c>
      <c r="F16" s="91">
        <v>925171</v>
      </c>
      <c r="G16" s="91"/>
    </row>
    <row r="17" spans="1:7" ht="36" customHeight="1" x14ac:dyDescent="0.15">
      <c r="A17" s="11" t="s">
        <v>23</v>
      </c>
      <c r="B17" s="91">
        <f>SUM(B18:B24)</f>
        <v>27879</v>
      </c>
      <c r="C17" s="91"/>
      <c r="D17" s="8"/>
      <c r="E17" s="9" t="s">
        <v>24</v>
      </c>
      <c r="F17" s="91"/>
      <c r="G17" s="91"/>
    </row>
    <row r="18" spans="1:7" ht="23.25" customHeight="1" x14ac:dyDescent="0.15">
      <c r="A18" s="10" t="s">
        <v>25</v>
      </c>
      <c r="B18" s="91">
        <v>0</v>
      </c>
      <c r="C18" s="91"/>
      <c r="D18" s="8"/>
      <c r="E18" s="9" t="s">
        <v>26</v>
      </c>
      <c r="F18" s="91"/>
      <c r="G18" s="91"/>
    </row>
    <row r="19" spans="1:7" ht="25.5" customHeight="1" x14ac:dyDescent="0.15">
      <c r="A19" s="10" t="s">
        <v>27</v>
      </c>
      <c r="B19" s="91">
        <v>0</v>
      </c>
      <c r="C19" s="91"/>
      <c r="D19" s="8"/>
      <c r="E19" s="9" t="s">
        <v>28</v>
      </c>
      <c r="F19" s="91">
        <f>+F20+F21+F22</f>
        <v>0</v>
      </c>
      <c r="G19" s="91"/>
    </row>
    <row r="20" spans="1:7" ht="29.25" customHeight="1" x14ac:dyDescent="0.15">
      <c r="A20" s="10" t="s">
        <v>29</v>
      </c>
      <c r="B20" s="91">
        <v>27491</v>
      </c>
      <c r="C20" s="91"/>
      <c r="D20" s="8"/>
      <c r="E20" s="9" t="s">
        <v>30</v>
      </c>
      <c r="F20" s="91"/>
      <c r="G20" s="91"/>
    </row>
    <row r="21" spans="1:7" ht="32.25" customHeight="1" x14ac:dyDescent="0.15">
      <c r="A21" s="10" t="s">
        <v>31</v>
      </c>
      <c r="B21" s="91"/>
      <c r="C21" s="91"/>
      <c r="D21" s="8"/>
      <c r="E21" s="9" t="s">
        <v>32</v>
      </c>
      <c r="F21" s="91"/>
      <c r="G21" s="91"/>
    </row>
    <row r="22" spans="1:7" ht="27.75" customHeight="1" x14ac:dyDescent="0.15">
      <c r="A22" s="10" t="s">
        <v>33</v>
      </c>
      <c r="B22" s="91"/>
      <c r="C22" s="91"/>
      <c r="D22" s="8"/>
      <c r="E22" s="9" t="s">
        <v>34</v>
      </c>
      <c r="F22" s="91">
        <v>0</v>
      </c>
      <c r="G22" s="91"/>
    </row>
    <row r="23" spans="1:7" ht="34.5" customHeight="1" x14ac:dyDescent="0.15">
      <c r="A23" s="10" t="s">
        <v>35</v>
      </c>
      <c r="B23" s="91"/>
      <c r="C23" s="91"/>
      <c r="D23" s="8"/>
      <c r="E23" s="9" t="s">
        <v>36</v>
      </c>
      <c r="F23" s="102">
        <f>+F24+F25</f>
        <v>0</v>
      </c>
      <c r="G23" s="91"/>
    </row>
    <row r="24" spans="1:7" ht="32.25" customHeight="1" x14ac:dyDescent="0.15">
      <c r="A24" s="10" t="s">
        <v>37</v>
      </c>
      <c r="B24" s="91">
        <v>388</v>
      </c>
      <c r="C24" s="91"/>
      <c r="D24" s="8"/>
      <c r="E24" s="9" t="s">
        <v>38</v>
      </c>
      <c r="F24" s="91"/>
      <c r="G24" s="91"/>
    </row>
    <row r="25" spans="1:7" ht="27.75" customHeight="1" x14ac:dyDescent="0.15">
      <c r="A25" s="10" t="s">
        <v>39</v>
      </c>
      <c r="B25" s="102">
        <f>SUM(B26:B30)</f>
        <v>0</v>
      </c>
      <c r="C25" s="91"/>
      <c r="D25" s="8"/>
      <c r="E25" s="9" t="s">
        <v>40</v>
      </c>
      <c r="F25" s="91"/>
      <c r="G25" s="91"/>
    </row>
    <row r="26" spans="1:7" ht="42.75" customHeight="1" x14ac:dyDescent="0.15">
      <c r="A26" s="10" t="s">
        <v>41</v>
      </c>
      <c r="B26" s="91"/>
      <c r="C26" s="91"/>
      <c r="D26" s="8"/>
      <c r="E26" s="9" t="s">
        <v>42</v>
      </c>
      <c r="F26" s="91"/>
      <c r="G26" s="91"/>
    </row>
    <row r="27" spans="1:7" ht="36" customHeight="1" x14ac:dyDescent="0.15">
      <c r="A27" s="10" t="s">
        <v>43</v>
      </c>
      <c r="B27" s="91"/>
      <c r="C27" s="91"/>
      <c r="D27" s="8"/>
      <c r="E27" s="9" t="s">
        <v>44</v>
      </c>
      <c r="F27" s="102">
        <f>+F28+F29+F30</f>
        <v>0</v>
      </c>
      <c r="G27" s="91"/>
    </row>
    <row r="28" spans="1:7" ht="33.75" customHeight="1" x14ac:dyDescent="0.15">
      <c r="A28" s="10" t="s">
        <v>45</v>
      </c>
      <c r="B28" s="91"/>
      <c r="C28" s="91"/>
      <c r="D28" s="8"/>
      <c r="E28" s="9" t="s">
        <v>46</v>
      </c>
      <c r="F28" s="91"/>
      <c r="G28" s="91"/>
    </row>
    <row r="29" spans="1:7" ht="27" customHeight="1" x14ac:dyDescent="0.15">
      <c r="A29" s="10" t="s">
        <v>47</v>
      </c>
      <c r="B29" s="91"/>
      <c r="C29" s="91"/>
      <c r="D29" s="8"/>
      <c r="E29" s="9" t="s">
        <v>48</v>
      </c>
      <c r="F29" s="91"/>
      <c r="G29" s="91"/>
    </row>
    <row r="30" spans="1:7" ht="27.75" customHeight="1" x14ac:dyDescent="0.15">
      <c r="A30" s="10" t="s">
        <v>49</v>
      </c>
      <c r="B30" s="91"/>
      <c r="C30" s="91"/>
      <c r="D30" s="8"/>
      <c r="E30" s="9" t="s">
        <v>50</v>
      </c>
      <c r="F30" s="91"/>
      <c r="G30" s="91"/>
    </row>
    <row r="31" spans="1:7" ht="48.75" customHeight="1" x14ac:dyDescent="0.15">
      <c r="A31" s="10" t="s">
        <v>51</v>
      </c>
      <c r="B31" s="102">
        <f>SUM(B32:B36)</f>
        <v>0</v>
      </c>
      <c r="C31" s="91"/>
      <c r="D31" s="8"/>
      <c r="E31" s="9" t="s">
        <v>52</v>
      </c>
      <c r="F31" s="102">
        <f>+F32+F33+F34+F35+F36+F37</f>
        <v>0</v>
      </c>
      <c r="G31" s="91"/>
    </row>
    <row r="32" spans="1:7" ht="25.5" customHeight="1" x14ac:dyDescent="0.15">
      <c r="A32" s="10" t="s">
        <v>53</v>
      </c>
      <c r="B32" s="91"/>
      <c r="C32" s="91"/>
      <c r="D32" s="8"/>
      <c r="E32" s="9" t="s">
        <v>54</v>
      </c>
      <c r="F32" s="91"/>
      <c r="G32" s="91"/>
    </row>
    <row r="33" spans="1:7" ht="21" x14ac:dyDescent="0.15">
      <c r="A33" s="10" t="s">
        <v>55</v>
      </c>
      <c r="B33" s="91"/>
      <c r="C33" s="91"/>
      <c r="D33" s="8"/>
      <c r="E33" s="9" t="s">
        <v>56</v>
      </c>
      <c r="F33" s="91"/>
      <c r="G33" s="91"/>
    </row>
    <row r="34" spans="1:7" ht="30" customHeight="1" x14ac:dyDescent="0.15">
      <c r="A34" s="10" t="s">
        <v>57</v>
      </c>
      <c r="B34" s="91"/>
      <c r="C34" s="91"/>
      <c r="D34" s="8"/>
      <c r="E34" s="9" t="s">
        <v>58</v>
      </c>
      <c r="F34" s="91"/>
      <c r="G34" s="91"/>
    </row>
    <row r="35" spans="1:7" ht="39.75" customHeight="1" x14ac:dyDescent="0.15">
      <c r="A35" s="10" t="s">
        <v>59</v>
      </c>
      <c r="B35" s="91"/>
      <c r="C35" s="91"/>
      <c r="D35" s="8"/>
      <c r="E35" s="9" t="s">
        <v>60</v>
      </c>
      <c r="F35" s="91"/>
      <c r="G35" s="91"/>
    </row>
    <row r="36" spans="1:7" ht="35.25" customHeight="1" x14ac:dyDescent="0.15">
      <c r="A36" s="10" t="s">
        <v>61</v>
      </c>
      <c r="B36" s="91"/>
      <c r="C36" s="91"/>
      <c r="D36" s="8"/>
      <c r="E36" s="9" t="s">
        <v>62</v>
      </c>
      <c r="F36" s="91"/>
      <c r="G36" s="91"/>
    </row>
    <row r="37" spans="1:7" ht="23.25" customHeight="1" x14ac:dyDescent="0.15">
      <c r="A37" s="10" t="s">
        <v>63</v>
      </c>
      <c r="B37" s="102">
        <v>0</v>
      </c>
      <c r="C37" s="91"/>
      <c r="D37" s="8"/>
      <c r="E37" s="9" t="s">
        <v>64</v>
      </c>
      <c r="F37" s="91"/>
      <c r="G37" s="91"/>
    </row>
    <row r="38" spans="1:7" ht="35.25" customHeight="1" x14ac:dyDescent="0.15">
      <c r="A38" s="10" t="s">
        <v>65</v>
      </c>
      <c r="B38" s="102">
        <f>+B39+B40</f>
        <v>0</v>
      </c>
      <c r="C38" s="91"/>
      <c r="D38" s="8"/>
      <c r="E38" s="9" t="s">
        <v>66</v>
      </c>
      <c r="F38" s="102">
        <f>+F39+F40+F41</f>
        <v>0</v>
      </c>
      <c r="G38" s="91"/>
    </row>
    <row r="39" spans="1:7" ht="34.5" customHeight="1" x14ac:dyDescent="0.15">
      <c r="A39" s="10" t="s">
        <v>67</v>
      </c>
      <c r="B39" s="91"/>
      <c r="C39" s="91"/>
      <c r="D39" s="8"/>
      <c r="E39" s="9" t="s">
        <v>68</v>
      </c>
      <c r="F39" s="91"/>
      <c r="G39" s="91"/>
    </row>
    <row r="40" spans="1:7" ht="25.5" customHeight="1" x14ac:dyDescent="0.15">
      <c r="A40" s="10" t="s">
        <v>69</v>
      </c>
      <c r="B40" s="91"/>
      <c r="C40" s="91"/>
      <c r="D40" s="8"/>
      <c r="E40" s="9" t="s">
        <v>70</v>
      </c>
      <c r="F40" s="91"/>
      <c r="G40" s="91"/>
    </row>
    <row r="41" spans="1:7" ht="23.25" customHeight="1" x14ac:dyDescent="0.15">
      <c r="A41" s="10" t="s">
        <v>71</v>
      </c>
      <c r="B41" s="102">
        <f>+B42+B43+B44+B45</f>
        <v>0</v>
      </c>
      <c r="C41" s="91"/>
      <c r="D41" s="8"/>
      <c r="E41" s="9" t="s">
        <v>72</v>
      </c>
      <c r="F41" s="91"/>
      <c r="G41" s="91"/>
    </row>
    <row r="42" spans="1:7" ht="21.75" customHeight="1" x14ac:dyDescent="0.15">
      <c r="A42" s="10" t="s">
        <v>73</v>
      </c>
      <c r="B42" s="91"/>
      <c r="C42" s="91"/>
      <c r="D42" s="8"/>
      <c r="E42" s="9" t="s">
        <v>74</v>
      </c>
      <c r="F42" s="102">
        <f>+F43+F44+F45</f>
        <v>0</v>
      </c>
      <c r="G42" s="91"/>
    </row>
    <row r="43" spans="1:7" ht="31.5" customHeight="1" x14ac:dyDescent="0.15">
      <c r="A43" s="10" t="s">
        <v>75</v>
      </c>
      <c r="B43" s="91"/>
      <c r="C43" s="91"/>
      <c r="D43" s="8"/>
      <c r="E43" s="9" t="s">
        <v>76</v>
      </c>
      <c r="F43" s="91"/>
      <c r="G43" s="91"/>
    </row>
    <row r="44" spans="1:7" ht="31.5" customHeight="1" x14ac:dyDescent="0.15">
      <c r="A44" s="10" t="s">
        <v>77</v>
      </c>
      <c r="B44" s="91"/>
      <c r="C44" s="91"/>
      <c r="D44" s="8"/>
      <c r="E44" s="9" t="s">
        <v>78</v>
      </c>
      <c r="F44" s="91"/>
      <c r="G44" s="91"/>
    </row>
    <row r="45" spans="1:7" ht="30.75" customHeight="1" x14ac:dyDescent="0.15">
      <c r="A45" s="10" t="s">
        <v>79</v>
      </c>
      <c r="B45" s="91"/>
      <c r="C45" s="91"/>
      <c r="D45" s="8"/>
      <c r="E45" s="9" t="s">
        <v>80</v>
      </c>
      <c r="F45" s="91"/>
      <c r="G45" s="91"/>
    </row>
    <row r="46" spans="1:7" x14ac:dyDescent="0.15">
      <c r="A46" s="10"/>
      <c r="B46" s="91"/>
      <c r="C46" s="91"/>
      <c r="D46" s="8"/>
      <c r="E46" s="9"/>
      <c r="F46" s="91"/>
      <c r="G46" s="91"/>
    </row>
    <row r="47" spans="1:7" s="95" customFormat="1" ht="33.75" x14ac:dyDescent="0.15">
      <c r="A47" s="92" t="s">
        <v>81</v>
      </c>
      <c r="B47" s="96">
        <f>+B9+B17+B25+B31+B37+B38+B41</f>
        <v>1240304</v>
      </c>
      <c r="C47" s="103">
        <f>+C9+C17+C25+C31+C37+C38+C41</f>
        <v>0</v>
      </c>
      <c r="D47" s="94"/>
      <c r="E47" s="93" t="s">
        <v>82</v>
      </c>
      <c r="F47" s="96">
        <f>+F9+F19+F23+F26+F27+F31+F38+F42</f>
        <v>1211977</v>
      </c>
      <c r="G47" s="103">
        <f>+G9+G19+G23+G26+G27+G31+G38+G42</f>
        <v>0</v>
      </c>
    </row>
    <row r="48" spans="1:7" ht="11.25" thickBot="1" x14ac:dyDescent="0.2">
      <c r="A48" s="12"/>
      <c r="B48" s="13"/>
      <c r="C48" s="13"/>
      <c r="D48" s="14"/>
      <c r="E48" s="15"/>
      <c r="F48" s="13"/>
      <c r="G48" s="13"/>
    </row>
    <row r="49" spans="1:7" x14ac:dyDescent="0.15">
      <c r="A49" s="16" t="s">
        <v>83</v>
      </c>
      <c r="B49" s="17"/>
      <c r="C49" s="17"/>
      <c r="D49" s="18"/>
      <c r="E49" s="19" t="s">
        <v>84</v>
      </c>
      <c r="F49" s="17"/>
      <c r="G49" s="17"/>
    </row>
    <row r="50" spans="1:7" ht="22.5" customHeight="1" x14ac:dyDescent="0.15">
      <c r="A50" s="10" t="s">
        <v>85</v>
      </c>
      <c r="B50" s="91"/>
      <c r="C50" s="91"/>
      <c r="D50" s="8"/>
      <c r="E50" s="9" t="s">
        <v>86</v>
      </c>
      <c r="F50" s="91"/>
      <c r="G50" s="91"/>
    </row>
    <row r="51" spans="1:7" ht="24.75" customHeight="1" x14ac:dyDescent="0.15">
      <c r="A51" s="10" t="s">
        <v>87</v>
      </c>
      <c r="B51" s="91"/>
      <c r="C51" s="91"/>
      <c r="D51" s="8"/>
      <c r="E51" s="9" t="s">
        <v>88</v>
      </c>
      <c r="F51" s="91"/>
      <c r="G51" s="91"/>
    </row>
    <row r="52" spans="1:7" ht="37.5" customHeight="1" x14ac:dyDescent="0.15">
      <c r="A52" s="10" t="s">
        <v>89</v>
      </c>
      <c r="B52" s="91"/>
      <c r="C52" s="91"/>
      <c r="D52" s="8"/>
      <c r="E52" s="9" t="s">
        <v>90</v>
      </c>
      <c r="F52" s="91"/>
      <c r="G52" s="91"/>
    </row>
    <row r="53" spans="1:7" ht="21" customHeight="1" x14ac:dyDescent="0.15">
      <c r="A53" s="10" t="s">
        <v>91</v>
      </c>
      <c r="B53" s="91">
        <f>421193+57171+331452+13740</f>
        <v>823556</v>
      </c>
      <c r="C53" s="91"/>
      <c r="D53" s="8"/>
      <c r="E53" s="9" t="s">
        <v>92</v>
      </c>
      <c r="F53" s="91"/>
      <c r="G53" s="91"/>
    </row>
    <row r="54" spans="1:7" ht="33" customHeight="1" x14ac:dyDescent="0.15">
      <c r="A54" s="10" t="s">
        <v>93</v>
      </c>
      <c r="B54" s="91">
        <v>9918</v>
      </c>
      <c r="C54" s="91"/>
      <c r="D54" s="8"/>
      <c r="E54" s="9" t="s">
        <v>94</v>
      </c>
      <c r="F54" s="91"/>
      <c r="G54" s="91"/>
    </row>
    <row r="55" spans="1:7" ht="34.5" customHeight="1" x14ac:dyDescent="0.15">
      <c r="A55" s="10" t="s">
        <v>95</v>
      </c>
      <c r="B55" s="91"/>
      <c r="C55" s="91"/>
      <c r="D55" s="20"/>
      <c r="E55" s="9" t="s">
        <v>96</v>
      </c>
      <c r="F55" s="91"/>
      <c r="G55" s="91"/>
    </row>
    <row r="56" spans="1:7" x14ac:dyDescent="0.15">
      <c r="A56" s="10" t="s">
        <v>97</v>
      </c>
      <c r="B56" s="91"/>
      <c r="C56" s="91"/>
      <c r="D56" s="20"/>
      <c r="E56" s="7"/>
      <c r="F56" s="91"/>
      <c r="G56" s="91"/>
    </row>
    <row r="57" spans="1:7" ht="43.5" customHeight="1" x14ac:dyDescent="0.15">
      <c r="A57" s="10" t="s">
        <v>98</v>
      </c>
      <c r="B57" s="91"/>
      <c r="C57" s="91"/>
      <c r="D57" s="20"/>
      <c r="E57" s="93" t="s">
        <v>99</v>
      </c>
      <c r="F57" s="102">
        <f>+F50+F51+F52+F53+F54+F55</f>
        <v>0</v>
      </c>
      <c r="G57" s="91"/>
    </row>
    <row r="58" spans="1:7" ht="11.25" x14ac:dyDescent="0.15">
      <c r="A58" s="10" t="s">
        <v>100</v>
      </c>
      <c r="B58" s="91"/>
      <c r="C58" s="91"/>
      <c r="D58" s="8"/>
      <c r="E58" s="93"/>
      <c r="F58" s="91"/>
      <c r="G58" s="91"/>
    </row>
    <row r="59" spans="1:7" ht="22.5" x14ac:dyDescent="0.15">
      <c r="A59" s="10"/>
      <c r="B59" s="91"/>
      <c r="C59" s="91"/>
      <c r="D59" s="8"/>
      <c r="E59" s="93" t="s">
        <v>101</v>
      </c>
      <c r="F59" s="91">
        <f>+F47+F57</f>
        <v>1211977</v>
      </c>
      <c r="G59" s="91"/>
    </row>
    <row r="60" spans="1:7" ht="42" customHeight="1" x14ac:dyDescent="0.15">
      <c r="A60" s="6" t="s">
        <v>102</v>
      </c>
      <c r="B60" s="91">
        <f>+B50+B51+B52+B53+B54+B55+B56+B57+B58</f>
        <v>833474</v>
      </c>
      <c r="C60" s="91"/>
      <c r="D60" s="8"/>
      <c r="E60" s="9"/>
      <c r="F60" s="91"/>
      <c r="G60" s="91"/>
    </row>
    <row r="61" spans="1:7" ht="36.75" customHeight="1" x14ac:dyDescent="0.15">
      <c r="A61" s="6"/>
      <c r="B61" s="91"/>
      <c r="C61" s="91"/>
      <c r="D61" s="20"/>
      <c r="E61" s="7" t="s">
        <v>103</v>
      </c>
      <c r="F61" s="91"/>
      <c r="G61" s="91"/>
    </row>
    <row r="62" spans="1:7" ht="24.75" customHeight="1" x14ac:dyDescent="0.15">
      <c r="A62" s="6" t="s">
        <v>104</v>
      </c>
      <c r="B62" s="91">
        <f>+B47+B60</f>
        <v>2073778</v>
      </c>
      <c r="C62" s="91"/>
      <c r="D62" s="8"/>
      <c r="E62" s="7"/>
      <c r="F62" s="91"/>
      <c r="G62" s="91"/>
    </row>
    <row r="63" spans="1:7" ht="41.25" customHeight="1" x14ac:dyDescent="0.15">
      <c r="A63" s="10"/>
      <c r="B63" s="91"/>
      <c r="C63" s="91"/>
      <c r="D63" s="8"/>
      <c r="E63" s="7" t="s">
        <v>105</v>
      </c>
      <c r="F63" s="102">
        <f>+F64+F65+F66</f>
        <v>0</v>
      </c>
      <c r="G63" s="91"/>
    </row>
    <row r="64" spans="1:7" x14ac:dyDescent="0.15">
      <c r="A64" s="10"/>
      <c r="B64" s="91"/>
      <c r="C64" s="91"/>
      <c r="D64" s="8"/>
      <c r="E64" s="9" t="s">
        <v>106</v>
      </c>
      <c r="F64" s="91">
        <v>0</v>
      </c>
      <c r="G64" s="91"/>
    </row>
    <row r="65" spans="1:7" x14ac:dyDescent="0.15">
      <c r="A65" s="10"/>
      <c r="B65" s="91"/>
      <c r="C65" s="91"/>
      <c r="D65" s="8"/>
      <c r="E65" s="9" t="s">
        <v>107</v>
      </c>
      <c r="F65" s="91">
        <v>0</v>
      </c>
      <c r="G65" s="91"/>
    </row>
    <row r="66" spans="1:7" ht="31.5" customHeight="1" x14ac:dyDescent="0.15">
      <c r="A66" s="10"/>
      <c r="B66" s="91"/>
      <c r="C66" s="91"/>
      <c r="D66" s="8"/>
      <c r="E66" s="9" t="s">
        <v>108</v>
      </c>
      <c r="F66" s="91">
        <v>0</v>
      </c>
      <c r="G66" s="91"/>
    </row>
    <row r="67" spans="1:7" x14ac:dyDescent="0.15">
      <c r="A67" s="10"/>
      <c r="B67" s="91"/>
      <c r="C67" s="91"/>
      <c r="D67" s="8"/>
      <c r="E67" s="9"/>
      <c r="F67" s="91"/>
      <c r="G67" s="91"/>
    </row>
    <row r="68" spans="1:7" ht="43.5" customHeight="1" x14ac:dyDescent="0.15">
      <c r="A68" s="10"/>
      <c r="B68" s="91"/>
      <c r="C68" s="91"/>
      <c r="D68" s="8"/>
      <c r="E68" s="7" t="s">
        <v>109</v>
      </c>
      <c r="F68" s="91">
        <f>+F69+F70+F71+F72+F73</f>
        <v>861801</v>
      </c>
      <c r="G68" s="91"/>
    </row>
    <row r="69" spans="1:7" ht="30.75" customHeight="1" x14ac:dyDescent="0.15">
      <c r="A69" s="10"/>
      <c r="B69" s="91"/>
      <c r="C69" s="91"/>
      <c r="D69" s="8"/>
      <c r="E69" s="9" t="s">
        <v>110</v>
      </c>
      <c r="F69" s="91">
        <v>861801</v>
      </c>
      <c r="G69" s="91"/>
    </row>
    <row r="70" spans="1:7" ht="23.25" customHeight="1" x14ac:dyDescent="0.15">
      <c r="A70" s="10"/>
      <c r="B70" s="91"/>
      <c r="C70" s="91"/>
      <c r="D70" s="8"/>
      <c r="E70" s="9" t="s">
        <v>111</v>
      </c>
      <c r="F70" s="91"/>
      <c r="G70" s="91"/>
    </row>
    <row r="71" spans="1:7" x14ac:dyDescent="0.15">
      <c r="A71" s="10"/>
      <c r="B71" s="91"/>
      <c r="C71" s="91"/>
      <c r="D71" s="8"/>
      <c r="E71" s="9" t="s">
        <v>112</v>
      </c>
      <c r="F71" s="91"/>
      <c r="G71" s="91"/>
    </row>
    <row r="72" spans="1:7" x14ac:dyDescent="0.15">
      <c r="A72" s="10"/>
      <c r="B72" s="91"/>
      <c r="C72" s="91"/>
      <c r="D72" s="8"/>
      <c r="E72" s="9" t="s">
        <v>113</v>
      </c>
      <c r="F72" s="91"/>
      <c r="G72" s="91"/>
    </row>
    <row r="73" spans="1:7" ht="32.25" customHeight="1" x14ac:dyDescent="0.15">
      <c r="A73" s="10"/>
      <c r="B73" s="91"/>
      <c r="C73" s="91"/>
      <c r="D73" s="8"/>
      <c r="E73" s="9" t="s">
        <v>114</v>
      </c>
      <c r="F73" s="91"/>
      <c r="G73" s="91"/>
    </row>
    <row r="74" spans="1:7" x14ac:dyDescent="0.15">
      <c r="A74" s="10"/>
      <c r="B74" s="91"/>
      <c r="C74" s="91"/>
      <c r="D74" s="8"/>
      <c r="E74" s="9"/>
      <c r="F74" s="91"/>
      <c r="G74" s="91"/>
    </row>
    <row r="75" spans="1:7" ht="58.5" customHeight="1" x14ac:dyDescent="0.15">
      <c r="A75" s="10"/>
      <c r="B75" s="91"/>
      <c r="C75" s="91"/>
      <c r="D75" s="8"/>
      <c r="E75" s="7" t="s">
        <v>115</v>
      </c>
      <c r="F75" s="102">
        <f>+F76+F77</f>
        <v>0</v>
      </c>
      <c r="G75" s="91"/>
    </row>
    <row r="76" spans="1:7" ht="28.5" customHeight="1" x14ac:dyDescent="0.15">
      <c r="A76" s="10"/>
      <c r="B76" s="91"/>
      <c r="C76" s="91"/>
      <c r="D76" s="8"/>
      <c r="E76" s="9" t="s">
        <v>116</v>
      </c>
      <c r="F76" s="91">
        <v>0</v>
      </c>
      <c r="G76" s="91"/>
    </row>
    <row r="77" spans="1:7" ht="30" customHeight="1" x14ac:dyDescent="0.15">
      <c r="A77" s="10"/>
      <c r="B77" s="91"/>
      <c r="C77" s="91"/>
      <c r="D77" s="8"/>
      <c r="E77" s="9" t="s">
        <v>117</v>
      </c>
      <c r="F77" s="91">
        <v>0</v>
      </c>
      <c r="G77" s="91"/>
    </row>
    <row r="78" spans="1:7" x14ac:dyDescent="0.15">
      <c r="A78" s="10"/>
      <c r="B78" s="91"/>
      <c r="C78" s="91"/>
      <c r="D78" s="8"/>
      <c r="E78" s="9"/>
      <c r="F78" s="91"/>
      <c r="G78" s="91"/>
    </row>
    <row r="79" spans="1:7" ht="43.5" customHeight="1" x14ac:dyDescent="0.15">
      <c r="A79" s="10"/>
      <c r="B79" s="91"/>
      <c r="C79" s="91"/>
      <c r="D79" s="8"/>
      <c r="E79" s="7" t="s">
        <v>118</v>
      </c>
      <c r="F79" s="91">
        <f>+F63+F68+F75</f>
        <v>861801</v>
      </c>
      <c r="G79" s="91"/>
    </row>
    <row r="80" spans="1:7" ht="11.25" x14ac:dyDescent="0.15">
      <c r="A80" s="10"/>
      <c r="B80" s="91"/>
      <c r="C80" s="91"/>
      <c r="D80" s="8"/>
      <c r="E80" s="93"/>
      <c r="F80" s="91"/>
      <c r="G80" s="91"/>
    </row>
    <row r="81" spans="1:9" ht="52.5" customHeight="1" x14ac:dyDescent="0.15">
      <c r="A81" s="10"/>
      <c r="B81" s="91"/>
      <c r="C81" s="91"/>
      <c r="D81" s="8"/>
      <c r="E81" s="7" t="s">
        <v>119</v>
      </c>
      <c r="F81" s="91">
        <f>+F59+F79</f>
        <v>2073778</v>
      </c>
      <c r="G81" s="91"/>
    </row>
    <row r="82" spans="1:9" ht="11.25" thickBot="1" x14ac:dyDescent="0.2">
      <c r="A82" s="21"/>
      <c r="B82" s="97"/>
      <c r="C82" s="97"/>
      <c r="D82" s="14"/>
      <c r="E82" s="13"/>
      <c r="F82" s="97"/>
      <c r="G82" s="97"/>
    </row>
    <row r="91" spans="1:9" ht="11.25" thickBot="1" x14ac:dyDescent="0.2"/>
    <row r="92" spans="1:9" ht="11.25" thickBot="1" x14ac:dyDescent="0.2">
      <c r="A92" s="255" t="s">
        <v>446</v>
      </c>
      <c r="B92" s="256"/>
      <c r="C92" s="256"/>
      <c r="D92" s="256"/>
      <c r="E92" s="256"/>
      <c r="F92" s="256"/>
      <c r="G92" s="256"/>
      <c r="H92" s="256"/>
      <c r="I92" s="257"/>
    </row>
    <row r="93" spans="1:9" ht="11.25" thickBot="1" x14ac:dyDescent="0.2">
      <c r="A93" s="230" t="s">
        <v>120</v>
      </c>
      <c r="B93" s="231"/>
      <c r="C93" s="231"/>
      <c r="D93" s="231"/>
      <c r="E93" s="231"/>
      <c r="F93" s="231"/>
      <c r="G93" s="231"/>
      <c r="H93" s="231"/>
      <c r="I93" s="232"/>
    </row>
    <row r="94" spans="1:9" ht="11.25" thickBot="1" x14ac:dyDescent="0.2">
      <c r="A94" s="230" t="s">
        <v>450</v>
      </c>
      <c r="B94" s="231"/>
      <c r="C94" s="231"/>
      <c r="D94" s="231"/>
      <c r="E94" s="231"/>
      <c r="F94" s="231"/>
      <c r="G94" s="231"/>
      <c r="H94" s="231"/>
      <c r="I94" s="232"/>
    </row>
    <row r="95" spans="1:9" ht="11.25" thickBot="1" x14ac:dyDescent="0.2">
      <c r="A95" s="230" t="s">
        <v>1</v>
      </c>
      <c r="B95" s="231"/>
      <c r="C95" s="231"/>
      <c r="D95" s="231"/>
      <c r="E95" s="231"/>
      <c r="F95" s="231"/>
      <c r="G95" s="231"/>
      <c r="H95" s="231"/>
      <c r="I95" s="232"/>
    </row>
    <row r="96" spans="1:9" ht="32.25" customHeight="1" x14ac:dyDescent="0.15">
      <c r="A96" s="314" t="s">
        <v>121</v>
      </c>
      <c r="B96" s="315"/>
      <c r="C96" s="22" t="s">
        <v>122</v>
      </c>
      <c r="D96" s="252" t="s">
        <v>123</v>
      </c>
      <c r="E96" s="252" t="s">
        <v>124</v>
      </c>
      <c r="F96" s="252" t="s">
        <v>125</v>
      </c>
      <c r="G96" s="22" t="s">
        <v>126</v>
      </c>
      <c r="H96" s="252" t="s">
        <v>128</v>
      </c>
      <c r="I96" s="252" t="s">
        <v>129</v>
      </c>
    </row>
    <row r="97" spans="1:9" ht="33" customHeight="1" thickBot="1" x14ac:dyDescent="0.2">
      <c r="A97" s="316"/>
      <c r="B97" s="317"/>
      <c r="C97" s="23" t="s">
        <v>451</v>
      </c>
      <c r="D97" s="254"/>
      <c r="E97" s="254"/>
      <c r="F97" s="254"/>
      <c r="G97" s="23" t="s">
        <v>127</v>
      </c>
      <c r="H97" s="254"/>
      <c r="I97" s="254"/>
    </row>
    <row r="98" spans="1:9" x14ac:dyDescent="0.15">
      <c r="A98" s="233"/>
      <c r="B98" s="234"/>
      <c r="C98" s="98"/>
      <c r="D98" s="7"/>
      <c r="E98" s="7"/>
      <c r="F98" s="7"/>
      <c r="G98" s="7"/>
      <c r="H98" s="7"/>
      <c r="I98" s="7"/>
    </row>
    <row r="99" spans="1:9" x14ac:dyDescent="0.15">
      <c r="A99" s="235" t="s">
        <v>130</v>
      </c>
      <c r="B99" s="236"/>
      <c r="C99" s="104">
        <f>+C100+C104</f>
        <v>0</v>
      </c>
      <c r="D99" s="104">
        <f t="shared" ref="D99:E99" si="0">+D100+D104</f>
        <v>0</v>
      </c>
      <c r="E99" s="104">
        <f t="shared" si="0"/>
        <v>0</v>
      </c>
      <c r="F99" s="104">
        <f>+F100+F104</f>
        <v>0</v>
      </c>
      <c r="G99" s="104">
        <f>+C99+D99-E99+F99</f>
        <v>0</v>
      </c>
      <c r="H99" s="104">
        <f t="shared" ref="H99:I99" si="1">+H100+H104</f>
        <v>0</v>
      </c>
      <c r="I99" s="104">
        <f t="shared" si="1"/>
        <v>0</v>
      </c>
    </row>
    <row r="100" spans="1:9" x14ac:dyDescent="0.15">
      <c r="A100" s="235" t="s">
        <v>131</v>
      </c>
      <c r="B100" s="236"/>
      <c r="C100" s="105">
        <f>+C101+C102+C103</f>
        <v>0</v>
      </c>
      <c r="D100" s="105">
        <f t="shared" ref="D100:E100" si="2">+D101+D102+D103</f>
        <v>0</v>
      </c>
      <c r="E100" s="105">
        <f t="shared" si="2"/>
        <v>0</v>
      </c>
      <c r="F100" s="105">
        <f>+F101+F102+F103</f>
        <v>0</v>
      </c>
      <c r="G100" s="105">
        <f>+G101+G102+G103</f>
        <v>0</v>
      </c>
      <c r="H100" s="105">
        <f t="shared" ref="H100:I100" si="3">+H101+H102+H103</f>
        <v>0</v>
      </c>
      <c r="I100" s="105">
        <f t="shared" si="3"/>
        <v>0</v>
      </c>
    </row>
    <row r="101" spans="1:9" x14ac:dyDescent="0.15">
      <c r="A101" s="226" t="s">
        <v>132</v>
      </c>
      <c r="B101" s="227"/>
      <c r="C101" s="99"/>
      <c r="D101" s="99"/>
      <c r="E101" s="99"/>
      <c r="F101" s="99"/>
      <c r="G101" s="99"/>
      <c r="H101" s="99"/>
      <c r="I101" s="99"/>
    </row>
    <row r="102" spans="1:9" x14ac:dyDescent="0.15">
      <c r="A102" s="226" t="s">
        <v>133</v>
      </c>
      <c r="B102" s="227"/>
      <c r="C102" s="91"/>
      <c r="D102" s="91"/>
      <c r="E102" s="91"/>
      <c r="F102" s="91"/>
      <c r="G102" s="91"/>
      <c r="H102" s="91"/>
      <c r="I102" s="91"/>
    </row>
    <row r="103" spans="1:9" x14ac:dyDescent="0.15">
      <c r="A103" s="226" t="s">
        <v>134</v>
      </c>
      <c r="B103" s="227"/>
      <c r="C103" s="91"/>
      <c r="D103" s="91"/>
      <c r="E103" s="91"/>
      <c r="F103" s="91"/>
      <c r="G103" s="91"/>
      <c r="H103" s="91"/>
      <c r="I103" s="91"/>
    </row>
    <row r="104" spans="1:9" x14ac:dyDescent="0.15">
      <c r="A104" s="235" t="s">
        <v>135</v>
      </c>
      <c r="B104" s="236"/>
      <c r="C104" s="105">
        <f>+C105+C106+C107</f>
        <v>0</v>
      </c>
      <c r="D104" s="105">
        <f t="shared" ref="D104:E104" si="4">+D105+D106+D107</f>
        <v>0</v>
      </c>
      <c r="E104" s="105">
        <f t="shared" si="4"/>
        <v>0</v>
      </c>
      <c r="F104" s="105">
        <f>+F105+F106+F107</f>
        <v>0</v>
      </c>
      <c r="G104" s="105">
        <f>+G105+G106+G107</f>
        <v>0</v>
      </c>
      <c r="H104" s="105">
        <f t="shared" ref="H104:I104" si="5">+H105+H106+H107</f>
        <v>0</v>
      </c>
      <c r="I104" s="105">
        <f t="shared" si="5"/>
        <v>0</v>
      </c>
    </row>
    <row r="105" spans="1:9" x14ac:dyDescent="0.15">
      <c r="A105" s="226" t="s">
        <v>136</v>
      </c>
      <c r="B105" s="227"/>
      <c r="C105" s="99"/>
      <c r="D105" s="99"/>
      <c r="E105" s="99"/>
      <c r="F105" s="99"/>
      <c r="G105" s="99"/>
      <c r="H105" s="99"/>
      <c r="I105" s="99"/>
    </row>
    <row r="106" spans="1:9" x14ac:dyDescent="0.15">
      <c r="A106" s="226" t="s">
        <v>137</v>
      </c>
      <c r="B106" s="227"/>
      <c r="C106" s="91"/>
      <c r="D106" s="91"/>
      <c r="E106" s="91"/>
      <c r="F106" s="91"/>
      <c r="G106" s="91"/>
      <c r="H106" s="91"/>
      <c r="I106" s="91"/>
    </row>
    <row r="107" spans="1:9" x14ac:dyDescent="0.15">
      <c r="A107" s="226" t="s">
        <v>138</v>
      </c>
      <c r="B107" s="227"/>
      <c r="C107" s="91"/>
      <c r="D107" s="91"/>
      <c r="E107" s="91"/>
      <c r="F107" s="91"/>
      <c r="G107" s="91"/>
      <c r="H107" s="91"/>
      <c r="I107" s="91"/>
    </row>
    <row r="108" spans="1:9" s="139" customFormat="1" x14ac:dyDescent="0.15">
      <c r="A108" s="237" t="s">
        <v>139</v>
      </c>
      <c r="B108" s="238"/>
      <c r="C108" s="137">
        <v>0</v>
      </c>
      <c r="D108" s="138">
        <f>286806+925171</f>
        <v>1211977</v>
      </c>
      <c r="E108" s="137">
        <v>0</v>
      </c>
      <c r="F108" s="137">
        <v>0</v>
      </c>
      <c r="G108" s="137">
        <v>0</v>
      </c>
      <c r="H108" s="137">
        <v>0</v>
      </c>
      <c r="I108" s="137">
        <v>0</v>
      </c>
    </row>
    <row r="109" spans="1:9" x14ac:dyDescent="0.15">
      <c r="A109" s="25"/>
      <c r="B109" s="9"/>
      <c r="C109" s="91"/>
      <c r="D109" s="91"/>
      <c r="E109" s="91"/>
      <c r="F109" s="91"/>
      <c r="G109" s="91"/>
      <c r="H109" s="91"/>
      <c r="I109" s="91"/>
    </row>
    <row r="110" spans="1:9" ht="27" customHeight="1" x14ac:dyDescent="0.15">
      <c r="A110" s="235" t="s">
        <v>140</v>
      </c>
      <c r="B110" s="236"/>
      <c r="C110" s="105">
        <f>+C99+C108</f>
        <v>0</v>
      </c>
      <c r="D110" s="106">
        <f>+D99+D108</f>
        <v>1211977</v>
      </c>
      <c r="E110" s="105">
        <f t="shared" ref="E110:I110" si="6">+E99+E108</f>
        <v>0</v>
      </c>
      <c r="F110" s="105">
        <f t="shared" si="6"/>
        <v>0</v>
      </c>
      <c r="G110" s="105">
        <f t="shared" si="6"/>
        <v>0</v>
      </c>
      <c r="H110" s="105">
        <f t="shared" si="6"/>
        <v>0</v>
      </c>
      <c r="I110" s="105">
        <f t="shared" si="6"/>
        <v>0</v>
      </c>
    </row>
    <row r="111" spans="1:9" x14ac:dyDescent="0.15">
      <c r="A111" s="235"/>
      <c r="B111" s="236"/>
      <c r="C111" s="99"/>
      <c r="D111" s="99"/>
      <c r="E111" s="99"/>
      <c r="F111" s="99"/>
      <c r="G111" s="99"/>
      <c r="H111" s="99"/>
      <c r="I111" s="99"/>
    </row>
    <row r="112" spans="1:9" ht="16.5" customHeight="1" x14ac:dyDescent="0.15">
      <c r="A112" s="235" t="s">
        <v>443</v>
      </c>
      <c r="B112" s="236"/>
      <c r="C112" s="105">
        <v>0</v>
      </c>
      <c r="D112" s="105">
        <v>0</v>
      </c>
      <c r="E112" s="105">
        <v>0</v>
      </c>
      <c r="F112" s="105">
        <v>0</v>
      </c>
      <c r="G112" s="105">
        <v>0</v>
      </c>
      <c r="H112" s="105">
        <v>0</v>
      </c>
      <c r="I112" s="105">
        <v>0</v>
      </c>
    </row>
    <row r="113" spans="1:9" x14ac:dyDescent="0.15">
      <c r="A113" s="226" t="s">
        <v>141</v>
      </c>
      <c r="B113" s="227"/>
      <c r="C113" s="100"/>
      <c r="D113" s="100"/>
      <c r="E113" s="100"/>
      <c r="F113" s="100"/>
      <c r="G113" s="100"/>
      <c r="H113" s="100"/>
      <c r="I113" s="100"/>
    </row>
    <row r="114" spans="1:9" x14ac:dyDescent="0.15">
      <c r="A114" s="226" t="s">
        <v>142</v>
      </c>
      <c r="B114" s="227"/>
      <c r="C114" s="100"/>
      <c r="D114" s="100"/>
      <c r="E114" s="100"/>
      <c r="F114" s="100"/>
      <c r="G114" s="100"/>
      <c r="H114" s="100"/>
      <c r="I114" s="100"/>
    </row>
    <row r="115" spans="1:9" x14ac:dyDescent="0.15">
      <c r="A115" s="226" t="s">
        <v>143</v>
      </c>
      <c r="B115" s="227"/>
      <c r="C115" s="100"/>
      <c r="D115" s="100"/>
      <c r="E115" s="100"/>
      <c r="F115" s="100"/>
      <c r="G115" s="100"/>
      <c r="H115" s="100"/>
      <c r="I115" s="100"/>
    </row>
    <row r="116" spans="1:9" x14ac:dyDescent="0.15">
      <c r="A116" s="239"/>
      <c r="B116" s="240"/>
      <c r="C116" s="100"/>
      <c r="D116" s="100"/>
      <c r="E116" s="100"/>
      <c r="F116" s="100"/>
      <c r="G116" s="100"/>
      <c r="H116" s="100"/>
      <c r="I116" s="100"/>
    </row>
    <row r="117" spans="1:9" ht="27.75" customHeight="1" x14ac:dyDescent="0.15">
      <c r="A117" s="235" t="s">
        <v>144</v>
      </c>
      <c r="B117" s="236"/>
      <c r="C117" s="105">
        <v>0</v>
      </c>
      <c r="D117" s="105">
        <v>0</v>
      </c>
      <c r="E117" s="105">
        <v>0</v>
      </c>
      <c r="F117" s="105">
        <v>0</v>
      </c>
      <c r="G117" s="105">
        <v>0</v>
      </c>
      <c r="H117" s="105">
        <v>0</v>
      </c>
      <c r="I117" s="105">
        <v>0</v>
      </c>
    </row>
    <row r="118" spans="1:9" x14ac:dyDescent="0.15">
      <c r="A118" s="226" t="s">
        <v>145</v>
      </c>
      <c r="B118" s="227"/>
      <c r="C118" s="100"/>
      <c r="D118" s="100"/>
      <c r="E118" s="100"/>
      <c r="F118" s="100"/>
      <c r="G118" s="100"/>
      <c r="H118" s="100"/>
      <c r="I118" s="100"/>
    </row>
    <row r="119" spans="1:9" x14ac:dyDescent="0.15">
      <c r="A119" s="226" t="s">
        <v>146</v>
      </c>
      <c r="B119" s="227"/>
      <c r="C119" s="100"/>
      <c r="D119" s="100"/>
      <c r="E119" s="100"/>
      <c r="F119" s="100"/>
      <c r="G119" s="100"/>
      <c r="H119" s="100"/>
      <c r="I119" s="100"/>
    </row>
    <row r="120" spans="1:9" x14ac:dyDescent="0.15">
      <c r="A120" s="226" t="s">
        <v>147</v>
      </c>
      <c r="B120" s="227"/>
      <c r="C120" s="100"/>
      <c r="D120" s="100"/>
      <c r="E120" s="100"/>
      <c r="F120" s="100"/>
      <c r="G120" s="100"/>
      <c r="H120" s="100"/>
      <c r="I120" s="100"/>
    </row>
    <row r="121" spans="1:9" ht="11.25" thickBot="1" x14ac:dyDescent="0.2">
      <c r="A121" s="228"/>
      <c r="B121" s="229"/>
      <c r="C121" s="101"/>
      <c r="D121" s="101"/>
      <c r="E121" s="101"/>
      <c r="F121" s="101"/>
      <c r="G121" s="101"/>
      <c r="H121" s="101"/>
      <c r="I121" s="101"/>
    </row>
    <row r="123" spans="1:9" ht="42.75" customHeight="1" x14ac:dyDescent="0.15">
      <c r="A123" s="26">
        <v>1</v>
      </c>
      <c r="B123" s="313" t="s">
        <v>148</v>
      </c>
      <c r="C123" s="313"/>
      <c r="D123" s="313"/>
      <c r="E123" s="313"/>
      <c r="F123" s="313"/>
      <c r="G123" s="313"/>
      <c r="H123" s="313"/>
      <c r="I123" s="313"/>
    </row>
    <row r="124" spans="1:9" ht="11.25" thickBot="1" x14ac:dyDescent="0.2">
      <c r="A124" s="26">
        <v>2</v>
      </c>
      <c r="B124" s="291" t="s">
        <v>149</v>
      </c>
      <c r="C124" s="291"/>
      <c r="D124" s="291"/>
      <c r="E124" s="291"/>
      <c r="F124" s="291"/>
      <c r="G124" s="291"/>
      <c r="H124" s="291"/>
      <c r="I124" s="291"/>
    </row>
    <row r="125" spans="1:9" x14ac:dyDescent="0.15">
      <c r="A125" s="249" t="s">
        <v>150</v>
      </c>
      <c r="B125" s="27" t="s">
        <v>151</v>
      </c>
      <c r="C125" s="27" t="s">
        <v>153</v>
      </c>
      <c r="D125" s="27" t="s">
        <v>156</v>
      </c>
      <c r="E125" s="252" t="s">
        <v>158</v>
      </c>
      <c r="F125" s="27" t="s">
        <v>159</v>
      </c>
    </row>
    <row r="126" spans="1:9" x14ac:dyDescent="0.15">
      <c r="A126" s="250"/>
      <c r="B126" s="22" t="s">
        <v>152</v>
      </c>
      <c r="C126" s="22" t="s">
        <v>154</v>
      </c>
      <c r="D126" s="22" t="s">
        <v>157</v>
      </c>
      <c r="E126" s="253"/>
      <c r="F126" s="22" t="s">
        <v>160</v>
      </c>
    </row>
    <row r="127" spans="1:9" ht="11.25" thickBot="1" x14ac:dyDescent="0.2">
      <c r="A127" s="251"/>
      <c r="B127" s="28"/>
      <c r="C127" s="23" t="s">
        <v>155</v>
      </c>
      <c r="D127" s="28"/>
      <c r="E127" s="254"/>
      <c r="F127" s="28"/>
    </row>
    <row r="128" spans="1:9" ht="21" x14ac:dyDescent="0.15">
      <c r="A128" s="11" t="s">
        <v>161</v>
      </c>
      <c r="B128" s="9"/>
      <c r="C128" s="9"/>
      <c r="D128" s="9"/>
      <c r="E128" s="9"/>
      <c r="F128" s="9"/>
    </row>
    <row r="129" spans="1:11" x14ac:dyDescent="0.15">
      <c r="A129" s="10" t="s">
        <v>162</v>
      </c>
      <c r="B129" s="9"/>
      <c r="C129" s="9"/>
      <c r="D129" s="9"/>
      <c r="E129" s="9"/>
      <c r="F129" s="9"/>
    </row>
    <row r="130" spans="1:11" x14ac:dyDescent="0.15">
      <c r="A130" s="10" t="s">
        <v>163</v>
      </c>
      <c r="B130" s="9"/>
      <c r="C130" s="9"/>
      <c r="D130" s="9"/>
      <c r="E130" s="9"/>
      <c r="F130" s="9"/>
    </row>
    <row r="131" spans="1:11" ht="11.25" thickBot="1" x14ac:dyDescent="0.2">
      <c r="A131" s="21" t="s">
        <v>164</v>
      </c>
      <c r="B131" s="13"/>
      <c r="C131" s="13"/>
      <c r="D131" s="13"/>
      <c r="E131" s="13"/>
      <c r="F131" s="13"/>
    </row>
    <row r="140" spans="1:11" ht="11.25" thickBot="1" x14ac:dyDescent="0.2"/>
    <row r="141" spans="1:11" ht="11.25" thickBot="1" x14ac:dyDescent="0.2">
      <c r="A141" s="255" t="s">
        <v>446</v>
      </c>
      <c r="B141" s="256"/>
      <c r="C141" s="256"/>
      <c r="D141" s="256"/>
      <c r="E141" s="256"/>
      <c r="F141" s="256"/>
      <c r="G141" s="256"/>
      <c r="H141" s="256"/>
      <c r="I141" s="256"/>
      <c r="J141" s="256"/>
      <c r="K141" s="257"/>
    </row>
    <row r="142" spans="1:11" ht="11.25" thickBot="1" x14ac:dyDescent="0.2">
      <c r="A142" s="230" t="s">
        <v>165</v>
      </c>
      <c r="B142" s="231"/>
      <c r="C142" s="231"/>
      <c r="D142" s="231"/>
      <c r="E142" s="231"/>
      <c r="F142" s="231"/>
      <c r="G142" s="231"/>
      <c r="H142" s="231"/>
      <c r="I142" s="231"/>
      <c r="J142" s="231"/>
      <c r="K142" s="232"/>
    </row>
    <row r="143" spans="1:11" ht="11.25" thickBot="1" x14ac:dyDescent="0.2">
      <c r="A143" s="230" t="s">
        <v>455</v>
      </c>
      <c r="B143" s="231"/>
      <c r="C143" s="231"/>
      <c r="D143" s="231"/>
      <c r="E143" s="231"/>
      <c r="F143" s="231"/>
      <c r="G143" s="231"/>
      <c r="H143" s="231"/>
      <c r="I143" s="231"/>
      <c r="J143" s="231"/>
      <c r="K143" s="232"/>
    </row>
    <row r="144" spans="1:11" ht="11.25" thickBot="1" x14ac:dyDescent="0.2">
      <c r="A144" s="230" t="s">
        <v>1</v>
      </c>
      <c r="B144" s="231"/>
      <c r="C144" s="231"/>
      <c r="D144" s="231"/>
      <c r="E144" s="231"/>
      <c r="F144" s="231"/>
      <c r="G144" s="231"/>
      <c r="H144" s="231"/>
      <c r="I144" s="231"/>
      <c r="J144" s="231"/>
      <c r="K144" s="232"/>
    </row>
    <row r="145" spans="1:11" ht="84.75" thickBot="1" x14ac:dyDescent="0.2">
      <c r="A145" s="29" t="s">
        <v>166</v>
      </c>
      <c r="B145" s="23" t="s">
        <v>167</v>
      </c>
      <c r="C145" s="23" t="s">
        <v>168</v>
      </c>
      <c r="D145" s="23" t="s">
        <v>169</v>
      </c>
      <c r="E145" s="23" t="s">
        <v>170</v>
      </c>
      <c r="F145" s="23" t="s">
        <v>171</v>
      </c>
      <c r="G145" s="23" t="s">
        <v>172</v>
      </c>
      <c r="H145" s="23" t="s">
        <v>173</v>
      </c>
      <c r="I145" s="23" t="s">
        <v>452</v>
      </c>
      <c r="J145" s="23" t="s">
        <v>453</v>
      </c>
      <c r="K145" s="23" t="s">
        <v>454</v>
      </c>
    </row>
    <row r="146" spans="1:11" x14ac:dyDescent="0.15">
      <c r="A146" s="6"/>
      <c r="B146" s="24"/>
      <c r="C146" s="24"/>
      <c r="D146" s="24"/>
      <c r="E146" s="24"/>
      <c r="F146" s="24"/>
      <c r="G146" s="24"/>
      <c r="H146" s="24"/>
      <c r="I146" s="108"/>
      <c r="J146" s="108"/>
      <c r="K146" s="108"/>
    </row>
    <row r="147" spans="1:11" ht="31.5" x14ac:dyDescent="0.15">
      <c r="A147" s="30" t="s">
        <v>174</v>
      </c>
      <c r="B147" s="109">
        <f>+B148+B149+B150+B151</f>
        <v>0</v>
      </c>
      <c r="C147" s="109"/>
      <c r="D147" s="109"/>
      <c r="E147" s="109">
        <f>+E148+E149+E150+E151</f>
        <v>0</v>
      </c>
      <c r="F147" s="109">
        <f>+F148+F149+F150+F151</f>
        <v>0</v>
      </c>
      <c r="G147" s="109">
        <f>+G148+G149+G150+G151</f>
        <v>0</v>
      </c>
      <c r="H147" s="109">
        <f t="shared" ref="H147:J147" si="7">+H148+H149+H150+H151</f>
        <v>0</v>
      </c>
      <c r="I147" s="109">
        <f t="shared" si="7"/>
        <v>0</v>
      </c>
      <c r="J147" s="109">
        <f t="shared" si="7"/>
        <v>0</v>
      </c>
      <c r="K147" s="109">
        <f>+E147-J147</f>
        <v>0</v>
      </c>
    </row>
    <row r="148" spans="1:11" x14ac:dyDescent="0.15">
      <c r="A148" s="31" t="s">
        <v>175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x14ac:dyDescent="0.15">
      <c r="A149" s="31" t="s">
        <v>176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x14ac:dyDescent="0.15">
      <c r="A150" s="31" t="s">
        <v>177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1:11" x14ac:dyDescent="0.15">
      <c r="A151" s="31" t="s">
        <v>178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1:11" x14ac:dyDescent="0.15">
      <c r="A152" s="11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ht="21" x14ac:dyDescent="0.15">
      <c r="A153" s="30" t="s">
        <v>179</v>
      </c>
      <c r="B153" s="109">
        <f>+B154+B155+B156+B157</f>
        <v>0</v>
      </c>
      <c r="C153" s="7"/>
      <c r="D153" s="7"/>
      <c r="E153" s="109">
        <f>+E154+E155+E156+E157</f>
        <v>0</v>
      </c>
      <c r="F153" s="111"/>
      <c r="G153" s="109">
        <f t="shared" ref="G153:J153" si="8">+G154+G155+G156+G157</f>
        <v>0</v>
      </c>
      <c r="H153" s="109">
        <f t="shared" si="8"/>
        <v>0</v>
      </c>
      <c r="I153" s="109">
        <f t="shared" si="8"/>
        <v>0</v>
      </c>
      <c r="J153" s="109">
        <f t="shared" si="8"/>
        <v>0</v>
      </c>
      <c r="K153" s="109">
        <f>+E153-J153</f>
        <v>0</v>
      </c>
    </row>
    <row r="154" spans="1:11" x14ac:dyDescent="0.15">
      <c r="A154" s="31" t="s">
        <v>180</v>
      </c>
      <c r="B154" s="140">
        <v>0</v>
      </c>
      <c r="C154" s="112"/>
      <c r="D154" s="112"/>
      <c r="E154" s="140">
        <v>0</v>
      </c>
      <c r="F154" s="113">
        <v>0</v>
      </c>
      <c r="G154" s="140">
        <v>0</v>
      </c>
      <c r="H154" s="140">
        <v>0</v>
      </c>
      <c r="I154" s="140">
        <v>0</v>
      </c>
      <c r="J154" s="140">
        <v>0</v>
      </c>
      <c r="K154" s="140">
        <v>0</v>
      </c>
    </row>
    <row r="155" spans="1:11" x14ac:dyDescent="0.15">
      <c r="A155" s="31" t="s">
        <v>181</v>
      </c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</row>
    <row r="156" spans="1:11" x14ac:dyDescent="0.15">
      <c r="A156" s="31" t="s">
        <v>182</v>
      </c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</row>
    <row r="157" spans="1:11" x14ac:dyDescent="0.15">
      <c r="A157" s="31" t="s">
        <v>183</v>
      </c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</row>
    <row r="158" spans="1:11" x14ac:dyDescent="0.15">
      <c r="A158" s="11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</row>
    <row r="159" spans="1:11" ht="31.5" x14ac:dyDescent="0.15">
      <c r="A159" s="30" t="s">
        <v>184</v>
      </c>
      <c r="B159" s="109">
        <f>+B147+B153</f>
        <v>0</v>
      </c>
      <c r="C159" s="110"/>
      <c r="D159" s="110"/>
      <c r="E159" s="109">
        <f>+E147+E153</f>
        <v>0</v>
      </c>
      <c r="F159" s="110"/>
      <c r="G159" s="109">
        <f t="shared" ref="G159:J159" si="9">+G147+G153</f>
        <v>0</v>
      </c>
      <c r="H159" s="109">
        <f t="shared" si="9"/>
        <v>0</v>
      </c>
      <c r="I159" s="109">
        <f t="shared" si="9"/>
        <v>0</v>
      </c>
      <c r="J159" s="109">
        <f t="shared" si="9"/>
        <v>0</v>
      </c>
      <c r="K159" s="109">
        <f>+E159-J159</f>
        <v>0</v>
      </c>
    </row>
    <row r="160" spans="1:11" ht="11.25" thickBot="1" x14ac:dyDescent="0.2">
      <c r="A160" s="21"/>
      <c r="B160" s="32"/>
      <c r="C160" s="32"/>
      <c r="D160" s="32"/>
      <c r="E160" s="32"/>
      <c r="F160" s="32"/>
      <c r="G160" s="32"/>
      <c r="H160" s="32"/>
      <c r="I160" s="32"/>
      <c r="J160" s="32"/>
      <c r="K160" s="32"/>
    </row>
    <row r="171" spans="1:5" x14ac:dyDescent="0.15">
      <c r="A171" s="260" t="s">
        <v>446</v>
      </c>
      <c r="B171" s="261"/>
      <c r="C171" s="261"/>
      <c r="D171" s="261"/>
      <c r="E171" s="261"/>
    </row>
    <row r="172" spans="1:5" x14ac:dyDescent="0.15">
      <c r="A172" s="260" t="s">
        <v>185</v>
      </c>
      <c r="B172" s="261"/>
      <c r="C172" s="261"/>
      <c r="D172" s="261"/>
      <c r="E172" s="261"/>
    </row>
    <row r="173" spans="1:5" x14ac:dyDescent="0.15">
      <c r="A173" s="260" t="s">
        <v>455</v>
      </c>
      <c r="B173" s="261"/>
      <c r="C173" s="261"/>
      <c r="D173" s="261"/>
      <c r="E173" s="261"/>
    </row>
    <row r="174" spans="1:5" ht="11.25" thickBot="1" x14ac:dyDescent="0.2">
      <c r="A174" s="260" t="s">
        <v>1</v>
      </c>
      <c r="B174" s="261"/>
      <c r="C174" s="261"/>
      <c r="D174" s="261"/>
      <c r="E174" s="261"/>
    </row>
    <row r="175" spans="1:5" x14ac:dyDescent="0.15">
      <c r="A175" s="264" t="s">
        <v>2</v>
      </c>
      <c r="B175" s="265"/>
      <c r="C175" s="35" t="s">
        <v>186</v>
      </c>
      <c r="D175" s="301" t="s">
        <v>188</v>
      </c>
      <c r="E175" s="35" t="s">
        <v>189</v>
      </c>
    </row>
    <row r="176" spans="1:5" ht="11.25" thickBot="1" x14ac:dyDescent="0.2">
      <c r="A176" s="266"/>
      <c r="B176" s="267"/>
      <c r="C176" s="36" t="s">
        <v>187</v>
      </c>
      <c r="D176" s="302"/>
      <c r="E176" s="36" t="s">
        <v>190</v>
      </c>
    </row>
    <row r="177" spans="1:5" x14ac:dyDescent="0.15">
      <c r="A177" s="37"/>
      <c r="B177" s="38"/>
      <c r="C177" s="38"/>
      <c r="D177" s="38"/>
      <c r="E177" s="38"/>
    </row>
    <row r="178" spans="1:5" ht="21" x14ac:dyDescent="0.15">
      <c r="A178" s="39" t="s">
        <v>191</v>
      </c>
      <c r="B178" s="40"/>
      <c r="C178" s="115">
        <f>+C179+C180+C181</f>
        <v>10312213</v>
      </c>
      <c r="D178" s="115">
        <f>+D179+D180+D181</f>
        <v>25482720</v>
      </c>
      <c r="E178" s="115">
        <f>+E179+E180+E181</f>
        <v>25482720</v>
      </c>
    </row>
    <row r="179" spans="1:5" x14ac:dyDescent="0.15">
      <c r="A179" s="258" t="s">
        <v>192</v>
      </c>
      <c r="B179" s="259"/>
      <c r="C179" s="128">
        <v>10312213</v>
      </c>
      <c r="D179" s="128">
        <v>25482720</v>
      </c>
      <c r="E179" s="128">
        <v>25482720</v>
      </c>
    </row>
    <row r="180" spans="1:5" x14ac:dyDescent="0.15">
      <c r="A180" s="258" t="s">
        <v>193</v>
      </c>
      <c r="B180" s="259"/>
      <c r="C180" s="116"/>
      <c r="D180" s="116"/>
      <c r="E180" s="116"/>
    </row>
    <row r="181" spans="1:5" x14ac:dyDescent="0.15">
      <c r="A181" s="258" t="s">
        <v>194</v>
      </c>
      <c r="B181" s="259"/>
      <c r="C181" s="116"/>
      <c r="D181" s="116"/>
      <c r="E181" s="116"/>
    </row>
    <row r="182" spans="1:5" x14ac:dyDescent="0.15">
      <c r="A182" s="41"/>
      <c r="B182" s="38"/>
      <c r="C182" s="116"/>
      <c r="D182" s="116"/>
      <c r="E182" s="116"/>
    </row>
    <row r="183" spans="1:5" ht="32.25" x14ac:dyDescent="0.15">
      <c r="A183" s="39" t="s">
        <v>444</v>
      </c>
      <c r="B183" s="40"/>
      <c r="C183" s="115">
        <f>+C184+C185</f>
        <v>10312213</v>
      </c>
      <c r="D183" s="115">
        <f>+D184+D185</f>
        <v>25454393</v>
      </c>
      <c r="E183" s="115">
        <f>+E184+E185</f>
        <v>25454393</v>
      </c>
    </row>
    <row r="184" spans="1:5" ht="31.5" customHeight="1" x14ac:dyDescent="0.15">
      <c r="A184" s="245" t="s">
        <v>195</v>
      </c>
      <c r="B184" s="246"/>
      <c r="C184" s="128">
        <v>10312213</v>
      </c>
      <c r="D184" s="128">
        <v>25454393</v>
      </c>
      <c r="E184" s="128">
        <v>25454393</v>
      </c>
    </row>
    <row r="185" spans="1:5" ht="31.5" customHeight="1" x14ac:dyDescent="0.15">
      <c r="A185" s="245" t="s">
        <v>196</v>
      </c>
      <c r="B185" s="246"/>
      <c r="C185" s="116"/>
      <c r="D185" s="116"/>
      <c r="E185" s="116"/>
    </row>
    <row r="186" spans="1:5" x14ac:dyDescent="0.15">
      <c r="A186" s="41"/>
      <c r="B186" s="38"/>
      <c r="C186" s="116"/>
      <c r="D186" s="116"/>
      <c r="E186" s="116"/>
    </row>
    <row r="187" spans="1:5" ht="31.5" x14ac:dyDescent="0.15">
      <c r="A187" s="39" t="s">
        <v>197</v>
      </c>
      <c r="B187" s="40"/>
      <c r="C187" s="115">
        <f>+C188+C189</f>
        <v>0</v>
      </c>
      <c r="D187" s="115">
        <f>+D188+D189</f>
        <v>0</v>
      </c>
      <c r="E187" s="115">
        <f>+E188+E189</f>
        <v>0</v>
      </c>
    </row>
    <row r="188" spans="1:5" ht="31.5" customHeight="1" x14ac:dyDescent="0.15">
      <c r="A188" s="245" t="s">
        <v>198</v>
      </c>
      <c r="B188" s="246"/>
      <c r="C188" s="116"/>
      <c r="D188" s="116"/>
      <c r="E188" s="116"/>
    </row>
    <row r="189" spans="1:5" ht="42" customHeight="1" x14ac:dyDescent="0.15">
      <c r="A189" s="245" t="s">
        <v>199</v>
      </c>
      <c r="B189" s="246"/>
      <c r="C189" s="116"/>
      <c r="D189" s="116"/>
      <c r="E189" s="116"/>
    </row>
    <row r="190" spans="1:5" x14ac:dyDescent="0.15">
      <c r="A190" s="41"/>
      <c r="B190" s="38"/>
      <c r="C190" s="116"/>
      <c r="D190" s="116"/>
      <c r="E190" s="116"/>
    </row>
    <row r="191" spans="1:5" ht="24" customHeight="1" x14ac:dyDescent="0.15">
      <c r="A191" s="247" t="s">
        <v>200</v>
      </c>
      <c r="B191" s="248"/>
      <c r="C191" s="115">
        <f>+C178-C183+C187</f>
        <v>0</v>
      </c>
      <c r="D191" s="115">
        <f>+D178-D183+D187</f>
        <v>28327</v>
      </c>
      <c r="E191" s="115">
        <f>+E178-E183+E187</f>
        <v>28327</v>
      </c>
    </row>
    <row r="192" spans="1:5" ht="36" customHeight="1" x14ac:dyDescent="0.15">
      <c r="A192" s="247" t="s">
        <v>201</v>
      </c>
      <c r="B192" s="248"/>
      <c r="C192" s="116">
        <f>+C191-C181</f>
        <v>0</v>
      </c>
      <c r="D192" s="116">
        <f>+D191-D181</f>
        <v>28327</v>
      </c>
      <c r="E192" s="128">
        <f>+E191-E181</f>
        <v>28327</v>
      </c>
    </row>
    <row r="193" spans="1:5" ht="48" customHeight="1" x14ac:dyDescent="0.15">
      <c r="A193" s="247" t="s">
        <v>202</v>
      </c>
      <c r="B193" s="248"/>
      <c r="C193" s="116">
        <f>+C192-C187</f>
        <v>0</v>
      </c>
      <c r="D193" s="116">
        <f>+D192-D187</f>
        <v>28327</v>
      </c>
      <c r="E193" s="128">
        <f>+E192-E187</f>
        <v>28327</v>
      </c>
    </row>
    <row r="194" spans="1:5" ht="11.25" thickBot="1" x14ac:dyDescent="0.2">
      <c r="A194" s="42"/>
      <c r="B194" s="43"/>
      <c r="C194" s="117"/>
      <c r="D194" s="117"/>
      <c r="E194" s="117"/>
    </row>
    <row r="195" spans="1:5" ht="11.25" thickBot="1" x14ac:dyDescent="0.2">
      <c r="A195" s="34"/>
      <c r="C195" s="118"/>
      <c r="D195" s="118"/>
      <c r="E195" s="118"/>
    </row>
    <row r="196" spans="1:5" ht="11.25" thickBot="1" x14ac:dyDescent="0.2">
      <c r="A196" s="322" t="s">
        <v>203</v>
      </c>
      <c r="B196" s="323"/>
      <c r="C196" s="119" t="s">
        <v>204</v>
      </c>
      <c r="D196" s="119" t="s">
        <v>188</v>
      </c>
      <c r="E196" s="119" t="s">
        <v>205</v>
      </c>
    </row>
    <row r="197" spans="1:5" x14ac:dyDescent="0.15">
      <c r="A197" s="37"/>
      <c r="B197" s="38"/>
      <c r="C197" s="116"/>
      <c r="D197" s="116"/>
      <c r="E197" s="116"/>
    </row>
    <row r="198" spans="1:5" ht="36" customHeight="1" x14ac:dyDescent="0.15">
      <c r="A198" s="318" t="s">
        <v>206</v>
      </c>
      <c r="B198" s="319"/>
      <c r="C198" s="115">
        <f>+C199+C200</f>
        <v>0</v>
      </c>
      <c r="D198" s="115">
        <f t="shared" ref="D198:E198" si="10">+D199+D200</f>
        <v>0</v>
      </c>
      <c r="E198" s="115">
        <f t="shared" si="10"/>
        <v>0</v>
      </c>
    </row>
    <row r="199" spans="1:5" ht="31.5" customHeight="1" x14ac:dyDescent="0.15">
      <c r="A199" s="245" t="s">
        <v>207</v>
      </c>
      <c r="B199" s="246"/>
      <c r="C199" s="116">
        <v>0</v>
      </c>
      <c r="D199" s="116">
        <v>0</v>
      </c>
      <c r="E199" s="116">
        <v>0</v>
      </c>
    </row>
    <row r="200" spans="1:5" ht="31.5" customHeight="1" x14ac:dyDescent="0.15">
      <c r="A200" s="245" t="s">
        <v>208</v>
      </c>
      <c r="B200" s="246"/>
      <c r="C200" s="116"/>
      <c r="D200" s="116"/>
      <c r="E200" s="116"/>
    </row>
    <row r="201" spans="1:5" x14ac:dyDescent="0.15">
      <c r="A201" s="41"/>
      <c r="B201" s="38"/>
      <c r="C201" s="116"/>
      <c r="D201" s="116"/>
      <c r="E201" s="116"/>
    </row>
    <row r="202" spans="1:5" ht="24" customHeight="1" x14ac:dyDescent="0.15">
      <c r="A202" s="318" t="s">
        <v>209</v>
      </c>
      <c r="B202" s="319"/>
      <c r="C202" s="120">
        <f>+C193+C198</f>
        <v>0</v>
      </c>
      <c r="D202" s="120">
        <f>+D193+D198</f>
        <v>28327</v>
      </c>
      <c r="E202" s="120">
        <f t="shared" ref="E202" si="11">+E193+E198</f>
        <v>28327</v>
      </c>
    </row>
    <row r="203" spans="1:5" ht="11.25" thickBot="1" x14ac:dyDescent="0.2">
      <c r="A203" s="42"/>
      <c r="B203" s="43"/>
      <c r="C203" s="117"/>
      <c r="D203" s="117"/>
      <c r="E203" s="117"/>
    </row>
    <row r="204" spans="1:5" ht="11.25" thickBot="1" x14ac:dyDescent="0.2">
      <c r="A204" s="34"/>
      <c r="C204" s="118"/>
      <c r="D204" s="118"/>
      <c r="E204" s="118"/>
    </row>
    <row r="205" spans="1:5" x14ac:dyDescent="0.15">
      <c r="A205" s="264" t="s">
        <v>203</v>
      </c>
      <c r="B205" s="265"/>
      <c r="C205" s="241" t="s">
        <v>210</v>
      </c>
      <c r="D205" s="243" t="s">
        <v>188</v>
      </c>
      <c r="E205" s="121" t="s">
        <v>189</v>
      </c>
    </row>
    <row r="206" spans="1:5" ht="11.25" thickBot="1" x14ac:dyDescent="0.2">
      <c r="A206" s="266"/>
      <c r="B206" s="267"/>
      <c r="C206" s="242"/>
      <c r="D206" s="244"/>
      <c r="E206" s="122" t="s">
        <v>205</v>
      </c>
    </row>
    <row r="207" spans="1:5" x14ac:dyDescent="0.15">
      <c r="A207" s="44"/>
      <c r="B207" s="45"/>
      <c r="C207" s="123"/>
      <c r="D207" s="123"/>
      <c r="E207" s="123"/>
    </row>
    <row r="208" spans="1:5" x14ac:dyDescent="0.15">
      <c r="A208" s="273" t="s">
        <v>211</v>
      </c>
      <c r="B208" s="324"/>
      <c r="C208" s="120">
        <f>+C209+C210</f>
        <v>0</v>
      </c>
      <c r="D208" s="120">
        <f t="shared" ref="D208:E208" si="12">+D209+D210</f>
        <v>0</v>
      </c>
      <c r="E208" s="120">
        <f t="shared" si="12"/>
        <v>0</v>
      </c>
    </row>
    <row r="209" spans="1:5" ht="28.5" customHeight="1" x14ac:dyDescent="0.15">
      <c r="A209" s="258" t="s">
        <v>212</v>
      </c>
      <c r="B209" s="259"/>
      <c r="C209" s="123"/>
      <c r="D209" s="123"/>
      <c r="E209" s="123"/>
    </row>
    <row r="210" spans="1:5" ht="31.5" customHeight="1" x14ac:dyDescent="0.15">
      <c r="A210" s="258" t="s">
        <v>213</v>
      </c>
      <c r="B210" s="259"/>
      <c r="C210" s="123"/>
      <c r="D210" s="123"/>
      <c r="E210" s="123"/>
    </row>
    <row r="211" spans="1:5" x14ac:dyDescent="0.15">
      <c r="A211" s="273" t="s">
        <v>214</v>
      </c>
      <c r="B211" s="324"/>
      <c r="C211" s="120">
        <f>+C212+C213</f>
        <v>0</v>
      </c>
      <c r="D211" s="120">
        <f t="shared" ref="D211:E211" si="13">+D212+D213</f>
        <v>0</v>
      </c>
      <c r="E211" s="120">
        <f t="shared" si="13"/>
        <v>0</v>
      </c>
    </row>
    <row r="212" spans="1:5" ht="28.5" customHeight="1" x14ac:dyDescent="0.15">
      <c r="A212" s="258" t="s">
        <v>215</v>
      </c>
      <c r="B212" s="259"/>
      <c r="C212" s="123"/>
      <c r="D212" s="123"/>
      <c r="E212" s="123"/>
    </row>
    <row r="213" spans="1:5" ht="21" customHeight="1" x14ac:dyDescent="0.15">
      <c r="A213" s="258" t="s">
        <v>216</v>
      </c>
      <c r="B213" s="259"/>
      <c r="C213" s="123"/>
      <c r="D213" s="123"/>
      <c r="E213" s="123"/>
    </row>
    <row r="214" spans="1:5" x14ac:dyDescent="0.15">
      <c r="A214" s="46"/>
      <c r="B214" s="45"/>
      <c r="C214" s="123"/>
      <c r="D214" s="123"/>
      <c r="E214" s="123"/>
    </row>
    <row r="215" spans="1:5" ht="10.5" customHeight="1" x14ac:dyDescent="0.15">
      <c r="A215" s="47" t="s">
        <v>217</v>
      </c>
      <c r="B215" s="48"/>
      <c r="C215" s="262">
        <f>+C208-C211</f>
        <v>0</v>
      </c>
      <c r="D215" s="262">
        <f t="shared" ref="D215:E215" si="14">+D208-D211</f>
        <v>0</v>
      </c>
      <c r="E215" s="262">
        <f t="shared" si="14"/>
        <v>0</v>
      </c>
    </row>
    <row r="216" spans="1:5" ht="11.25" customHeight="1" thickBot="1" x14ac:dyDescent="0.2">
      <c r="A216" s="49"/>
      <c r="B216" s="50"/>
      <c r="C216" s="263"/>
      <c r="D216" s="263"/>
      <c r="E216" s="263"/>
    </row>
    <row r="217" spans="1:5" ht="11.25" thickBot="1" x14ac:dyDescent="0.2">
      <c r="A217" s="34"/>
      <c r="C217" s="118"/>
      <c r="D217" s="118"/>
      <c r="E217" s="118"/>
    </row>
    <row r="218" spans="1:5" x14ac:dyDescent="0.15">
      <c r="A218" s="264" t="s">
        <v>203</v>
      </c>
      <c r="B218" s="265"/>
      <c r="C218" s="121" t="s">
        <v>186</v>
      </c>
      <c r="D218" s="243" t="s">
        <v>188</v>
      </c>
      <c r="E218" s="121" t="s">
        <v>189</v>
      </c>
    </row>
    <row r="219" spans="1:5" ht="11.25" thickBot="1" x14ac:dyDescent="0.2">
      <c r="A219" s="266"/>
      <c r="B219" s="267"/>
      <c r="C219" s="122" t="s">
        <v>204</v>
      </c>
      <c r="D219" s="244"/>
      <c r="E219" s="122" t="s">
        <v>205</v>
      </c>
    </row>
    <row r="220" spans="1:5" x14ac:dyDescent="0.15">
      <c r="A220" s="320"/>
      <c r="B220" s="321"/>
      <c r="C220" s="123"/>
      <c r="D220" s="123"/>
      <c r="E220" s="123"/>
    </row>
    <row r="221" spans="1:5" x14ac:dyDescent="0.15">
      <c r="A221" s="46" t="s">
        <v>218</v>
      </c>
      <c r="B221" s="45"/>
      <c r="C221" s="116">
        <v>10312213</v>
      </c>
      <c r="D221" s="116">
        <v>25482720</v>
      </c>
      <c r="E221" s="128">
        <v>25482720</v>
      </c>
    </row>
    <row r="222" spans="1:5" ht="30.75" customHeight="1" x14ac:dyDescent="0.15">
      <c r="A222" s="258" t="s">
        <v>219</v>
      </c>
      <c r="B222" s="259"/>
      <c r="C222" s="124">
        <f>+C223-C224</f>
        <v>0</v>
      </c>
      <c r="D222" s="124">
        <f t="shared" ref="D222" si="15">+D223-D224</f>
        <v>0</v>
      </c>
      <c r="E222" s="124">
        <f>+E223-E224</f>
        <v>0</v>
      </c>
    </row>
    <row r="223" spans="1:5" ht="27" customHeight="1" x14ac:dyDescent="0.15">
      <c r="A223" s="258" t="s">
        <v>212</v>
      </c>
      <c r="B223" s="259"/>
      <c r="C223" s="123"/>
      <c r="D223" s="123"/>
      <c r="E223" s="123"/>
    </row>
    <row r="224" spans="1:5" ht="29.25" customHeight="1" x14ac:dyDescent="0.15">
      <c r="A224" s="258" t="s">
        <v>215</v>
      </c>
      <c r="B224" s="259"/>
      <c r="C224" s="123"/>
      <c r="D224" s="123"/>
      <c r="E224" s="123"/>
    </row>
    <row r="225" spans="1:5" x14ac:dyDescent="0.15">
      <c r="A225" s="46"/>
      <c r="B225" s="45"/>
      <c r="C225" s="123"/>
      <c r="D225" s="123"/>
      <c r="E225" s="123"/>
    </row>
    <row r="226" spans="1:5" ht="29.25" customHeight="1" x14ac:dyDescent="0.15">
      <c r="A226" s="258" t="s">
        <v>195</v>
      </c>
      <c r="B226" s="259"/>
      <c r="C226" s="116">
        <v>10312213</v>
      </c>
      <c r="D226" s="116">
        <v>25454393</v>
      </c>
      <c r="E226" s="128">
        <v>25454393</v>
      </c>
    </row>
    <row r="227" spans="1:5" x14ac:dyDescent="0.15">
      <c r="A227" s="46"/>
      <c r="B227" s="45"/>
      <c r="C227" s="123"/>
      <c r="D227" s="123"/>
      <c r="E227" s="123"/>
    </row>
    <row r="228" spans="1:5" ht="22.5" customHeight="1" x14ac:dyDescent="0.15">
      <c r="A228" s="258" t="s">
        <v>198</v>
      </c>
      <c r="B228" s="259"/>
      <c r="C228" s="125"/>
      <c r="D228" s="123"/>
      <c r="E228" s="123"/>
    </row>
    <row r="229" spans="1:5" x14ac:dyDescent="0.15">
      <c r="A229" s="46"/>
      <c r="B229" s="45"/>
      <c r="C229" s="123"/>
      <c r="D229" s="123"/>
      <c r="E229" s="123"/>
    </row>
    <row r="230" spans="1:5" ht="28.5" customHeight="1" x14ac:dyDescent="0.15">
      <c r="A230" s="268" t="s">
        <v>220</v>
      </c>
      <c r="B230" s="269"/>
      <c r="C230" s="126">
        <f>+C221+C222-C226+C228</f>
        <v>0</v>
      </c>
      <c r="D230" s="126">
        <f>+D221+D222-D226+D228</f>
        <v>28327</v>
      </c>
      <c r="E230" s="126">
        <f t="shared" ref="E230" si="16">+E221+E222-E226+E228</f>
        <v>28327</v>
      </c>
    </row>
    <row r="231" spans="1:5" ht="39" customHeight="1" x14ac:dyDescent="0.15">
      <c r="A231" s="268" t="s">
        <v>221</v>
      </c>
      <c r="B231" s="269"/>
      <c r="C231" s="126">
        <f>+C230-C222</f>
        <v>0</v>
      </c>
      <c r="D231" s="126">
        <f>+D230-D222</f>
        <v>28327</v>
      </c>
      <c r="E231" s="126">
        <f t="shared" ref="E231" si="17">+E230-E222</f>
        <v>28327</v>
      </c>
    </row>
    <row r="232" spans="1:5" ht="11.25" thickBot="1" x14ac:dyDescent="0.2">
      <c r="A232" s="51"/>
      <c r="B232" s="52"/>
      <c r="C232" s="127"/>
      <c r="D232" s="127"/>
      <c r="E232" s="127"/>
    </row>
    <row r="233" spans="1:5" ht="11.25" thickBot="1" x14ac:dyDescent="0.2">
      <c r="A233" s="34"/>
      <c r="C233" s="118"/>
      <c r="D233" s="118"/>
      <c r="E233" s="118"/>
    </row>
    <row r="234" spans="1:5" x14ac:dyDescent="0.15">
      <c r="A234" s="264" t="s">
        <v>203</v>
      </c>
      <c r="B234" s="265"/>
      <c r="C234" s="241" t="s">
        <v>210</v>
      </c>
      <c r="D234" s="243" t="s">
        <v>188</v>
      </c>
      <c r="E234" s="121" t="s">
        <v>189</v>
      </c>
    </row>
    <row r="235" spans="1:5" ht="11.25" thickBot="1" x14ac:dyDescent="0.2">
      <c r="A235" s="266"/>
      <c r="B235" s="267"/>
      <c r="C235" s="242"/>
      <c r="D235" s="244"/>
      <c r="E235" s="122" t="s">
        <v>205</v>
      </c>
    </row>
    <row r="236" spans="1:5" x14ac:dyDescent="0.15">
      <c r="A236" s="320"/>
      <c r="B236" s="321"/>
      <c r="C236" s="123"/>
      <c r="D236" s="123"/>
      <c r="E236" s="123"/>
    </row>
    <row r="237" spans="1:5" x14ac:dyDescent="0.15">
      <c r="A237" s="258" t="s">
        <v>193</v>
      </c>
      <c r="B237" s="259"/>
      <c r="C237" s="123">
        <v>0</v>
      </c>
      <c r="D237" s="123">
        <v>0</v>
      </c>
      <c r="E237" s="123">
        <v>0</v>
      </c>
    </row>
    <row r="238" spans="1:5" ht="33" customHeight="1" x14ac:dyDescent="0.15">
      <c r="A238" s="258" t="s">
        <v>222</v>
      </c>
      <c r="B238" s="259"/>
      <c r="C238" s="126">
        <f>+C239-C240</f>
        <v>0</v>
      </c>
      <c r="D238" s="126">
        <f t="shared" ref="D238:E238" si="18">+D239-D240</f>
        <v>0</v>
      </c>
      <c r="E238" s="126">
        <f t="shared" si="18"/>
        <v>0</v>
      </c>
    </row>
    <row r="239" spans="1:5" ht="32.25" customHeight="1" x14ac:dyDescent="0.15">
      <c r="A239" s="258" t="s">
        <v>213</v>
      </c>
      <c r="B239" s="259"/>
      <c r="C239" s="123"/>
      <c r="D239" s="123"/>
      <c r="E239" s="123"/>
    </row>
    <row r="240" spans="1:5" ht="21.75" customHeight="1" x14ac:dyDescent="0.15">
      <c r="A240" s="258" t="s">
        <v>216</v>
      </c>
      <c r="B240" s="259"/>
      <c r="C240" s="123"/>
      <c r="D240" s="123"/>
      <c r="E240" s="123"/>
    </row>
    <row r="241" spans="1:5" x14ac:dyDescent="0.15">
      <c r="A241" s="46"/>
      <c r="B241" s="45"/>
      <c r="C241" s="123"/>
      <c r="D241" s="123"/>
      <c r="E241" s="123"/>
    </row>
    <row r="242" spans="1:5" ht="27.75" customHeight="1" x14ac:dyDescent="0.15">
      <c r="A242" s="258" t="s">
        <v>223</v>
      </c>
      <c r="B242" s="259"/>
      <c r="C242" s="123"/>
      <c r="D242" s="123"/>
      <c r="E242" s="123"/>
    </row>
    <row r="243" spans="1:5" x14ac:dyDescent="0.15">
      <c r="A243" s="46"/>
      <c r="B243" s="45"/>
      <c r="C243" s="123"/>
      <c r="D243" s="123"/>
      <c r="E243" s="123"/>
    </row>
    <row r="244" spans="1:5" ht="27" customHeight="1" x14ac:dyDescent="0.15">
      <c r="A244" s="258" t="s">
        <v>199</v>
      </c>
      <c r="B244" s="259"/>
      <c r="C244" s="125"/>
      <c r="D244" s="123"/>
      <c r="E244" s="123"/>
    </row>
    <row r="245" spans="1:5" x14ac:dyDescent="0.15">
      <c r="A245" s="46"/>
      <c r="B245" s="45"/>
      <c r="C245" s="123"/>
      <c r="D245" s="123"/>
      <c r="E245" s="123"/>
    </row>
    <row r="246" spans="1:5" ht="33" customHeight="1" x14ac:dyDescent="0.15">
      <c r="A246" s="268" t="s">
        <v>224</v>
      </c>
      <c r="B246" s="269"/>
      <c r="C246" s="126">
        <f>+C237+C238-C242+C244</f>
        <v>0</v>
      </c>
      <c r="D246" s="126">
        <f t="shared" ref="D246:E246" si="19">+D237+D238-D242+D244</f>
        <v>0</v>
      </c>
      <c r="E246" s="126">
        <f t="shared" si="19"/>
        <v>0</v>
      </c>
    </row>
    <row r="247" spans="1:5" ht="45.75" customHeight="1" x14ac:dyDescent="0.15">
      <c r="A247" s="268" t="s">
        <v>225</v>
      </c>
      <c r="B247" s="269"/>
      <c r="C247" s="262">
        <f>+C246-C238</f>
        <v>0</v>
      </c>
      <c r="D247" s="262">
        <f t="shared" ref="D247:E247" si="20">+D246-D238</f>
        <v>0</v>
      </c>
      <c r="E247" s="262">
        <f t="shared" si="20"/>
        <v>0</v>
      </c>
    </row>
    <row r="248" spans="1:5" ht="11.25" customHeight="1" thickBot="1" x14ac:dyDescent="0.2">
      <c r="A248" s="49"/>
      <c r="B248" s="50"/>
      <c r="C248" s="263"/>
      <c r="D248" s="263"/>
      <c r="E248" s="263"/>
    </row>
    <row r="260" spans="1:9" ht="11.25" thickBot="1" x14ac:dyDescent="0.2"/>
    <row r="261" spans="1:9" x14ac:dyDescent="0.15">
      <c r="A261" s="308" t="s">
        <v>446</v>
      </c>
      <c r="B261" s="309"/>
      <c r="C261" s="309"/>
      <c r="D261" s="309"/>
      <c r="E261" s="309"/>
      <c r="F261" s="309"/>
      <c r="G261" s="309"/>
      <c r="H261" s="309"/>
      <c r="I261" s="312"/>
    </row>
    <row r="262" spans="1:9" x14ac:dyDescent="0.15">
      <c r="A262" s="279" t="s">
        <v>226</v>
      </c>
      <c r="B262" s="280"/>
      <c r="C262" s="280"/>
      <c r="D262" s="280"/>
      <c r="E262" s="280"/>
      <c r="F262" s="280"/>
      <c r="G262" s="280"/>
      <c r="H262" s="280"/>
      <c r="I262" s="281"/>
    </row>
    <row r="263" spans="1:9" x14ac:dyDescent="0.15">
      <c r="A263" s="279" t="s">
        <v>455</v>
      </c>
      <c r="B263" s="280"/>
      <c r="C263" s="280"/>
      <c r="D263" s="280"/>
      <c r="E263" s="280"/>
      <c r="F263" s="280"/>
      <c r="G263" s="280"/>
      <c r="H263" s="280"/>
      <c r="I263" s="281"/>
    </row>
    <row r="264" spans="1:9" ht="11.25" thickBot="1" x14ac:dyDescent="0.2">
      <c r="A264" s="282" t="s">
        <v>1</v>
      </c>
      <c r="B264" s="283"/>
      <c r="C264" s="283"/>
      <c r="D264" s="283"/>
      <c r="E264" s="283"/>
      <c r="F264" s="283"/>
      <c r="G264" s="283"/>
      <c r="H264" s="283"/>
      <c r="I264" s="284"/>
    </row>
    <row r="265" spans="1:9" ht="11.25" thickBot="1" x14ac:dyDescent="0.2">
      <c r="A265" s="308"/>
      <c r="B265" s="309"/>
      <c r="C265" s="312"/>
      <c r="D265" s="255" t="s">
        <v>227</v>
      </c>
      <c r="E265" s="256"/>
      <c r="F265" s="256"/>
      <c r="G265" s="256"/>
      <c r="H265" s="257"/>
      <c r="I265" s="275" t="s">
        <v>228</v>
      </c>
    </row>
    <row r="266" spans="1:9" x14ac:dyDescent="0.15">
      <c r="A266" s="279" t="s">
        <v>203</v>
      </c>
      <c r="B266" s="280"/>
      <c r="C266" s="281"/>
      <c r="D266" s="275" t="s">
        <v>230</v>
      </c>
      <c r="E266" s="301" t="s">
        <v>231</v>
      </c>
      <c r="F266" s="275" t="s">
        <v>232</v>
      </c>
      <c r="G266" s="275" t="s">
        <v>188</v>
      </c>
      <c r="H266" s="275" t="s">
        <v>233</v>
      </c>
      <c r="I266" s="278"/>
    </row>
    <row r="267" spans="1:9" ht="11.25" thickBot="1" x14ac:dyDescent="0.2">
      <c r="A267" s="282" t="s">
        <v>229</v>
      </c>
      <c r="B267" s="283"/>
      <c r="C267" s="284"/>
      <c r="D267" s="276"/>
      <c r="E267" s="302"/>
      <c r="F267" s="276"/>
      <c r="G267" s="276"/>
      <c r="H267" s="276"/>
      <c r="I267" s="276"/>
    </row>
    <row r="268" spans="1:9" x14ac:dyDescent="0.15">
      <c r="A268" s="277"/>
      <c r="B268" s="277"/>
      <c r="C268" s="277"/>
      <c r="D268" s="83"/>
      <c r="E268" s="53"/>
      <c r="F268" s="53"/>
      <c r="G268" s="53"/>
      <c r="H268" s="53"/>
      <c r="I268" s="53"/>
    </row>
    <row r="269" spans="1:9" x14ac:dyDescent="0.15">
      <c r="A269" s="273" t="s">
        <v>234</v>
      </c>
      <c r="B269" s="273"/>
      <c r="C269" s="273"/>
      <c r="D269" s="64"/>
      <c r="E269" s="53"/>
      <c r="F269" s="53"/>
      <c r="G269" s="53"/>
      <c r="H269" s="53"/>
      <c r="I269" s="53"/>
    </row>
    <row r="270" spans="1:9" x14ac:dyDescent="0.15">
      <c r="A270" s="274" t="s">
        <v>235</v>
      </c>
      <c r="B270" s="274"/>
      <c r="C270" s="259"/>
      <c r="D270" s="64"/>
      <c r="E270" s="53"/>
      <c r="F270" s="53"/>
      <c r="G270" s="53"/>
      <c r="H270" s="53"/>
      <c r="I270" s="53"/>
    </row>
    <row r="271" spans="1:9" x14ac:dyDescent="0.15">
      <c r="A271" s="274" t="s">
        <v>236</v>
      </c>
      <c r="B271" s="274"/>
      <c r="C271" s="259"/>
      <c r="D271" s="64"/>
      <c r="E271" s="53"/>
      <c r="F271" s="53"/>
      <c r="G271" s="53"/>
      <c r="H271" s="53"/>
      <c r="I271" s="53"/>
    </row>
    <row r="272" spans="1:9" x14ac:dyDescent="0.15">
      <c r="A272" s="274" t="s">
        <v>237</v>
      </c>
      <c r="B272" s="274"/>
      <c r="C272" s="259"/>
      <c r="D272" s="64"/>
      <c r="E272" s="53"/>
      <c r="F272" s="53"/>
      <c r="G272" s="53"/>
      <c r="H272" s="53"/>
      <c r="I272" s="53"/>
    </row>
    <row r="273" spans="1:11" x14ac:dyDescent="0.15">
      <c r="A273" s="274" t="s">
        <v>238</v>
      </c>
      <c r="B273" s="274"/>
      <c r="C273" s="259"/>
      <c r="D273" s="64"/>
      <c r="E273" s="53"/>
      <c r="F273" s="53"/>
      <c r="G273" s="53"/>
      <c r="H273" s="53"/>
      <c r="I273" s="53"/>
    </row>
    <row r="274" spans="1:11" x14ac:dyDescent="0.15">
      <c r="A274" s="274" t="s">
        <v>239</v>
      </c>
      <c r="B274" s="274"/>
      <c r="C274" s="259"/>
      <c r="D274" s="64"/>
      <c r="E274" s="53"/>
      <c r="F274" s="53"/>
      <c r="G274" s="53"/>
      <c r="H274" s="53"/>
      <c r="I274" s="53"/>
    </row>
    <row r="275" spans="1:11" x14ac:dyDescent="0.15">
      <c r="A275" s="274" t="s">
        <v>240</v>
      </c>
      <c r="B275" s="274"/>
      <c r="C275" s="259"/>
      <c r="D275" s="64"/>
      <c r="E275" s="53"/>
      <c r="F275" s="53"/>
      <c r="G275" s="53"/>
      <c r="H275" s="53"/>
      <c r="I275" s="53"/>
    </row>
    <row r="276" spans="1:11" x14ac:dyDescent="0.15">
      <c r="A276" s="274" t="s">
        <v>241</v>
      </c>
      <c r="B276" s="274"/>
      <c r="C276" s="259"/>
      <c r="D276" s="64"/>
      <c r="E276" s="53"/>
      <c r="F276" s="53"/>
      <c r="G276" s="53"/>
      <c r="H276" s="53"/>
      <c r="I276" s="53"/>
    </row>
    <row r="277" spans="1:11" x14ac:dyDescent="0.15">
      <c r="A277" s="274" t="s">
        <v>242</v>
      </c>
      <c r="B277" s="274"/>
      <c r="C277" s="259"/>
      <c r="D277" s="262">
        <f t="shared" ref="D277:G277" si="21">+D279+D280+D281+D282+D283+D284+D285+D286+D287+D288+D289</f>
        <v>10312213</v>
      </c>
      <c r="E277" s="262">
        <f t="shared" si="21"/>
        <v>15021273</v>
      </c>
      <c r="F277" s="262">
        <f t="shared" si="21"/>
        <v>25333486</v>
      </c>
      <c r="G277" s="262">
        <f t="shared" si="21"/>
        <v>25333486</v>
      </c>
      <c r="H277" s="262">
        <f>+H279+H280+H281+H282+H283+H284+H285+H286+H287+H288+H289</f>
        <v>25333486</v>
      </c>
      <c r="I277" s="262">
        <f>+I279+I280+I281+I282+I283+I284+I285+I286+I287+I288+I289</f>
        <v>0</v>
      </c>
    </row>
    <row r="278" spans="1:11" x14ac:dyDescent="0.15">
      <c r="A278" s="274" t="s">
        <v>243</v>
      </c>
      <c r="B278" s="274"/>
      <c r="C278" s="259"/>
      <c r="D278" s="262"/>
      <c r="E278" s="262"/>
      <c r="F278" s="262"/>
      <c r="G278" s="262"/>
      <c r="H278" s="262"/>
      <c r="I278" s="262"/>
    </row>
    <row r="279" spans="1:11" x14ac:dyDescent="0.15">
      <c r="A279" s="274" t="s">
        <v>244</v>
      </c>
      <c r="B279" s="274"/>
      <c r="C279" s="259"/>
      <c r="D279" s="129">
        <v>10312213</v>
      </c>
      <c r="E279" s="129">
        <v>15021273</v>
      </c>
      <c r="F279" s="130">
        <f>+D279+E279</f>
        <v>25333486</v>
      </c>
      <c r="G279" s="130">
        <v>25333486</v>
      </c>
      <c r="H279" s="130">
        <v>25333486</v>
      </c>
      <c r="I279" s="53"/>
      <c r="K279" s="118"/>
    </row>
    <row r="280" spans="1:11" ht="10.5" customHeight="1" x14ac:dyDescent="0.15">
      <c r="A280" s="274" t="s">
        <v>245</v>
      </c>
      <c r="B280" s="274"/>
      <c r="C280" s="259"/>
      <c r="D280" s="64"/>
      <c r="E280" s="53"/>
      <c r="F280" s="53"/>
      <c r="G280" s="53"/>
      <c r="H280" s="53"/>
      <c r="I280" s="53"/>
    </row>
    <row r="281" spans="1:11" ht="10.5" customHeight="1" x14ac:dyDescent="0.15">
      <c r="A281" s="274" t="s">
        <v>246</v>
      </c>
      <c r="B281" s="274"/>
      <c r="C281" s="259"/>
      <c r="D281" s="64"/>
      <c r="E281" s="53"/>
      <c r="F281" s="53"/>
      <c r="G281" s="53"/>
      <c r="H281" s="53"/>
      <c r="I281" s="53"/>
    </row>
    <row r="282" spans="1:11" x14ac:dyDescent="0.15">
      <c r="A282" s="274" t="s">
        <v>247</v>
      </c>
      <c r="B282" s="274"/>
      <c r="C282" s="259"/>
      <c r="D282" s="64"/>
      <c r="E282" s="53"/>
      <c r="F282" s="53"/>
      <c r="G282" s="53"/>
      <c r="H282" s="53"/>
      <c r="I282" s="53"/>
    </row>
    <row r="283" spans="1:11" x14ac:dyDescent="0.15">
      <c r="A283" s="274" t="s">
        <v>248</v>
      </c>
      <c r="B283" s="274"/>
      <c r="C283" s="259"/>
      <c r="D283" s="64"/>
      <c r="E283" s="53"/>
      <c r="F283" s="53"/>
      <c r="G283" s="53"/>
      <c r="H283" s="53"/>
      <c r="I283" s="53"/>
    </row>
    <row r="284" spans="1:11" x14ac:dyDescent="0.15">
      <c r="A284" s="274" t="s">
        <v>249</v>
      </c>
      <c r="B284" s="274"/>
      <c r="C284" s="259"/>
      <c r="D284" s="64"/>
      <c r="E284" s="53"/>
      <c r="F284" s="53"/>
      <c r="G284" s="53"/>
      <c r="H284" s="53"/>
      <c r="I284" s="53"/>
    </row>
    <row r="285" spans="1:11" x14ac:dyDescent="0.15">
      <c r="A285" s="274" t="s">
        <v>250</v>
      </c>
      <c r="B285" s="274"/>
      <c r="C285" s="259"/>
      <c r="D285" s="64"/>
      <c r="E285" s="53"/>
      <c r="F285" s="53"/>
      <c r="G285" s="53"/>
      <c r="H285" s="53"/>
      <c r="I285" s="53"/>
    </row>
    <row r="286" spans="1:11" x14ac:dyDescent="0.15">
      <c r="A286" s="274" t="s">
        <v>251</v>
      </c>
      <c r="B286" s="274"/>
      <c r="C286" s="259"/>
      <c r="D286" s="64"/>
      <c r="E286" s="53"/>
      <c r="F286" s="53"/>
      <c r="G286" s="53"/>
      <c r="H286" s="53"/>
      <c r="I286" s="53"/>
    </row>
    <row r="287" spans="1:11" x14ac:dyDescent="0.15">
      <c r="A287" s="274" t="s">
        <v>252</v>
      </c>
      <c r="B287" s="274"/>
      <c r="C287" s="259"/>
      <c r="D287" s="64"/>
      <c r="E287" s="53"/>
      <c r="F287" s="53"/>
      <c r="G287" s="53"/>
      <c r="H287" s="53"/>
      <c r="I287" s="53"/>
    </row>
    <row r="288" spans="1:11" x14ac:dyDescent="0.15">
      <c r="A288" s="274" t="s">
        <v>253</v>
      </c>
      <c r="B288" s="274"/>
      <c r="C288" s="259"/>
      <c r="D288" s="64"/>
      <c r="E288" s="53"/>
      <c r="F288" s="53"/>
      <c r="G288" s="53"/>
      <c r="H288" s="53"/>
      <c r="I288" s="53"/>
    </row>
    <row r="289" spans="1:9" ht="22.5" customHeight="1" x14ac:dyDescent="0.15">
      <c r="A289" s="274" t="s">
        <v>254</v>
      </c>
      <c r="B289" s="274"/>
      <c r="C289" s="259"/>
      <c r="D289" s="84"/>
      <c r="E289" s="53"/>
      <c r="F289" s="53"/>
      <c r="G289" s="53"/>
      <c r="H289" s="53"/>
      <c r="I289" s="53"/>
    </row>
    <row r="290" spans="1:9" x14ac:dyDescent="0.15">
      <c r="A290" s="274" t="s">
        <v>255</v>
      </c>
      <c r="B290" s="274"/>
      <c r="C290" s="259"/>
      <c r="D290" s="64"/>
      <c r="E290" s="53"/>
      <c r="F290" s="53"/>
      <c r="G290" s="53"/>
      <c r="H290" s="53"/>
      <c r="I290" s="53"/>
    </row>
    <row r="291" spans="1:9" x14ac:dyDescent="0.15">
      <c r="A291" s="274" t="s">
        <v>256</v>
      </c>
      <c r="B291" s="274"/>
      <c r="C291" s="259"/>
      <c r="D291" s="64"/>
      <c r="E291" s="53"/>
      <c r="F291" s="53"/>
      <c r="G291" s="53"/>
      <c r="H291" s="53"/>
      <c r="I291" s="53"/>
    </row>
    <row r="292" spans="1:9" x14ac:dyDescent="0.15">
      <c r="A292" s="274" t="s">
        <v>257</v>
      </c>
      <c r="B292" s="274"/>
      <c r="C292" s="259"/>
      <c r="D292" s="64"/>
      <c r="E292" s="53"/>
      <c r="F292" s="53"/>
      <c r="G292" s="53"/>
      <c r="H292" s="53"/>
      <c r="I292" s="53"/>
    </row>
    <row r="293" spans="1:9" x14ac:dyDescent="0.15">
      <c r="A293" s="274" t="s">
        <v>258</v>
      </c>
      <c r="B293" s="274"/>
      <c r="C293" s="259"/>
      <c r="D293" s="64"/>
      <c r="E293" s="53"/>
      <c r="F293" s="53"/>
      <c r="G293" s="53"/>
      <c r="H293" s="53"/>
      <c r="I293" s="53"/>
    </row>
    <row r="294" spans="1:9" x14ac:dyDescent="0.15">
      <c r="A294" s="274" t="s">
        <v>259</v>
      </c>
      <c r="B294" s="274"/>
      <c r="C294" s="259"/>
      <c r="D294" s="64"/>
      <c r="E294" s="53"/>
      <c r="F294" s="53"/>
      <c r="G294" s="53"/>
      <c r="H294" s="53"/>
      <c r="I294" s="53"/>
    </row>
    <row r="295" spans="1:9" x14ac:dyDescent="0.15">
      <c r="A295" s="274" t="s">
        <v>260</v>
      </c>
      <c r="B295" s="274"/>
      <c r="C295" s="259"/>
      <c r="D295" s="64"/>
      <c r="E295" s="53"/>
      <c r="F295" s="53"/>
      <c r="G295" s="53"/>
      <c r="H295" s="53"/>
      <c r="I295" s="53"/>
    </row>
    <row r="296" spans="1:9" x14ac:dyDescent="0.15">
      <c r="A296" s="274" t="s">
        <v>261</v>
      </c>
      <c r="B296" s="274"/>
      <c r="C296" s="259"/>
      <c r="D296" s="64"/>
      <c r="E296" s="53"/>
      <c r="F296" s="53"/>
      <c r="G296" s="53"/>
      <c r="H296" s="53"/>
      <c r="I296" s="53"/>
    </row>
    <row r="297" spans="1:9" x14ac:dyDescent="0.15">
      <c r="A297" s="274" t="s">
        <v>262</v>
      </c>
      <c r="B297" s="274"/>
      <c r="C297" s="259"/>
      <c r="D297" s="64"/>
      <c r="E297" s="53"/>
      <c r="F297" s="53"/>
      <c r="G297" s="53"/>
      <c r="H297" s="53"/>
      <c r="I297" s="53"/>
    </row>
    <row r="298" spans="1:9" x14ac:dyDescent="0.15">
      <c r="A298" s="274" t="s">
        <v>263</v>
      </c>
      <c r="B298" s="274"/>
      <c r="C298" s="259"/>
      <c r="D298" s="64"/>
      <c r="E298" s="53"/>
      <c r="F298" s="53"/>
      <c r="G298" s="53"/>
      <c r="H298" s="53"/>
      <c r="I298" s="53"/>
    </row>
    <row r="299" spans="1:9" x14ac:dyDescent="0.15">
      <c r="A299" s="274" t="s">
        <v>264</v>
      </c>
      <c r="B299" s="274"/>
      <c r="C299" s="259"/>
      <c r="D299" s="64"/>
      <c r="E299" s="136">
        <f>+E300+E301</f>
        <v>149234</v>
      </c>
      <c r="F299" s="136">
        <f>+F300+F301</f>
        <v>149234</v>
      </c>
      <c r="G299" s="136">
        <f t="shared" ref="G299" si="22">+G300+G301</f>
        <v>149234</v>
      </c>
      <c r="H299" s="136">
        <f>+H300+H301</f>
        <v>149234</v>
      </c>
      <c r="I299" s="136">
        <f>+I300+I301</f>
        <v>0</v>
      </c>
    </row>
    <row r="300" spans="1:9" x14ac:dyDescent="0.15">
      <c r="A300" s="274" t="s">
        <v>265</v>
      </c>
      <c r="B300" s="274"/>
      <c r="C300" s="259"/>
      <c r="D300" s="64"/>
      <c r="E300" s="53"/>
      <c r="F300" s="53"/>
      <c r="G300" s="53"/>
      <c r="H300" s="53"/>
      <c r="I300" s="53"/>
    </row>
    <row r="301" spans="1:9" x14ac:dyDescent="0.15">
      <c r="A301" s="274" t="s">
        <v>266</v>
      </c>
      <c r="B301" s="274"/>
      <c r="C301" s="259"/>
      <c r="D301" s="64"/>
      <c r="E301" s="129">
        <v>149234</v>
      </c>
      <c r="F301" s="129">
        <v>149234</v>
      </c>
      <c r="G301" s="129">
        <v>149234</v>
      </c>
      <c r="H301" s="129">
        <v>149234</v>
      </c>
      <c r="I301" s="53"/>
    </row>
    <row r="302" spans="1:9" x14ac:dyDescent="0.15">
      <c r="A302" s="56"/>
      <c r="B302" s="57"/>
      <c r="C302" s="82"/>
      <c r="D302" s="64"/>
      <c r="E302" s="53"/>
      <c r="F302" s="53"/>
      <c r="G302" s="53"/>
      <c r="H302" s="53"/>
      <c r="I302" s="53"/>
    </row>
    <row r="303" spans="1:9" x14ac:dyDescent="0.15">
      <c r="A303" s="272" t="s">
        <v>267</v>
      </c>
      <c r="B303" s="273"/>
      <c r="C303" s="273"/>
      <c r="D303" s="262">
        <f t="shared" ref="D303:I303" si="23">+D270+D271+D272+D273+D274+D275+D276+D277+D290+D296+D297+D299</f>
        <v>10312213</v>
      </c>
      <c r="E303" s="262">
        <f t="shared" si="23"/>
        <v>15170507</v>
      </c>
      <c r="F303" s="262">
        <f t="shared" si="23"/>
        <v>25482720</v>
      </c>
      <c r="G303" s="262">
        <f t="shared" si="23"/>
        <v>25482720</v>
      </c>
      <c r="H303" s="262">
        <f t="shared" si="23"/>
        <v>25482720</v>
      </c>
      <c r="I303" s="270">
        <f t="shared" si="23"/>
        <v>0</v>
      </c>
    </row>
    <row r="304" spans="1:9" x14ac:dyDescent="0.15">
      <c r="A304" s="272" t="s">
        <v>268</v>
      </c>
      <c r="B304" s="273"/>
      <c r="C304" s="273"/>
      <c r="D304" s="262"/>
      <c r="E304" s="262"/>
      <c r="F304" s="262"/>
      <c r="G304" s="262"/>
      <c r="H304" s="262"/>
      <c r="I304" s="271"/>
    </row>
    <row r="305" spans="1:9" x14ac:dyDescent="0.15">
      <c r="A305" s="272" t="s">
        <v>269</v>
      </c>
      <c r="B305" s="273"/>
      <c r="C305" s="273"/>
      <c r="D305" s="33"/>
      <c r="E305" s="58"/>
      <c r="F305" s="58"/>
      <c r="G305" s="58"/>
      <c r="H305" s="58"/>
      <c r="I305" s="53"/>
    </row>
    <row r="306" spans="1:9" x14ac:dyDescent="0.15">
      <c r="A306" s="56"/>
      <c r="B306" s="57"/>
      <c r="C306" s="82"/>
      <c r="D306" s="64"/>
      <c r="E306" s="53"/>
      <c r="F306" s="53"/>
      <c r="G306" s="53"/>
      <c r="H306" s="53"/>
      <c r="I306" s="53"/>
    </row>
    <row r="307" spans="1:9" x14ac:dyDescent="0.15">
      <c r="A307" s="272" t="s">
        <v>270</v>
      </c>
      <c r="B307" s="273"/>
      <c r="C307" s="273"/>
      <c r="D307" s="64"/>
      <c r="E307" s="53"/>
      <c r="F307" s="53"/>
      <c r="G307" s="53"/>
      <c r="H307" s="53"/>
      <c r="I307" s="53"/>
    </row>
    <row r="308" spans="1:9" x14ac:dyDescent="0.15">
      <c r="A308" s="274" t="s">
        <v>271</v>
      </c>
      <c r="B308" s="274"/>
      <c r="C308" s="259"/>
      <c r="D308" s="131">
        <f>+D309+D310+D311+D312+D313+D314+D315+D316</f>
        <v>0</v>
      </c>
      <c r="E308" s="131">
        <f t="shared" ref="E308:I308" si="24">+E309+E310+E311+E312+E313+E314+E315+E316</f>
        <v>0</v>
      </c>
      <c r="F308" s="131">
        <f t="shared" si="24"/>
        <v>0</v>
      </c>
      <c r="G308" s="131">
        <f t="shared" si="24"/>
        <v>0</v>
      </c>
      <c r="H308" s="131">
        <f t="shared" si="24"/>
        <v>0</v>
      </c>
      <c r="I308" s="131">
        <f t="shared" si="24"/>
        <v>0</v>
      </c>
    </row>
    <row r="309" spans="1:9" x14ac:dyDescent="0.15">
      <c r="A309" s="274" t="s">
        <v>272</v>
      </c>
      <c r="B309" s="274"/>
      <c r="C309" s="259"/>
      <c r="D309" s="64"/>
      <c r="E309" s="53"/>
      <c r="F309" s="53"/>
      <c r="G309" s="53"/>
      <c r="H309" s="53"/>
      <c r="I309" s="53"/>
    </row>
    <row r="310" spans="1:9" x14ac:dyDescent="0.15">
      <c r="A310" s="274" t="s">
        <v>273</v>
      </c>
      <c r="B310" s="274"/>
      <c r="C310" s="259"/>
      <c r="D310" s="64"/>
      <c r="E310" s="53"/>
      <c r="F310" s="53"/>
      <c r="G310" s="53"/>
      <c r="H310" s="53"/>
      <c r="I310" s="53"/>
    </row>
    <row r="311" spans="1:9" x14ac:dyDescent="0.15">
      <c r="A311" s="274" t="s">
        <v>274</v>
      </c>
      <c r="B311" s="274"/>
      <c r="C311" s="259"/>
      <c r="D311" s="64"/>
      <c r="E311" s="53"/>
      <c r="F311" s="53"/>
      <c r="G311" s="53"/>
      <c r="H311" s="53"/>
      <c r="I311" s="53"/>
    </row>
    <row r="312" spans="1:9" ht="28.5" customHeight="1" x14ac:dyDescent="0.15">
      <c r="A312" s="274" t="s">
        <v>275</v>
      </c>
      <c r="B312" s="274"/>
      <c r="C312" s="259"/>
      <c r="D312" s="64"/>
      <c r="E312" s="53"/>
      <c r="F312" s="53"/>
      <c r="G312" s="53"/>
      <c r="H312" s="53"/>
      <c r="I312" s="53"/>
    </row>
    <row r="313" spans="1:9" x14ac:dyDescent="0.15">
      <c r="A313" s="81" t="s">
        <v>276</v>
      </c>
      <c r="B313" s="55"/>
      <c r="D313" s="64"/>
      <c r="E313" s="53"/>
      <c r="F313" s="53"/>
      <c r="G313" s="53"/>
      <c r="H313" s="53"/>
      <c r="I313" s="53"/>
    </row>
    <row r="314" spans="1:9" x14ac:dyDescent="0.15">
      <c r="A314" s="81" t="s">
        <v>277</v>
      </c>
      <c r="B314" s="55"/>
      <c r="D314" s="64"/>
      <c r="E314" s="53"/>
      <c r="F314" s="53"/>
      <c r="G314" s="53"/>
      <c r="H314" s="53"/>
      <c r="I314" s="53"/>
    </row>
    <row r="315" spans="1:9" ht="23.25" customHeight="1" x14ac:dyDescent="0.15">
      <c r="A315" s="258" t="s">
        <v>278</v>
      </c>
      <c r="B315" s="258"/>
      <c r="C315" s="259"/>
      <c r="D315" s="64"/>
      <c r="E315" s="53"/>
      <c r="F315" s="53"/>
      <c r="G315" s="53"/>
      <c r="H315" s="53"/>
      <c r="I315" s="53"/>
    </row>
    <row r="316" spans="1:9" ht="24" customHeight="1" x14ac:dyDescent="0.15">
      <c r="A316" s="258" t="s">
        <v>279</v>
      </c>
      <c r="B316" s="258"/>
      <c r="C316" s="259"/>
      <c r="D316" s="64"/>
      <c r="E316" s="53"/>
      <c r="F316" s="53"/>
      <c r="G316" s="53"/>
      <c r="H316" s="53"/>
      <c r="I316" s="53"/>
    </row>
    <row r="317" spans="1:9" x14ac:dyDescent="0.15">
      <c r="A317" s="55" t="s">
        <v>280</v>
      </c>
      <c r="B317" s="81"/>
      <c r="D317" s="64"/>
      <c r="E317" s="53"/>
      <c r="F317" s="53"/>
      <c r="G317" s="53"/>
      <c r="H317" s="53"/>
      <c r="I317" s="53"/>
    </row>
    <row r="318" spans="1:9" x14ac:dyDescent="0.15">
      <c r="A318" s="81" t="s">
        <v>281</v>
      </c>
      <c r="B318" s="55"/>
      <c r="D318" s="64"/>
      <c r="E318" s="53"/>
      <c r="F318" s="53"/>
      <c r="G318" s="53"/>
      <c r="H318" s="53"/>
      <c r="I318" s="53"/>
    </row>
    <row r="319" spans="1:9" x14ac:dyDescent="0.15">
      <c r="A319" s="81" t="s">
        <v>282</v>
      </c>
      <c r="B319" s="55"/>
      <c r="D319" s="64"/>
      <c r="E319" s="53"/>
      <c r="F319" s="53"/>
      <c r="G319" s="53"/>
      <c r="H319" s="53"/>
      <c r="I319" s="53"/>
    </row>
    <row r="320" spans="1:9" x14ac:dyDescent="0.15">
      <c r="A320" s="81" t="s">
        <v>283</v>
      </c>
      <c r="B320" s="55"/>
      <c r="D320" s="64"/>
      <c r="E320" s="53"/>
      <c r="F320" s="53"/>
      <c r="G320" s="53"/>
      <c r="H320" s="53"/>
      <c r="I320" s="53"/>
    </row>
    <row r="321" spans="1:9" x14ac:dyDescent="0.15">
      <c r="A321" s="81" t="s">
        <v>284</v>
      </c>
      <c r="B321" s="55"/>
      <c r="D321" s="64"/>
      <c r="E321" s="53"/>
      <c r="F321" s="53"/>
      <c r="G321" s="53"/>
      <c r="H321" s="53"/>
      <c r="I321" s="53"/>
    </row>
    <row r="322" spans="1:9" x14ac:dyDescent="0.15">
      <c r="A322" s="55" t="s">
        <v>285</v>
      </c>
      <c r="B322" s="81"/>
      <c r="D322" s="64"/>
      <c r="E322" s="53"/>
      <c r="F322" s="53"/>
      <c r="G322" s="53"/>
      <c r="H322" s="53"/>
      <c r="I322" s="53"/>
    </row>
    <row r="323" spans="1:9" ht="27" customHeight="1" x14ac:dyDescent="0.15">
      <c r="A323" s="258" t="s">
        <v>286</v>
      </c>
      <c r="B323" s="258"/>
      <c r="C323" s="259"/>
      <c r="D323" s="64"/>
      <c r="E323" s="53"/>
      <c r="F323" s="53"/>
      <c r="G323" s="53"/>
      <c r="H323" s="53"/>
      <c r="I323" s="53"/>
    </row>
    <row r="324" spans="1:9" x14ac:dyDescent="0.15">
      <c r="A324" s="81" t="s">
        <v>287</v>
      </c>
      <c r="B324" s="55"/>
      <c r="D324" s="64"/>
      <c r="E324" s="53"/>
      <c r="F324" s="53"/>
      <c r="G324" s="53"/>
      <c r="H324" s="53"/>
      <c r="I324" s="53"/>
    </row>
    <row r="325" spans="1:9" ht="21.75" customHeight="1" x14ac:dyDescent="0.15">
      <c r="A325" s="274" t="s">
        <v>288</v>
      </c>
      <c r="B325" s="274"/>
      <c r="C325" s="259"/>
      <c r="D325" s="64"/>
      <c r="E325" s="53"/>
      <c r="F325" s="53"/>
      <c r="G325" s="53"/>
      <c r="H325" s="53"/>
      <c r="I325" s="53"/>
    </row>
    <row r="326" spans="1:9" x14ac:dyDescent="0.15">
      <c r="A326" s="55" t="s">
        <v>289</v>
      </c>
      <c r="B326" s="81"/>
      <c r="D326" s="64"/>
      <c r="E326" s="53"/>
      <c r="F326" s="53"/>
      <c r="G326" s="53"/>
      <c r="H326" s="53"/>
      <c r="I326" s="53"/>
    </row>
    <row r="327" spans="1:9" x14ac:dyDescent="0.15">
      <c r="A327" s="56"/>
      <c r="B327" s="286"/>
      <c r="C327" s="277"/>
      <c r="D327" s="64"/>
      <c r="E327" s="53"/>
      <c r="F327" s="53"/>
      <c r="G327" s="53"/>
      <c r="H327" s="53"/>
      <c r="I327" s="53"/>
    </row>
    <row r="328" spans="1:9" ht="28.5" customHeight="1" x14ac:dyDescent="0.15">
      <c r="A328" s="287" t="s">
        <v>290</v>
      </c>
      <c r="B328" s="268"/>
      <c r="C328" s="269"/>
      <c r="D328" s="114">
        <f>+D270+D271+D272+D273+D274</f>
        <v>0</v>
      </c>
      <c r="E328" s="114">
        <f t="shared" ref="E328:I328" si="25">+E270+E271+E272+E273+E274</f>
        <v>0</v>
      </c>
      <c r="F328" s="114">
        <f t="shared" si="25"/>
        <v>0</v>
      </c>
      <c r="G328" s="114">
        <f t="shared" si="25"/>
        <v>0</v>
      </c>
      <c r="H328" s="114">
        <f t="shared" si="25"/>
        <v>0</v>
      </c>
      <c r="I328" s="114">
        <f t="shared" si="25"/>
        <v>0</v>
      </c>
    </row>
    <row r="329" spans="1:9" x14ac:dyDescent="0.15">
      <c r="A329" s="56"/>
      <c r="B329" s="286"/>
      <c r="C329" s="277"/>
      <c r="D329" s="64"/>
      <c r="E329" s="53"/>
      <c r="F329" s="53"/>
      <c r="G329" s="53"/>
      <c r="H329" s="53"/>
      <c r="I329" s="53"/>
    </row>
    <row r="330" spans="1:9" x14ac:dyDescent="0.15">
      <c r="A330" s="272" t="s">
        <v>291</v>
      </c>
      <c r="B330" s="273"/>
      <c r="C330" s="273"/>
      <c r="D330" s="114">
        <f>+D331</f>
        <v>0</v>
      </c>
      <c r="E330" s="114">
        <f t="shared" ref="E330:I330" si="26">+E331</f>
        <v>0</v>
      </c>
      <c r="F330" s="114">
        <f t="shared" si="26"/>
        <v>0</v>
      </c>
      <c r="G330" s="114">
        <f t="shared" si="26"/>
        <v>0</v>
      </c>
      <c r="H330" s="114">
        <f t="shared" si="26"/>
        <v>0</v>
      </c>
      <c r="I330" s="114">
        <f t="shared" si="26"/>
        <v>0</v>
      </c>
    </row>
    <row r="331" spans="1:9" x14ac:dyDescent="0.15">
      <c r="A331" s="329" t="s">
        <v>292</v>
      </c>
      <c r="B331" s="329"/>
      <c r="C331" s="330"/>
      <c r="D331" s="64">
        <v>0</v>
      </c>
      <c r="E331" s="53">
        <v>0</v>
      </c>
      <c r="F331" s="53">
        <v>0</v>
      </c>
      <c r="G331" s="53">
        <v>0</v>
      </c>
      <c r="H331" s="53">
        <v>0</v>
      </c>
      <c r="I331" s="53">
        <v>0</v>
      </c>
    </row>
    <row r="332" spans="1:9" x14ac:dyDescent="0.15">
      <c r="A332" s="56"/>
      <c r="B332" s="286"/>
      <c r="C332" s="277"/>
      <c r="D332" s="64"/>
      <c r="E332" s="53"/>
      <c r="F332" s="53"/>
      <c r="G332" s="53"/>
      <c r="H332" s="53"/>
      <c r="I332" s="53"/>
    </row>
    <row r="333" spans="1:9" x14ac:dyDescent="0.15">
      <c r="A333" s="272" t="s">
        <v>293</v>
      </c>
      <c r="B333" s="273"/>
      <c r="C333" s="273"/>
      <c r="D333" s="124">
        <f>+D303+D328+D330</f>
        <v>10312213</v>
      </c>
      <c r="E333" s="124">
        <f>+E303+E328+E330</f>
        <v>15170507</v>
      </c>
      <c r="F333" s="124">
        <f>+F303+F328+F330</f>
        <v>25482720</v>
      </c>
      <c r="G333" s="124">
        <f>+G303+G328+G330</f>
        <v>25482720</v>
      </c>
      <c r="H333" s="124">
        <f>+H303+H328+H330</f>
        <v>25482720</v>
      </c>
      <c r="I333" s="124">
        <f t="shared" ref="I333" si="27">+I303+I328+I330</f>
        <v>0</v>
      </c>
    </row>
    <row r="334" spans="1:9" x14ac:dyDescent="0.15">
      <c r="A334" s="56"/>
      <c r="B334" s="286"/>
      <c r="C334" s="277"/>
      <c r="D334" s="64"/>
      <c r="E334" s="53"/>
      <c r="F334" s="53"/>
      <c r="G334" s="53"/>
      <c r="H334" s="53"/>
      <c r="I334" s="53"/>
    </row>
    <row r="335" spans="1:9" x14ac:dyDescent="0.15">
      <c r="A335" s="86" t="s">
        <v>294</v>
      </c>
      <c r="B335" s="87"/>
      <c r="D335" s="64"/>
      <c r="E335" s="53"/>
      <c r="F335" s="53"/>
      <c r="G335" s="53"/>
      <c r="H335" s="53"/>
      <c r="I335" s="53"/>
    </row>
    <row r="336" spans="1:9" ht="24" customHeight="1" x14ac:dyDescent="0.15">
      <c r="A336" s="292" t="s">
        <v>295</v>
      </c>
      <c r="B336" s="292"/>
      <c r="C336" s="246"/>
      <c r="D336" s="129">
        <v>10312213</v>
      </c>
      <c r="E336" s="129">
        <v>15170507</v>
      </c>
      <c r="F336" s="130">
        <f>+D336+E336</f>
        <v>25482720</v>
      </c>
      <c r="G336" s="130">
        <v>25482720</v>
      </c>
      <c r="H336" s="130">
        <v>25482720</v>
      </c>
      <c r="I336" s="53"/>
    </row>
    <row r="337" spans="1:9" ht="25.5" customHeight="1" x14ac:dyDescent="0.15">
      <c r="A337" s="292" t="s">
        <v>296</v>
      </c>
      <c r="B337" s="292"/>
      <c r="C337" s="246"/>
      <c r="D337" s="64"/>
      <c r="E337" s="53"/>
      <c r="F337" s="53"/>
      <c r="G337" s="53"/>
      <c r="H337" s="53"/>
      <c r="I337" s="53"/>
    </row>
    <row r="338" spans="1:9" ht="18" customHeight="1" x14ac:dyDescent="0.15">
      <c r="A338" s="325" t="s">
        <v>297</v>
      </c>
      <c r="B338" s="325"/>
      <c r="C338" s="269"/>
      <c r="D338" s="124">
        <f t="shared" ref="D338:I338" si="28">+D336+D337</f>
        <v>10312213</v>
      </c>
      <c r="E338" s="124">
        <f t="shared" si="28"/>
        <v>15170507</v>
      </c>
      <c r="F338" s="124">
        <f t="shared" si="28"/>
        <v>25482720</v>
      </c>
      <c r="G338" s="124">
        <f t="shared" si="28"/>
        <v>25482720</v>
      </c>
      <c r="H338" s="124">
        <f t="shared" si="28"/>
        <v>25482720</v>
      </c>
      <c r="I338" s="124">
        <f t="shared" si="28"/>
        <v>0</v>
      </c>
    </row>
    <row r="339" spans="1:9" ht="11.25" thickBot="1" x14ac:dyDescent="0.2">
      <c r="A339" s="60"/>
      <c r="B339" s="328"/>
      <c r="C339" s="328"/>
      <c r="D339" s="69"/>
      <c r="E339" s="61"/>
      <c r="F339" s="61"/>
      <c r="G339" s="61"/>
      <c r="H339" s="61"/>
      <c r="I339" s="61"/>
    </row>
    <row r="349" spans="1:9" ht="11.25" thickBot="1" x14ac:dyDescent="0.2"/>
    <row r="350" spans="1:9" x14ac:dyDescent="0.15">
      <c r="A350" s="308" t="s">
        <v>446</v>
      </c>
      <c r="B350" s="309"/>
      <c r="C350" s="309"/>
      <c r="D350" s="309"/>
      <c r="E350" s="309"/>
      <c r="F350" s="309"/>
      <c r="G350" s="309"/>
      <c r="H350" s="310"/>
    </row>
    <row r="351" spans="1:9" x14ac:dyDescent="0.15">
      <c r="A351" s="279" t="s">
        <v>298</v>
      </c>
      <c r="B351" s="280"/>
      <c r="C351" s="280"/>
      <c r="D351" s="280"/>
      <c r="E351" s="280"/>
      <c r="F351" s="280"/>
      <c r="G351" s="280"/>
      <c r="H351" s="311"/>
    </row>
    <row r="352" spans="1:9" x14ac:dyDescent="0.15">
      <c r="A352" s="279" t="s">
        <v>299</v>
      </c>
      <c r="B352" s="280"/>
      <c r="C352" s="280"/>
      <c r="D352" s="280"/>
      <c r="E352" s="280"/>
      <c r="F352" s="280"/>
      <c r="G352" s="280"/>
      <c r="H352" s="311"/>
    </row>
    <row r="353" spans="1:15" x14ac:dyDescent="0.15">
      <c r="A353" s="279" t="s">
        <v>455</v>
      </c>
      <c r="B353" s="280"/>
      <c r="C353" s="280"/>
      <c r="D353" s="280"/>
      <c r="E353" s="280"/>
      <c r="F353" s="280"/>
      <c r="G353" s="280"/>
      <c r="H353" s="311"/>
    </row>
    <row r="354" spans="1:15" ht="11.25" thickBot="1" x14ac:dyDescent="0.2">
      <c r="A354" s="282" t="s">
        <v>1</v>
      </c>
      <c r="B354" s="283"/>
      <c r="C354" s="283"/>
      <c r="D354" s="283"/>
      <c r="E354" s="283"/>
      <c r="F354" s="283"/>
      <c r="G354" s="283"/>
      <c r="H354" s="285"/>
    </row>
    <row r="355" spans="1:15" ht="11.25" thickBot="1" x14ac:dyDescent="0.2">
      <c r="A355" s="308" t="s">
        <v>2</v>
      </c>
      <c r="B355" s="312"/>
      <c r="C355" s="255" t="s">
        <v>300</v>
      </c>
      <c r="D355" s="256"/>
      <c r="E355" s="256"/>
      <c r="F355" s="256"/>
      <c r="G355" s="257"/>
      <c r="H355" s="301" t="s">
        <v>301</v>
      </c>
    </row>
    <row r="356" spans="1:15" s="85" customFormat="1" ht="21.75" thickBot="1" x14ac:dyDescent="0.2">
      <c r="A356" s="282"/>
      <c r="B356" s="284"/>
      <c r="C356" s="36" t="s">
        <v>187</v>
      </c>
      <c r="D356" s="36" t="s">
        <v>302</v>
      </c>
      <c r="E356" s="36" t="s">
        <v>303</v>
      </c>
      <c r="F356" s="36" t="s">
        <v>188</v>
      </c>
      <c r="G356" s="36" t="s">
        <v>190</v>
      </c>
      <c r="H356" s="302"/>
      <c r="J356" s="85" t="s">
        <v>456</v>
      </c>
    </row>
    <row r="357" spans="1:15" s="139" customFormat="1" ht="23.25" customHeight="1" x14ac:dyDescent="0.15">
      <c r="A357" s="326" t="s">
        <v>304</v>
      </c>
      <c r="B357" s="327"/>
      <c r="C357" s="148">
        <f t="shared" ref="C357:G357" si="29">+C358+C366+C376+C386+C396+C406+C410+C419+C423</f>
        <v>10312213</v>
      </c>
      <c r="D357" s="148">
        <f t="shared" si="29"/>
        <v>15170507</v>
      </c>
      <c r="E357" s="148">
        <f t="shared" si="29"/>
        <v>25482720</v>
      </c>
      <c r="F357" s="148">
        <f t="shared" si="29"/>
        <v>25454393</v>
      </c>
      <c r="G357" s="148">
        <f t="shared" si="29"/>
        <v>25454393</v>
      </c>
      <c r="H357" s="148">
        <f>+H358+H366+H376+H386+H396+H406+H410+H419+H423</f>
        <v>28327</v>
      </c>
    </row>
    <row r="358" spans="1:15" ht="27.75" customHeight="1" x14ac:dyDescent="0.15">
      <c r="A358" s="288" t="s">
        <v>305</v>
      </c>
      <c r="B358" s="259"/>
      <c r="C358" s="124">
        <f>SUM(C359:C365)</f>
        <v>8905305</v>
      </c>
      <c r="D358" s="124">
        <f t="shared" ref="D358" si="30">SUM(D359:D365)</f>
        <v>12253793</v>
      </c>
      <c r="E358" s="124">
        <f>SUM(E359:E365)</f>
        <v>21159098</v>
      </c>
      <c r="F358" s="124">
        <f>SUM(F359:F365)</f>
        <v>21159098</v>
      </c>
      <c r="G358" s="124">
        <f>SUM(G359:G365)</f>
        <v>21159098</v>
      </c>
      <c r="H358" s="124">
        <f>SUM(H359:H365)</f>
        <v>0</v>
      </c>
    </row>
    <row r="359" spans="1:15" ht="21" customHeight="1" x14ac:dyDescent="0.15">
      <c r="A359" s="274" t="s">
        <v>306</v>
      </c>
      <c r="B359" s="259"/>
      <c r="C359" s="129">
        <v>2437322</v>
      </c>
      <c r="D359" s="130">
        <v>2985557</v>
      </c>
      <c r="E359" s="130">
        <f>+C359+D359</f>
        <v>5422879</v>
      </c>
      <c r="F359" s="130">
        <v>5422879</v>
      </c>
      <c r="G359" s="130">
        <v>5422879</v>
      </c>
      <c r="H359" s="130">
        <f t="shared" ref="H359:H365" si="31">+E359-F359</f>
        <v>0</v>
      </c>
      <c r="K359" s="141"/>
      <c r="L359" s="141"/>
      <c r="M359" s="141"/>
      <c r="N359" s="141"/>
      <c r="O359" s="141"/>
    </row>
    <row r="360" spans="1:15" ht="25.5" customHeight="1" x14ac:dyDescent="0.15">
      <c r="A360" s="274" t="s">
        <v>307</v>
      </c>
      <c r="B360" s="259"/>
      <c r="C360" s="129"/>
      <c r="D360" s="130"/>
      <c r="E360" s="130">
        <f t="shared" ref="E360:E365" si="32">+C360+D360</f>
        <v>0</v>
      </c>
      <c r="F360" s="130"/>
      <c r="G360" s="130"/>
      <c r="H360" s="130">
        <f t="shared" si="31"/>
        <v>0</v>
      </c>
    </row>
    <row r="361" spans="1:15" x14ac:dyDescent="0.15">
      <c r="A361" s="291" t="s">
        <v>308</v>
      </c>
      <c r="B361" s="290"/>
      <c r="C361" s="129">
        <v>4590326</v>
      </c>
      <c r="D361" s="130">
        <v>6763976</v>
      </c>
      <c r="E361" s="130">
        <f t="shared" si="32"/>
        <v>11354302</v>
      </c>
      <c r="F361" s="130">
        <v>11354302</v>
      </c>
      <c r="G361" s="130">
        <v>11354302</v>
      </c>
      <c r="H361" s="130">
        <f t="shared" si="31"/>
        <v>0</v>
      </c>
      <c r="K361" s="141"/>
      <c r="L361" s="141"/>
      <c r="M361" s="141"/>
      <c r="N361" s="141"/>
      <c r="O361" s="141"/>
    </row>
    <row r="362" spans="1:15" x14ac:dyDescent="0.15">
      <c r="A362" s="291" t="s">
        <v>309</v>
      </c>
      <c r="B362" s="290"/>
      <c r="C362" s="129"/>
      <c r="D362" s="130"/>
      <c r="E362" s="130">
        <f t="shared" si="32"/>
        <v>0</v>
      </c>
      <c r="F362" s="130"/>
      <c r="G362" s="130"/>
      <c r="H362" s="130">
        <f t="shared" si="31"/>
        <v>0</v>
      </c>
    </row>
    <row r="363" spans="1:15" x14ac:dyDescent="0.15">
      <c r="A363" s="291" t="s">
        <v>310</v>
      </c>
      <c r="B363" s="290"/>
      <c r="C363" s="129">
        <v>1877657</v>
      </c>
      <c r="D363" s="130">
        <v>2504260</v>
      </c>
      <c r="E363" s="130">
        <f>+C363+D363</f>
        <v>4381917</v>
      </c>
      <c r="F363" s="130">
        <v>4381917</v>
      </c>
      <c r="G363" s="130">
        <v>4381917</v>
      </c>
      <c r="H363" s="130">
        <f>+E363-F363</f>
        <v>0</v>
      </c>
      <c r="K363" s="141"/>
      <c r="L363" s="141"/>
      <c r="M363" s="141"/>
      <c r="N363" s="141"/>
      <c r="O363" s="141"/>
    </row>
    <row r="364" spans="1:15" x14ac:dyDescent="0.15">
      <c r="A364" s="291" t="s">
        <v>311</v>
      </c>
      <c r="B364" s="290"/>
      <c r="C364" s="129"/>
      <c r="D364" s="130"/>
      <c r="E364" s="130">
        <f t="shared" si="32"/>
        <v>0</v>
      </c>
      <c r="F364" s="130"/>
      <c r="G364" s="130"/>
      <c r="H364" s="130">
        <f t="shared" si="31"/>
        <v>0</v>
      </c>
    </row>
    <row r="365" spans="1:15" ht="15.75" customHeight="1" x14ac:dyDescent="0.15">
      <c r="A365" s="274" t="s">
        <v>312</v>
      </c>
      <c r="B365" s="259"/>
      <c r="C365" s="129"/>
      <c r="D365" s="130"/>
      <c r="E365" s="130">
        <f t="shared" si="32"/>
        <v>0</v>
      </c>
      <c r="F365" s="130"/>
      <c r="G365" s="130"/>
      <c r="H365" s="130">
        <f t="shared" si="31"/>
        <v>0</v>
      </c>
    </row>
    <row r="366" spans="1:15" ht="27" customHeight="1" x14ac:dyDescent="0.15">
      <c r="A366" s="288" t="s">
        <v>313</v>
      </c>
      <c r="B366" s="259"/>
      <c r="C366" s="124">
        <f t="shared" ref="C366:H366" si="33">SUM(C367:C375)</f>
        <v>291916</v>
      </c>
      <c r="D366" s="124">
        <f t="shared" si="33"/>
        <v>93196</v>
      </c>
      <c r="E366" s="124">
        <f t="shared" si="33"/>
        <v>385112</v>
      </c>
      <c r="F366" s="124">
        <f t="shared" si="33"/>
        <v>385112</v>
      </c>
      <c r="G366" s="124">
        <f t="shared" si="33"/>
        <v>385112</v>
      </c>
      <c r="H366" s="124">
        <f t="shared" si="33"/>
        <v>0</v>
      </c>
      <c r="K366" s="142"/>
      <c r="L366" s="141"/>
      <c r="M366" s="141"/>
      <c r="N366" s="141"/>
      <c r="O366" s="141"/>
    </row>
    <row r="367" spans="1:15" ht="21" customHeight="1" x14ac:dyDescent="0.15">
      <c r="A367" s="274" t="s">
        <v>314</v>
      </c>
      <c r="B367" s="259"/>
      <c r="C367" s="129">
        <v>180556</v>
      </c>
      <c r="D367" s="130">
        <v>12610</v>
      </c>
      <c r="E367" s="130">
        <f>+C367+D367</f>
        <v>193166</v>
      </c>
      <c r="F367" s="130">
        <v>193166</v>
      </c>
      <c r="G367" s="130">
        <v>193166</v>
      </c>
      <c r="H367" s="130">
        <f>+E367-F367</f>
        <v>0</v>
      </c>
      <c r="K367" s="141"/>
      <c r="L367" s="141"/>
      <c r="M367" s="141"/>
      <c r="N367" s="141"/>
      <c r="O367" s="141"/>
    </row>
    <row r="368" spans="1:15" x14ac:dyDescent="0.15">
      <c r="A368" s="274" t="s">
        <v>315</v>
      </c>
      <c r="B368" s="259"/>
      <c r="C368" s="129">
        <v>22500</v>
      </c>
      <c r="D368" s="130">
        <v>22576</v>
      </c>
      <c r="E368" s="130">
        <f t="shared" ref="E368:E373" si="34">+C368+D368</f>
        <v>45076</v>
      </c>
      <c r="F368" s="130">
        <v>45076</v>
      </c>
      <c r="G368" s="130">
        <v>45076</v>
      </c>
      <c r="H368" s="130">
        <f>+E368-F368</f>
        <v>0</v>
      </c>
      <c r="K368" s="141"/>
      <c r="L368" s="141"/>
      <c r="M368" s="141"/>
      <c r="N368" s="141"/>
      <c r="O368" s="141"/>
    </row>
    <row r="369" spans="1:15" ht="25.5" customHeight="1" x14ac:dyDescent="0.15">
      <c r="A369" s="274" t="s">
        <v>316</v>
      </c>
      <c r="B369" s="259"/>
      <c r="C369" s="129"/>
      <c r="D369" s="130"/>
      <c r="E369" s="130">
        <f t="shared" si="34"/>
        <v>0</v>
      </c>
      <c r="F369" s="130"/>
      <c r="G369" s="130"/>
      <c r="H369" s="130">
        <f>+E369-F369</f>
        <v>0</v>
      </c>
    </row>
    <row r="370" spans="1:15" ht="23.25" customHeight="1" x14ac:dyDescent="0.15">
      <c r="A370" s="274" t="s">
        <v>317</v>
      </c>
      <c r="B370" s="259"/>
      <c r="C370" s="129">
        <v>13500</v>
      </c>
      <c r="D370" s="130">
        <v>-1535</v>
      </c>
      <c r="E370" s="130">
        <f t="shared" si="34"/>
        <v>11965</v>
      </c>
      <c r="F370" s="130">
        <v>11965</v>
      </c>
      <c r="G370" s="130">
        <v>11965</v>
      </c>
      <c r="H370" s="130">
        <f>+E370-F370</f>
        <v>0</v>
      </c>
      <c r="K370" s="141"/>
      <c r="L370" s="141"/>
      <c r="M370" s="141"/>
      <c r="N370" s="141"/>
      <c r="O370" s="141"/>
    </row>
    <row r="371" spans="1:15" ht="22.5" customHeight="1" x14ac:dyDescent="0.15">
      <c r="A371" s="274" t="s">
        <v>318</v>
      </c>
      <c r="B371" s="259"/>
      <c r="C371" s="129">
        <v>0</v>
      </c>
      <c r="D371" s="130">
        <v>480</v>
      </c>
      <c r="E371" s="130">
        <f t="shared" si="34"/>
        <v>480</v>
      </c>
      <c r="F371" s="130">
        <v>480</v>
      </c>
      <c r="G371" s="130">
        <v>480</v>
      </c>
      <c r="H371" s="130">
        <f t="shared" ref="H371:H425" si="35">+E371-F371</f>
        <v>0</v>
      </c>
    </row>
    <row r="372" spans="1:15" ht="18" customHeight="1" x14ac:dyDescent="0.15">
      <c r="A372" s="274" t="s">
        <v>319</v>
      </c>
      <c r="B372" s="259"/>
      <c r="C372" s="129">
        <v>63000</v>
      </c>
      <c r="D372" s="130">
        <v>41632</v>
      </c>
      <c r="E372" s="130">
        <f t="shared" si="34"/>
        <v>104632</v>
      </c>
      <c r="F372" s="130">
        <v>104632</v>
      </c>
      <c r="G372" s="130">
        <v>104632</v>
      </c>
      <c r="H372" s="130">
        <f t="shared" si="35"/>
        <v>0</v>
      </c>
      <c r="K372" s="141"/>
      <c r="L372" s="141"/>
      <c r="M372" s="141"/>
      <c r="N372" s="141"/>
      <c r="O372" s="141"/>
    </row>
    <row r="373" spans="1:15" ht="22.5" customHeight="1" x14ac:dyDescent="0.15">
      <c r="A373" s="274" t="s">
        <v>320</v>
      </c>
      <c r="B373" s="259"/>
      <c r="C373" s="129">
        <v>6502</v>
      </c>
      <c r="D373" s="130">
        <v>-3579</v>
      </c>
      <c r="E373" s="130">
        <f t="shared" si="34"/>
        <v>2923</v>
      </c>
      <c r="F373" s="130">
        <v>2923</v>
      </c>
      <c r="G373" s="130">
        <v>2923</v>
      </c>
      <c r="H373" s="130">
        <f t="shared" si="35"/>
        <v>0</v>
      </c>
      <c r="K373" s="141"/>
      <c r="L373" s="141"/>
      <c r="M373" s="141"/>
      <c r="N373" s="141"/>
      <c r="O373" s="141"/>
    </row>
    <row r="374" spans="1:15" ht="14.25" customHeight="1" x14ac:dyDescent="0.15">
      <c r="A374" s="274" t="s">
        <v>321</v>
      </c>
      <c r="B374" s="259"/>
      <c r="C374" s="129"/>
      <c r="D374" s="130"/>
      <c r="E374" s="130">
        <f t="shared" ref="E374:E422" si="36">+C374+D374</f>
        <v>0</v>
      </c>
      <c r="F374" s="130"/>
      <c r="G374" s="130"/>
      <c r="H374" s="130">
        <f t="shared" si="35"/>
        <v>0</v>
      </c>
    </row>
    <row r="375" spans="1:15" ht="21" customHeight="1" x14ac:dyDescent="0.15">
      <c r="A375" s="274" t="s">
        <v>322</v>
      </c>
      <c r="B375" s="259"/>
      <c r="C375" s="129">
        <v>5858</v>
      </c>
      <c r="D375" s="129">
        <v>21012</v>
      </c>
      <c r="E375" s="130">
        <f t="shared" si="36"/>
        <v>26870</v>
      </c>
      <c r="F375" s="130">
        <v>26870</v>
      </c>
      <c r="G375" s="130">
        <v>26870</v>
      </c>
      <c r="H375" s="130">
        <f>+E375-F375</f>
        <v>0</v>
      </c>
      <c r="K375" s="141"/>
      <c r="L375" s="141"/>
      <c r="M375" s="141"/>
      <c r="N375" s="141"/>
      <c r="O375" s="141"/>
    </row>
    <row r="376" spans="1:15" x14ac:dyDescent="0.15">
      <c r="A376" s="274" t="s">
        <v>323</v>
      </c>
      <c r="B376" s="259"/>
      <c r="C376" s="124">
        <f>SUM(C377:C385)</f>
        <v>460232</v>
      </c>
      <c r="D376" s="124">
        <f t="shared" ref="D376:F376" si="37">SUM(D377:D385)</f>
        <v>1744804</v>
      </c>
      <c r="E376" s="124">
        <f>SUM(E377:E385)</f>
        <v>2205036</v>
      </c>
      <c r="F376" s="124">
        <f t="shared" si="37"/>
        <v>2176709</v>
      </c>
      <c r="G376" s="124">
        <f>SUM(G377:G385)</f>
        <v>2176709</v>
      </c>
      <c r="H376" s="124">
        <f>SUM(H377:H385)</f>
        <v>28327</v>
      </c>
      <c r="K376" s="142"/>
      <c r="L376" s="141"/>
      <c r="M376" s="141"/>
      <c r="N376" s="141"/>
      <c r="O376" s="141"/>
    </row>
    <row r="377" spans="1:15" x14ac:dyDescent="0.15">
      <c r="A377" s="55" t="s">
        <v>324</v>
      </c>
      <c r="C377" s="129">
        <v>45000</v>
      </c>
      <c r="D377" s="129">
        <v>72415</v>
      </c>
      <c r="E377" s="130">
        <f t="shared" ref="E377:E385" si="38">+C377+D377</f>
        <v>117415</v>
      </c>
      <c r="F377" s="130">
        <v>117415</v>
      </c>
      <c r="G377" s="130">
        <v>117415</v>
      </c>
      <c r="H377" s="130">
        <f t="shared" si="35"/>
        <v>0</v>
      </c>
      <c r="K377" s="141"/>
      <c r="L377" s="141"/>
      <c r="M377" s="141"/>
      <c r="N377" s="141"/>
      <c r="O377" s="141"/>
    </row>
    <row r="378" spans="1:15" x14ac:dyDescent="0.15">
      <c r="A378" s="55" t="s">
        <v>325</v>
      </c>
      <c r="C378" s="129"/>
      <c r="D378" s="129"/>
      <c r="E378" s="130">
        <f t="shared" si="38"/>
        <v>0</v>
      </c>
      <c r="F378" s="130"/>
      <c r="G378" s="130"/>
      <c r="H378" s="130">
        <f t="shared" si="35"/>
        <v>0</v>
      </c>
    </row>
    <row r="379" spans="1:15" ht="23.25" customHeight="1" x14ac:dyDescent="0.15">
      <c r="A379" s="274" t="s">
        <v>326</v>
      </c>
      <c r="B379" s="259"/>
      <c r="C379" s="129">
        <v>0</v>
      </c>
      <c r="D379" s="129">
        <v>793826</v>
      </c>
      <c r="E379" s="130">
        <f t="shared" si="38"/>
        <v>793826</v>
      </c>
      <c r="F379" s="130">
        <v>793826</v>
      </c>
      <c r="G379" s="130">
        <v>793826</v>
      </c>
      <c r="H379" s="130">
        <f t="shared" si="35"/>
        <v>0</v>
      </c>
      <c r="L379" s="141"/>
      <c r="M379" s="141"/>
      <c r="N379" s="141"/>
      <c r="O379" s="141"/>
    </row>
    <row r="380" spans="1:15" ht="24.75" customHeight="1" x14ac:dyDescent="0.15">
      <c r="A380" s="274" t="s">
        <v>327</v>
      </c>
      <c r="B380" s="259"/>
      <c r="C380" s="129">
        <v>2088</v>
      </c>
      <c r="D380" s="129">
        <v>23814</v>
      </c>
      <c r="E380" s="130">
        <f t="shared" si="38"/>
        <v>25902</v>
      </c>
      <c r="F380" s="130">
        <v>25902</v>
      </c>
      <c r="G380" s="130">
        <v>25902</v>
      </c>
      <c r="H380" s="130">
        <f t="shared" si="35"/>
        <v>0</v>
      </c>
      <c r="K380" s="141"/>
      <c r="L380" s="141"/>
      <c r="M380" s="141"/>
      <c r="N380" s="141"/>
      <c r="O380" s="141"/>
    </row>
    <row r="381" spans="1:15" ht="21.75" customHeight="1" x14ac:dyDescent="0.15">
      <c r="A381" s="274" t="s">
        <v>328</v>
      </c>
      <c r="B381" s="259"/>
      <c r="C381" s="129">
        <v>126900</v>
      </c>
      <c r="D381" s="129">
        <v>-72369</v>
      </c>
      <c r="E381" s="130">
        <f t="shared" si="38"/>
        <v>54531</v>
      </c>
      <c r="F381" s="130">
        <v>54531</v>
      </c>
      <c r="G381" s="130">
        <v>54531</v>
      </c>
      <c r="H381" s="130">
        <f t="shared" si="35"/>
        <v>0</v>
      </c>
      <c r="K381" s="141"/>
      <c r="L381" s="141"/>
      <c r="M381" s="141"/>
      <c r="N381" s="141"/>
      <c r="O381" s="141"/>
    </row>
    <row r="382" spans="1:15" ht="21" customHeight="1" x14ac:dyDescent="0.15">
      <c r="A382" s="291" t="s">
        <v>329</v>
      </c>
      <c r="B382" s="290"/>
      <c r="C382" s="129">
        <v>0</v>
      </c>
      <c r="D382" s="129">
        <v>3480</v>
      </c>
      <c r="E382" s="130">
        <f t="shared" si="38"/>
        <v>3480</v>
      </c>
      <c r="F382" s="130">
        <v>3480</v>
      </c>
      <c r="G382" s="130">
        <v>3480</v>
      </c>
      <c r="H382" s="130">
        <f t="shared" si="35"/>
        <v>0</v>
      </c>
      <c r="L382" s="141"/>
      <c r="M382" s="141"/>
      <c r="N382" s="141"/>
      <c r="O382" s="141"/>
    </row>
    <row r="383" spans="1:15" x14ac:dyDescent="0.15">
      <c r="A383" s="55" t="s">
        <v>330</v>
      </c>
      <c r="C383" s="129">
        <v>57054</v>
      </c>
      <c r="D383" s="129">
        <v>155437</v>
      </c>
      <c r="E383" s="130">
        <f t="shared" si="38"/>
        <v>212491</v>
      </c>
      <c r="F383" s="130">
        <v>184164</v>
      </c>
      <c r="G383" s="130">
        <v>184164</v>
      </c>
      <c r="H383" s="130">
        <f>+E383-F383</f>
        <v>28327</v>
      </c>
      <c r="K383" s="141"/>
      <c r="L383" s="141"/>
      <c r="M383" s="141"/>
      <c r="N383" s="141"/>
      <c r="O383" s="141"/>
    </row>
    <row r="384" spans="1:15" x14ac:dyDescent="0.15">
      <c r="A384" s="55" t="s">
        <v>331</v>
      </c>
      <c r="C384" s="129">
        <v>0</v>
      </c>
      <c r="D384" s="129">
        <v>563042</v>
      </c>
      <c r="E384" s="130">
        <f t="shared" si="38"/>
        <v>563042</v>
      </c>
      <c r="F384" s="130">
        <v>563042</v>
      </c>
      <c r="G384" s="130">
        <v>563042</v>
      </c>
      <c r="H384" s="130">
        <f>+E384-F384</f>
        <v>0</v>
      </c>
      <c r="L384" s="141"/>
      <c r="M384" s="141"/>
      <c r="N384" s="141"/>
      <c r="O384" s="141"/>
    </row>
    <row r="385" spans="1:15" x14ac:dyDescent="0.15">
      <c r="A385" s="55" t="s">
        <v>332</v>
      </c>
      <c r="C385" s="129">
        <v>229190</v>
      </c>
      <c r="D385" s="129">
        <v>205159</v>
      </c>
      <c r="E385" s="130">
        <f t="shared" si="38"/>
        <v>434349</v>
      </c>
      <c r="F385" s="130">
        <v>434349</v>
      </c>
      <c r="G385" s="130">
        <v>434349</v>
      </c>
      <c r="H385" s="130">
        <f>+E385-F385</f>
        <v>0</v>
      </c>
      <c r="K385" s="141"/>
      <c r="L385" s="141"/>
      <c r="M385" s="141"/>
      <c r="N385" s="141"/>
      <c r="O385" s="141"/>
    </row>
    <row r="386" spans="1:15" ht="39" customHeight="1" x14ac:dyDescent="0.15">
      <c r="A386" s="288" t="s">
        <v>333</v>
      </c>
      <c r="B386" s="259"/>
      <c r="C386" s="124">
        <f>SUM(C387:C395)</f>
        <v>0</v>
      </c>
      <c r="D386" s="124">
        <f t="shared" ref="D386:F386" si="39">SUM(D387:D395)</f>
        <v>900000</v>
      </c>
      <c r="E386" s="124">
        <f t="shared" si="39"/>
        <v>900000</v>
      </c>
      <c r="F386" s="124">
        <f t="shared" si="39"/>
        <v>900000</v>
      </c>
      <c r="G386" s="124">
        <f>SUM(G387:G395)</f>
        <v>900000</v>
      </c>
      <c r="H386" s="124">
        <f>SUM(H387:H395)</f>
        <v>0</v>
      </c>
      <c r="L386" s="118"/>
      <c r="M386" s="118"/>
      <c r="N386" s="118"/>
      <c r="O386" s="118"/>
    </row>
    <row r="387" spans="1:15" ht="21" customHeight="1" x14ac:dyDescent="0.15">
      <c r="A387" s="274" t="s">
        <v>334</v>
      </c>
      <c r="B387" s="259"/>
      <c r="C387" s="129"/>
      <c r="D387" s="129">
        <v>900000</v>
      </c>
      <c r="E387" s="130">
        <f t="shared" si="36"/>
        <v>900000</v>
      </c>
      <c r="F387" s="130">
        <v>900000</v>
      </c>
      <c r="G387" s="130">
        <v>900000</v>
      </c>
      <c r="H387" s="130">
        <f t="shared" si="35"/>
        <v>0</v>
      </c>
      <c r="L387" s="118"/>
      <c r="M387" s="141"/>
      <c r="N387" s="118"/>
      <c r="O387" s="118"/>
    </row>
    <row r="388" spans="1:15" x14ac:dyDescent="0.15">
      <c r="A388" s="55" t="s">
        <v>335</v>
      </c>
      <c r="C388" s="129"/>
      <c r="D388" s="130"/>
      <c r="E388" s="130">
        <f t="shared" si="36"/>
        <v>0</v>
      </c>
      <c r="F388" s="130"/>
      <c r="G388" s="130"/>
      <c r="H388" s="130">
        <f t="shared" si="35"/>
        <v>0</v>
      </c>
    </row>
    <row r="389" spans="1:15" x14ac:dyDescent="0.15">
      <c r="A389" s="55" t="s">
        <v>336</v>
      </c>
      <c r="C389" s="129"/>
      <c r="D389" s="130"/>
      <c r="E389" s="130">
        <f t="shared" si="36"/>
        <v>0</v>
      </c>
      <c r="F389" s="130"/>
      <c r="G389" s="130"/>
      <c r="H389" s="130">
        <f t="shared" si="35"/>
        <v>0</v>
      </c>
    </row>
    <row r="390" spans="1:15" x14ac:dyDescent="0.15">
      <c r="A390" s="55" t="s">
        <v>337</v>
      </c>
      <c r="C390" s="129"/>
      <c r="D390" s="130"/>
      <c r="E390" s="130">
        <f t="shared" si="36"/>
        <v>0</v>
      </c>
      <c r="F390" s="130"/>
      <c r="G390" s="130"/>
      <c r="H390" s="130">
        <f t="shared" si="35"/>
        <v>0</v>
      </c>
    </row>
    <row r="391" spans="1:15" x14ac:dyDescent="0.15">
      <c r="A391" s="55" t="s">
        <v>338</v>
      </c>
      <c r="C391" s="129"/>
      <c r="D391" s="130"/>
      <c r="E391" s="130">
        <f t="shared" si="36"/>
        <v>0</v>
      </c>
      <c r="F391" s="130"/>
      <c r="G391" s="130"/>
      <c r="H391" s="130">
        <f t="shared" si="35"/>
        <v>0</v>
      </c>
    </row>
    <row r="392" spans="1:15" ht="23.25" customHeight="1" x14ac:dyDescent="0.15">
      <c r="A392" s="274" t="s">
        <v>339</v>
      </c>
      <c r="B392" s="259"/>
      <c r="C392" s="129"/>
      <c r="D392" s="130"/>
      <c r="E392" s="130">
        <f t="shared" si="36"/>
        <v>0</v>
      </c>
      <c r="F392" s="130"/>
      <c r="G392" s="130"/>
      <c r="H392" s="130">
        <f t="shared" si="35"/>
        <v>0</v>
      </c>
    </row>
    <row r="393" spans="1:15" x14ac:dyDescent="0.15">
      <c r="A393" s="55" t="s">
        <v>340</v>
      </c>
      <c r="C393" s="129"/>
      <c r="D393" s="130"/>
      <c r="E393" s="130">
        <f t="shared" si="36"/>
        <v>0</v>
      </c>
      <c r="F393" s="130"/>
      <c r="G393" s="130"/>
      <c r="H393" s="130">
        <f t="shared" si="35"/>
        <v>0</v>
      </c>
    </row>
    <row r="394" spans="1:15" x14ac:dyDescent="0.15">
      <c r="A394" s="55" t="s">
        <v>341</v>
      </c>
      <c r="C394" s="129"/>
      <c r="D394" s="130"/>
      <c r="E394" s="130">
        <f t="shared" si="36"/>
        <v>0</v>
      </c>
      <c r="F394" s="130"/>
      <c r="G394" s="130"/>
      <c r="H394" s="130">
        <f t="shared" si="35"/>
        <v>0</v>
      </c>
    </row>
    <row r="395" spans="1:15" x14ac:dyDescent="0.15">
      <c r="A395" s="55" t="s">
        <v>342</v>
      </c>
      <c r="C395" s="129"/>
      <c r="D395" s="130"/>
      <c r="E395" s="130">
        <f t="shared" si="36"/>
        <v>0</v>
      </c>
      <c r="F395" s="130"/>
      <c r="G395" s="130"/>
      <c r="H395" s="130">
        <f t="shared" si="35"/>
        <v>0</v>
      </c>
    </row>
    <row r="396" spans="1:15" ht="24.75" customHeight="1" x14ac:dyDescent="0.15">
      <c r="A396" s="288" t="s">
        <v>343</v>
      </c>
      <c r="B396" s="259"/>
      <c r="C396" s="124">
        <f>SUM(C397:C405)</f>
        <v>654760</v>
      </c>
      <c r="D396" s="124">
        <f t="shared" ref="D396:H396" si="40">SUM(D397:D405)</f>
        <v>178714</v>
      </c>
      <c r="E396" s="124">
        <f t="shared" si="40"/>
        <v>833474</v>
      </c>
      <c r="F396" s="124">
        <f t="shared" si="40"/>
        <v>833474</v>
      </c>
      <c r="G396" s="124">
        <f t="shared" si="40"/>
        <v>833474</v>
      </c>
      <c r="H396" s="124">
        <f t="shared" si="40"/>
        <v>0</v>
      </c>
      <c r="K396" s="142"/>
      <c r="L396" s="141"/>
      <c r="M396" s="141"/>
      <c r="N396" s="141"/>
      <c r="O396" s="141"/>
    </row>
    <row r="397" spans="1:15" x14ac:dyDescent="0.15">
      <c r="A397" s="55" t="s">
        <v>344</v>
      </c>
      <c r="C397" s="129">
        <v>597079</v>
      </c>
      <c r="D397" s="129">
        <v>-175886</v>
      </c>
      <c r="E397" s="130">
        <f t="shared" si="36"/>
        <v>421193</v>
      </c>
      <c r="F397" s="130">
        <v>421193</v>
      </c>
      <c r="G397" s="130">
        <v>421193</v>
      </c>
      <c r="H397" s="130">
        <f t="shared" si="35"/>
        <v>0</v>
      </c>
      <c r="K397" s="141"/>
      <c r="L397" s="141"/>
      <c r="M397" s="141"/>
      <c r="N397" s="141"/>
      <c r="O397" s="141"/>
    </row>
    <row r="398" spans="1:15" x14ac:dyDescent="0.15">
      <c r="A398" s="55" t="s">
        <v>345</v>
      </c>
      <c r="C398" s="129">
        <v>0</v>
      </c>
      <c r="D398" s="129">
        <v>57171</v>
      </c>
      <c r="E398" s="130">
        <f t="shared" si="36"/>
        <v>57171</v>
      </c>
      <c r="F398" s="130">
        <v>57171</v>
      </c>
      <c r="G398" s="130">
        <v>57171</v>
      </c>
      <c r="H398" s="130">
        <f t="shared" si="35"/>
        <v>0</v>
      </c>
      <c r="L398" s="141"/>
      <c r="M398" s="141"/>
      <c r="N398" s="141"/>
      <c r="O398" s="141"/>
    </row>
    <row r="399" spans="1:15" ht="27" customHeight="1" x14ac:dyDescent="0.15">
      <c r="A399" s="274" t="s">
        <v>346</v>
      </c>
      <c r="B399" s="259"/>
      <c r="C399" s="129"/>
      <c r="D399" s="129"/>
      <c r="E399" s="130">
        <f t="shared" si="36"/>
        <v>0</v>
      </c>
      <c r="F399" s="130"/>
      <c r="G399" s="130"/>
      <c r="H399" s="130">
        <f t="shared" si="35"/>
        <v>0</v>
      </c>
    </row>
    <row r="400" spans="1:15" x14ac:dyDescent="0.15">
      <c r="A400" s="55" t="s">
        <v>347</v>
      </c>
      <c r="C400" s="129">
        <v>0</v>
      </c>
      <c r="D400" s="129">
        <v>331452</v>
      </c>
      <c r="E400" s="130">
        <f t="shared" si="36"/>
        <v>331452</v>
      </c>
      <c r="F400" s="130">
        <v>331452</v>
      </c>
      <c r="G400" s="130">
        <v>331452</v>
      </c>
      <c r="H400" s="130">
        <f t="shared" si="35"/>
        <v>0</v>
      </c>
      <c r="L400" s="141"/>
      <c r="M400" s="141"/>
      <c r="N400" s="141"/>
      <c r="O400" s="141"/>
    </row>
    <row r="401" spans="1:15" x14ac:dyDescent="0.15">
      <c r="A401" s="55" t="s">
        <v>348</v>
      </c>
      <c r="C401" s="129"/>
      <c r="D401" s="129"/>
      <c r="E401" s="130">
        <f t="shared" si="36"/>
        <v>0</v>
      </c>
      <c r="F401" s="130"/>
      <c r="G401" s="130"/>
      <c r="H401" s="130">
        <f t="shared" si="35"/>
        <v>0</v>
      </c>
    </row>
    <row r="402" spans="1:15" x14ac:dyDescent="0.15">
      <c r="A402" s="55" t="s">
        <v>349</v>
      </c>
      <c r="C402" s="129">
        <v>0</v>
      </c>
      <c r="D402" s="129">
        <v>13740</v>
      </c>
      <c r="E402" s="130">
        <f t="shared" si="36"/>
        <v>13740</v>
      </c>
      <c r="F402" s="130">
        <v>13740</v>
      </c>
      <c r="G402" s="130">
        <v>13740</v>
      </c>
      <c r="H402" s="130">
        <f t="shared" si="35"/>
        <v>0</v>
      </c>
      <c r="L402" s="141"/>
      <c r="M402" s="141"/>
      <c r="N402" s="141"/>
      <c r="O402" s="141"/>
    </row>
    <row r="403" spans="1:15" x14ac:dyDescent="0.15">
      <c r="A403" s="55" t="s">
        <v>350</v>
      </c>
      <c r="C403" s="129"/>
      <c r="D403" s="129"/>
      <c r="E403" s="130">
        <f t="shared" si="36"/>
        <v>0</v>
      </c>
      <c r="F403" s="130"/>
      <c r="G403" s="130"/>
      <c r="H403" s="130">
        <f t="shared" si="35"/>
        <v>0</v>
      </c>
    </row>
    <row r="404" spans="1:15" x14ac:dyDescent="0.15">
      <c r="A404" s="55" t="s">
        <v>351</v>
      </c>
      <c r="C404" s="129"/>
      <c r="D404" s="129"/>
      <c r="E404" s="130">
        <f t="shared" si="36"/>
        <v>0</v>
      </c>
      <c r="F404" s="130"/>
      <c r="G404" s="130"/>
      <c r="H404" s="130">
        <f t="shared" si="35"/>
        <v>0</v>
      </c>
    </row>
    <row r="405" spans="1:15" x14ac:dyDescent="0.15">
      <c r="A405" s="55" t="s">
        <v>352</v>
      </c>
      <c r="C405" s="129">
        <v>57681</v>
      </c>
      <c r="D405" s="129">
        <v>-47763</v>
      </c>
      <c r="E405" s="130">
        <f t="shared" si="36"/>
        <v>9918</v>
      </c>
      <c r="F405" s="130">
        <v>9918</v>
      </c>
      <c r="G405" s="130">
        <v>9918</v>
      </c>
      <c r="H405" s="130">
        <f t="shared" si="35"/>
        <v>0</v>
      </c>
      <c r="K405" s="141"/>
      <c r="L405" s="141"/>
      <c r="M405" s="141"/>
      <c r="N405" s="141"/>
      <c r="O405" s="141"/>
    </row>
    <row r="406" spans="1:15" x14ac:dyDescent="0.15">
      <c r="A406" s="289" t="s">
        <v>353</v>
      </c>
      <c r="B406" s="290"/>
      <c r="C406" s="124">
        <f>+C407+C408+C409</f>
        <v>0</v>
      </c>
      <c r="D406" s="124">
        <f t="shared" ref="D406:H406" si="41">+D407+D408+D409</f>
        <v>0</v>
      </c>
      <c r="E406" s="124">
        <f t="shared" si="41"/>
        <v>0</v>
      </c>
      <c r="F406" s="124">
        <f t="shared" si="41"/>
        <v>0</v>
      </c>
      <c r="G406" s="124">
        <f t="shared" si="41"/>
        <v>0</v>
      </c>
      <c r="H406" s="124">
        <f t="shared" si="41"/>
        <v>0</v>
      </c>
    </row>
    <row r="407" spans="1:15" x14ac:dyDescent="0.15">
      <c r="A407" s="55" t="s">
        <v>354</v>
      </c>
      <c r="C407" s="129"/>
      <c r="D407" s="130"/>
      <c r="E407" s="130">
        <f t="shared" si="36"/>
        <v>0</v>
      </c>
      <c r="F407" s="130"/>
      <c r="G407" s="130"/>
      <c r="H407" s="130">
        <f t="shared" si="35"/>
        <v>0</v>
      </c>
    </row>
    <row r="408" spans="1:15" x14ac:dyDescent="0.15">
      <c r="A408" s="55" t="s">
        <v>355</v>
      </c>
      <c r="C408" s="129"/>
      <c r="D408" s="130"/>
      <c r="E408" s="130">
        <f t="shared" si="36"/>
        <v>0</v>
      </c>
      <c r="F408" s="130"/>
      <c r="G408" s="130"/>
      <c r="H408" s="130">
        <f t="shared" si="35"/>
        <v>0</v>
      </c>
    </row>
    <row r="409" spans="1:15" ht="19.5" customHeight="1" x14ac:dyDescent="0.15">
      <c r="A409" s="292" t="s">
        <v>356</v>
      </c>
      <c r="B409" s="246"/>
      <c r="C409" s="129"/>
      <c r="D409" s="130"/>
      <c r="E409" s="130">
        <f t="shared" si="36"/>
        <v>0</v>
      </c>
      <c r="F409" s="130"/>
      <c r="G409" s="130"/>
      <c r="H409" s="130">
        <f t="shared" si="35"/>
        <v>0</v>
      </c>
    </row>
    <row r="410" spans="1:15" ht="30.75" customHeight="1" x14ac:dyDescent="0.15">
      <c r="A410" s="288" t="s">
        <v>357</v>
      </c>
      <c r="B410" s="259"/>
      <c r="C410" s="124">
        <f>SUM(C411:C418)</f>
        <v>0</v>
      </c>
      <c r="D410" s="124">
        <f>SUM(D411:D418)</f>
        <v>0</v>
      </c>
      <c r="E410" s="124">
        <f>SUM(E411:E418)</f>
        <v>0</v>
      </c>
      <c r="F410" s="124">
        <f t="shared" ref="F410:H410" si="42">SUM(F411:F418)</f>
        <v>0</v>
      </c>
      <c r="G410" s="124">
        <f t="shared" si="42"/>
        <v>0</v>
      </c>
      <c r="H410" s="124">
        <f t="shared" si="42"/>
        <v>0</v>
      </c>
    </row>
    <row r="411" spans="1:15" ht="31.5" customHeight="1" x14ac:dyDescent="0.15">
      <c r="A411" s="274" t="s">
        <v>358</v>
      </c>
      <c r="B411" s="259"/>
      <c r="C411" s="129"/>
      <c r="D411" s="130"/>
      <c r="E411" s="130">
        <f t="shared" si="36"/>
        <v>0</v>
      </c>
      <c r="F411" s="130"/>
      <c r="G411" s="130"/>
      <c r="H411" s="130">
        <f t="shared" si="35"/>
        <v>0</v>
      </c>
    </row>
    <row r="412" spans="1:15" x14ac:dyDescent="0.15">
      <c r="A412" s="55" t="s">
        <v>359</v>
      </c>
      <c r="C412" s="129"/>
      <c r="D412" s="130"/>
      <c r="E412" s="130">
        <f t="shared" si="36"/>
        <v>0</v>
      </c>
      <c r="F412" s="130"/>
      <c r="G412" s="130"/>
      <c r="H412" s="130">
        <f t="shared" si="35"/>
        <v>0</v>
      </c>
    </row>
    <row r="413" spans="1:15" x14ac:dyDescent="0.15">
      <c r="A413" s="55" t="s">
        <v>360</v>
      </c>
      <c r="C413" s="129"/>
      <c r="D413" s="130"/>
      <c r="E413" s="130">
        <f t="shared" si="36"/>
        <v>0</v>
      </c>
      <c r="F413" s="130"/>
      <c r="G413" s="130"/>
      <c r="H413" s="130">
        <f t="shared" si="35"/>
        <v>0</v>
      </c>
    </row>
    <row r="414" spans="1:15" x14ac:dyDescent="0.15">
      <c r="A414" s="55" t="s">
        <v>361</v>
      </c>
      <c r="C414" s="129"/>
      <c r="D414" s="130"/>
      <c r="E414" s="130">
        <f t="shared" si="36"/>
        <v>0</v>
      </c>
      <c r="F414" s="130"/>
      <c r="G414" s="130"/>
      <c r="H414" s="130">
        <f t="shared" si="35"/>
        <v>0</v>
      </c>
    </row>
    <row r="415" spans="1:15" ht="27" customHeight="1" x14ac:dyDescent="0.15">
      <c r="A415" s="274" t="s">
        <v>362</v>
      </c>
      <c r="B415" s="259"/>
      <c r="C415" s="129"/>
      <c r="D415" s="130"/>
      <c r="E415" s="130">
        <f t="shared" si="36"/>
        <v>0</v>
      </c>
      <c r="F415" s="130"/>
      <c r="G415" s="130"/>
      <c r="H415" s="130">
        <f t="shared" si="35"/>
        <v>0</v>
      </c>
    </row>
    <row r="416" spans="1:15" x14ac:dyDescent="0.15">
      <c r="A416" s="55" t="s">
        <v>363</v>
      </c>
      <c r="C416" s="129"/>
      <c r="D416" s="130"/>
      <c r="E416" s="130">
        <f t="shared" si="36"/>
        <v>0</v>
      </c>
      <c r="F416" s="130"/>
      <c r="G416" s="130"/>
      <c r="H416" s="130">
        <f t="shared" si="35"/>
        <v>0</v>
      </c>
    </row>
    <row r="417" spans="1:8" x14ac:dyDescent="0.15">
      <c r="A417" s="55" t="s">
        <v>364</v>
      </c>
      <c r="C417" s="129"/>
      <c r="D417" s="130"/>
      <c r="E417" s="130">
        <f t="shared" si="36"/>
        <v>0</v>
      </c>
      <c r="F417" s="130"/>
      <c r="G417" s="130"/>
      <c r="H417" s="130">
        <f t="shared" si="35"/>
        <v>0</v>
      </c>
    </row>
    <row r="418" spans="1:8" ht="25.5" customHeight="1" x14ac:dyDescent="0.15">
      <c r="A418" s="274" t="s">
        <v>365</v>
      </c>
      <c r="B418" s="259"/>
      <c r="C418" s="129"/>
      <c r="D418" s="130"/>
      <c r="E418" s="130">
        <f t="shared" si="36"/>
        <v>0</v>
      </c>
      <c r="F418" s="130"/>
      <c r="G418" s="130"/>
      <c r="H418" s="130">
        <f t="shared" si="35"/>
        <v>0</v>
      </c>
    </row>
    <row r="419" spans="1:8" ht="21.75" customHeight="1" x14ac:dyDescent="0.15">
      <c r="A419" s="288" t="s">
        <v>366</v>
      </c>
      <c r="B419" s="259"/>
      <c r="C419" s="124">
        <f>+C420+C421+C422</f>
        <v>0</v>
      </c>
      <c r="D419" s="124">
        <f t="shared" ref="D419:H419" si="43">+D420+D421+D422</f>
        <v>0</v>
      </c>
      <c r="E419" s="124">
        <f t="shared" si="43"/>
        <v>0</v>
      </c>
      <c r="F419" s="124">
        <f t="shared" si="43"/>
        <v>0</v>
      </c>
      <c r="G419" s="124">
        <f t="shared" si="43"/>
        <v>0</v>
      </c>
      <c r="H419" s="124">
        <f t="shared" si="43"/>
        <v>0</v>
      </c>
    </row>
    <row r="420" spans="1:8" x14ac:dyDescent="0.15">
      <c r="A420" s="55" t="s">
        <v>367</v>
      </c>
      <c r="C420" s="129"/>
      <c r="D420" s="130"/>
      <c r="E420" s="130">
        <f t="shared" si="36"/>
        <v>0</v>
      </c>
      <c r="F420" s="130"/>
      <c r="G420" s="130"/>
      <c r="H420" s="130">
        <f t="shared" si="35"/>
        <v>0</v>
      </c>
    </row>
    <row r="421" spans="1:8" x14ac:dyDescent="0.15">
      <c r="A421" s="55" t="s">
        <v>368</v>
      </c>
      <c r="C421" s="129"/>
      <c r="D421" s="130"/>
      <c r="E421" s="130">
        <f t="shared" si="36"/>
        <v>0</v>
      </c>
      <c r="F421" s="130"/>
      <c r="G421" s="130"/>
      <c r="H421" s="130">
        <f t="shared" si="35"/>
        <v>0</v>
      </c>
    </row>
    <row r="422" spans="1:8" x14ac:dyDescent="0.15">
      <c r="A422" s="55" t="s">
        <v>369</v>
      </c>
      <c r="C422" s="129"/>
      <c r="D422" s="130"/>
      <c r="E422" s="130">
        <f t="shared" si="36"/>
        <v>0</v>
      </c>
      <c r="F422" s="130"/>
      <c r="G422" s="130"/>
      <c r="H422" s="130">
        <f t="shared" si="35"/>
        <v>0</v>
      </c>
    </row>
    <row r="423" spans="1:8" x14ac:dyDescent="0.15">
      <c r="A423" s="289" t="s">
        <v>370</v>
      </c>
      <c r="B423" s="290"/>
      <c r="C423" s="124">
        <f>SUM(C424:C430)</f>
        <v>0</v>
      </c>
      <c r="D423" s="124">
        <f t="shared" ref="D423:H423" si="44">SUM(D424:D430)</f>
        <v>0</v>
      </c>
      <c r="E423" s="124">
        <f t="shared" si="44"/>
        <v>0</v>
      </c>
      <c r="F423" s="124">
        <f t="shared" si="44"/>
        <v>0</v>
      </c>
      <c r="G423" s="124">
        <f t="shared" si="44"/>
        <v>0</v>
      </c>
      <c r="H423" s="124">
        <f t="shared" si="44"/>
        <v>0</v>
      </c>
    </row>
    <row r="424" spans="1:8" x14ac:dyDescent="0.15">
      <c r="A424" s="55" t="s">
        <v>371</v>
      </c>
      <c r="C424" s="129"/>
      <c r="D424" s="130"/>
      <c r="E424" s="130">
        <f t="shared" ref="E424:E430" si="45">+C424+D424</f>
        <v>0</v>
      </c>
      <c r="F424" s="130"/>
      <c r="G424" s="130"/>
      <c r="H424" s="130">
        <f t="shared" si="35"/>
        <v>0</v>
      </c>
    </row>
    <row r="425" spans="1:8" x14ac:dyDescent="0.15">
      <c r="A425" s="55" t="s">
        <v>372</v>
      </c>
      <c r="C425" s="129"/>
      <c r="D425" s="130"/>
      <c r="E425" s="130">
        <f t="shared" si="45"/>
        <v>0</v>
      </c>
      <c r="F425" s="130"/>
      <c r="G425" s="130"/>
      <c r="H425" s="130">
        <f t="shared" si="35"/>
        <v>0</v>
      </c>
    </row>
    <row r="426" spans="1:8" x14ac:dyDescent="0.15">
      <c r="A426" s="55" t="s">
        <v>373</v>
      </c>
      <c r="C426" s="129"/>
      <c r="D426" s="130"/>
      <c r="E426" s="130">
        <f t="shared" si="45"/>
        <v>0</v>
      </c>
      <c r="F426" s="130"/>
      <c r="G426" s="130"/>
      <c r="H426" s="130">
        <f t="shared" ref="H426:H430" si="46">+E426-F426</f>
        <v>0</v>
      </c>
    </row>
    <row r="427" spans="1:8" x14ac:dyDescent="0.15">
      <c r="A427" s="55" t="s">
        <v>374</v>
      </c>
      <c r="C427" s="129"/>
      <c r="D427" s="130"/>
      <c r="E427" s="130">
        <f t="shared" si="45"/>
        <v>0</v>
      </c>
      <c r="F427" s="130"/>
      <c r="G427" s="130"/>
      <c r="H427" s="130">
        <f t="shared" si="46"/>
        <v>0</v>
      </c>
    </row>
    <row r="428" spans="1:8" x14ac:dyDescent="0.15">
      <c r="A428" s="55" t="s">
        <v>375</v>
      </c>
      <c r="C428" s="129"/>
      <c r="D428" s="130"/>
      <c r="E428" s="130">
        <f t="shared" si="45"/>
        <v>0</v>
      </c>
      <c r="F428" s="130"/>
      <c r="G428" s="130"/>
      <c r="H428" s="130">
        <f t="shared" si="46"/>
        <v>0</v>
      </c>
    </row>
    <row r="429" spans="1:8" x14ac:dyDescent="0.15">
      <c r="A429" s="55" t="s">
        <v>376</v>
      </c>
      <c r="C429" s="129"/>
      <c r="D429" s="130"/>
      <c r="E429" s="130">
        <f t="shared" si="45"/>
        <v>0</v>
      </c>
      <c r="F429" s="130"/>
      <c r="G429" s="130"/>
      <c r="H429" s="130">
        <f t="shared" si="46"/>
        <v>0</v>
      </c>
    </row>
    <row r="430" spans="1:8" ht="20.25" customHeight="1" x14ac:dyDescent="0.15">
      <c r="A430" s="274" t="s">
        <v>377</v>
      </c>
      <c r="B430" s="259"/>
      <c r="C430" s="129"/>
      <c r="D430" s="130"/>
      <c r="E430" s="130">
        <f t="shared" si="45"/>
        <v>0</v>
      </c>
      <c r="F430" s="130"/>
      <c r="G430" s="130"/>
      <c r="H430" s="130">
        <f t="shared" si="46"/>
        <v>0</v>
      </c>
    </row>
    <row r="431" spans="1:8" ht="11.25" thickBot="1" x14ac:dyDescent="0.2">
      <c r="A431" s="293"/>
      <c r="B431" s="294"/>
      <c r="C431" s="132"/>
      <c r="D431" s="133"/>
      <c r="E431" s="133"/>
      <c r="F431" s="133"/>
      <c r="G431" s="133"/>
      <c r="H431" s="133"/>
    </row>
    <row r="432" spans="1:8" s="139" customFormat="1" x14ac:dyDescent="0.15">
      <c r="A432" s="295"/>
      <c r="B432" s="296"/>
      <c r="C432" s="299">
        <f>+C434+C442+C452+C462+C472+C482+C486+C495+C499</f>
        <v>0</v>
      </c>
      <c r="D432" s="299">
        <f t="shared" ref="D432:H432" si="47">+D434+D442+D452+D462+D472+D482+D486+D495+D499</f>
        <v>0</v>
      </c>
      <c r="E432" s="299">
        <f t="shared" si="47"/>
        <v>0</v>
      </c>
      <c r="F432" s="299">
        <f t="shared" si="47"/>
        <v>0</v>
      </c>
      <c r="G432" s="299">
        <f t="shared" si="47"/>
        <v>0</v>
      </c>
      <c r="H432" s="299">
        <f t="shared" si="47"/>
        <v>0</v>
      </c>
    </row>
    <row r="433" spans="1:8" s="139" customFormat="1" ht="24.75" customHeight="1" x14ac:dyDescent="0.15">
      <c r="A433" s="297" t="s">
        <v>378</v>
      </c>
      <c r="B433" s="298"/>
      <c r="C433" s="300"/>
      <c r="D433" s="300"/>
      <c r="E433" s="300"/>
      <c r="F433" s="300"/>
      <c r="G433" s="300"/>
      <c r="H433" s="300"/>
    </row>
    <row r="434" spans="1:8" ht="21.75" customHeight="1" x14ac:dyDescent="0.15">
      <c r="A434" s="288" t="s">
        <v>305</v>
      </c>
      <c r="B434" s="259"/>
      <c r="C434" s="124">
        <f>SUM(C435:C441)</f>
        <v>0</v>
      </c>
      <c r="D434" s="124">
        <f t="shared" ref="D434:H434" si="48">SUM(D435:D441)</f>
        <v>0</v>
      </c>
      <c r="E434" s="124">
        <f t="shared" si="48"/>
        <v>0</v>
      </c>
      <c r="F434" s="124">
        <f t="shared" si="48"/>
        <v>0</v>
      </c>
      <c r="G434" s="124">
        <f t="shared" si="48"/>
        <v>0</v>
      </c>
      <c r="H434" s="124">
        <f t="shared" si="48"/>
        <v>0</v>
      </c>
    </row>
    <row r="435" spans="1:8" ht="25.5" customHeight="1" x14ac:dyDescent="0.15">
      <c r="A435" s="292" t="s">
        <v>306</v>
      </c>
      <c r="B435" s="246"/>
      <c r="C435" s="129"/>
      <c r="D435" s="130"/>
      <c r="E435" s="130"/>
      <c r="F435" s="130"/>
      <c r="G435" s="130"/>
      <c r="H435" s="130"/>
    </row>
    <row r="436" spans="1:8" ht="22.5" customHeight="1" x14ac:dyDescent="0.15">
      <c r="A436" s="292" t="s">
        <v>307</v>
      </c>
      <c r="B436" s="246"/>
      <c r="C436" s="129"/>
      <c r="D436" s="130"/>
      <c r="E436" s="130"/>
      <c r="F436" s="130"/>
      <c r="G436" s="130"/>
      <c r="H436" s="130"/>
    </row>
    <row r="437" spans="1:8" x14ac:dyDescent="0.15">
      <c r="A437" s="55" t="s">
        <v>308</v>
      </c>
      <c r="C437" s="129"/>
      <c r="D437" s="130"/>
      <c r="E437" s="130"/>
      <c r="F437" s="130"/>
      <c r="G437" s="130"/>
      <c r="H437" s="130"/>
    </row>
    <row r="438" spans="1:8" x14ac:dyDescent="0.15">
      <c r="A438" s="55" t="s">
        <v>309</v>
      </c>
      <c r="C438" s="129"/>
      <c r="D438" s="130"/>
      <c r="E438" s="130"/>
      <c r="F438" s="130"/>
      <c r="G438" s="130"/>
      <c r="H438" s="130"/>
    </row>
    <row r="439" spans="1:8" x14ac:dyDescent="0.15">
      <c r="A439" s="55" t="s">
        <v>310</v>
      </c>
      <c r="C439" s="129"/>
      <c r="D439" s="130"/>
      <c r="E439" s="130"/>
      <c r="F439" s="130"/>
      <c r="G439" s="130"/>
      <c r="H439" s="130"/>
    </row>
    <row r="440" spans="1:8" x14ac:dyDescent="0.15">
      <c r="A440" s="55" t="s">
        <v>311</v>
      </c>
      <c r="C440" s="129"/>
      <c r="D440" s="130"/>
      <c r="E440" s="130"/>
      <c r="F440" s="130"/>
      <c r="G440" s="130"/>
      <c r="H440" s="130"/>
    </row>
    <row r="441" spans="1:8" x14ac:dyDescent="0.15">
      <c r="A441" s="55" t="s">
        <v>312</v>
      </c>
      <c r="C441" s="129"/>
      <c r="D441" s="130"/>
      <c r="E441" s="130"/>
      <c r="F441" s="130"/>
      <c r="G441" s="130"/>
      <c r="H441" s="130"/>
    </row>
    <row r="442" spans="1:8" ht="33" customHeight="1" x14ac:dyDescent="0.15">
      <c r="A442" s="288" t="s">
        <v>313</v>
      </c>
      <c r="B442" s="259"/>
      <c r="C442" s="124">
        <f>SUM(C443:C451)</f>
        <v>0</v>
      </c>
      <c r="D442" s="124">
        <f t="shared" ref="D442:H442" si="49">SUM(D443:D451)</f>
        <v>0</v>
      </c>
      <c r="E442" s="124">
        <f t="shared" si="49"/>
        <v>0</v>
      </c>
      <c r="F442" s="124">
        <f t="shared" si="49"/>
        <v>0</v>
      </c>
      <c r="G442" s="124">
        <f t="shared" si="49"/>
        <v>0</v>
      </c>
      <c r="H442" s="124">
        <f t="shared" si="49"/>
        <v>0</v>
      </c>
    </row>
    <row r="443" spans="1:8" ht="25.5" customHeight="1" x14ac:dyDescent="0.15">
      <c r="A443" s="292" t="s">
        <v>314</v>
      </c>
      <c r="B443" s="246"/>
      <c r="C443" s="129"/>
      <c r="D443" s="130"/>
      <c r="E443" s="130"/>
      <c r="F443" s="130"/>
      <c r="G443" s="130"/>
      <c r="H443" s="130"/>
    </row>
    <row r="444" spans="1:8" x14ac:dyDescent="0.15">
      <c r="A444" s="55" t="s">
        <v>315</v>
      </c>
      <c r="C444" s="129"/>
      <c r="D444" s="130"/>
      <c r="E444" s="130"/>
      <c r="F444" s="130"/>
      <c r="G444" s="130"/>
      <c r="H444" s="130"/>
    </row>
    <row r="445" spans="1:8" ht="23.25" customHeight="1" x14ac:dyDescent="0.15">
      <c r="A445" s="292" t="s">
        <v>316</v>
      </c>
      <c r="B445" s="246"/>
      <c r="C445" s="129"/>
      <c r="D445" s="130"/>
      <c r="E445" s="130"/>
      <c r="F445" s="130"/>
      <c r="G445" s="130"/>
      <c r="H445" s="130"/>
    </row>
    <row r="446" spans="1:8" ht="23.25" customHeight="1" x14ac:dyDescent="0.15">
      <c r="A446" s="292" t="s">
        <v>317</v>
      </c>
      <c r="B446" s="246"/>
      <c r="C446" s="129"/>
      <c r="D446" s="130"/>
      <c r="E446" s="130"/>
      <c r="F446" s="130"/>
      <c r="G446" s="130"/>
      <c r="H446" s="130"/>
    </row>
    <row r="447" spans="1:8" ht="25.5" customHeight="1" x14ac:dyDescent="0.15">
      <c r="A447" s="292" t="s">
        <v>318</v>
      </c>
      <c r="B447" s="246"/>
      <c r="C447" s="129"/>
      <c r="D447" s="130"/>
      <c r="E447" s="130"/>
      <c r="F447" s="130"/>
      <c r="G447" s="130"/>
      <c r="H447" s="130"/>
    </row>
    <row r="448" spans="1:8" x14ac:dyDescent="0.15">
      <c r="A448" s="55" t="s">
        <v>319</v>
      </c>
      <c r="C448" s="129"/>
      <c r="D448" s="130"/>
      <c r="E448" s="130"/>
      <c r="F448" s="130"/>
      <c r="G448" s="130"/>
      <c r="H448" s="130"/>
    </row>
    <row r="449" spans="1:8" ht="23.25" customHeight="1" x14ac:dyDescent="0.15">
      <c r="A449" s="292" t="s">
        <v>320</v>
      </c>
      <c r="B449" s="246"/>
      <c r="C449" s="129"/>
      <c r="D449" s="130"/>
      <c r="E449" s="130"/>
      <c r="F449" s="130"/>
      <c r="G449" s="130"/>
      <c r="H449" s="130"/>
    </row>
    <row r="450" spans="1:8" x14ac:dyDescent="0.15">
      <c r="A450" s="55" t="s">
        <v>321</v>
      </c>
      <c r="C450" s="129"/>
      <c r="D450" s="130"/>
      <c r="E450" s="130"/>
      <c r="F450" s="130"/>
      <c r="G450" s="130"/>
      <c r="H450" s="130"/>
    </row>
    <row r="451" spans="1:8" ht="20.25" customHeight="1" x14ac:dyDescent="0.15">
      <c r="A451" s="292" t="s">
        <v>322</v>
      </c>
      <c r="B451" s="246"/>
      <c r="C451" s="129"/>
      <c r="D451" s="130"/>
      <c r="E451" s="130"/>
      <c r="F451" s="130"/>
      <c r="G451" s="130"/>
      <c r="H451" s="130"/>
    </row>
    <row r="452" spans="1:8" x14ac:dyDescent="0.15">
      <c r="A452" s="289" t="s">
        <v>323</v>
      </c>
      <c r="B452" s="290"/>
      <c r="C452" s="124">
        <f>SUM(C453:C461)</f>
        <v>0</v>
      </c>
      <c r="D452" s="124">
        <f t="shared" ref="D452:H452" si="50">SUM(D453:D461)</f>
        <v>0</v>
      </c>
      <c r="E452" s="124">
        <f t="shared" si="50"/>
        <v>0</v>
      </c>
      <c r="F452" s="124">
        <f t="shared" si="50"/>
        <v>0</v>
      </c>
      <c r="G452" s="124">
        <f t="shared" si="50"/>
        <v>0</v>
      </c>
      <c r="H452" s="124">
        <f t="shared" si="50"/>
        <v>0</v>
      </c>
    </row>
    <row r="453" spans="1:8" x14ac:dyDescent="0.15">
      <c r="A453" s="55" t="s">
        <v>324</v>
      </c>
      <c r="C453" s="129"/>
      <c r="D453" s="130"/>
      <c r="E453" s="130"/>
      <c r="F453" s="130"/>
      <c r="G453" s="130"/>
      <c r="H453" s="130"/>
    </row>
    <row r="454" spans="1:8" x14ac:dyDescent="0.15">
      <c r="A454" s="55" t="s">
        <v>325</v>
      </c>
      <c r="C454" s="129"/>
      <c r="D454" s="130"/>
      <c r="E454" s="130"/>
      <c r="F454" s="130"/>
      <c r="G454" s="130"/>
      <c r="H454" s="130"/>
    </row>
    <row r="455" spans="1:8" ht="22.5" customHeight="1" x14ac:dyDescent="0.15">
      <c r="A455" s="292" t="s">
        <v>326</v>
      </c>
      <c r="B455" s="246"/>
      <c r="C455" s="129"/>
      <c r="D455" s="130"/>
      <c r="E455" s="130"/>
      <c r="F455" s="130"/>
      <c r="G455" s="130"/>
      <c r="H455" s="130"/>
    </row>
    <row r="456" spans="1:8" x14ac:dyDescent="0.15">
      <c r="A456" s="55" t="s">
        <v>327</v>
      </c>
      <c r="C456" s="129"/>
      <c r="D456" s="130"/>
      <c r="E456" s="130"/>
      <c r="F456" s="130"/>
      <c r="G456" s="130"/>
      <c r="H456" s="130"/>
    </row>
    <row r="457" spans="1:8" ht="23.25" customHeight="1" x14ac:dyDescent="0.15">
      <c r="A457" s="292" t="s">
        <v>328</v>
      </c>
      <c r="B457" s="246"/>
      <c r="C457" s="129"/>
      <c r="D457" s="130"/>
      <c r="E457" s="130"/>
      <c r="F457" s="130"/>
      <c r="G457" s="130"/>
      <c r="H457" s="130"/>
    </row>
    <row r="458" spans="1:8" x14ac:dyDescent="0.15">
      <c r="A458" s="55" t="s">
        <v>329</v>
      </c>
      <c r="C458" s="129"/>
      <c r="D458" s="130"/>
      <c r="E458" s="130"/>
      <c r="F458" s="130"/>
      <c r="G458" s="130"/>
      <c r="H458" s="130"/>
    </row>
    <row r="459" spans="1:8" x14ac:dyDescent="0.15">
      <c r="A459" s="55" t="s">
        <v>330</v>
      </c>
      <c r="C459" s="129"/>
      <c r="D459" s="130"/>
      <c r="E459" s="130"/>
      <c r="F459" s="130"/>
      <c r="G459" s="130"/>
      <c r="H459" s="130"/>
    </row>
    <row r="460" spans="1:8" x14ac:dyDescent="0.15">
      <c r="A460" s="55" t="s">
        <v>331</v>
      </c>
      <c r="C460" s="129"/>
      <c r="D460" s="130"/>
      <c r="E460" s="130"/>
      <c r="F460" s="130"/>
      <c r="G460" s="130"/>
      <c r="H460" s="130"/>
    </row>
    <row r="461" spans="1:8" x14ac:dyDescent="0.15">
      <c r="A461" s="55" t="s">
        <v>332</v>
      </c>
      <c r="C461" s="129"/>
      <c r="D461" s="130"/>
      <c r="E461" s="130"/>
      <c r="F461" s="130"/>
      <c r="G461" s="130"/>
      <c r="H461" s="130"/>
    </row>
    <row r="462" spans="1:8" ht="37.5" customHeight="1" x14ac:dyDescent="0.15">
      <c r="A462" s="292" t="s">
        <v>333</v>
      </c>
      <c r="B462" s="246"/>
      <c r="C462" s="124">
        <f>SUM(C463:C471)</f>
        <v>0</v>
      </c>
      <c r="D462" s="124">
        <f t="shared" ref="D462:H462" si="51">SUM(D463:D471)</f>
        <v>0</v>
      </c>
      <c r="E462" s="124">
        <f t="shared" si="51"/>
        <v>0</v>
      </c>
      <c r="F462" s="124">
        <f t="shared" si="51"/>
        <v>0</v>
      </c>
      <c r="G462" s="124">
        <f t="shared" si="51"/>
        <v>0</v>
      </c>
      <c r="H462" s="124">
        <f t="shared" si="51"/>
        <v>0</v>
      </c>
    </row>
    <row r="463" spans="1:8" ht="22.5" customHeight="1" x14ac:dyDescent="0.15">
      <c r="A463" s="292" t="s">
        <v>334</v>
      </c>
      <c r="B463" s="246"/>
      <c r="C463" s="129"/>
      <c r="D463" s="130"/>
      <c r="E463" s="130"/>
      <c r="F463" s="130"/>
      <c r="G463" s="130"/>
      <c r="H463" s="130"/>
    </row>
    <row r="464" spans="1:8" x14ac:dyDescent="0.15">
      <c r="A464" s="55" t="s">
        <v>335</v>
      </c>
      <c r="C464" s="129"/>
      <c r="D464" s="130"/>
      <c r="E464" s="130"/>
      <c r="F464" s="130"/>
      <c r="G464" s="130"/>
      <c r="H464" s="130"/>
    </row>
    <row r="465" spans="1:8" x14ac:dyDescent="0.15">
      <c r="A465" s="55" t="s">
        <v>336</v>
      </c>
      <c r="C465" s="129"/>
      <c r="D465" s="130"/>
      <c r="E465" s="130"/>
      <c r="F465" s="130"/>
      <c r="G465" s="130"/>
      <c r="H465" s="130"/>
    </row>
    <row r="466" spans="1:8" x14ac:dyDescent="0.15">
      <c r="A466" s="55" t="s">
        <v>337</v>
      </c>
      <c r="C466" s="129"/>
      <c r="D466" s="130"/>
      <c r="E466" s="130"/>
      <c r="F466" s="130"/>
      <c r="G466" s="130"/>
      <c r="H466" s="130"/>
    </row>
    <row r="467" spans="1:8" x14ac:dyDescent="0.15">
      <c r="A467" s="55" t="s">
        <v>338</v>
      </c>
      <c r="C467" s="129"/>
      <c r="D467" s="130"/>
      <c r="E467" s="130"/>
      <c r="F467" s="130"/>
      <c r="G467" s="130"/>
      <c r="H467" s="130"/>
    </row>
    <row r="468" spans="1:8" ht="21.75" customHeight="1" x14ac:dyDescent="0.15">
      <c r="A468" s="292" t="s">
        <v>339</v>
      </c>
      <c r="B468" s="246"/>
      <c r="C468" s="129"/>
      <c r="D468" s="130"/>
      <c r="E468" s="130"/>
      <c r="F468" s="130"/>
      <c r="G468" s="130"/>
      <c r="H468" s="130"/>
    </row>
    <row r="469" spans="1:8" x14ac:dyDescent="0.15">
      <c r="A469" s="55" t="s">
        <v>340</v>
      </c>
      <c r="C469" s="129"/>
      <c r="D469" s="130"/>
      <c r="E469" s="130"/>
      <c r="F469" s="130"/>
      <c r="G469" s="130"/>
      <c r="H469" s="130"/>
    </row>
    <row r="470" spans="1:8" x14ac:dyDescent="0.15">
      <c r="A470" s="55" t="s">
        <v>341</v>
      </c>
      <c r="C470" s="129"/>
      <c r="D470" s="130"/>
      <c r="E470" s="130"/>
      <c r="F470" s="130"/>
      <c r="G470" s="130"/>
      <c r="H470" s="130"/>
    </row>
    <row r="471" spans="1:8" x14ac:dyDescent="0.15">
      <c r="A471" s="55" t="s">
        <v>342</v>
      </c>
      <c r="C471" s="129"/>
      <c r="D471" s="130"/>
      <c r="E471" s="130"/>
      <c r="F471" s="130"/>
      <c r="G471" s="130"/>
      <c r="H471" s="130"/>
    </row>
    <row r="472" spans="1:8" ht="23.25" customHeight="1" x14ac:dyDescent="0.15">
      <c r="A472" s="274" t="s">
        <v>343</v>
      </c>
      <c r="B472" s="259"/>
      <c r="C472" s="124">
        <f>SUM(C473:C481)</f>
        <v>0</v>
      </c>
      <c r="D472" s="124">
        <f t="shared" ref="D472:H472" si="52">SUM(D473:D481)</f>
        <v>0</v>
      </c>
      <c r="E472" s="124">
        <f t="shared" si="52"/>
        <v>0</v>
      </c>
      <c r="F472" s="124">
        <f t="shared" si="52"/>
        <v>0</v>
      </c>
      <c r="G472" s="124">
        <f t="shared" si="52"/>
        <v>0</v>
      </c>
      <c r="H472" s="124">
        <f t="shared" si="52"/>
        <v>0</v>
      </c>
    </row>
    <row r="473" spans="1:8" x14ac:dyDescent="0.15">
      <c r="A473" s="55" t="s">
        <v>344</v>
      </c>
      <c r="C473" s="129"/>
      <c r="D473" s="130"/>
      <c r="E473" s="130"/>
      <c r="F473" s="130"/>
      <c r="G473" s="130"/>
      <c r="H473" s="130"/>
    </row>
    <row r="474" spans="1:8" x14ac:dyDescent="0.15">
      <c r="A474" s="55" t="s">
        <v>345</v>
      </c>
      <c r="C474" s="129"/>
      <c r="D474" s="130"/>
      <c r="E474" s="130"/>
      <c r="F474" s="130"/>
      <c r="G474" s="130"/>
      <c r="H474" s="130"/>
    </row>
    <row r="475" spans="1:8" ht="24" customHeight="1" x14ac:dyDescent="0.15">
      <c r="A475" s="274" t="s">
        <v>346</v>
      </c>
      <c r="B475" s="259"/>
      <c r="C475" s="129"/>
      <c r="D475" s="130"/>
      <c r="E475" s="130"/>
      <c r="F475" s="130"/>
      <c r="G475" s="130"/>
      <c r="H475" s="130"/>
    </row>
    <row r="476" spans="1:8" x14ac:dyDescent="0.15">
      <c r="A476" s="55" t="s">
        <v>347</v>
      </c>
      <c r="C476" s="129"/>
      <c r="D476" s="130"/>
      <c r="E476" s="130"/>
      <c r="F476" s="130"/>
      <c r="G476" s="130"/>
      <c r="H476" s="130"/>
    </row>
    <row r="477" spans="1:8" x14ac:dyDescent="0.15">
      <c r="A477" s="55" t="s">
        <v>348</v>
      </c>
      <c r="C477" s="129"/>
      <c r="D477" s="130"/>
      <c r="E477" s="130"/>
      <c r="F477" s="130"/>
      <c r="G477" s="130"/>
      <c r="H477" s="130"/>
    </row>
    <row r="478" spans="1:8" x14ac:dyDescent="0.15">
      <c r="A478" s="55" t="s">
        <v>349</v>
      </c>
      <c r="C478" s="129"/>
      <c r="D478" s="130"/>
      <c r="E478" s="130"/>
      <c r="F478" s="130"/>
      <c r="G478" s="130"/>
      <c r="H478" s="130"/>
    </row>
    <row r="479" spans="1:8" x14ac:dyDescent="0.15">
      <c r="A479" s="55" t="s">
        <v>350</v>
      </c>
      <c r="C479" s="129"/>
      <c r="D479" s="130"/>
      <c r="E479" s="130"/>
      <c r="F479" s="130"/>
      <c r="G479" s="130"/>
      <c r="H479" s="130"/>
    </row>
    <row r="480" spans="1:8" x14ac:dyDescent="0.15">
      <c r="A480" s="55" t="s">
        <v>351</v>
      </c>
      <c r="C480" s="129"/>
      <c r="D480" s="130"/>
      <c r="E480" s="130"/>
      <c r="F480" s="130"/>
      <c r="G480" s="130"/>
      <c r="H480" s="130"/>
    </row>
    <row r="481" spans="1:8" x14ac:dyDescent="0.15">
      <c r="A481" s="55" t="s">
        <v>352</v>
      </c>
      <c r="C481" s="129"/>
      <c r="D481" s="130"/>
      <c r="E481" s="130"/>
      <c r="F481" s="130"/>
      <c r="G481" s="130"/>
      <c r="H481" s="130"/>
    </row>
    <row r="482" spans="1:8" x14ac:dyDescent="0.15">
      <c r="A482" s="289" t="s">
        <v>353</v>
      </c>
      <c r="B482" s="290"/>
      <c r="C482" s="124">
        <f>SUM(C483:C485)</f>
        <v>0</v>
      </c>
      <c r="D482" s="124">
        <f t="shared" ref="D482:H482" si="53">SUM(D483:D485)</f>
        <v>0</v>
      </c>
      <c r="E482" s="124">
        <f t="shared" si="53"/>
        <v>0</v>
      </c>
      <c r="F482" s="124">
        <f t="shared" si="53"/>
        <v>0</v>
      </c>
      <c r="G482" s="124">
        <f t="shared" si="53"/>
        <v>0</v>
      </c>
      <c r="H482" s="124">
        <f t="shared" si="53"/>
        <v>0</v>
      </c>
    </row>
    <row r="483" spans="1:8" x14ac:dyDescent="0.15">
      <c r="A483" s="55" t="s">
        <v>354</v>
      </c>
      <c r="C483" s="129"/>
      <c r="D483" s="130"/>
      <c r="E483" s="130"/>
      <c r="F483" s="130"/>
      <c r="G483" s="130"/>
      <c r="H483" s="130"/>
    </row>
    <row r="484" spans="1:8" x14ac:dyDescent="0.15">
      <c r="A484" s="55" t="s">
        <v>355</v>
      </c>
      <c r="C484" s="129"/>
      <c r="D484" s="130"/>
      <c r="E484" s="130"/>
      <c r="F484" s="130"/>
      <c r="G484" s="130"/>
      <c r="H484" s="130"/>
    </row>
    <row r="485" spans="1:8" ht="24" customHeight="1" x14ac:dyDescent="0.15">
      <c r="A485" s="274" t="s">
        <v>356</v>
      </c>
      <c r="B485" s="259"/>
      <c r="C485" s="129"/>
      <c r="D485" s="130"/>
      <c r="E485" s="130"/>
      <c r="F485" s="130"/>
      <c r="G485" s="130"/>
      <c r="H485" s="130"/>
    </row>
    <row r="486" spans="1:8" ht="27" customHeight="1" x14ac:dyDescent="0.15">
      <c r="A486" s="274" t="s">
        <v>357</v>
      </c>
      <c r="B486" s="259"/>
      <c r="C486" s="124">
        <f>SUM(C487:C494)</f>
        <v>0</v>
      </c>
      <c r="D486" s="124">
        <f t="shared" ref="D486:H486" si="54">SUM(D487:D494)</f>
        <v>0</v>
      </c>
      <c r="E486" s="124">
        <f t="shared" si="54"/>
        <v>0</v>
      </c>
      <c r="F486" s="124">
        <f t="shared" si="54"/>
        <v>0</v>
      </c>
      <c r="G486" s="124">
        <f t="shared" si="54"/>
        <v>0</v>
      </c>
      <c r="H486" s="124">
        <f t="shared" si="54"/>
        <v>0</v>
      </c>
    </row>
    <row r="487" spans="1:8" ht="24" customHeight="1" x14ac:dyDescent="0.15">
      <c r="A487" s="274" t="s">
        <v>358</v>
      </c>
      <c r="B487" s="259"/>
      <c r="C487" s="129"/>
      <c r="D487" s="130"/>
      <c r="E487" s="130"/>
      <c r="F487" s="130"/>
      <c r="G487" s="130"/>
      <c r="H487" s="130"/>
    </row>
    <row r="488" spans="1:8" x14ac:dyDescent="0.15">
      <c r="A488" s="55" t="s">
        <v>359</v>
      </c>
      <c r="C488" s="129"/>
      <c r="D488" s="130"/>
      <c r="E488" s="130"/>
      <c r="F488" s="130"/>
      <c r="G488" s="130"/>
      <c r="H488" s="130"/>
    </row>
    <row r="489" spans="1:8" x14ac:dyDescent="0.15">
      <c r="A489" s="55" t="s">
        <v>360</v>
      </c>
      <c r="C489" s="129"/>
      <c r="D489" s="130"/>
      <c r="E489" s="130"/>
      <c r="F489" s="130"/>
      <c r="G489" s="130"/>
      <c r="H489" s="130"/>
    </row>
    <row r="490" spans="1:8" x14ac:dyDescent="0.15">
      <c r="A490" s="55" t="s">
        <v>361</v>
      </c>
      <c r="C490" s="129"/>
      <c r="D490" s="130"/>
      <c r="E490" s="130"/>
      <c r="F490" s="130"/>
      <c r="G490" s="130"/>
      <c r="H490" s="130"/>
    </row>
    <row r="491" spans="1:8" ht="25.5" customHeight="1" x14ac:dyDescent="0.15">
      <c r="A491" s="274" t="s">
        <v>362</v>
      </c>
      <c r="B491" s="259"/>
      <c r="C491" s="129"/>
      <c r="D491" s="130"/>
      <c r="E491" s="130"/>
      <c r="F491" s="130"/>
      <c r="G491" s="130"/>
      <c r="H491" s="130"/>
    </row>
    <row r="492" spans="1:8" x14ac:dyDescent="0.15">
      <c r="A492" s="55" t="s">
        <v>363</v>
      </c>
      <c r="C492" s="129"/>
      <c r="D492" s="130"/>
      <c r="E492" s="130"/>
      <c r="F492" s="130"/>
      <c r="G492" s="130"/>
      <c r="H492" s="130"/>
    </row>
    <row r="493" spans="1:8" x14ac:dyDescent="0.15">
      <c r="A493" s="55" t="s">
        <v>364</v>
      </c>
      <c r="C493" s="129"/>
      <c r="D493" s="130"/>
      <c r="E493" s="130"/>
      <c r="F493" s="130"/>
      <c r="G493" s="130"/>
      <c r="H493" s="130"/>
    </row>
    <row r="494" spans="1:8" ht="21.75" customHeight="1" x14ac:dyDescent="0.15">
      <c r="A494" s="274" t="s">
        <v>365</v>
      </c>
      <c r="B494" s="259"/>
      <c r="C494" s="129"/>
      <c r="D494" s="130"/>
      <c r="E494" s="130"/>
      <c r="F494" s="130"/>
      <c r="G494" s="130"/>
      <c r="H494" s="130"/>
    </row>
    <row r="495" spans="1:8" ht="21.75" customHeight="1" x14ac:dyDescent="0.15">
      <c r="A495" s="274" t="s">
        <v>366</v>
      </c>
      <c r="B495" s="259"/>
      <c r="C495" s="124">
        <f>SUM(C496:C498)</f>
        <v>0</v>
      </c>
      <c r="D495" s="124">
        <f t="shared" ref="D495:H495" si="55">SUM(D496:D498)</f>
        <v>0</v>
      </c>
      <c r="E495" s="124">
        <f t="shared" si="55"/>
        <v>0</v>
      </c>
      <c r="F495" s="124">
        <f t="shared" si="55"/>
        <v>0</v>
      </c>
      <c r="G495" s="124">
        <f t="shared" si="55"/>
        <v>0</v>
      </c>
      <c r="H495" s="124">
        <f t="shared" si="55"/>
        <v>0</v>
      </c>
    </row>
    <row r="496" spans="1:8" x14ac:dyDescent="0.15">
      <c r="A496" s="55" t="s">
        <v>367</v>
      </c>
      <c r="C496" s="129"/>
      <c r="D496" s="130"/>
      <c r="E496" s="130"/>
      <c r="F496" s="130"/>
      <c r="G496" s="130"/>
      <c r="H496" s="130"/>
    </row>
    <row r="497" spans="1:8" x14ac:dyDescent="0.15">
      <c r="A497" s="55" t="s">
        <v>368</v>
      </c>
      <c r="C497" s="129"/>
      <c r="D497" s="130"/>
      <c r="E497" s="130"/>
      <c r="F497" s="130"/>
      <c r="G497" s="130"/>
      <c r="H497" s="130"/>
    </row>
    <row r="498" spans="1:8" x14ac:dyDescent="0.15">
      <c r="A498" s="55" t="s">
        <v>369</v>
      </c>
      <c r="C498" s="129"/>
      <c r="D498" s="130"/>
      <c r="E498" s="130"/>
      <c r="F498" s="130"/>
      <c r="G498" s="130"/>
      <c r="H498" s="130"/>
    </row>
    <row r="499" spans="1:8" x14ac:dyDescent="0.15">
      <c r="A499" s="289" t="s">
        <v>370</v>
      </c>
      <c r="B499" s="290"/>
      <c r="C499" s="124">
        <f>SUM(C500:C506)</f>
        <v>0</v>
      </c>
      <c r="D499" s="124">
        <f t="shared" ref="D499:H499" si="56">SUM(D500:D506)</f>
        <v>0</v>
      </c>
      <c r="E499" s="124">
        <f t="shared" si="56"/>
        <v>0</v>
      </c>
      <c r="F499" s="124">
        <f t="shared" si="56"/>
        <v>0</v>
      </c>
      <c r="G499" s="124">
        <f t="shared" si="56"/>
        <v>0</v>
      </c>
      <c r="H499" s="124">
        <f t="shared" si="56"/>
        <v>0</v>
      </c>
    </row>
    <row r="500" spans="1:8" x14ac:dyDescent="0.15">
      <c r="A500" s="55" t="s">
        <v>371</v>
      </c>
      <c r="C500" s="129"/>
      <c r="D500" s="130"/>
      <c r="E500" s="130"/>
      <c r="F500" s="130"/>
      <c r="G500" s="130"/>
      <c r="H500" s="130"/>
    </row>
    <row r="501" spans="1:8" x14ac:dyDescent="0.15">
      <c r="A501" s="55" t="s">
        <v>372</v>
      </c>
      <c r="C501" s="129"/>
      <c r="D501" s="130"/>
      <c r="E501" s="130"/>
      <c r="F501" s="130"/>
      <c r="G501" s="130"/>
      <c r="H501" s="130"/>
    </row>
    <row r="502" spans="1:8" x14ac:dyDescent="0.15">
      <c r="A502" s="55" t="s">
        <v>373</v>
      </c>
      <c r="C502" s="129"/>
      <c r="D502" s="130"/>
      <c r="E502" s="130"/>
      <c r="F502" s="130"/>
      <c r="G502" s="130"/>
      <c r="H502" s="130"/>
    </row>
    <row r="503" spans="1:8" x14ac:dyDescent="0.15">
      <c r="A503" s="55" t="s">
        <v>374</v>
      </c>
      <c r="C503" s="129"/>
      <c r="D503" s="130"/>
      <c r="E503" s="130"/>
      <c r="F503" s="130"/>
      <c r="G503" s="130"/>
      <c r="H503" s="130"/>
    </row>
    <row r="504" spans="1:8" x14ac:dyDescent="0.15">
      <c r="A504" s="55" t="s">
        <v>375</v>
      </c>
      <c r="C504" s="129"/>
      <c r="D504" s="130"/>
      <c r="E504" s="130"/>
      <c r="F504" s="130"/>
      <c r="G504" s="130"/>
      <c r="H504" s="130"/>
    </row>
    <row r="505" spans="1:8" x14ac:dyDescent="0.15">
      <c r="A505" s="55" t="s">
        <v>376</v>
      </c>
      <c r="C505" s="129"/>
      <c r="D505" s="130"/>
      <c r="E505" s="130"/>
      <c r="F505" s="130"/>
      <c r="G505" s="130"/>
      <c r="H505" s="130"/>
    </row>
    <row r="506" spans="1:8" ht="24" customHeight="1" x14ac:dyDescent="0.15">
      <c r="A506" s="274" t="s">
        <v>377</v>
      </c>
      <c r="B506" s="259"/>
      <c r="C506" s="129"/>
      <c r="D506" s="130"/>
      <c r="E506" s="130"/>
      <c r="F506" s="130"/>
      <c r="G506" s="130"/>
      <c r="H506" s="130"/>
    </row>
    <row r="507" spans="1:8" x14ac:dyDescent="0.15">
      <c r="A507" s="54"/>
      <c r="B507" s="55"/>
      <c r="C507" s="129"/>
      <c r="D507" s="130"/>
      <c r="E507" s="130"/>
      <c r="F507" s="130"/>
      <c r="G507" s="130"/>
      <c r="H507" s="130"/>
    </row>
    <row r="508" spans="1:8" x14ac:dyDescent="0.15">
      <c r="A508" s="272" t="s">
        <v>379</v>
      </c>
      <c r="B508" s="324"/>
      <c r="C508" s="124">
        <f t="shared" ref="C508:H508" si="57">+C357+C432</f>
        <v>10312213</v>
      </c>
      <c r="D508" s="124">
        <f t="shared" si="57"/>
        <v>15170507</v>
      </c>
      <c r="E508" s="124">
        <f t="shared" si="57"/>
        <v>25482720</v>
      </c>
      <c r="F508" s="124">
        <f t="shared" si="57"/>
        <v>25454393</v>
      </c>
      <c r="G508" s="124">
        <f t="shared" si="57"/>
        <v>25454393</v>
      </c>
      <c r="H508" s="124">
        <f t="shared" si="57"/>
        <v>28327</v>
      </c>
    </row>
    <row r="509" spans="1:8" ht="11.25" thickBot="1" x14ac:dyDescent="0.2">
      <c r="A509" s="67"/>
      <c r="B509" s="68"/>
      <c r="C509" s="134"/>
      <c r="D509" s="135"/>
      <c r="E509" s="135"/>
      <c r="F509" s="135"/>
      <c r="G509" s="135"/>
      <c r="H509" s="135"/>
    </row>
    <row r="521" spans="1:8" x14ac:dyDescent="0.15">
      <c r="A521" s="81"/>
      <c r="B521" s="81"/>
      <c r="C521" s="147"/>
      <c r="D521" s="147"/>
      <c r="E521" s="147"/>
      <c r="F521" s="147"/>
      <c r="G521" s="147"/>
      <c r="H521" s="147"/>
    </row>
    <row r="522" spans="1:8" ht="11.25" thickBot="1" x14ac:dyDescent="0.2">
      <c r="G522" s="118"/>
    </row>
    <row r="523" spans="1:8" ht="10.5" customHeight="1" x14ac:dyDescent="0.15">
      <c r="A523" s="308" t="s">
        <v>446</v>
      </c>
      <c r="B523" s="309"/>
      <c r="C523" s="309"/>
      <c r="D523" s="309"/>
      <c r="E523" s="309"/>
      <c r="F523" s="309"/>
      <c r="G523" s="312"/>
    </row>
    <row r="524" spans="1:8" x14ac:dyDescent="0.15">
      <c r="A524" s="220" t="s">
        <v>298</v>
      </c>
      <c r="B524" s="221"/>
      <c r="C524" s="221"/>
      <c r="D524" s="221"/>
      <c r="E524" s="221"/>
      <c r="F524" s="221"/>
      <c r="G524" s="222"/>
    </row>
    <row r="525" spans="1:8" x14ac:dyDescent="0.15">
      <c r="A525" s="220" t="s">
        <v>380</v>
      </c>
      <c r="B525" s="221"/>
      <c r="C525" s="221"/>
      <c r="D525" s="221"/>
      <c r="E525" s="221"/>
      <c r="F525" s="221"/>
      <c r="G525" s="222"/>
    </row>
    <row r="526" spans="1:8" x14ac:dyDescent="0.15">
      <c r="A526" s="220" t="s">
        <v>455</v>
      </c>
      <c r="B526" s="221"/>
      <c r="C526" s="221"/>
      <c r="D526" s="221"/>
      <c r="E526" s="221"/>
      <c r="F526" s="221"/>
      <c r="G526" s="222"/>
    </row>
    <row r="527" spans="1:8" ht="11.25" thickBot="1" x14ac:dyDescent="0.2">
      <c r="A527" s="223" t="s">
        <v>1</v>
      </c>
      <c r="B527" s="224"/>
      <c r="C527" s="224"/>
      <c r="D527" s="224"/>
      <c r="E527" s="224"/>
      <c r="F527" s="224"/>
      <c r="G527" s="225"/>
    </row>
    <row r="528" spans="1:8" ht="11.25" thickBot="1" x14ac:dyDescent="0.2">
      <c r="A528" s="301" t="s">
        <v>2</v>
      </c>
      <c r="B528" s="230" t="s">
        <v>300</v>
      </c>
      <c r="C528" s="231"/>
      <c r="D528" s="231"/>
      <c r="E528" s="231"/>
      <c r="F528" s="232"/>
      <c r="G528" s="301" t="s">
        <v>301</v>
      </c>
    </row>
    <row r="529" spans="1:7" ht="21.75" thickBot="1" x14ac:dyDescent="0.2">
      <c r="A529" s="302"/>
      <c r="B529" s="36" t="s">
        <v>187</v>
      </c>
      <c r="C529" s="36" t="s">
        <v>231</v>
      </c>
      <c r="D529" s="36" t="s">
        <v>232</v>
      </c>
      <c r="E529" s="36" t="s">
        <v>188</v>
      </c>
      <c r="F529" s="36" t="s">
        <v>205</v>
      </c>
      <c r="G529" s="302"/>
    </row>
    <row r="530" spans="1:7" x14ac:dyDescent="0.15">
      <c r="A530" s="6" t="s">
        <v>381</v>
      </c>
      <c r="B530" s="304">
        <f>SUM(B532:B539)</f>
        <v>10312213</v>
      </c>
      <c r="C530" s="304">
        <f t="shared" ref="C530:F530" si="58">SUM(C532:C539)</f>
        <v>15170507</v>
      </c>
      <c r="D530" s="304">
        <f t="shared" si="58"/>
        <v>25482720</v>
      </c>
      <c r="E530" s="304">
        <f t="shared" si="58"/>
        <v>25454393</v>
      </c>
      <c r="F530" s="304">
        <f t="shared" si="58"/>
        <v>25454393</v>
      </c>
      <c r="G530" s="306">
        <f>SUM(G532:G539)</f>
        <v>28327</v>
      </c>
    </row>
    <row r="531" spans="1:7" x14ac:dyDescent="0.15">
      <c r="A531" s="6" t="s">
        <v>382</v>
      </c>
      <c r="B531" s="305"/>
      <c r="C531" s="305"/>
      <c r="D531" s="305"/>
      <c r="E531" s="305"/>
      <c r="F531" s="305"/>
      <c r="G531" s="307"/>
    </row>
    <row r="532" spans="1:7" x14ac:dyDescent="0.15">
      <c r="A532" s="11" t="s">
        <v>457</v>
      </c>
      <c r="B532" s="129">
        <v>10312213</v>
      </c>
      <c r="C532" s="130">
        <v>15170507</v>
      </c>
      <c r="D532" s="130">
        <v>25482720</v>
      </c>
      <c r="E532" s="130">
        <v>25454393</v>
      </c>
      <c r="F532" s="130">
        <v>25454393</v>
      </c>
      <c r="G532" s="149">
        <f>+D532-F532</f>
        <v>28327</v>
      </c>
    </row>
    <row r="533" spans="1:7" s="145" customFormat="1" ht="21" x14ac:dyDescent="0.15">
      <c r="A533" s="143" t="s">
        <v>384</v>
      </c>
      <c r="B533" s="144"/>
      <c r="C533" s="144"/>
      <c r="D533" s="144"/>
      <c r="E533" s="144"/>
      <c r="F533" s="144"/>
      <c r="G533" s="144"/>
    </row>
    <row r="534" spans="1:7" s="145" customFormat="1" ht="21" x14ac:dyDescent="0.15">
      <c r="A534" s="143" t="s">
        <v>385</v>
      </c>
      <c r="B534" s="144"/>
      <c r="C534" s="144"/>
      <c r="D534" s="144"/>
      <c r="E534" s="144"/>
      <c r="F534" s="144"/>
      <c r="G534" s="144"/>
    </row>
    <row r="535" spans="1:7" s="145" customFormat="1" ht="21" x14ac:dyDescent="0.15">
      <c r="A535" s="143" t="s">
        <v>386</v>
      </c>
      <c r="B535" s="144"/>
      <c r="C535" s="144"/>
      <c r="D535" s="144"/>
      <c r="E535" s="144"/>
      <c r="F535" s="144"/>
      <c r="G535" s="144"/>
    </row>
    <row r="536" spans="1:7" s="145" customFormat="1" ht="21" x14ac:dyDescent="0.15">
      <c r="A536" s="143" t="s">
        <v>387</v>
      </c>
      <c r="B536" s="144"/>
      <c r="C536" s="144"/>
      <c r="D536" s="144"/>
      <c r="E536" s="144"/>
      <c r="F536" s="144"/>
      <c r="G536" s="144"/>
    </row>
    <row r="537" spans="1:7" s="145" customFormat="1" ht="21" x14ac:dyDescent="0.15">
      <c r="A537" s="143" t="s">
        <v>388</v>
      </c>
      <c r="B537" s="144"/>
      <c r="C537" s="144"/>
      <c r="D537" s="144"/>
      <c r="E537" s="144"/>
      <c r="F537" s="144"/>
      <c r="G537" s="144"/>
    </row>
    <row r="538" spans="1:7" s="145" customFormat="1" ht="21" x14ac:dyDescent="0.15">
      <c r="A538" s="143" t="s">
        <v>389</v>
      </c>
      <c r="B538" s="144"/>
      <c r="C538" s="144"/>
      <c r="D538" s="144"/>
      <c r="E538" s="144"/>
      <c r="F538" s="144"/>
      <c r="G538" s="144"/>
    </row>
    <row r="539" spans="1:7" s="145" customFormat="1" ht="21" x14ac:dyDescent="0.15">
      <c r="A539" s="143" t="s">
        <v>390</v>
      </c>
      <c r="B539" s="144"/>
      <c r="C539" s="144"/>
      <c r="D539" s="144"/>
      <c r="E539" s="144"/>
      <c r="F539" s="144"/>
      <c r="G539" s="144"/>
    </row>
    <row r="540" spans="1:7" x14ac:dyDescent="0.15">
      <c r="A540" s="11"/>
      <c r="B540" s="70"/>
      <c r="C540" s="70"/>
      <c r="D540" s="70"/>
      <c r="E540" s="70"/>
      <c r="F540" s="70"/>
      <c r="G540" s="70"/>
    </row>
    <row r="541" spans="1:7" x14ac:dyDescent="0.15">
      <c r="A541" s="30" t="s">
        <v>391</v>
      </c>
      <c r="B541" s="303">
        <f>SUM(B543:B550)</f>
        <v>0</v>
      </c>
      <c r="C541" s="303">
        <f t="shared" ref="C541:G541" si="59">SUM(C543:C550)</f>
        <v>0</v>
      </c>
      <c r="D541" s="303">
        <f t="shared" si="59"/>
        <v>0</v>
      </c>
      <c r="E541" s="303">
        <f t="shared" si="59"/>
        <v>0</v>
      </c>
      <c r="F541" s="303">
        <f t="shared" si="59"/>
        <v>0</v>
      </c>
      <c r="G541" s="303">
        <f t="shared" si="59"/>
        <v>0</v>
      </c>
    </row>
    <row r="542" spans="1:7" x14ac:dyDescent="0.15">
      <c r="A542" s="30" t="s">
        <v>392</v>
      </c>
      <c r="B542" s="303"/>
      <c r="C542" s="303"/>
      <c r="D542" s="303"/>
      <c r="E542" s="303"/>
      <c r="F542" s="303"/>
      <c r="G542" s="303"/>
    </row>
    <row r="543" spans="1:7" s="145" customFormat="1" ht="21" x14ac:dyDescent="0.15">
      <c r="A543" s="143" t="s">
        <v>383</v>
      </c>
      <c r="B543" s="144"/>
      <c r="C543" s="144"/>
      <c r="D543" s="144"/>
      <c r="E543" s="144"/>
      <c r="F543" s="144"/>
      <c r="G543" s="144"/>
    </row>
    <row r="544" spans="1:7" s="145" customFormat="1" ht="21" x14ac:dyDescent="0.15">
      <c r="A544" s="143" t="s">
        <v>384</v>
      </c>
      <c r="B544" s="144"/>
      <c r="C544" s="144"/>
      <c r="D544" s="144"/>
      <c r="E544" s="144"/>
      <c r="F544" s="144"/>
      <c r="G544" s="144"/>
    </row>
    <row r="545" spans="1:7" s="145" customFormat="1" ht="21" x14ac:dyDescent="0.15">
      <c r="A545" s="143" t="s">
        <v>385</v>
      </c>
      <c r="B545" s="144"/>
      <c r="C545" s="144"/>
      <c r="D545" s="144"/>
      <c r="E545" s="144"/>
      <c r="F545" s="144"/>
      <c r="G545" s="144"/>
    </row>
    <row r="546" spans="1:7" s="145" customFormat="1" ht="21" x14ac:dyDescent="0.15">
      <c r="A546" s="143" t="s">
        <v>386</v>
      </c>
      <c r="B546" s="144"/>
      <c r="C546" s="144"/>
      <c r="D546" s="144"/>
      <c r="E546" s="144"/>
      <c r="F546" s="144"/>
      <c r="G546" s="144"/>
    </row>
    <row r="547" spans="1:7" s="145" customFormat="1" ht="21" x14ac:dyDescent="0.15">
      <c r="A547" s="143" t="s">
        <v>387</v>
      </c>
      <c r="B547" s="144"/>
      <c r="C547" s="144"/>
      <c r="D547" s="144"/>
      <c r="E547" s="144"/>
      <c r="F547" s="144"/>
      <c r="G547" s="144"/>
    </row>
    <row r="548" spans="1:7" s="145" customFormat="1" ht="21" x14ac:dyDescent="0.15">
      <c r="A548" s="143" t="s">
        <v>388</v>
      </c>
      <c r="B548" s="144"/>
      <c r="C548" s="144"/>
      <c r="D548" s="144"/>
      <c r="E548" s="144"/>
      <c r="F548" s="144"/>
      <c r="G548" s="144"/>
    </row>
    <row r="549" spans="1:7" s="145" customFormat="1" ht="21" x14ac:dyDescent="0.15">
      <c r="A549" s="143" t="s">
        <v>389</v>
      </c>
      <c r="B549" s="144"/>
      <c r="C549" s="144"/>
      <c r="D549" s="144"/>
      <c r="E549" s="144"/>
      <c r="F549" s="144"/>
      <c r="G549" s="144"/>
    </row>
    <row r="550" spans="1:7" s="145" customFormat="1" ht="21" x14ac:dyDescent="0.15">
      <c r="A550" s="143" t="s">
        <v>390</v>
      </c>
      <c r="B550" s="144"/>
      <c r="C550" s="144"/>
      <c r="D550" s="144"/>
      <c r="E550" s="144"/>
      <c r="F550" s="144"/>
      <c r="G550" s="144"/>
    </row>
    <row r="551" spans="1:7" x14ac:dyDescent="0.15">
      <c r="A551" s="10"/>
      <c r="B551" s="70"/>
      <c r="C551" s="70"/>
      <c r="D551" s="70"/>
      <c r="E551" s="70"/>
      <c r="F551" s="70"/>
      <c r="G551" s="70"/>
    </row>
    <row r="552" spans="1:7" ht="21" x14ac:dyDescent="0.15">
      <c r="A552" s="6" t="s">
        <v>379</v>
      </c>
      <c r="B552" s="120">
        <f t="shared" ref="B552:G552" si="60">+B530+B541</f>
        <v>10312213</v>
      </c>
      <c r="C552" s="120">
        <f t="shared" si="60"/>
        <v>15170507</v>
      </c>
      <c r="D552" s="120">
        <f t="shared" si="60"/>
        <v>25482720</v>
      </c>
      <c r="E552" s="120">
        <f t="shared" si="60"/>
        <v>25454393</v>
      </c>
      <c r="F552" s="120">
        <f t="shared" si="60"/>
        <v>25454393</v>
      </c>
      <c r="G552" s="106">
        <f t="shared" si="60"/>
        <v>28327</v>
      </c>
    </row>
    <row r="553" spans="1:7" ht="11.25" thickBot="1" x14ac:dyDescent="0.2">
      <c r="A553" s="21"/>
      <c r="B553" s="71"/>
      <c r="C553" s="71"/>
      <c r="D553" s="71"/>
      <c r="E553" s="71"/>
      <c r="F553" s="71"/>
      <c r="G553" s="71"/>
    </row>
    <row r="564" spans="1:8" ht="11.25" thickBot="1" x14ac:dyDescent="0.2"/>
    <row r="565" spans="1:8" x14ac:dyDescent="0.15">
      <c r="A565" s="308" t="s">
        <v>445</v>
      </c>
      <c r="B565" s="309"/>
      <c r="C565" s="309"/>
      <c r="D565" s="309"/>
      <c r="E565" s="309"/>
      <c r="F565" s="309"/>
      <c r="G565" s="309"/>
      <c r="H565" s="310"/>
    </row>
    <row r="566" spans="1:8" x14ac:dyDescent="0.15">
      <c r="A566" s="279" t="s">
        <v>298</v>
      </c>
      <c r="B566" s="280"/>
      <c r="C566" s="280"/>
      <c r="D566" s="280"/>
      <c r="E566" s="280"/>
      <c r="F566" s="280"/>
      <c r="G566" s="280"/>
      <c r="H566" s="311"/>
    </row>
    <row r="567" spans="1:8" x14ac:dyDescent="0.15">
      <c r="A567" s="279" t="s">
        <v>393</v>
      </c>
      <c r="B567" s="280"/>
      <c r="C567" s="280"/>
      <c r="D567" s="280"/>
      <c r="E567" s="280"/>
      <c r="F567" s="280"/>
      <c r="G567" s="280"/>
      <c r="H567" s="311"/>
    </row>
    <row r="568" spans="1:8" x14ac:dyDescent="0.15">
      <c r="A568" s="279" t="s">
        <v>455</v>
      </c>
      <c r="B568" s="280"/>
      <c r="C568" s="280"/>
      <c r="D568" s="280"/>
      <c r="E568" s="280"/>
      <c r="F568" s="280"/>
      <c r="G568" s="280"/>
      <c r="H568" s="311"/>
    </row>
    <row r="569" spans="1:8" ht="11.25" thickBot="1" x14ac:dyDescent="0.2">
      <c r="A569" s="282" t="s">
        <v>1</v>
      </c>
      <c r="B569" s="283"/>
      <c r="C569" s="283"/>
      <c r="D569" s="283"/>
      <c r="E569" s="283"/>
      <c r="F569" s="283"/>
      <c r="G569" s="283"/>
      <c r="H569" s="285"/>
    </row>
    <row r="570" spans="1:8" ht="11.25" thickBot="1" x14ac:dyDescent="0.2">
      <c r="A570" s="308" t="s">
        <v>2</v>
      </c>
      <c r="B570" s="312"/>
      <c r="C570" s="230" t="s">
        <v>300</v>
      </c>
      <c r="D570" s="231"/>
      <c r="E570" s="231"/>
      <c r="F570" s="231"/>
      <c r="G570" s="232"/>
      <c r="H570" s="301" t="s">
        <v>301</v>
      </c>
    </row>
    <row r="571" spans="1:8" ht="21.75" thickBot="1" x14ac:dyDescent="0.2">
      <c r="A571" s="282"/>
      <c r="B571" s="284"/>
      <c r="C571" s="36" t="s">
        <v>187</v>
      </c>
      <c r="D571" s="36" t="s">
        <v>302</v>
      </c>
      <c r="E571" s="36" t="s">
        <v>303</v>
      </c>
      <c r="F571" s="36" t="s">
        <v>188</v>
      </c>
      <c r="G571" s="36" t="s">
        <v>205</v>
      </c>
      <c r="H571" s="302"/>
    </row>
    <row r="572" spans="1:8" x14ac:dyDescent="0.15">
      <c r="A572" s="233"/>
      <c r="B572" s="331"/>
      <c r="C572" s="90"/>
      <c r="D572" s="70"/>
      <c r="E572" s="70"/>
      <c r="F572" s="70"/>
      <c r="G572" s="70"/>
      <c r="H572" s="70"/>
    </row>
    <row r="573" spans="1:8" ht="16.5" customHeight="1" x14ac:dyDescent="0.15">
      <c r="A573" s="287" t="s">
        <v>394</v>
      </c>
      <c r="B573" s="268"/>
      <c r="C573" s="146">
        <f>+C574+C584+C593</f>
        <v>10312213</v>
      </c>
      <c r="D573" s="146">
        <f t="shared" ref="D573:G573" si="61">+D574+D584+D593</f>
        <v>15170507</v>
      </c>
      <c r="E573" s="146">
        <f>+E574+E584+E593</f>
        <v>25482720</v>
      </c>
      <c r="F573" s="146">
        <f t="shared" si="61"/>
        <v>25454393</v>
      </c>
      <c r="G573" s="146">
        <f t="shared" si="61"/>
        <v>25454393</v>
      </c>
      <c r="H573" s="146">
        <f>+H574+H584+H593</f>
        <v>28327</v>
      </c>
    </row>
    <row r="574" spans="1:8" x14ac:dyDescent="0.15">
      <c r="A574" s="272" t="s">
        <v>395</v>
      </c>
      <c r="B574" s="273"/>
      <c r="C574" s="136">
        <f>+C575+C576+C577+C578+C579+C580+C581+C582</f>
        <v>10312213</v>
      </c>
      <c r="D574" s="136">
        <f t="shared" ref="D574:G574" si="62">+D575+D576+D577+D578+D579+D580+D581+D582</f>
        <v>15170507</v>
      </c>
      <c r="E574" s="136">
        <f>+E575+E576+E577+E578+E579+E580+E581+E582</f>
        <v>25482720</v>
      </c>
      <c r="F574" s="136">
        <f t="shared" si="62"/>
        <v>25454393</v>
      </c>
      <c r="G574" s="136">
        <f t="shared" si="62"/>
        <v>25454393</v>
      </c>
      <c r="H574" s="136">
        <f>+H575+H576+H577+H578+H579+H580+H581+H582</f>
        <v>28327</v>
      </c>
    </row>
    <row r="575" spans="1:8" x14ac:dyDescent="0.15">
      <c r="A575" s="81" t="s">
        <v>396</v>
      </c>
      <c r="C575" s="64"/>
      <c r="D575" s="53"/>
      <c r="E575" s="53"/>
      <c r="F575" s="53"/>
      <c r="G575" s="53"/>
      <c r="H575" s="53"/>
    </row>
    <row r="576" spans="1:8" x14ac:dyDescent="0.15">
      <c r="A576" s="81" t="s">
        <v>397</v>
      </c>
      <c r="C576" s="129">
        <v>10312213</v>
      </c>
      <c r="D576" s="130">
        <v>15170507</v>
      </c>
      <c r="E576" s="130">
        <v>25482720</v>
      </c>
      <c r="F576" s="130">
        <v>25454393</v>
      </c>
      <c r="G576" s="130">
        <v>25454393</v>
      </c>
      <c r="H576" s="130">
        <f>+E576-G576</f>
        <v>28327</v>
      </c>
    </row>
    <row r="577" spans="1:8" x14ac:dyDescent="0.15">
      <c r="A577" s="81" t="s">
        <v>398</v>
      </c>
      <c r="C577" s="64"/>
      <c r="D577" s="53"/>
      <c r="E577" s="53"/>
      <c r="F577" s="53"/>
      <c r="G577" s="53"/>
      <c r="H577" s="53"/>
    </row>
    <row r="578" spans="1:8" x14ac:dyDescent="0.15">
      <c r="A578" s="81" t="s">
        <v>399</v>
      </c>
      <c r="C578" s="64"/>
      <c r="D578" s="53"/>
      <c r="E578" s="53"/>
      <c r="F578" s="53"/>
      <c r="G578" s="53"/>
      <c r="H578" s="53"/>
    </row>
    <row r="579" spans="1:8" x14ac:dyDescent="0.15">
      <c r="A579" s="81" t="s">
        <v>400</v>
      </c>
      <c r="C579" s="64"/>
      <c r="D579" s="53"/>
      <c r="E579" s="53"/>
      <c r="F579" s="53"/>
      <c r="G579" s="53"/>
      <c r="H579" s="53"/>
    </row>
    <row r="580" spans="1:8" x14ac:dyDescent="0.15">
      <c r="A580" s="81" t="s">
        <v>401</v>
      </c>
      <c r="C580" s="64"/>
      <c r="D580" s="53"/>
      <c r="E580" s="53"/>
      <c r="F580" s="53"/>
      <c r="G580" s="53"/>
      <c r="H580" s="53"/>
    </row>
    <row r="581" spans="1:8" ht="22.5" customHeight="1" x14ac:dyDescent="0.15">
      <c r="A581" s="245" t="s">
        <v>402</v>
      </c>
      <c r="B581" s="246"/>
      <c r="C581" s="64"/>
      <c r="D581" s="53"/>
      <c r="E581" s="53"/>
      <c r="F581" s="53"/>
      <c r="G581" s="53"/>
      <c r="H581" s="53"/>
    </row>
    <row r="582" spans="1:8" x14ac:dyDescent="0.15">
      <c r="A582" s="81" t="s">
        <v>403</v>
      </c>
      <c r="C582" s="64"/>
      <c r="D582" s="53"/>
      <c r="E582" s="53"/>
      <c r="F582" s="53"/>
      <c r="G582" s="53"/>
      <c r="H582" s="53"/>
    </row>
    <row r="583" spans="1:8" x14ac:dyDescent="0.15">
      <c r="A583" s="72"/>
      <c r="B583" s="88"/>
      <c r="C583" s="62"/>
      <c r="D583" s="63"/>
      <c r="E583" s="63"/>
      <c r="F583" s="63"/>
      <c r="G583" s="63"/>
      <c r="H583" s="63"/>
    </row>
    <row r="584" spans="1:8" ht="29.25" customHeight="1" x14ac:dyDescent="0.15">
      <c r="A584" s="287" t="s">
        <v>404</v>
      </c>
      <c r="B584" s="269"/>
      <c r="C584" s="136">
        <f>SUM(C585:C591)</f>
        <v>0</v>
      </c>
      <c r="D584" s="136">
        <f t="shared" ref="D584:H584" si="63">SUM(D585:D591)</f>
        <v>0</v>
      </c>
      <c r="E584" s="136">
        <f t="shared" si="63"/>
        <v>0</v>
      </c>
      <c r="F584" s="136">
        <f t="shared" si="63"/>
        <v>0</v>
      </c>
      <c r="G584" s="136">
        <f t="shared" si="63"/>
        <v>0</v>
      </c>
      <c r="H584" s="136">
        <f t="shared" si="63"/>
        <v>0</v>
      </c>
    </row>
    <row r="585" spans="1:8" x14ac:dyDescent="0.15">
      <c r="A585" s="81" t="s">
        <v>405</v>
      </c>
      <c r="C585" s="64"/>
      <c r="D585" s="53"/>
      <c r="E585" s="53"/>
      <c r="F585" s="53"/>
      <c r="G585" s="53"/>
      <c r="H585" s="53"/>
    </row>
    <row r="586" spans="1:8" x14ac:dyDescent="0.15">
      <c r="A586" s="81" t="s">
        <v>406</v>
      </c>
      <c r="C586" s="64"/>
      <c r="D586" s="53"/>
      <c r="E586" s="53"/>
      <c r="F586" s="53"/>
      <c r="G586" s="53"/>
      <c r="H586" s="53"/>
    </row>
    <row r="587" spans="1:8" x14ac:dyDescent="0.15">
      <c r="A587" s="81" t="s">
        <v>407</v>
      </c>
      <c r="C587" s="64"/>
      <c r="D587" s="53"/>
      <c r="E587" s="53"/>
      <c r="F587" s="53"/>
      <c r="G587" s="53"/>
      <c r="H587" s="53"/>
    </row>
    <row r="588" spans="1:8" ht="24" customHeight="1" x14ac:dyDescent="0.15">
      <c r="A588" s="245" t="s">
        <v>408</v>
      </c>
      <c r="B588" s="246"/>
      <c r="C588" s="64"/>
      <c r="D588" s="53"/>
      <c r="E588" s="53"/>
      <c r="F588" s="53"/>
      <c r="G588" s="53"/>
      <c r="H588" s="53"/>
    </row>
    <row r="589" spans="1:8" x14ac:dyDescent="0.15">
      <c r="A589" s="81" t="s">
        <v>409</v>
      </c>
      <c r="C589" s="64"/>
      <c r="D589" s="53"/>
      <c r="E589" s="53"/>
      <c r="F589" s="53"/>
      <c r="G589" s="53"/>
      <c r="H589" s="53"/>
    </row>
    <row r="590" spans="1:8" x14ac:dyDescent="0.15">
      <c r="A590" s="81" t="s">
        <v>410</v>
      </c>
      <c r="C590" s="64"/>
      <c r="D590" s="53"/>
      <c r="E590" s="53"/>
      <c r="F590" s="53"/>
      <c r="G590" s="53"/>
      <c r="H590" s="53"/>
    </row>
    <row r="591" spans="1:8" x14ac:dyDescent="0.15">
      <c r="A591" s="81" t="s">
        <v>411</v>
      </c>
      <c r="C591" s="64"/>
      <c r="D591" s="53"/>
      <c r="E591" s="53"/>
      <c r="F591" s="53"/>
      <c r="G591" s="53"/>
      <c r="H591" s="53"/>
    </row>
    <row r="592" spans="1:8" x14ac:dyDescent="0.15">
      <c r="A592" s="72"/>
      <c r="B592" s="88"/>
      <c r="C592" s="62"/>
      <c r="D592" s="63"/>
      <c r="E592" s="63"/>
      <c r="F592" s="63"/>
      <c r="G592" s="63"/>
      <c r="H592" s="63"/>
    </row>
    <row r="593" spans="1:8" x14ac:dyDescent="0.15">
      <c r="A593" s="272" t="s">
        <v>412</v>
      </c>
      <c r="B593" s="273"/>
      <c r="C593" s="136">
        <f t="shared" ref="C593:H593" si="64">SUM(C594:C602)</f>
        <v>0</v>
      </c>
      <c r="D593" s="136">
        <f t="shared" si="64"/>
        <v>0</v>
      </c>
      <c r="E593" s="136">
        <f t="shared" si="64"/>
        <v>0</v>
      </c>
      <c r="F593" s="136">
        <f t="shared" si="64"/>
        <v>0</v>
      </c>
      <c r="G593" s="136">
        <f t="shared" si="64"/>
        <v>0</v>
      </c>
      <c r="H593" s="136">
        <f t="shared" si="64"/>
        <v>0</v>
      </c>
    </row>
    <row r="594" spans="1:8" ht="24" customHeight="1" x14ac:dyDescent="0.15">
      <c r="A594" s="245" t="s">
        <v>413</v>
      </c>
      <c r="B594" s="246"/>
      <c r="C594" s="64"/>
      <c r="D594" s="53"/>
      <c r="E594" s="53"/>
      <c r="F594" s="53"/>
      <c r="G594" s="53"/>
      <c r="H594" s="53"/>
    </row>
    <row r="595" spans="1:8" x14ac:dyDescent="0.15">
      <c r="A595" s="59" t="s">
        <v>414</v>
      </c>
      <c r="C595" s="64"/>
      <c r="D595" s="53"/>
      <c r="E595" s="53"/>
      <c r="F595" s="53"/>
      <c r="G595" s="53"/>
      <c r="H595" s="53"/>
    </row>
    <row r="596" spans="1:8" x14ac:dyDescent="0.15">
      <c r="A596" s="81" t="s">
        <v>415</v>
      </c>
      <c r="C596" s="64"/>
      <c r="D596" s="53"/>
      <c r="E596" s="53"/>
      <c r="F596" s="53"/>
      <c r="G596" s="53"/>
      <c r="H596" s="53"/>
    </row>
    <row r="597" spans="1:8" x14ac:dyDescent="0.15">
      <c r="A597" s="81" t="s">
        <v>416</v>
      </c>
      <c r="C597" s="64"/>
      <c r="D597" s="53"/>
      <c r="E597" s="53"/>
      <c r="F597" s="53"/>
      <c r="G597" s="53"/>
      <c r="H597" s="53"/>
    </row>
    <row r="598" spans="1:8" x14ac:dyDescent="0.15">
      <c r="A598" s="81" t="s">
        <v>417</v>
      </c>
      <c r="C598" s="64"/>
      <c r="D598" s="53"/>
      <c r="E598" s="53"/>
      <c r="F598" s="53"/>
      <c r="G598" s="53"/>
      <c r="H598" s="53"/>
    </row>
    <row r="599" spans="1:8" x14ac:dyDescent="0.15">
      <c r="A599" s="81" t="s">
        <v>418</v>
      </c>
      <c r="C599" s="64"/>
      <c r="D599" s="53"/>
      <c r="E599" s="53"/>
      <c r="F599" s="53"/>
      <c r="G599" s="53"/>
      <c r="H599" s="53"/>
    </row>
    <row r="600" spans="1:8" x14ac:dyDescent="0.15">
      <c r="A600" s="81" t="s">
        <v>419</v>
      </c>
      <c r="C600" s="64"/>
      <c r="D600" s="53"/>
      <c r="E600" s="53"/>
      <c r="F600" s="53"/>
      <c r="G600" s="53"/>
      <c r="H600" s="53"/>
    </row>
    <row r="601" spans="1:8" x14ac:dyDescent="0.15">
      <c r="A601" s="59" t="s">
        <v>420</v>
      </c>
      <c r="C601" s="64"/>
      <c r="D601" s="53"/>
      <c r="E601" s="53"/>
      <c r="F601" s="53"/>
      <c r="G601" s="53"/>
      <c r="H601" s="53"/>
    </row>
    <row r="602" spans="1:8" x14ac:dyDescent="0.15">
      <c r="A602" s="59" t="s">
        <v>421</v>
      </c>
      <c r="C602" s="64"/>
      <c r="D602" s="53"/>
      <c r="E602" s="53"/>
      <c r="F602" s="53"/>
      <c r="G602" s="53"/>
      <c r="H602" s="53"/>
    </row>
    <row r="603" spans="1:8" x14ac:dyDescent="0.15">
      <c r="A603" s="72"/>
      <c r="B603" s="88"/>
      <c r="C603" s="62"/>
      <c r="D603" s="63"/>
      <c r="E603" s="63"/>
      <c r="F603" s="63"/>
      <c r="G603" s="63"/>
      <c r="H603" s="63"/>
    </row>
    <row r="604" spans="1:8" x14ac:dyDescent="0.15">
      <c r="A604" s="272" t="s">
        <v>422</v>
      </c>
      <c r="B604" s="273"/>
      <c r="C604" s="136">
        <f>SUM(C605:C608)</f>
        <v>0</v>
      </c>
      <c r="D604" s="136">
        <f t="shared" ref="D604:H604" si="65">SUM(D605:D608)</f>
        <v>0</v>
      </c>
      <c r="E604" s="136">
        <f t="shared" si="65"/>
        <v>0</v>
      </c>
      <c r="F604" s="136">
        <f t="shared" si="65"/>
        <v>0</v>
      </c>
      <c r="G604" s="136">
        <f t="shared" si="65"/>
        <v>0</v>
      </c>
      <c r="H604" s="136">
        <f t="shared" si="65"/>
        <v>0</v>
      </c>
    </row>
    <row r="605" spans="1:8" ht="24.75" customHeight="1" x14ac:dyDescent="0.15">
      <c r="A605" s="245" t="s">
        <v>423</v>
      </c>
      <c r="B605" s="246"/>
      <c r="C605" s="64"/>
      <c r="D605" s="53"/>
      <c r="E605" s="53"/>
      <c r="F605" s="53"/>
      <c r="G605" s="53"/>
      <c r="H605" s="53"/>
    </row>
    <row r="606" spans="1:8" ht="34.5" customHeight="1" x14ac:dyDescent="0.15">
      <c r="A606" s="245" t="s">
        <v>424</v>
      </c>
      <c r="B606" s="246"/>
      <c r="C606" s="64"/>
      <c r="D606" s="53"/>
      <c r="E606" s="53"/>
      <c r="F606" s="53"/>
      <c r="G606" s="53"/>
      <c r="H606" s="53"/>
    </row>
    <row r="607" spans="1:8" x14ac:dyDescent="0.15">
      <c r="A607" s="59" t="s">
        <v>425</v>
      </c>
      <c r="C607" s="64"/>
      <c r="D607" s="53"/>
      <c r="E607" s="53"/>
      <c r="F607" s="53"/>
      <c r="G607" s="53"/>
      <c r="H607" s="53"/>
    </row>
    <row r="608" spans="1:8" x14ac:dyDescent="0.15">
      <c r="A608" s="59" t="s">
        <v>426</v>
      </c>
      <c r="C608" s="64"/>
      <c r="D608" s="53"/>
      <c r="E608" s="53"/>
      <c r="F608" s="53"/>
      <c r="G608" s="53"/>
      <c r="H608" s="53"/>
    </row>
    <row r="609" spans="1:8" x14ac:dyDescent="0.15">
      <c r="A609" s="72"/>
      <c r="B609" s="88"/>
      <c r="C609" s="62"/>
      <c r="D609" s="63"/>
      <c r="E609" s="63"/>
      <c r="F609" s="63"/>
      <c r="G609" s="63"/>
      <c r="H609" s="63"/>
    </row>
    <row r="610" spans="1:8" x14ac:dyDescent="0.15">
      <c r="A610" s="272" t="s">
        <v>427</v>
      </c>
      <c r="B610" s="273"/>
      <c r="C610" s="136">
        <f>+C611+C621+C630+C641</f>
        <v>0</v>
      </c>
      <c r="D610" s="136">
        <f t="shared" ref="D610:H610" si="66">+D611+D621+D630+D641</f>
        <v>0</v>
      </c>
      <c r="E610" s="136">
        <f t="shared" si="66"/>
        <v>0</v>
      </c>
      <c r="F610" s="136">
        <f t="shared" si="66"/>
        <v>0</v>
      </c>
      <c r="G610" s="136">
        <f t="shared" si="66"/>
        <v>0</v>
      </c>
      <c r="H610" s="136">
        <f t="shared" si="66"/>
        <v>0</v>
      </c>
    </row>
    <row r="611" spans="1:8" ht="27.75" customHeight="1" x14ac:dyDescent="0.15">
      <c r="A611" s="287" t="s">
        <v>395</v>
      </c>
      <c r="B611" s="269"/>
      <c r="C611" s="136">
        <f>SUM(C612:C619)</f>
        <v>0</v>
      </c>
      <c r="D611" s="136">
        <f t="shared" ref="D611:H611" si="67">SUM(D612:D619)</f>
        <v>0</v>
      </c>
      <c r="E611" s="136">
        <f t="shared" si="67"/>
        <v>0</v>
      </c>
      <c r="F611" s="136">
        <f t="shared" si="67"/>
        <v>0</v>
      </c>
      <c r="G611" s="136">
        <f t="shared" si="67"/>
        <v>0</v>
      </c>
      <c r="H611" s="136">
        <f t="shared" si="67"/>
        <v>0</v>
      </c>
    </row>
    <row r="612" spans="1:8" x14ac:dyDescent="0.15">
      <c r="A612" s="81" t="s">
        <v>396</v>
      </c>
      <c r="C612" s="64"/>
      <c r="D612" s="53"/>
      <c r="E612" s="53"/>
      <c r="F612" s="53"/>
      <c r="G612" s="53"/>
      <c r="H612" s="53"/>
    </row>
    <row r="613" spans="1:8" x14ac:dyDescent="0.15">
      <c r="A613" s="81" t="s">
        <v>397</v>
      </c>
      <c r="C613" s="64"/>
      <c r="D613" s="53"/>
      <c r="E613" s="53"/>
      <c r="F613" s="53"/>
      <c r="G613" s="53"/>
      <c r="H613" s="53"/>
    </row>
    <row r="614" spans="1:8" x14ac:dyDescent="0.15">
      <c r="A614" s="81" t="s">
        <v>398</v>
      </c>
      <c r="C614" s="64"/>
      <c r="D614" s="53"/>
      <c r="E614" s="53"/>
      <c r="F614" s="53"/>
      <c r="G614" s="53"/>
      <c r="H614" s="53"/>
    </row>
    <row r="615" spans="1:8" x14ac:dyDescent="0.15">
      <c r="A615" s="81" t="s">
        <v>399</v>
      </c>
      <c r="C615" s="64"/>
      <c r="D615" s="53"/>
      <c r="E615" s="53"/>
      <c r="F615" s="53"/>
      <c r="G615" s="53"/>
      <c r="H615" s="53"/>
    </row>
    <row r="616" spans="1:8" x14ac:dyDescent="0.15">
      <c r="A616" s="81" t="s">
        <v>400</v>
      </c>
      <c r="C616" s="64"/>
      <c r="D616" s="53"/>
      <c r="E616" s="53"/>
      <c r="F616" s="53"/>
      <c r="G616" s="53"/>
      <c r="H616" s="53"/>
    </row>
    <row r="617" spans="1:8" x14ac:dyDescent="0.15">
      <c r="A617" s="81" t="s">
        <v>401</v>
      </c>
      <c r="C617" s="64"/>
      <c r="D617" s="53"/>
      <c r="E617" s="53"/>
      <c r="F617" s="53"/>
      <c r="G617" s="53"/>
      <c r="H617" s="53"/>
    </row>
    <row r="618" spans="1:8" ht="27" customHeight="1" x14ac:dyDescent="0.15">
      <c r="A618" s="245" t="s">
        <v>402</v>
      </c>
      <c r="B618" s="246"/>
      <c r="C618" s="64"/>
      <c r="D618" s="53"/>
      <c r="E618" s="53"/>
      <c r="F618" s="53"/>
      <c r="G618" s="53"/>
      <c r="H618" s="53"/>
    </row>
    <row r="619" spans="1:8" x14ac:dyDescent="0.15">
      <c r="A619" s="81" t="s">
        <v>403</v>
      </c>
      <c r="C619" s="64"/>
      <c r="D619" s="53"/>
      <c r="E619" s="53"/>
      <c r="F619" s="53"/>
      <c r="G619" s="53"/>
      <c r="H619" s="53"/>
    </row>
    <row r="620" spans="1:8" x14ac:dyDescent="0.15">
      <c r="A620" s="72"/>
      <c r="B620" s="88"/>
      <c r="C620" s="62"/>
      <c r="D620" s="63"/>
      <c r="E620" s="63"/>
      <c r="F620" s="63"/>
      <c r="G620" s="63"/>
      <c r="H620" s="63"/>
    </row>
    <row r="621" spans="1:8" ht="25.5" customHeight="1" x14ac:dyDescent="0.15">
      <c r="A621" s="287" t="s">
        <v>404</v>
      </c>
      <c r="B621" s="269"/>
      <c r="C621" s="136">
        <f>SUM(C622:C628)</f>
        <v>0</v>
      </c>
      <c r="D621" s="136">
        <f t="shared" ref="D621:H621" si="68">SUM(D622:D628)</f>
        <v>0</v>
      </c>
      <c r="E621" s="136">
        <f t="shared" si="68"/>
        <v>0</v>
      </c>
      <c r="F621" s="136">
        <f t="shared" si="68"/>
        <v>0</v>
      </c>
      <c r="G621" s="136">
        <f t="shared" si="68"/>
        <v>0</v>
      </c>
      <c r="H621" s="136">
        <f t="shared" si="68"/>
        <v>0</v>
      </c>
    </row>
    <row r="622" spans="1:8" x14ac:dyDescent="0.15">
      <c r="A622" s="81" t="s">
        <v>405</v>
      </c>
      <c r="C622" s="64"/>
      <c r="D622" s="53"/>
      <c r="E622" s="53"/>
      <c r="F622" s="53"/>
      <c r="G622" s="53"/>
      <c r="H622" s="53"/>
    </row>
    <row r="623" spans="1:8" x14ac:dyDescent="0.15">
      <c r="A623" s="81" t="s">
        <v>406</v>
      </c>
      <c r="C623" s="64"/>
      <c r="D623" s="53"/>
      <c r="E623" s="53"/>
      <c r="F623" s="53"/>
      <c r="G623" s="53"/>
      <c r="H623" s="53"/>
    </row>
    <row r="624" spans="1:8" x14ac:dyDescent="0.15">
      <c r="A624" s="81" t="s">
        <v>407</v>
      </c>
      <c r="C624" s="64"/>
      <c r="D624" s="53"/>
      <c r="E624" s="53"/>
      <c r="F624" s="53"/>
      <c r="G624" s="53"/>
      <c r="H624" s="53"/>
    </row>
    <row r="625" spans="1:8" ht="25.5" customHeight="1" x14ac:dyDescent="0.15">
      <c r="A625" s="245" t="s">
        <v>408</v>
      </c>
      <c r="B625" s="246"/>
      <c r="C625" s="64"/>
      <c r="D625" s="53"/>
      <c r="E625" s="53"/>
      <c r="F625" s="53"/>
      <c r="G625" s="53"/>
      <c r="H625" s="53"/>
    </row>
    <row r="626" spans="1:8" x14ac:dyDescent="0.15">
      <c r="A626" s="81" t="s">
        <v>409</v>
      </c>
      <c r="C626" s="64"/>
      <c r="D626" s="53"/>
      <c r="E626" s="53"/>
      <c r="F626" s="53"/>
      <c r="G626" s="53"/>
      <c r="H626" s="53"/>
    </row>
    <row r="627" spans="1:8" x14ac:dyDescent="0.15">
      <c r="A627" s="81" t="s">
        <v>410</v>
      </c>
      <c r="C627" s="64"/>
      <c r="D627" s="53"/>
      <c r="E627" s="53"/>
      <c r="F627" s="53"/>
      <c r="G627" s="53"/>
      <c r="H627" s="53"/>
    </row>
    <row r="628" spans="1:8" x14ac:dyDescent="0.15">
      <c r="A628" s="81" t="s">
        <v>411</v>
      </c>
      <c r="C628" s="64"/>
      <c r="D628" s="53"/>
      <c r="E628" s="53"/>
      <c r="F628" s="53"/>
      <c r="G628" s="53"/>
      <c r="H628" s="53"/>
    </row>
    <row r="629" spans="1:8" x14ac:dyDescent="0.15">
      <c r="A629" s="72"/>
      <c r="B629" s="88"/>
      <c r="C629" s="62"/>
      <c r="D629" s="63"/>
      <c r="E629" s="63"/>
      <c r="F629" s="63"/>
      <c r="G629" s="63"/>
      <c r="H629" s="63"/>
    </row>
    <row r="630" spans="1:8" ht="21.75" customHeight="1" x14ac:dyDescent="0.15">
      <c r="A630" s="287" t="s">
        <v>412</v>
      </c>
      <c r="B630" s="269"/>
      <c r="C630" s="136">
        <f>SUM(C631:C639)</f>
        <v>0</v>
      </c>
      <c r="D630" s="136">
        <f t="shared" ref="D630:H630" si="69">SUM(D631:D639)</f>
        <v>0</v>
      </c>
      <c r="E630" s="136">
        <f t="shared" si="69"/>
        <v>0</v>
      </c>
      <c r="F630" s="136">
        <f t="shared" si="69"/>
        <v>0</v>
      </c>
      <c r="G630" s="136">
        <f t="shared" si="69"/>
        <v>0</v>
      </c>
      <c r="H630" s="136">
        <f t="shared" si="69"/>
        <v>0</v>
      </c>
    </row>
    <row r="631" spans="1:8" ht="26.25" customHeight="1" x14ac:dyDescent="0.15">
      <c r="A631" s="245" t="s">
        <v>413</v>
      </c>
      <c r="B631" s="246"/>
      <c r="C631" s="64"/>
      <c r="D631" s="53"/>
      <c r="E631" s="53"/>
      <c r="F631" s="53"/>
      <c r="G631" s="53"/>
      <c r="H631" s="53"/>
    </row>
    <row r="632" spans="1:8" x14ac:dyDescent="0.15">
      <c r="A632" s="59" t="s">
        <v>414</v>
      </c>
      <c r="C632" s="64"/>
      <c r="D632" s="53"/>
      <c r="E632" s="53"/>
      <c r="F632" s="53"/>
      <c r="G632" s="53"/>
      <c r="H632" s="53"/>
    </row>
    <row r="633" spans="1:8" x14ac:dyDescent="0.15">
      <c r="A633" s="81" t="s">
        <v>415</v>
      </c>
      <c r="C633" s="64"/>
      <c r="D633" s="53"/>
      <c r="E633" s="53"/>
      <c r="F633" s="53"/>
      <c r="G633" s="53"/>
      <c r="H633" s="53"/>
    </row>
    <row r="634" spans="1:8" x14ac:dyDescent="0.15">
      <c r="A634" s="81" t="s">
        <v>416</v>
      </c>
      <c r="C634" s="64"/>
      <c r="D634" s="53"/>
      <c r="E634" s="53"/>
      <c r="F634" s="53"/>
      <c r="G634" s="53"/>
      <c r="H634" s="53"/>
    </row>
    <row r="635" spans="1:8" x14ac:dyDescent="0.15">
      <c r="A635" s="81" t="s">
        <v>417</v>
      </c>
      <c r="C635" s="64"/>
      <c r="D635" s="53"/>
      <c r="E635" s="53"/>
      <c r="F635" s="53"/>
      <c r="G635" s="53"/>
      <c r="H635" s="53"/>
    </row>
    <row r="636" spans="1:8" x14ac:dyDescent="0.15">
      <c r="A636" s="81" t="s">
        <v>418</v>
      </c>
      <c r="C636" s="64"/>
      <c r="D636" s="53"/>
      <c r="E636" s="53"/>
      <c r="F636" s="53"/>
      <c r="G636" s="53"/>
      <c r="H636" s="53"/>
    </row>
    <row r="637" spans="1:8" x14ac:dyDescent="0.15">
      <c r="A637" s="81" t="s">
        <v>419</v>
      </c>
      <c r="C637" s="64"/>
      <c r="D637" s="53"/>
      <c r="E637" s="53"/>
      <c r="F637" s="53"/>
      <c r="G637" s="53"/>
      <c r="H637" s="53"/>
    </row>
    <row r="638" spans="1:8" x14ac:dyDescent="0.15">
      <c r="A638" s="59" t="s">
        <v>420</v>
      </c>
      <c r="C638" s="64"/>
      <c r="D638" s="53"/>
      <c r="E638" s="53"/>
      <c r="F638" s="53"/>
      <c r="G638" s="53"/>
      <c r="H638" s="53"/>
    </row>
    <row r="639" spans="1:8" x14ac:dyDescent="0.15">
      <c r="A639" s="59" t="s">
        <v>421</v>
      </c>
      <c r="C639" s="64"/>
      <c r="D639" s="53"/>
      <c r="E639" s="53"/>
      <c r="F639" s="53"/>
      <c r="G639" s="53"/>
      <c r="H639" s="53"/>
    </row>
    <row r="640" spans="1:8" x14ac:dyDescent="0.15">
      <c r="A640" s="72"/>
      <c r="B640" s="88"/>
      <c r="C640" s="62"/>
      <c r="D640" s="63"/>
      <c r="E640" s="63"/>
      <c r="F640" s="63"/>
      <c r="G640" s="63"/>
      <c r="H640" s="63"/>
    </row>
    <row r="641" spans="1:8" ht="25.5" customHeight="1" x14ac:dyDescent="0.15">
      <c r="A641" s="287" t="s">
        <v>422</v>
      </c>
      <c r="B641" s="269"/>
      <c r="C641" s="136">
        <f t="shared" ref="C641:H641" si="70">SUM(C642:C645)</f>
        <v>0</v>
      </c>
      <c r="D641" s="136">
        <f t="shared" si="70"/>
        <v>0</v>
      </c>
      <c r="E641" s="136">
        <f t="shared" si="70"/>
        <v>0</v>
      </c>
      <c r="F641" s="136">
        <f t="shared" si="70"/>
        <v>0</v>
      </c>
      <c r="G641" s="136">
        <f t="shared" si="70"/>
        <v>0</v>
      </c>
      <c r="H641" s="136">
        <f t="shared" si="70"/>
        <v>0</v>
      </c>
    </row>
    <row r="642" spans="1:8" ht="31.5" customHeight="1" x14ac:dyDescent="0.15">
      <c r="A642" s="245" t="s">
        <v>423</v>
      </c>
      <c r="B642" s="246"/>
      <c r="C642" s="64"/>
      <c r="D642" s="53"/>
      <c r="E642" s="53"/>
      <c r="F642" s="53"/>
      <c r="G642" s="53"/>
      <c r="H642" s="53"/>
    </row>
    <row r="643" spans="1:8" ht="36" customHeight="1" x14ac:dyDescent="0.15">
      <c r="A643" s="245" t="s">
        <v>424</v>
      </c>
      <c r="B643" s="246"/>
      <c r="C643" s="64"/>
      <c r="D643" s="53"/>
      <c r="E643" s="53"/>
      <c r="F643" s="53"/>
      <c r="G643" s="53"/>
      <c r="H643" s="53"/>
    </row>
    <row r="644" spans="1:8" x14ac:dyDescent="0.15">
      <c r="A644" s="59" t="s">
        <v>425</v>
      </c>
      <c r="C644" s="64"/>
      <c r="D644" s="53"/>
      <c r="E644" s="53"/>
      <c r="F644" s="53"/>
      <c r="G644" s="53"/>
      <c r="H644" s="53"/>
    </row>
    <row r="645" spans="1:8" x14ac:dyDescent="0.15">
      <c r="A645" s="59" t="s">
        <v>426</v>
      </c>
      <c r="C645" s="64"/>
      <c r="D645" s="53"/>
      <c r="E645" s="53"/>
      <c r="F645" s="53"/>
      <c r="G645" s="53"/>
      <c r="H645" s="53"/>
    </row>
    <row r="646" spans="1:8" x14ac:dyDescent="0.15">
      <c r="A646" s="72"/>
      <c r="B646" s="88"/>
      <c r="C646" s="62"/>
      <c r="D646" s="63"/>
      <c r="E646" s="63"/>
      <c r="F646" s="63"/>
      <c r="G646" s="63"/>
      <c r="H646" s="63"/>
    </row>
    <row r="647" spans="1:8" x14ac:dyDescent="0.15">
      <c r="A647" s="272" t="s">
        <v>379</v>
      </c>
      <c r="B647" s="273"/>
      <c r="C647" s="136">
        <f t="shared" ref="C647:H647" si="71">+C573+C610</f>
        <v>10312213</v>
      </c>
      <c r="D647" s="136">
        <f t="shared" si="71"/>
        <v>15170507</v>
      </c>
      <c r="E647" s="136">
        <f t="shared" si="71"/>
        <v>25482720</v>
      </c>
      <c r="F647" s="136">
        <f t="shared" si="71"/>
        <v>25454393</v>
      </c>
      <c r="G647" s="136">
        <f t="shared" si="71"/>
        <v>25454393</v>
      </c>
      <c r="H647" s="136">
        <f t="shared" si="71"/>
        <v>28327</v>
      </c>
    </row>
    <row r="648" spans="1:8" ht="11.25" thickBot="1" x14ac:dyDescent="0.2">
      <c r="A648" s="73"/>
      <c r="B648" s="89"/>
      <c r="C648" s="65"/>
      <c r="D648" s="66"/>
      <c r="E648" s="66"/>
      <c r="F648" s="66"/>
      <c r="G648" s="66"/>
      <c r="H648" s="66"/>
    </row>
    <row r="660" spans="1:7" ht="11.25" thickBot="1" x14ac:dyDescent="0.2"/>
    <row r="661" spans="1:7" x14ac:dyDescent="0.15">
      <c r="A661" s="308" t="s">
        <v>446</v>
      </c>
      <c r="B661" s="309"/>
      <c r="C661" s="309"/>
      <c r="D661" s="309"/>
      <c r="E661" s="309"/>
      <c r="F661" s="309"/>
      <c r="G661" s="312"/>
    </row>
    <row r="662" spans="1:7" x14ac:dyDescent="0.15">
      <c r="A662" s="279" t="s">
        <v>298</v>
      </c>
      <c r="B662" s="280"/>
      <c r="C662" s="280"/>
      <c r="D662" s="280"/>
      <c r="E662" s="280"/>
      <c r="F662" s="280"/>
      <c r="G662" s="311"/>
    </row>
    <row r="663" spans="1:7" x14ac:dyDescent="0.15">
      <c r="A663" s="279" t="s">
        <v>428</v>
      </c>
      <c r="B663" s="280"/>
      <c r="C663" s="280"/>
      <c r="D663" s="280"/>
      <c r="E663" s="280"/>
      <c r="F663" s="280"/>
      <c r="G663" s="311"/>
    </row>
    <row r="664" spans="1:7" x14ac:dyDescent="0.15">
      <c r="A664" s="279" t="s">
        <v>455</v>
      </c>
      <c r="B664" s="280"/>
      <c r="C664" s="280"/>
      <c r="D664" s="280"/>
      <c r="E664" s="280"/>
      <c r="F664" s="280"/>
      <c r="G664" s="311"/>
    </row>
    <row r="665" spans="1:7" ht="11.25" thickBot="1" x14ac:dyDescent="0.2">
      <c r="A665" s="282" t="s">
        <v>1</v>
      </c>
      <c r="B665" s="283"/>
      <c r="C665" s="283"/>
      <c r="D665" s="283"/>
      <c r="E665" s="283"/>
      <c r="F665" s="283"/>
      <c r="G665" s="285"/>
    </row>
    <row r="666" spans="1:7" ht="11.25" thickBot="1" x14ac:dyDescent="0.2">
      <c r="A666" s="275" t="s">
        <v>2</v>
      </c>
      <c r="B666" s="230" t="s">
        <v>300</v>
      </c>
      <c r="C666" s="231"/>
      <c r="D666" s="231"/>
      <c r="E666" s="231"/>
      <c r="F666" s="232"/>
      <c r="G666" s="301" t="s">
        <v>301</v>
      </c>
    </row>
    <row r="667" spans="1:7" ht="21.75" thickBot="1" x14ac:dyDescent="0.2">
      <c r="A667" s="276"/>
      <c r="B667" s="36" t="s">
        <v>187</v>
      </c>
      <c r="C667" s="36" t="s">
        <v>302</v>
      </c>
      <c r="D667" s="36" t="s">
        <v>303</v>
      </c>
      <c r="E667" s="36" t="s">
        <v>429</v>
      </c>
      <c r="F667" s="36" t="s">
        <v>205</v>
      </c>
      <c r="G667" s="302"/>
    </row>
    <row r="668" spans="1:7" ht="21" x14ac:dyDescent="0.15">
      <c r="A668" s="74" t="s">
        <v>430</v>
      </c>
      <c r="B668" s="146">
        <f>+B669+B671+B674+B675+B678</f>
        <v>8905305</v>
      </c>
      <c r="C668" s="146">
        <f t="shared" ref="C668:G668" si="72">+C669+C671+C674+C675+C678</f>
        <v>12253793</v>
      </c>
      <c r="D668" s="146">
        <f t="shared" si="72"/>
        <v>21159098</v>
      </c>
      <c r="E668" s="146">
        <f t="shared" si="72"/>
        <v>21159098</v>
      </c>
      <c r="F668" s="146">
        <f t="shared" si="72"/>
        <v>21159098</v>
      </c>
      <c r="G668" s="146">
        <f t="shared" si="72"/>
        <v>0</v>
      </c>
    </row>
    <row r="669" spans="1:7" ht="21" x14ac:dyDescent="0.15">
      <c r="A669" s="77" t="s">
        <v>431</v>
      </c>
      <c r="B669" s="146">
        <v>8905305</v>
      </c>
      <c r="C669" s="146">
        <v>12253793</v>
      </c>
      <c r="D669" s="146">
        <f>+B669+C669</f>
        <v>21159098</v>
      </c>
      <c r="E669" s="146">
        <v>21159098</v>
      </c>
      <c r="F669" s="146">
        <v>21159098</v>
      </c>
      <c r="G669" s="146"/>
    </row>
    <row r="670" spans="1:7" x14ac:dyDescent="0.15">
      <c r="A670" s="77" t="s">
        <v>432</v>
      </c>
      <c r="B670" s="75"/>
      <c r="C670" s="76"/>
      <c r="D670" s="76"/>
      <c r="E670" s="76"/>
      <c r="F670" s="76"/>
      <c r="G670" s="76"/>
    </row>
    <row r="671" spans="1:7" ht="21" x14ac:dyDescent="0.15">
      <c r="A671" s="77" t="s">
        <v>433</v>
      </c>
      <c r="B671" s="136">
        <f>SUM(B672:B673)</f>
        <v>0</v>
      </c>
      <c r="C671" s="136">
        <f t="shared" ref="C671:G671" si="73">SUM(C672:C673)</f>
        <v>0</v>
      </c>
      <c r="D671" s="136">
        <f t="shared" si="73"/>
        <v>0</v>
      </c>
      <c r="E671" s="136">
        <f t="shared" si="73"/>
        <v>0</v>
      </c>
      <c r="F671" s="136">
        <f t="shared" si="73"/>
        <v>0</v>
      </c>
      <c r="G671" s="136">
        <f t="shared" si="73"/>
        <v>0</v>
      </c>
    </row>
    <row r="672" spans="1:7" x14ac:dyDescent="0.15">
      <c r="A672" s="77" t="s">
        <v>434</v>
      </c>
      <c r="B672" s="75"/>
      <c r="C672" s="76"/>
      <c r="D672" s="76"/>
      <c r="E672" s="76"/>
      <c r="F672" s="76"/>
      <c r="G672" s="76"/>
    </row>
    <row r="673" spans="1:7" ht="21" x14ac:dyDescent="0.15">
      <c r="A673" s="77" t="s">
        <v>435</v>
      </c>
      <c r="B673" s="75"/>
      <c r="C673" s="76"/>
      <c r="D673" s="76"/>
      <c r="E673" s="76"/>
      <c r="F673" s="76"/>
      <c r="G673" s="76"/>
    </row>
    <row r="674" spans="1:7" x14ac:dyDescent="0.15">
      <c r="A674" s="77" t="s">
        <v>436</v>
      </c>
      <c r="B674" s="136">
        <f>SUM(B675:B676)</f>
        <v>0</v>
      </c>
      <c r="C674" s="136">
        <f t="shared" ref="C674" si="74">SUM(C675:C676)</f>
        <v>0</v>
      </c>
      <c r="D674" s="136">
        <f t="shared" ref="D674" si="75">SUM(D675:D676)</f>
        <v>0</v>
      </c>
      <c r="E674" s="136">
        <f t="shared" ref="E674" si="76">SUM(E675:E676)</f>
        <v>0</v>
      </c>
      <c r="F674" s="136">
        <f t="shared" ref="F674" si="77">SUM(F675:F676)</f>
        <v>0</v>
      </c>
      <c r="G674" s="136">
        <f t="shared" ref="G674" si="78">SUM(G675:G676)</f>
        <v>0</v>
      </c>
    </row>
    <row r="675" spans="1:7" ht="42" x14ac:dyDescent="0.15">
      <c r="A675" s="77" t="s">
        <v>437</v>
      </c>
      <c r="B675" s="136">
        <f>SUM(B676:B677)</f>
        <v>0</v>
      </c>
      <c r="C675" s="136">
        <f t="shared" ref="C675" si="79">SUM(C676:C677)</f>
        <v>0</v>
      </c>
      <c r="D675" s="136">
        <f t="shared" ref="D675" si="80">SUM(D676:D677)</f>
        <v>0</v>
      </c>
      <c r="E675" s="136">
        <f t="shared" ref="E675" si="81">SUM(E676:E677)</f>
        <v>0</v>
      </c>
      <c r="F675" s="136">
        <f t="shared" ref="F675" si="82">SUM(F676:F677)</f>
        <v>0</v>
      </c>
      <c r="G675" s="136">
        <f t="shared" ref="G675" si="83">SUM(G676:G677)</f>
        <v>0</v>
      </c>
    </row>
    <row r="676" spans="1:7" ht="21" x14ac:dyDescent="0.15">
      <c r="A676" s="78" t="s">
        <v>438</v>
      </c>
      <c r="B676" s="75"/>
      <c r="C676" s="76"/>
      <c r="D676" s="76"/>
      <c r="E676" s="76"/>
      <c r="F676" s="76"/>
      <c r="G676" s="76"/>
    </row>
    <row r="677" spans="1:7" ht="21" x14ac:dyDescent="0.15">
      <c r="A677" s="78" t="s">
        <v>439</v>
      </c>
      <c r="B677" s="75"/>
      <c r="C677" s="76"/>
      <c r="D677" s="76"/>
      <c r="E677" s="76"/>
      <c r="F677" s="76"/>
      <c r="G677" s="76"/>
    </row>
    <row r="678" spans="1:7" ht="21" x14ac:dyDescent="0.15">
      <c r="A678" s="77" t="s">
        <v>440</v>
      </c>
      <c r="B678" s="136">
        <f>SUM(B679:B680)</f>
        <v>0</v>
      </c>
      <c r="C678" s="136">
        <f t="shared" ref="C678" si="84">SUM(C679:C680)</f>
        <v>0</v>
      </c>
      <c r="D678" s="136">
        <f t="shared" ref="D678" si="85">SUM(D679:D680)</f>
        <v>0</v>
      </c>
      <c r="E678" s="136">
        <f t="shared" ref="E678" si="86">SUM(E679:E680)</f>
        <v>0</v>
      </c>
      <c r="F678" s="136">
        <f t="shared" ref="F678" si="87">SUM(F679:F680)</f>
        <v>0</v>
      </c>
      <c r="G678" s="136">
        <f t="shared" ref="G678" si="88">SUM(G679:G680)</f>
        <v>0</v>
      </c>
    </row>
    <row r="679" spans="1:7" x14ac:dyDescent="0.15">
      <c r="A679" s="77"/>
      <c r="B679" s="75"/>
      <c r="C679" s="76"/>
      <c r="D679" s="76"/>
      <c r="E679" s="76"/>
      <c r="F679" s="76"/>
      <c r="G679" s="76"/>
    </row>
    <row r="680" spans="1:7" ht="21" x14ac:dyDescent="0.15">
      <c r="A680" s="74" t="s">
        <v>441</v>
      </c>
      <c r="B680" s="146">
        <f>+B681+B683+B686+B687+B690</f>
        <v>0</v>
      </c>
      <c r="C680" s="146">
        <f t="shared" ref="C680:G680" si="89">+C681+C683+C686+C687+C690</f>
        <v>0</v>
      </c>
      <c r="D680" s="146">
        <f t="shared" si="89"/>
        <v>0</v>
      </c>
      <c r="E680" s="146">
        <f t="shared" si="89"/>
        <v>0</v>
      </c>
      <c r="F680" s="146">
        <f t="shared" si="89"/>
        <v>0</v>
      </c>
      <c r="G680" s="146">
        <f t="shared" si="89"/>
        <v>0</v>
      </c>
    </row>
    <row r="681" spans="1:7" ht="21" x14ac:dyDescent="0.15">
      <c r="A681" s="77" t="s">
        <v>431</v>
      </c>
      <c r="B681" s="136">
        <v>0</v>
      </c>
      <c r="C681" s="136">
        <v>0</v>
      </c>
      <c r="D681" s="136">
        <v>0</v>
      </c>
      <c r="E681" s="136">
        <v>0</v>
      </c>
      <c r="F681" s="136">
        <v>0</v>
      </c>
      <c r="G681" s="136">
        <v>0</v>
      </c>
    </row>
    <row r="682" spans="1:7" x14ac:dyDescent="0.15">
      <c r="A682" s="77" t="s">
        <v>432</v>
      </c>
      <c r="B682" s="136">
        <v>0</v>
      </c>
      <c r="C682" s="136">
        <v>0</v>
      </c>
      <c r="D682" s="136">
        <v>0</v>
      </c>
      <c r="E682" s="136">
        <v>0</v>
      </c>
      <c r="F682" s="136">
        <v>0</v>
      </c>
      <c r="G682" s="136">
        <v>0</v>
      </c>
    </row>
    <row r="683" spans="1:7" ht="21" x14ac:dyDescent="0.15">
      <c r="A683" s="77" t="s">
        <v>433</v>
      </c>
      <c r="B683" s="136">
        <v>0</v>
      </c>
      <c r="C683" s="136">
        <v>0</v>
      </c>
      <c r="D683" s="136">
        <v>0</v>
      </c>
      <c r="E683" s="136">
        <v>0</v>
      </c>
      <c r="F683" s="136">
        <v>0</v>
      </c>
      <c r="G683" s="136">
        <v>0</v>
      </c>
    </row>
    <row r="684" spans="1:7" x14ac:dyDescent="0.15">
      <c r="A684" s="77" t="s">
        <v>434</v>
      </c>
      <c r="B684" s="75"/>
      <c r="C684" s="76"/>
      <c r="D684" s="76"/>
      <c r="E684" s="76"/>
      <c r="F684" s="76"/>
      <c r="G684" s="76"/>
    </row>
    <row r="685" spans="1:7" ht="21" x14ac:dyDescent="0.15">
      <c r="A685" s="77" t="s">
        <v>435</v>
      </c>
      <c r="B685" s="75"/>
      <c r="C685" s="76"/>
      <c r="D685" s="76"/>
      <c r="E685" s="76"/>
      <c r="F685" s="76"/>
      <c r="G685" s="76"/>
    </row>
    <row r="686" spans="1:7" x14ac:dyDescent="0.15">
      <c r="A686" s="77" t="s">
        <v>436</v>
      </c>
      <c r="B686" s="136">
        <v>0</v>
      </c>
      <c r="C686" s="136">
        <v>0</v>
      </c>
      <c r="D686" s="136">
        <v>0</v>
      </c>
      <c r="E686" s="136">
        <v>0</v>
      </c>
      <c r="F686" s="136">
        <v>0</v>
      </c>
      <c r="G686" s="136">
        <v>0</v>
      </c>
    </row>
    <row r="687" spans="1:7" ht="42" x14ac:dyDescent="0.15">
      <c r="A687" s="77" t="s">
        <v>437</v>
      </c>
      <c r="B687" s="136">
        <v>0</v>
      </c>
      <c r="C687" s="136">
        <v>0</v>
      </c>
      <c r="D687" s="136">
        <v>0</v>
      </c>
      <c r="E687" s="136">
        <v>0</v>
      </c>
      <c r="F687" s="136">
        <v>0</v>
      </c>
      <c r="G687" s="136">
        <v>0</v>
      </c>
    </row>
    <row r="688" spans="1:7" ht="21" x14ac:dyDescent="0.15">
      <c r="A688" s="78" t="s">
        <v>438</v>
      </c>
      <c r="B688" s="75"/>
      <c r="C688" s="76"/>
      <c r="D688" s="76"/>
      <c r="E688" s="76"/>
      <c r="F688" s="76"/>
      <c r="G688" s="76"/>
    </row>
    <row r="689" spans="1:7" ht="21" x14ac:dyDescent="0.15">
      <c r="A689" s="78" t="s">
        <v>439</v>
      </c>
      <c r="B689" s="75"/>
      <c r="C689" s="76"/>
      <c r="D689" s="76"/>
      <c r="E689" s="76"/>
      <c r="F689" s="76"/>
      <c r="G689" s="76"/>
    </row>
    <row r="690" spans="1:7" ht="21" x14ac:dyDescent="0.15">
      <c r="A690" s="77" t="s">
        <v>440</v>
      </c>
      <c r="B690" s="136">
        <v>0</v>
      </c>
      <c r="C690" s="136">
        <v>0</v>
      </c>
      <c r="D690" s="136">
        <v>0</v>
      </c>
      <c r="E690" s="136">
        <v>0</v>
      </c>
      <c r="F690" s="136">
        <v>0</v>
      </c>
      <c r="G690" s="136">
        <v>0</v>
      </c>
    </row>
    <row r="691" spans="1:7" ht="31.5" x14ac:dyDescent="0.15">
      <c r="A691" s="74" t="s">
        <v>442</v>
      </c>
      <c r="B691" s="146">
        <f>+B668+B680</f>
        <v>8905305</v>
      </c>
      <c r="C691" s="146">
        <f>+C668+C680</f>
        <v>12253793</v>
      </c>
      <c r="D691" s="146">
        <f>+D668+D680</f>
        <v>21159098</v>
      </c>
      <c r="E691" s="146">
        <f>+E668+E680</f>
        <v>21159098</v>
      </c>
      <c r="F691" s="146">
        <f>+F668+F680</f>
        <v>21159098</v>
      </c>
      <c r="G691" s="146">
        <f t="shared" ref="G691" si="90">+G668+G680</f>
        <v>0</v>
      </c>
    </row>
    <row r="692" spans="1:7" ht="11.25" thickBot="1" x14ac:dyDescent="0.2">
      <c r="A692" s="79"/>
      <c r="B692" s="80"/>
      <c r="C692" s="3"/>
      <c r="D692" s="3"/>
      <c r="E692" s="3"/>
      <c r="F692" s="3"/>
      <c r="G692" s="3"/>
    </row>
  </sheetData>
  <mergeCells count="329">
    <mergeCell ref="A605:B605"/>
    <mergeCell ref="A606:B606"/>
    <mergeCell ref="A618:B618"/>
    <mergeCell ref="A445:B445"/>
    <mergeCell ref="A446:B446"/>
    <mergeCell ref="A447:B447"/>
    <mergeCell ref="A449:B449"/>
    <mergeCell ref="A499:B499"/>
    <mergeCell ref="A508:B508"/>
    <mergeCell ref="A523:G523"/>
    <mergeCell ref="A524:G524"/>
    <mergeCell ref="A525:G525"/>
    <mergeCell ref="A526:G526"/>
    <mergeCell ref="A452:B452"/>
    <mergeCell ref="A462:B462"/>
    <mergeCell ref="A472:B472"/>
    <mergeCell ref="A482:B482"/>
    <mergeCell ref="A486:B486"/>
    <mergeCell ref="C570:G570"/>
    <mergeCell ref="A495:B495"/>
    <mergeCell ref="A475:B475"/>
    <mergeCell ref="A485:B485"/>
    <mergeCell ref="A491:B491"/>
    <mergeCell ref="A487:B487"/>
    <mergeCell ref="A370:B370"/>
    <mergeCell ref="A371:B371"/>
    <mergeCell ref="A372:B372"/>
    <mergeCell ref="A373:B373"/>
    <mergeCell ref="A374:B374"/>
    <mergeCell ref="A375:B375"/>
    <mergeCell ref="A363:B363"/>
    <mergeCell ref="A364:B364"/>
    <mergeCell ref="A625:B625"/>
    <mergeCell ref="A494:B494"/>
    <mergeCell ref="A506:B506"/>
    <mergeCell ref="A572:B572"/>
    <mergeCell ref="A573:B573"/>
    <mergeCell ref="A574:B574"/>
    <mergeCell ref="A584:B584"/>
    <mergeCell ref="A593:B593"/>
    <mergeCell ref="A604:B604"/>
    <mergeCell ref="A581:B581"/>
    <mergeCell ref="A588:B588"/>
    <mergeCell ref="A594:B594"/>
    <mergeCell ref="A367:B367"/>
    <mergeCell ref="A368:B368"/>
    <mergeCell ref="A369:B369"/>
    <mergeCell ref="A308:C308"/>
    <mergeCell ref="A309:C309"/>
    <mergeCell ref="A310:C310"/>
    <mergeCell ref="A311:C311"/>
    <mergeCell ref="A325:C325"/>
    <mergeCell ref="A355:B356"/>
    <mergeCell ref="C355:G355"/>
    <mergeCell ref="H355:H356"/>
    <mergeCell ref="A357:B357"/>
    <mergeCell ref="A358:B358"/>
    <mergeCell ref="A366:B366"/>
    <mergeCell ref="A359:B359"/>
    <mergeCell ref="A360:B360"/>
    <mergeCell ref="A361:B361"/>
    <mergeCell ref="A362:B362"/>
    <mergeCell ref="B339:C339"/>
    <mergeCell ref="A350:H350"/>
    <mergeCell ref="A351:H351"/>
    <mergeCell ref="A331:C331"/>
    <mergeCell ref="A286:C286"/>
    <mergeCell ref="A287:C287"/>
    <mergeCell ref="A288:C288"/>
    <mergeCell ref="A290:C290"/>
    <mergeCell ref="A291:C291"/>
    <mergeCell ref="A292:C292"/>
    <mergeCell ref="A307:C307"/>
    <mergeCell ref="A299:C299"/>
    <mergeCell ref="A365:B365"/>
    <mergeCell ref="A336:C336"/>
    <mergeCell ref="A337:C337"/>
    <mergeCell ref="A338:C338"/>
    <mergeCell ref="A315:C315"/>
    <mergeCell ref="A316:C316"/>
    <mergeCell ref="A323:C323"/>
    <mergeCell ref="A312:C312"/>
    <mergeCell ref="A293:C293"/>
    <mergeCell ref="A294:C294"/>
    <mergeCell ref="A295:C295"/>
    <mergeCell ref="A296:C296"/>
    <mergeCell ref="A297:C297"/>
    <mergeCell ref="A298:C298"/>
    <mergeCell ref="A352:H352"/>
    <mergeCell ref="A353:H353"/>
    <mergeCell ref="A285:C285"/>
    <mergeCell ref="A280:C280"/>
    <mergeCell ref="A281:C281"/>
    <mergeCell ref="A277:C277"/>
    <mergeCell ref="A278:C278"/>
    <mergeCell ref="A279:C279"/>
    <mergeCell ref="E277:E278"/>
    <mergeCell ref="F277:F278"/>
    <mergeCell ref="G277:G278"/>
    <mergeCell ref="C234:C235"/>
    <mergeCell ref="D234:D235"/>
    <mergeCell ref="A236:B236"/>
    <mergeCell ref="C247:C248"/>
    <mergeCell ref="D247:D248"/>
    <mergeCell ref="A223:B223"/>
    <mergeCell ref="A269:C269"/>
    <mergeCell ref="D266:D267"/>
    <mergeCell ref="E266:E267"/>
    <mergeCell ref="F266:F267"/>
    <mergeCell ref="G266:G267"/>
    <mergeCell ref="A244:B244"/>
    <mergeCell ref="A246:B246"/>
    <mergeCell ref="A198:B198"/>
    <mergeCell ref="A199:B199"/>
    <mergeCell ref="A200:B200"/>
    <mergeCell ref="A202:B202"/>
    <mergeCell ref="A209:B209"/>
    <mergeCell ref="A220:B220"/>
    <mergeCell ref="A196:B196"/>
    <mergeCell ref="A205:B206"/>
    <mergeCell ref="H277:H278"/>
    <mergeCell ref="D277:D278"/>
    <mergeCell ref="A210:B210"/>
    <mergeCell ref="A212:B212"/>
    <mergeCell ref="A213:B213"/>
    <mergeCell ref="A211:B211"/>
    <mergeCell ref="A208:B208"/>
    <mergeCell ref="A222:B222"/>
    <mergeCell ref="E247:E248"/>
    <mergeCell ref="A261:I261"/>
    <mergeCell ref="A262:I262"/>
    <mergeCell ref="A263:I263"/>
    <mergeCell ref="A264:I264"/>
    <mergeCell ref="A265:C265"/>
    <mergeCell ref="D265:H265"/>
    <mergeCell ref="A247:B247"/>
    <mergeCell ref="B123:I123"/>
    <mergeCell ref="B124:I124"/>
    <mergeCell ref="A175:B176"/>
    <mergeCell ref="D175:D176"/>
    <mergeCell ref="A93:I93"/>
    <mergeCell ref="A92:I92"/>
    <mergeCell ref="A96:B97"/>
    <mergeCell ref="D96:D97"/>
    <mergeCell ref="E96:E97"/>
    <mergeCell ref="F96:F97"/>
    <mergeCell ref="H96:H97"/>
    <mergeCell ref="I96:I97"/>
    <mergeCell ref="A118:B118"/>
    <mergeCell ref="A119:B119"/>
    <mergeCell ref="A101:B101"/>
    <mergeCell ref="A103:B103"/>
    <mergeCell ref="A105:B105"/>
    <mergeCell ref="A107:B107"/>
    <mergeCell ref="A2:G2"/>
    <mergeCell ref="A3:G3"/>
    <mergeCell ref="A661:G661"/>
    <mergeCell ref="A662:G662"/>
    <mergeCell ref="A663:G663"/>
    <mergeCell ref="A664:G664"/>
    <mergeCell ref="A665:G665"/>
    <mergeCell ref="A666:A667"/>
    <mergeCell ref="B666:F666"/>
    <mergeCell ref="G666:G667"/>
    <mergeCell ref="A610:B610"/>
    <mergeCell ref="A611:B611"/>
    <mergeCell ref="A621:B621"/>
    <mergeCell ref="A630:B630"/>
    <mergeCell ref="A641:B641"/>
    <mergeCell ref="A647:B647"/>
    <mergeCell ref="A643:B643"/>
    <mergeCell ref="A631:B631"/>
    <mergeCell ref="A642:B642"/>
    <mergeCell ref="H570:H571"/>
    <mergeCell ref="B541:B542"/>
    <mergeCell ref="C541:C542"/>
    <mergeCell ref="D541:D542"/>
    <mergeCell ref="E541:E542"/>
    <mergeCell ref="F541:F542"/>
    <mergeCell ref="G541:G542"/>
    <mergeCell ref="A527:G527"/>
    <mergeCell ref="A528:A529"/>
    <mergeCell ref="B528:F528"/>
    <mergeCell ref="G528:G529"/>
    <mergeCell ref="B530:B531"/>
    <mergeCell ref="C530:C531"/>
    <mergeCell ref="D530:D531"/>
    <mergeCell ref="E530:E531"/>
    <mergeCell ref="F530:F531"/>
    <mergeCell ref="G530:G531"/>
    <mergeCell ref="A565:H565"/>
    <mergeCell ref="A566:H566"/>
    <mergeCell ref="A567:H567"/>
    <mergeCell ref="A568:H568"/>
    <mergeCell ref="A569:H569"/>
    <mergeCell ref="A570:B571"/>
    <mergeCell ref="E432:E433"/>
    <mergeCell ref="F432:F433"/>
    <mergeCell ref="G432:G433"/>
    <mergeCell ref="H432:H433"/>
    <mergeCell ref="A434:B434"/>
    <mergeCell ref="A442:B442"/>
    <mergeCell ref="A435:B435"/>
    <mergeCell ref="A436:B436"/>
    <mergeCell ref="A451:B451"/>
    <mergeCell ref="C432:C433"/>
    <mergeCell ref="D432:D433"/>
    <mergeCell ref="A455:B455"/>
    <mergeCell ref="A457:B457"/>
    <mergeCell ref="A463:B463"/>
    <mergeCell ref="A468:B468"/>
    <mergeCell ref="A443:B443"/>
    <mergeCell ref="A423:B423"/>
    <mergeCell ref="A431:B431"/>
    <mergeCell ref="A432:B432"/>
    <mergeCell ref="A433:B433"/>
    <mergeCell ref="A430:B430"/>
    <mergeCell ref="A376:B376"/>
    <mergeCell ref="A386:B386"/>
    <mergeCell ref="A396:B396"/>
    <mergeCell ref="A406:B406"/>
    <mergeCell ref="A410:B410"/>
    <mergeCell ref="A419:B419"/>
    <mergeCell ref="A379:B379"/>
    <mergeCell ref="A380:B380"/>
    <mergeCell ref="A381:B381"/>
    <mergeCell ref="A382:B382"/>
    <mergeCell ref="A418:B418"/>
    <mergeCell ref="A387:B387"/>
    <mergeCell ref="A392:B392"/>
    <mergeCell ref="A399:B399"/>
    <mergeCell ref="A409:B409"/>
    <mergeCell ref="A411:B411"/>
    <mergeCell ref="A415:B415"/>
    <mergeCell ref="A354:H354"/>
    <mergeCell ref="A333:C333"/>
    <mergeCell ref="B334:C334"/>
    <mergeCell ref="B327:C327"/>
    <mergeCell ref="A328:C328"/>
    <mergeCell ref="B329:C329"/>
    <mergeCell ref="A330:C330"/>
    <mergeCell ref="B332:C332"/>
    <mergeCell ref="E303:E304"/>
    <mergeCell ref="F303:F304"/>
    <mergeCell ref="G303:G304"/>
    <mergeCell ref="H303:H304"/>
    <mergeCell ref="I303:I304"/>
    <mergeCell ref="A305:C305"/>
    <mergeCell ref="A303:C303"/>
    <mergeCell ref="A304:C304"/>
    <mergeCell ref="D303:D304"/>
    <mergeCell ref="A300:C300"/>
    <mergeCell ref="A301:C301"/>
    <mergeCell ref="H266:H267"/>
    <mergeCell ref="A268:C268"/>
    <mergeCell ref="I265:I267"/>
    <mergeCell ref="A266:C266"/>
    <mergeCell ref="A267:C267"/>
    <mergeCell ref="A270:C270"/>
    <mergeCell ref="A271:C271"/>
    <mergeCell ref="A272:C272"/>
    <mergeCell ref="A273:C273"/>
    <mergeCell ref="A274:C274"/>
    <mergeCell ref="A275:C275"/>
    <mergeCell ref="A289:C289"/>
    <mergeCell ref="A276:C276"/>
    <mergeCell ref="I277:I278"/>
    <mergeCell ref="A282:C282"/>
    <mergeCell ref="A283:C283"/>
    <mergeCell ref="A284:C284"/>
    <mergeCell ref="C215:C216"/>
    <mergeCell ref="D215:D216"/>
    <mergeCell ref="E215:E216"/>
    <mergeCell ref="A218:B219"/>
    <mergeCell ref="D218:D219"/>
    <mergeCell ref="A238:B238"/>
    <mergeCell ref="A239:B239"/>
    <mergeCell ref="A240:B240"/>
    <mergeCell ref="A242:B242"/>
    <mergeCell ref="A224:B224"/>
    <mergeCell ref="A226:B226"/>
    <mergeCell ref="A228:B228"/>
    <mergeCell ref="A230:B230"/>
    <mergeCell ref="A231:B231"/>
    <mergeCell ref="A237:B237"/>
    <mergeCell ref="A234:B235"/>
    <mergeCell ref="C205:C206"/>
    <mergeCell ref="D205:D206"/>
    <mergeCell ref="A188:B188"/>
    <mergeCell ref="A189:B189"/>
    <mergeCell ref="A191:B191"/>
    <mergeCell ref="A192:B192"/>
    <mergeCell ref="A125:A127"/>
    <mergeCell ref="E125:E127"/>
    <mergeCell ref="A141:K141"/>
    <mergeCell ref="A142:K142"/>
    <mergeCell ref="A143:K143"/>
    <mergeCell ref="A144:K144"/>
    <mergeCell ref="A179:B179"/>
    <mergeCell ref="A180:B180"/>
    <mergeCell ref="A181:B181"/>
    <mergeCell ref="A184:B184"/>
    <mergeCell ref="A185:B185"/>
    <mergeCell ref="A171:E171"/>
    <mergeCell ref="A172:E172"/>
    <mergeCell ref="A173:E173"/>
    <mergeCell ref="A174:E174"/>
    <mergeCell ref="A193:B193"/>
    <mergeCell ref="A4:G4"/>
    <mergeCell ref="A5:G5"/>
    <mergeCell ref="A120:B120"/>
    <mergeCell ref="A121:B121"/>
    <mergeCell ref="A94:I94"/>
    <mergeCell ref="A98:B98"/>
    <mergeCell ref="A104:B104"/>
    <mergeCell ref="A108:B108"/>
    <mergeCell ref="A110:B110"/>
    <mergeCell ref="A112:B112"/>
    <mergeCell ref="A113:B113"/>
    <mergeCell ref="A114:B114"/>
    <mergeCell ref="A115:B115"/>
    <mergeCell ref="A116:B116"/>
    <mergeCell ref="A117:B117"/>
    <mergeCell ref="A99:B99"/>
    <mergeCell ref="A100:B100"/>
    <mergeCell ref="A102:B102"/>
    <mergeCell ref="A106:B106"/>
    <mergeCell ref="A111:B111"/>
    <mergeCell ref="A95:I95"/>
  </mergeCells>
  <printOptions horizontalCentered="1" gridLines="1"/>
  <pageMargins left="0.19685039370078741" right="0.11811023622047245" top="0.35433070866141736" bottom="0.35433070866141736" header="0.31496062992125984" footer="0.31496062992125984"/>
  <pageSetup scale="87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opLeftCell="A16" zoomScale="110" zoomScaleNormal="110" workbookViewId="0">
      <selection activeCell="E15" sqref="E15"/>
    </sheetView>
  </sheetViews>
  <sheetFormatPr baseColWidth="10" defaultRowHeight="15" x14ac:dyDescent="0.25"/>
  <cols>
    <col min="3" max="3" width="42.85546875" customWidth="1"/>
    <col min="4" max="4" width="1.42578125" customWidth="1"/>
    <col min="5" max="5" width="17.42578125" customWidth="1"/>
    <col min="6" max="6" width="1.7109375" customWidth="1"/>
  </cols>
  <sheetData>
    <row r="1" spans="1:11" x14ac:dyDescent="0.25">
      <c r="A1" s="150" t="s">
        <v>458</v>
      </c>
    </row>
    <row r="2" spans="1:11" x14ac:dyDescent="0.25">
      <c r="A2" s="151" t="s">
        <v>541</v>
      </c>
    </row>
    <row r="3" spans="1:11" x14ac:dyDescent="0.25">
      <c r="A3" s="151" t="s">
        <v>542</v>
      </c>
    </row>
    <row r="4" spans="1:11" ht="15.75" x14ac:dyDescent="0.25">
      <c r="A4" s="387"/>
      <c r="B4" s="388"/>
      <c r="C4" s="388"/>
      <c r="D4" s="388"/>
      <c r="E4" s="388"/>
      <c r="F4" s="388"/>
      <c r="G4" s="388"/>
      <c r="H4" s="388"/>
      <c r="I4" s="388"/>
      <c r="J4" s="388"/>
      <c r="K4" s="389"/>
    </row>
    <row r="5" spans="1:11" x14ac:dyDescent="0.25">
      <c r="A5" s="390" t="s">
        <v>446</v>
      </c>
      <c r="B5" s="391"/>
      <c r="C5" s="391"/>
      <c r="D5" s="391"/>
      <c r="E5" s="391"/>
      <c r="F5" s="391"/>
      <c r="G5" s="391"/>
      <c r="H5" s="391"/>
      <c r="I5" s="391"/>
      <c r="J5" s="391"/>
      <c r="K5" s="392"/>
    </row>
    <row r="6" spans="1:11" x14ac:dyDescent="0.25">
      <c r="A6" s="390" t="s">
        <v>502</v>
      </c>
      <c r="B6" s="391"/>
      <c r="C6" s="391"/>
      <c r="D6" s="391"/>
      <c r="E6" s="391"/>
      <c r="F6" s="391"/>
      <c r="G6" s="391"/>
      <c r="H6" s="391"/>
      <c r="I6" s="391"/>
      <c r="J6" s="391"/>
      <c r="K6" s="392"/>
    </row>
    <row r="7" spans="1:11" x14ac:dyDescent="0.25">
      <c r="A7" s="390" t="s">
        <v>585</v>
      </c>
      <c r="B7" s="391"/>
      <c r="C7" s="391"/>
      <c r="D7" s="391"/>
      <c r="E7" s="391"/>
      <c r="F7" s="391"/>
      <c r="G7" s="391"/>
      <c r="H7" s="391"/>
      <c r="I7" s="391"/>
      <c r="J7" s="391"/>
      <c r="K7" s="392"/>
    </row>
    <row r="8" spans="1:11" x14ac:dyDescent="0.25">
      <c r="A8" s="393"/>
      <c r="B8" s="394"/>
      <c r="C8" s="394"/>
      <c r="D8" s="394"/>
      <c r="E8" s="394"/>
      <c r="F8" s="394"/>
      <c r="G8" s="394"/>
      <c r="H8" s="394"/>
      <c r="I8" s="394"/>
      <c r="J8" s="394"/>
      <c r="K8" s="395"/>
    </row>
    <row r="9" spans="1:11" x14ac:dyDescent="0.25">
      <c r="A9" s="396" t="s">
        <v>503</v>
      </c>
      <c r="B9" s="397"/>
      <c r="C9" s="398"/>
      <c r="D9" s="381" t="s">
        <v>543</v>
      </c>
      <c r="E9" s="405"/>
      <c r="F9" s="405"/>
      <c r="G9" s="382"/>
      <c r="H9" s="381" t="s">
        <v>544</v>
      </c>
      <c r="I9" s="382"/>
      <c r="J9" s="383" t="s">
        <v>545</v>
      </c>
      <c r="K9" s="383" t="s">
        <v>546</v>
      </c>
    </row>
    <row r="10" spans="1:11" x14ac:dyDescent="0.25">
      <c r="A10" s="399"/>
      <c r="B10" s="400"/>
      <c r="C10" s="401"/>
      <c r="D10" s="381" t="s">
        <v>547</v>
      </c>
      <c r="E10" s="382"/>
      <c r="F10" s="381" t="s">
        <v>548</v>
      </c>
      <c r="G10" s="382"/>
      <c r="H10" s="152"/>
      <c r="I10" s="152"/>
      <c r="J10" s="406"/>
      <c r="K10" s="406"/>
    </row>
    <row r="11" spans="1:11" x14ac:dyDescent="0.25">
      <c r="A11" s="399"/>
      <c r="B11" s="400"/>
      <c r="C11" s="401"/>
      <c r="D11" s="383"/>
      <c r="E11" s="153" t="s">
        <v>504</v>
      </c>
      <c r="F11" s="385"/>
      <c r="G11" s="153" t="s">
        <v>506</v>
      </c>
      <c r="H11" s="385" t="s">
        <v>550</v>
      </c>
      <c r="I11" s="155" t="s">
        <v>551</v>
      </c>
      <c r="J11" s="406"/>
      <c r="K11" s="406"/>
    </row>
    <row r="12" spans="1:11" x14ac:dyDescent="0.25">
      <c r="A12" s="402"/>
      <c r="B12" s="403"/>
      <c r="C12" s="404"/>
      <c r="D12" s="384"/>
      <c r="E12" s="154" t="s">
        <v>505</v>
      </c>
      <c r="F12" s="386"/>
      <c r="G12" s="154" t="s">
        <v>549</v>
      </c>
      <c r="H12" s="386"/>
      <c r="I12" s="156" t="s">
        <v>552</v>
      </c>
      <c r="J12" s="384"/>
      <c r="K12" s="384"/>
    </row>
    <row r="13" spans="1:11" x14ac:dyDescent="0.25">
      <c r="A13" s="342" t="s">
        <v>507</v>
      </c>
      <c r="B13" s="343"/>
      <c r="C13" s="343"/>
      <c r="D13" s="343"/>
      <c r="E13" s="343"/>
      <c r="F13" s="343"/>
      <c r="G13" s="343"/>
      <c r="H13" s="157"/>
      <c r="I13" s="157"/>
      <c r="J13" s="157"/>
      <c r="K13" s="158"/>
    </row>
    <row r="14" spans="1:11" x14ac:dyDescent="0.25">
      <c r="A14" s="358" t="s">
        <v>508</v>
      </c>
      <c r="B14" s="359"/>
      <c r="C14" s="359"/>
      <c r="D14" s="359"/>
      <c r="E14" s="359"/>
      <c r="F14" s="359"/>
      <c r="G14" s="359"/>
      <c r="H14" s="159"/>
      <c r="I14" s="159"/>
      <c r="J14" s="159"/>
      <c r="K14" s="160"/>
    </row>
    <row r="15" spans="1:11" ht="15.75" x14ac:dyDescent="0.25">
      <c r="A15" s="161">
        <v>1</v>
      </c>
      <c r="B15" s="335" t="s">
        <v>553</v>
      </c>
      <c r="C15" s="335"/>
      <c r="D15" s="162"/>
      <c r="E15" s="163"/>
      <c r="F15" s="162"/>
      <c r="G15" s="163"/>
      <c r="H15" s="162"/>
      <c r="I15" s="162"/>
      <c r="J15" s="162"/>
      <c r="K15" s="164"/>
    </row>
    <row r="16" spans="1:11" x14ac:dyDescent="0.25">
      <c r="A16" s="345"/>
      <c r="B16" s="354" t="s">
        <v>459</v>
      </c>
      <c r="C16" s="378" t="s">
        <v>460</v>
      </c>
      <c r="D16" s="336"/>
      <c r="E16" s="168" t="s">
        <v>467</v>
      </c>
      <c r="F16" s="336"/>
      <c r="G16" s="336">
        <v>2018</v>
      </c>
      <c r="H16" s="336">
        <v>0</v>
      </c>
      <c r="I16" s="336" t="s">
        <v>462</v>
      </c>
      <c r="J16" s="336" t="s">
        <v>463</v>
      </c>
      <c r="K16" s="336" t="s">
        <v>587</v>
      </c>
    </row>
    <row r="17" spans="1:11" x14ac:dyDescent="0.25">
      <c r="A17" s="346"/>
      <c r="B17" s="365"/>
      <c r="C17" s="380"/>
      <c r="D17" s="337"/>
      <c r="E17" s="168" t="s">
        <v>509</v>
      </c>
      <c r="F17" s="337"/>
      <c r="G17" s="337"/>
      <c r="H17" s="337"/>
      <c r="I17" s="337"/>
      <c r="J17" s="337"/>
      <c r="K17" s="337"/>
    </row>
    <row r="18" spans="1:11" x14ac:dyDescent="0.25">
      <c r="A18" s="347"/>
      <c r="B18" s="355"/>
      <c r="C18" s="379"/>
      <c r="D18" s="338"/>
      <c r="E18" s="168" t="s">
        <v>510</v>
      </c>
      <c r="F18" s="338"/>
      <c r="G18" s="338"/>
      <c r="H18" s="338"/>
      <c r="I18" s="338"/>
      <c r="J18" s="338"/>
      <c r="K18" s="338"/>
    </row>
    <row r="19" spans="1:11" x14ac:dyDescent="0.25">
      <c r="A19" s="345"/>
      <c r="B19" s="354" t="s">
        <v>464</v>
      </c>
      <c r="C19" s="378" t="s">
        <v>204</v>
      </c>
      <c r="D19" s="336"/>
      <c r="E19" s="171" t="s">
        <v>554</v>
      </c>
      <c r="F19" s="336"/>
      <c r="G19" s="336">
        <v>2018</v>
      </c>
      <c r="H19" s="336">
        <v>0</v>
      </c>
      <c r="I19" s="336" t="s">
        <v>462</v>
      </c>
      <c r="J19" s="336" t="s">
        <v>463</v>
      </c>
      <c r="K19" s="336" t="s">
        <v>587</v>
      </c>
    </row>
    <row r="20" spans="1:11" x14ac:dyDescent="0.25">
      <c r="A20" s="347"/>
      <c r="B20" s="355"/>
      <c r="C20" s="379"/>
      <c r="D20" s="338"/>
      <c r="E20" s="168" t="s">
        <v>479</v>
      </c>
      <c r="F20" s="338"/>
      <c r="G20" s="338"/>
      <c r="H20" s="338"/>
      <c r="I20" s="338"/>
      <c r="J20" s="338"/>
      <c r="K20" s="338"/>
    </row>
    <row r="21" spans="1:11" x14ac:dyDescent="0.25">
      <c r="A21" s="345"/>
      <c r="B21" s="354" t="s">
        <v>465</v>
      </c>
      <c r="C21" s="378" t="s">
        <v>466</v>
      </c>
      <c r="D21" s="336"/>
      <c r="E21" s="171" t="s">
        <v>555</v>
      </c>
      <c r="F21" s="336"/>
      <c r="G21" s="336">
        <v>2018</v>
      </c>
      <c r="H21" s="336">
        <v>0</v>
      </c>
      <c r="I21" s="336" t="s">
        <v>462</v>
      </c>
      <c r="J21" s="336" t="s">
        <v>463</v>
      </c>
      <c r="K21" s="336" t="s">
        <v>587</v>
      </c>
    </row>
    <row r="22" spans="1:11" x14ac:dyDescent="0.25">
      <c r="A22" s="347"/>
      <c r="B22" s="355"/>
      <c r="C22" s="379"/>
      <c r="D22" s="338"/>
      <c r="E22" s="168" t="s">
        <v>531</v>
      </c>
      <c r="F22" s="338"/>
      <c r="G22" s="338"/>
      <c r="H22" s="338"/>
      <c r="I22" s="338"/>
      <c r="J22" s="338"/>
      <c r="K22" s="338"/>
    </row>
    <row r="23" spans="1:11" x14ac:dyDescent="0.25">
      <c r="A23" s="161">
        <v>2</v>
      </c>
      <c r="B23" s="335" t="s">
        <v>556</v>
      </c>
      <c r="C23" s="335"/>
      <c r="D23" s="174"/>
      <c r="E23" s="174"/>
      <c r="F23" s="174"/>
      <c r="G23" s="175"/>
      <c r="H23" s="174"/>
      <c r="I23" s="174"/>
      <c r="J23" s="176"/>
      <c r="K23" s="177"/>
    </row>
    <row r="24" spans="1:11" x14ac:dyDescent="0.25">
      <c r="A24" s="345"/>
      <c r="B24" s="354" t="s">
        <v>459</v>
      </c>
      <c r="C24" s="378" t="s">
        <v>460</v>
      </c>
      <c r="D24" s="336"/>
      <c r="E24" s="168" t="s">
        <v>467</v>
      </c>
      <c r="F24" s="336"/>
      <c r="G24" s="336">
        <v>2018</v>
      </c>
      <c r="H24" s="336">
        <v>0</v>
      </c>
      <c r="I24" s="336" t="s">
        <v>462</v>
      </c>
      <c r="J24" s="336" t="s">
        <v>463</v>
      </c>
      <c r="K24" s="336" t="s">
        <v>587</v>
      </c>
    </row>
    <row r="25" spans="1:11" x14ac:dyDescent="0.25">
      <c r="A25" s="346"/>
      <c r="B25" s="365"/>
      <c r="C25" s="380"/>
      <c r="D25" s="337"/>
      <c r="E25" s="168" t="s">
        <v>509</v>
      </c>
      <c r="F25" s="337"/>
      <c r="G25" s="337"/>
      <c r="H25" s="337"/>
      <c r="I25" s="337"/>
      <c r="J25" s="337"/>
      <c r="K25" s="337"/>
    </row>
    <row r="26" spans="1:11" x14ac:dyDescent="0.25">
      <c r="A26" s="347"/>
      <c r="B26" s="355"/>
      <c r="C26" s="379"/>
      <c r="D26" s="338"/>
      <c r="E26" s="168" t="s">
        <v>510</v>
      </c>
      <c r="F26" s="338"/>
      <c r="G26" s="338"/>
      <c r="H26" s="338"/>
      <c r="I26" s="338"/>
      <c r="J26" s="338"/>
      <c r="K26" s="338"/>
    </row>
    <row r="27" spans="1:11" x14ac:dyDescent="0.25">
      <c r="A27" s="345"/>
      <c r="B27" s="354" t="s">
        <v>464</v>
      </c>
      <c r="C27" s="378" t="s">
        <v>204</v>
      </c>
      <c r="D27" s="336"/>
      <c r="E27" s="171" t="s">
        <v>554</v>
      </c>
      <c r="F27" s="336"/>
      <c r="G27" s="336">
        <v>2018</v>
      </c>
      <c r="H27" s="336">
        <v>0</v>
      </c>
      <c r="I27" s="336" t="s">
        <v>462</v>
      </c>
      <c r="J27" s="336" t="s">
        <v>463</v>
      </c>
      <c r="K27" s="336" t="s">
        <v>587</v>
      </c>
    </row>
    <row r="28" spans="1:11" x14ac:dyDescent="0.25">
      <c r="A28" s="347"/>
      <c r="B28" s="355"/>
      <c r="C28" s="379"/>
      <c r="D28" s="338"/>
      <c r="E28" s="168" t="s">
        <v>479</v>
      </c>
      <c r="F28" s="338"/>
      <c r="G28" s="338"/>
      <c r="H28" s="338"/>
      <c r="I28" s="338"/>
      <c r="J28" s="338"/>
      <c r="K28" s="338"/>
    </row>
    <row r="29" spans="1:11" x14ac:dyDescent="0.25">
      <c r="A29" s="345"/>
      <c r="B29" s="354" t="s">
        <v>465</v>
      </c>
      <c r="C29" s="378" t="s">
        <v>466</v>
      </c>
      <c r="D29" s="336"/>
      <c r="E29" s="171" t="s">
        <v>555</v>
      </c>
      <c r="F29" s="336"/>
      <c r="G29" s="336">
        <v>2018</v>
      </c>
      <c r="H29" s="336">
        <v>0</v>
      </c>
      <c r="I29" s="336" t="s">
        <v>462</v>
      </c>
      <c r="J29" s="336" t="s">
        <v>463</v>
      </c>
      <c r="K29" s="336" t="s">
        <v>587</v>
      </c>
    </row>
    <row r="30" spans="1:11" x14ac:dyDescent="0.25">
      <c r="A30" s="347"/>
      <c r="B30" s="355"/>
      <c r="C30" s="379"/>
      <c r="D30" s="338"/>
      <c r="E30" s="168" t="s">
        <v>531</v>
      </c>
      <c r="F30" s="338"/>
      <c r="G30" s="338"/>
      <c r="H30" s="338"/>
      <c r="I30" s="338"/>
      <c r="J30" s="338"/>
      <c r="K30" s="338"/>
    </row>
    <row r="31" spans="1:11" x14ac:dyDescent="0.25">
      <c r="A31" s="161">
        <v>3</v>
      </c>
      <c r="B31" s="335" t="s">
        <v>557</v>
      </c>
      <c r="C31" s="335"/>
      <c r="D31" s="174"/>
      <c r="E31" s="174"/>
      <c r="F31" s="174"/>
      <c r="G31" s="175"/>
      <c r="H31" s="174"/>
      <c r="I31" s="174"/>
      <c r="J31" s="176"/>
      <c r="K31" s="177"/>
    </row>
    <row r="32" spans="1:11" x14ac:dyDescent="0.25">
      <c r="A32" s="178"/>
      <c r="B32" s="179" t="s">
        <v>459</v>
      </c>
      <c r="C32" s="180" t="s">
        <v>460</v>
      </c>
      <c r="D32" s="167"/>
      <c r="E32" s="168" t="s">
        <v>467</v>
      </c>
      <c r="F32" s="169"/>
      <c r="G32" s="169">
        <v>2018</v>
      </c>
      <c r="H32" s="166">
        <v>0</v>
      </c>
      <c r="I32" s="167" t="s">
        <v>462</v>
      </c>
      <c r="J32" s="169" t="s">
        <v>468</v>
      </c>
      <c r="K32" s="169" t="s">
        <v>587</v>
      </c>
    </row>
    <row r="33" spans="1:11" x14ac:dyDescent="0.25">
      <c r="A33" s="178"/>
      <c r="B33" s="179" t="s">
        <v>464</v>
      </c>
      <c r="C33" s="180" t="s">
        <v>204</v>
      </c>
      <c r="D33" s="170"/>
      <c r="E33" s="171" t="s">
        <v>469</v>
      </c>
      <c r="F33" s="172"/>
      <c r="G33" s="172">
        <v>2018</v>
      </c>
      <c r="H33" s="173">
        <v>0</v>
      </c>
      <c r="I33" s="170" t="s">
        <v>462</v>
      </c>
      <c r="J33" s="172" t="s">
        <v>468</v>
      </c>
      <c r="K33" s="172" t="s">
        <v>587</v>
      </c>
    </row>
    <row r="34" spans="1:11" x14ac:dyDescent="0.25">
      <c r="A34" s="345"/>
      <c r="B34" s="354" t="s">
        <v>465</v>
      </c>
      <c r="C34" s="378" t="s">
        <v>466</v>
      </c>
      <c r="D34" s="336"/>
      <c r="E34" s="171" t="s">
        <v>555</v>
      </c>
      <c r="F34" s="336"/>
      <c r="G34" s="336">
        <v>2018</v>
      </c>
      <c r="H34" s="336">
        <v>0</v>
      </c>
      <c r="I34" s="336" t="s">
        <v>462</v>
      </c>
      <c r="J34" s="336" t="s">
        <v>468</v>
      </c>
      <c r="K34" s="336" t="s">
        <v>587</v>
      </c>
    </row>
    <row r="35" spans="1:11" x14ac:dyDescent="0.25">
      <c r="A35" s="347"/>
      <c r="B35" s="355"/>
      <c r="C35" s="379"/>
      <c r="D35" s="338"/>
      <c r="E35" s="168" t="s">
        <v>531</v>
      </c>
      <c r="F35" s="338"/>
      <c r="G35" s="338"/>
      <c r="H35" s="338"/>
      <c r="I35" s="338"/>
      <c r="J35" s="338"/>
      <c r="K35" s="338"/>
    </row>
    <row r="36" spans="1:11" ht="15.75" x14ac:dyDescent="0.25">
      <c r="A36" s="161">
        <v>4</v>
      </c>
      <c r="B36" s="335" t="s">
        <v>558</v>
      </c>
      <c r="C36" s="335"/>
      <c r="D36" s="181"/>
      <c r="E36" s="181"/>
      <c r="F36" s="181"/>
      <c r="G36" s="181"/>
      <c r="H36" s="181"/>
      <c r="I36" s="181"/>
      <c r="J36" s="162"/>
      <c r="K36" s="183"/>
    </row>
    <row r="37" spans="1:11" ht="15.75" x14ac:dyDescent="0.25">
      <c r="A37" s="184"/>
      <c r="B37" s="185" t="s">
        <v>459</v>
      </c>
      <c r="C37" s="186" t="s">
        <v>559</v>
      </c>
      <c r="D37" s="162"/>
      <c r="E37" s="162"/>
      <c r="F37" s="162"/>
      <c r="G37" s="163"/>
      <c r="H37" s="162"/>
      <c r="I37" s="162"/>
      <c r="J37" s="162"/>
      <c r="K37" s="164"/>
    </row>
    <row r="38" spans="1:11" x14ac:dyDescent="0.25">
      <c r="A38" s="178"/>
      <c r="B38" s="179"/>
      <c r="C38" s="180" t="s">
        <v>470</v>
      </c>
      <c r="D38" s="167"/>
      <c r="E38" s="168" t="s">
        <v>471</v>
      </c>
      <c r="F38" s="169"/>
      <c r="G38" s="169">
        <v>2018</v>
      </c>
      <c r="H38" s="166">
        <v>0</v>
      </c>
      <c r="I38" s="167" t="s">
        <v>462</v>
      </c>
      <c r="J38" s="169" t="s">
        <v>472</v>
      </c>
      <c r="K38" s="169" t="s">
        <v>587</v>
      </c>
    </row>
    <row r="39" spans="1:11" x14ac:dyDescent="0.25">
      <c r="A39" s="345"/>
      <c r="B39" s="354"/>
      <c r="C39" s="378" t="s">
        <v>473</v>
      </c>
      <c r="D39" s="336"/>
      <c r="E39" s="171" t="s">
        <v>560</v>
      </c>
      <c r="F39" s="336"/>
      <c r="G39" s="336">
        <v>2018</v>
      </c>
      <c r="H39" s="336">
        <v>0</v>
      </c>
      <c r="I39" s="336" t="s">
        <v>462</v>
      </c>
      <c r="J39" s="336" t="s">
        <v>472</v>
      </c>
      <c r="K39" s="336" t="s">
        <v>587</v>
      </c>
    </row>
    <row r="40" spans="1:11" x14ac:dyDescent="0.25">
      <c r="A40" s="347"/>
      <c r="B40" s="355"/>
      <c r="C40" s="379"/>
      <c r="D40" s="338"/>
      <c r="E40" s="168" t="s">
        <v>561</v>
      </c>
      <c r="F40" s="338"/>
      <c r="G40" s="338"/>
      <c r="H40" s="338"/>
      <c r="I40" s="338"/>
      <c r="J40" s="338"/>
      <c r="K40" s="338"/>
    </row>
    <row r="41" spans="1:11" x14ac:dyDescent="0.25">
      <c r="A41" s="360"/>
      <c r="B41" s="354" t="s">
        <v>464</v>
      </c>
      <c r="C41" s="165" t="s">
        <v>562</v>
      </c>
      <c r="D41" s="339"/>
      <c r="E41" s="171" t="s">
        <v>512</v>
      </c>
      <c r="F41" s="339"/>
      <c r="G41" s="336">
        <v>2018</v>
      </c>
      <c r="H41" s="336">
        <v>0</v>
      </c>
      <c r="I41" s="336" t="s">
        <v>462</v>
      </c>
      <c r="J41" s="336" t="s">
        <v>472</v>
      </c>
      <c r="K41" s="336" t="s">
        <v>587</v>
      </c>
    </row>
    <row r="42" spans="1:11" x14ac:dyDescent="0.25">
      <c r="A42" s="361"/>
      <c r="B42" s="355"/>
      <c r="C42" s="180" t="s">
        <v>511</v>
      </c>
      <c r="D42" s="341"/>
      <c r="E42" s="168" t="s">
        <v>563</v>
      </c>
      <c r="F42" s="341"/>
      <c r="G42" s="338"/>
      <c r="H42" s="338"/>
      <c r="I42" s="338"/>
      <c r="J42" s="338"/>
      <c r="K42" s="338"/>
    </row>
    <row r="43" spans="1:11" x14ac:dyDescent="0.25">
      <c r="A43" s="360"/>
      <c r="B43" s="354" t="s">
        <v>465</v>
      </c>
      <c r="C43" s="378" t="s">
        <v>474</v>
      </c>
      <c r="D43" s="339"/>
      <c r="E43" s="171" t="s">
        <v>564</v>
      </c>
      <c r="F43" s="339"/>
      <c r="G43" s="336">
        <v>2018</v>
      </c>
      <c r="H43" s="336">
        <v>0</v>
      </c>
      <c r="I43" s="336" t="s">
        <v>462</v>
      </c>
      <c r="J43" s="336" t="s">
        <v>472</v>
      </c>
      <c r="K43" s="336" t="s">
        <v>587</v>
      </c>
    </row>
    <row r="44" spans="1:11" x14ac:dyDescent="0.25">
      <c r="A44" s="361"/>
      <c r="B44" s="355"/>
      <c r="C44" s="379"/>
      <c r="D44" s="341"/>
      <c r="E44" s="188" t="s">
        <v>565</v>
      </c>
      <c r="F44" s="341"/>
      <c r="G44" s="338"/>
      <c r="H44" s="338"/>
      <c r="I44" s="338"/>
      <c r="J44" s="338"/>
      <c r="K44" s="338"/>
    </row>
    <row r="45" spans="1:11" x14ac:dyDescent="0.25">
      <c r="A45" s="360"/>
      <c r="B45" s="354" t="s">
        <v>475</v>
      </c>
      <c r="C45" s="189" t="s">
        <v>566</v>
      </c>
      <c r="D45" s="339"/>
      <c r="E45" s="171" t="s">
        <v>512</v>
      </c>
      <c r="F45" s="339"/>
      <c r="G45" s="336">
        <v>2018</v>
      </c>
      <c r="H45" s="336">
        <v>0</v>
      </c>
      <c r="I45" s="336" t="s">
        <v>462</v>
      </c>
      <c r="J45" s="336" t="s">
        <v>472</v>
      </c>
      <c r="K45" s="336" t="s">
        <v>587</v>
      </c>
    </row>
    <row r="46" spans="1:11" x14ac:dyDescent="0.25">
      <c r="A46" s="361"/>
      <c r="B46" s="355"/>
      <c r="C46" s="180" t="s">
        <v>513</v>
      </c>
      <c r="D46" s="341"/>
      <c r="E46" s="188" t="s">
        <v>563</v>
      </c>
      <c r="F46" s="341"/>
      <c r="G46" s="338"/>
      <c r="H46" s="338"/>
      <c r="I46" s="338"/>
      <c r="J46" s="338"/>
      <c r="K46" s="338"/>
    </row>
    <row r="47" spans="1:11" ht="15.75" x14ac:dyDescent="0.25">
      <c r="A47" s="190"/>
    </row>
    <row r="48" spans="1:11" x14ac:dyDescent="0.25">
      <c r="A48" s="191">
        <v>5</v>
      </c>
      <c r="B48" s="335" t="s">
        <v>567</v>
      </c>
      <c r="C48" s="335"/>
      <c r="D48" s="174"/>
      <c r="E48" s="174"/>
      <c r="F48" s="174"/>
      <c r="G48" s="175"/>
      <c r="H48" s="174"/>
      <c r="I48" s="174"/>
      <c r="J48" s="174"/>
      <c r="K48" s="177"/>
    </row>
    <row r="49" spans="1:11" x14ac:dyDescent="0.25">
      <c r="A49" s="178"/>
      <c r="B49" s="179" t="s">
        <v>459</v>
      </c>
      <c r="C49" s="180" t="s">
        <v>476</v>
      </c>
      <c r="D49" s="167"/>
      <c r="E49" s="168" t="s">
        <v>477</v>
      </c>
      <c r="F49" s="169"/>
      <c r="G49" s="169">
        <v>2018</v>
      </c>
      <c r="H49" s="166">
        <v>0</v>
      </c>
      <c r="I49" s="167" t="s">
        <v>462</v>
      </c>
      <c r="J49" s="169" t="s">
        <v>478</v>
      </c>
      <c r="K49" s="169" t="s">
        <v>587</v>
      </c>
    </row>
    <row r="50" spans="1:11" x14ac:dyDescent="0.25">
      <c r="A50" s="178"/>
      <c r="B50" s="179" t="s">
        <v>464</v>
      </c>
      <c r="C50" s="180" t="s">
        <v>466</v>
      </c>
      <c r="D50" s="170"/>
      <c r="E50" s="171" t="s">
        <v>477</v>
      </c>
      <c r="F50" s="172"/>
      <c r="G50" s="172">
        <v>2018</v>
      </c>
      <c r="H50" s="173">
        <v>0</v>
      </c>
      <c r="I50" s="170" t="s">
        <v>462</v>
      </c>
      <c r="J50" s="192" t="s">
        <v>568</v>
      </c>
      <c r="K50" s="172" t="s">
        <v>587</v>
      </c>
    </row>
    <row r="51" spans="1:11" ht="15.75" x14ac:dyDescent="0.25">
      <c r="A51" s="161">
        <v>6</v>
      </c>
      <c r="B51" s="335" t="s">
        <v>569</v>
      </c>
      <c r="C51" s="335"/>
      <c r="D51" s="181"/>
      <c r="E51" s="181"/>
      <c r="F51" s="181"/>
      <c r="G51" s="182"/>
      <c r="H51" s="181"/>
      <c r="I51" s="181"/>
      <c r="J51" s="162"/>
      <c r="K51" s="183"/>
    </row>
    <row r="52" spans="1:11" x14ac:dyDescent="0.25">
      <c r="A52" s="178"/>
      <c r="B52" s="179" t="s">
        <v>459</v>
      </c>
      <c r="C52" s="180" t="s">
        <v>476</v>
      </c>
      <c r="D52" s="167"/>
      <c r="E52" s="168" t="s">
        <v>479</v>
      </c>
      <c r="F52" s="169"/>
      <c r="G52" s="169">
        <v>2018</v>
      </c>
      <c r="H52" s="166">
        <v>0</v>
      </c>
      <c r="I52" s="167" t="s">
        <v>462</v>
      </c>
      <c r="J52" s="193" t="s">
        <v>480</v>
      </c>
      <c r="K52" s="169" t="s">
        <v>587</v>
      </c>
    </row>
    <row r="53" spans="1:11" ht="15.75" x14ac:dyDescent="0.25">
      <c r="A53" s="161">
        <v>7</v>
      </c>
      <c r="B53" s="335" t="s">
        <v>570</v>
      </c>
      <c r="C53" s="335"/>
      <c r="D53" s="181"/>
      <c r="E53" s="181"/>
      <c r="F53" s="181"/>
      <c r="G53" s="182"/>
      <c r="H53" s="181"/>
      <c r="I53" s="181"/>
      <c r="J53" s="162"/>
      <c r="K53" s="183"/>
    </row>
    <row r="54" spans="1:11" x14ac:dyDescent="0.25">
      <c r="A54" s="345"/>
      <c r="B54" s="354" t="s">
        <v>459</v>
      </c>
      <c r="C54" s="378" t="s">
        <v>460</v>
      </c>
      <c r="D54" s="336"/>
      <c r="E54" s="168" t="s">
        <v>515</v>
      </c>
      <c r="F54" s="336"/>
      <c r="G54" s="336">
        <v>2018</v>
      </c>
      <c r="H54" s="336">
        <v>0</v>
      </c>
      <c r="I54" s="336" t="s">
        <v>462</v>
      </c>
      <c r="J54" s="336" t="s">
        <v>481</v>
      </c>
      <c r="K54" s="336" t="s">
        <v>586</v>
      </c>
    </row>
    <row r="55" spans="1:11" x14ac:dyDescent="0.25">
      <c r="A55" s="347"/>
      <c r="B55" s="355"/>
      <c r="C55" s="379"/>
      <c r="D55" s="338"/>
      <c r="E55" s="188" t="s">
        <v>300</v>
      </c>
      <c r="F55" s="338"/>
      <c r="G55" s="338"/>
      <c r="H55" s="338"/>
      <c r="I55" s="338"/>
      <c r="J55" s="338"/>
      <c r="K55" s="338"/>
    </row>
    <row r="56" spans="1:11" x14ac:dyDescent="0.25">
      <c r="A56" s="178"/>
      <c r="B56" s="179" t="s">
        <v>464</v>
      </c>
      <c r="C56" s="180" t="s">
        <v>204</v>
      </c>
      <c r="D56" s="167"/>
      <c r="E56" s="168" t="s">
        <v>471</v>
      </c>
      <c r="F56" s="169"/>
      <c r="G56" s="169">
        <v>2018</v>
      </c>
      <c r="H56" s="173">
        <v>0</v>
      </c>
      <c r="I56" s="167" t="s">
        <v>462</v>
      </c>
      <c r="J56" s="172" t="s">
        <v>481</v>
      </c>
      <c r="K56" s="172" t="s">
        <v>586</v>
      </c>
    </row>
    <row r="57" spans="1:11" x14ac:dyDescent="0.25">
      <c r="A57" s="345"/>
      <c r="B57" s="354" t="s">
        <v>465</v>
      </c>
      <c r="C57" s="378" t="s">
        <v>466</v>
      </c>
      <c r="D57" s="336"/>
      <c r="E57" s="171" t="s">
        <v>560</v>
      </c>
      <c r="F57" s="336"/>
      <c r="G57" s="336">
        <v>2018</v>
      </c>
      <c r="H57" s="336">
        <v>0</v>
      </c>
      <c r="I57" s="336" t="s">
        <v>462</v>
      </c>
      <c r="J57" s="336" t="s">
        <v>481</v>
      </c>
      <c r="K57" s="336" t="s">
        <v>586</v>
      </c>
    </row>
    <row r="58" spans="1:11" x14ac:dyDescent="0.25">
      <c r="A58" s="347"/>
      <c r="B58" s="355"/>
      <c r="C58" s="379"/>
      <c r="D58" s="338"/>
      <c r="E58" s="188" t="s">
        <v>561</v>
      </c>
      <c r="F58" s="338"/>
      <c r="G58" s="338"/>
      <c r="H58" s="338"/>
      <c r="I58" s="338"/>
      <c r="J58" s="338"/>
      <c r="K58" s="338"/>
    </row>
    <row r="59" spans="1:11" x14ac:dyDescent="0.25">
      <c r="A59" s="358" t="s">
        <v>496</v>
      </c>
      <c r="B59" s="359"/>
      <c r="C59" s="359"/>
      <c r="D59" s="359"/>
      <c r="E59" s="359"/>
      <c r="F59" s="359"/>
      <c r="G59" s="359"/>
      <c r="H59" s="159"/>
      <c r="I59" s="159"/>
      <c r="J59" s="159"/>
      <c r="K59" s="160"/>
    </row>
    <row r="60" spans="1:11" x14ac:dyDescent="0.25">
      <c r="A60" s="161">
        <v>1</v>
      </c>
      <c r="B60" s="335" t="s">
        <v>461</v>
      </c>
      <c r="C60" s="335"/>
      <c r="D60" s="176"/>
      <c r="E60" s="194"/>
      <c r="F60" s="176"/>
      <c r="G60" s="194"/>
      <c r="H60" s="176"/>
      <c r="I60" s="176"/>
      <c r="J60" s="176"/>
      <c r="K60" s="195"/>
    </row>
    <row r="61" spans="1:11" x14ac:dyDescent="0.25">
      <c r="A61" s="360"/>
      <c r="B61" s="354" t="s">
        <v>459</v>
      </c>
      <c r="C61" s="378" t="s">
        <v>482</v>
      </c>
      <c r="D61" s="336"/>
      <c r="E61" s="196" t="s">
        <v>514</v>
      </c>
      <c r="F61" s="336"/>
      <c r="G61" s="336">
        <v>2018</v>
      </c>
      <c r="H61" s="339">
        <v>0</v>
      </c>
      <c r="I61" s="339"/>
      <c r="J61" s="336" t="s">
        <v>483</v>
      </c>
      <c r="K61" s="336"/>
    </row>
    <row r="62" spans="1:11" x14ac:dyDescent="0.25">
      <c r="A62" s="364"/>
      <c r="B62" s="365"/>
      <c r="C62" s="380"/>
      <c r="D62" s="337"/>
      <c r="E62" s="196" t="s">
        <v>515</v>
      </c>
      <c r="F62" s="337"/>
      <c r="G62" s="337"/>
      <c r="H62" s="340"/>
      <c r="I62" s="340"/>
      <c r="J62" s="337"/>
      <c r="K62" s="337"/>
    </row>
    <row r="63" spans="1:11" x14ac:dyDescent="0.25">
      <c r="A63" s="361"/>
      <c r="B63" s="355"/>
      <c r="C63" s="379"/>
      <c r="D63" s="338"/>
      <c r="E63" s="197" t="s">
        <v>300</v>
      </c>
      <c r="F63" s="338"/>
      <c r="G63" s="338"/>
      <c r="H63" s="341"/>
      <c r="I63" s="341"/>
      <c r="J63" s="338"/>
      <c r="K63" s="338"/>
    </row>
    <row r="64" spans="1:11" x14ac:dyDescent="0.25">
      <c r="A64" s="360"/>
      <c r="B64" s="354" t="s">
        <v>464</v>
      </c>
      <c r="C64" s="378" t="s">
        <v>484</v>
      </c>
      <c r="D64" s="336"/>
      <c r="E64" s="196" t="s">
        <v>514</v>
      </c>
      <c r="F64" s="336"/>
      <c r="G64" s="336">
        <v>2018</v>
      </c>
      <c r="H64" s="339">
        <v>0</v>
      </c>
      <c r="I64" s="339"/>
      <c r="J64" s="336" t="s">
        <v>483</v>
      </c>
      <c r="K64" s="336"/>
    </row>
    <row r="65" spans="1:11" x14ac:dyDescent="0.25">
      <c r="A65" s="364"/>
      <c r="B65" s="365"/>
      <c r="C65" s="380"/>
      <c r="D65" s="337"/>
      <c r="E65" s="196" t="s">
        <v>515</v>
      </c>
      <c r="F65" s="337"/>
      <c r="G65" s="337"/>
      <c r="H65" s="340"/>
      <c r="I65" s="340"/>
      <c r="J65" s="337"/>
      <c r="K65" s="337"/>
    </row>
    <row r="66" spans="1:11" x14ac:dyDescent="0.25">
      <c r="A66" s="361"/>
      <c r="B66" s="355"/>
      <c r="C66" s="379"/>
      <c r="D66" s="338"/>
      <c r="E66" s="197" t="s">
        <v>516</v>
      </c>
      <c r="F66" s="338"/>
      <c r="G66" s="338"/>
      <c r="H66" s="341"/>
      <c r="I66" s="341"/>
      <c r="J66" s="338"/>
      <c r="K66" s="338"/>
    </row>
    <row r="67" spans="1:11" x14ac:dyDescent="0.25">
      <c r="A67" s="360"/>
      <c r="B67" s="354" t="s">
        <v>465</v>
      </c>
      <c r="C67" s="165" t="s">
        <v>517</v>
      </c>
      <c r="D67" s="336"/>
      <c r="E67" s="196" t="s">
        <v>514</v>
      </c>
      <c r="F67" s="336"/>
      <c r="G67" s="336">
        <v>2018</v>
      </c>
      <c r="H67" s="339">
        <v>0</v>
      </c>
      <c r="I67" s="339"/>
      <c r="J67" s="336" t="s">
        <v>483</v>
      </c>
      <c r="K67" s="336"/>
    </row>
    <row r="68" spans="1:11" x14ac:dyDescent="0.25">
      <c r="A68" s="364"/>
      <c r="B68" s="365"/>
      <c r="C68" s="165" t="s">
        <v>518</v>
      </c>
      <c r="D68" s="337"/>
      <c r="E68" s="196" t="s">
        <v>515</v>
      </c>
      <c r="F68" s="337"/>
      <c r="G68" s="337"/>
      <c r="H68" s="340"/>
      <c r="I68" s="340"/>
      <c r="J68" s="337"/>
      <c r="K68" s="337"/>
    </row>
    <row r="69" spans="1:11" x14ac:dyDescent="0.25">
      <c r="A69" s="361"/>
      <c r="B69" s="355"/>
      <c r="C69" s="199"/>
      <c r="D69" s="338"/>
      <c r="E69" s="197" t="s">
        <v>300</v>
      </c>
      <c r="F69" s="338"/>
      <c r="G69" s="338"/>
      <c r="H69" s="341"/>
      <c r="I69" s="341"/>
      <c r="J69" s="338"/>
      <c r="K69" s="338"/>
    </row>
    <row r="70" spans="1:11" x14ac:dyDescent="0.25">
      <c r="A70" s="360"/>
      <c r="B70" s="354" t="s">
        <v>475</v>
      </c>
      <c r="C70" s="165" t="s">
        <v>571</v>
      </c>
      <c r="D70" s="336"/>
      <c r="E70" s="196" t="s">
        <v>514</v>
      </c>
      <c r="F70" s="336"/>
      <c r="G70" s="336">
        <v>2018</v>
      </c>
      <c r="H70" s="339">
        <v>0</v>
      </c>
      <c r="I70" s="339"/>
      <c r="J70" s="336" t="s">
        <v>483</v>
      </c>
      <c r="K70" s="336"/>
    </row>
    <row r="71" spans="1:11" x14ac:dyDescent="0.25">
      <c r="A71" s="364"/>
      <c r="B71" s="365"/>
      <c r="C71" s="165" t="s">
        <v>519</v>
      </c>
      <c r="D71" s="337"/>
      <c r="E71" s="196" t="s">
        <v>515</v>
      </c>
      <c r="F71" s="337"/>
      <c r="G71" s="337"/>
      <c r="H71" s="340"/>
      <c r="I71" s="340"/>
      <c r="J71" s="337"/>
      <c r="K71" s="337"/>
    </row>
    <row r="72" spans="1:11" x14ac:dyDescent="0.25">
      <c r="A72" s="361"/>
      <c r="B72" s="355"/>
      <c r="C72" s="199"/>
      <c r="D72" s="338"/>
      <c r="E72" s="197" t="s">
        <v>520</v>
      </c>
      <c r="F72" s="338"/>
      <c r="G72" s="338"/>
      <c r="H72" s="341"/>
      <c r="I72" s="341"/>
      <c r="J72" s="338"/>
      <c r="K72" s="338"/>
    </row>
    <row r="73" spans="1:11" x14ac:dyDescent="0.25">
      <c r="A73" s="360"/>
      <c r="B73" s="354" t="s">
        <v>485</v>
      </c>
      <c r="C73" s="378" t="s">
        <v>486</v>
      </c>
      <c r="D73" s="336"/>
      <c r="E73" s="196" t="s">
        <v>515</v>
      </c>
      <c r="F73" s="336"/>
      <c r="G73" s="336">
        <v>2018</v>
      </c>
      <c r="H73" s="339">
        <v>0</v>
      </c>
      <c r="I73" s="339"/>
      <c r="J73" s="336" t="s">
        <v>483</v>
      </c>
      <c r="K73" s="336"/>
    </row>
    <row r="74" spans="1:11" x14ac:dyDescent="0.25">
      <c r="A74" s="361"/>
      <c r="B74" s="355"/>
      <c r="C74" s="379"/>
      <c r="D74" s="338"/>
      <c r="E74" s="197" t="s">
        <v>572</v>
      </c>
      <c r="F74" s="338"/>
      <c r="G74" s="338"/>
      <c r="H74" s="341"/>
      <c r="I74" s="341"/>
      <c r="J74" s="338"/>
      <c r="K74" s="338"/>
    </row>
    <row r="75" spans="1:11" x14ac:dyDescent="0.25">
      <c r="A75" s="366">
        <v>2</v>
      </c>
      <c r="B75" s="368" t="s">
        <v>521</v>
      </c>
      <c r="C75" s="368"/>
      <c r="D75" s="370"/>
      <c r="E75" s="372"/>
      <c r="F75" s="370"/>
      <c r="G75" s="374"/>
      <c r="H75" s="370"/>
      <c r="I75" s="370"/>
      <c r="J75" s="370"/>
      <c r="K75" s="376"/>
    </row>
    <row r="76" spans="1:11" x14ac:dyDescent="0.25">
      <c r="A76" s="367"/>
      <c r="B76" s="369" t="s">
        <v>522</v>
      </c>
      <c r="C76" s="369"/>
      <c r="D76" s="371"/>
      <c r="E76" s="373"/>
      <c r="F76" s="371"/>
      <c r="G76" s="375"/>
      <c r="H76" s="371"/>
      <c r="I76" s="371"/>
      <c r="J76" s="371"/>
      <c r="K76" s="377"/>
    </row>
    <row r="77" spans="1:11" x14ac:dyDescent="0.25">
      <c r="A77" s="360"/>
      <c r="B77" s="354" t="s">
        <v>459</v>
      </c>
      <c r="C77" s="165" t="s">
        <v>523</v>
      </c>
      <c r="D77" s="336"/>
      <c r="E77" s="196" t="s">
        <v>525</v>
      </c>
      <c r="F77" s="336"/>
      <c r="G77" s="336">
        <v>2018</v>
      </c>
      <c r="H77" s="339">
        <v>0</v>
      </c>
      <c r="I77" s="339"/>
      <c r="J77" s="336" t="s">
        <v>463</v>
      </c>
      <c r="K77" s="336"/>
    </row>
    <row r="78" spans="1:11" x14ac:dyDescent="0.25">
      <c r="A78" s="364"/>
      <c r="B78" s="365"/>
      <c r="C78" s="165" t="s">
        <v>524</v>
      </c>
      <c r="D78" s="337"/>
      <c r="E78" s="196" t="s">
        <v>515</v>
      </c>
      <c r="F78" s="337"/>
      <c r="G78" s="337"/>
      <c r="H78" s="340"/>
      <c r="I78" s="340"/>
      <c r="J78" s="337"/>
      <c r="K78" s="337"/>
    </row>
    <row r="79" spans="1:11" x14ac:dyDescent="0.25">
      <c r="A79" s="361"/>
      <c r="B79" s="355"/>
      <c r="C79" s="199"/>
      <c r="D79" s="338"/>
      <c r="E79" s="197" t="s">
        <v>300</v>
      </c>
      <c r="F79" s="338"/>
      <c r="G79" s="338"/>
      <c r="H79" s="341"/>
      <c r="I79" s="341"/>
      <c r="J79" s="338"/>
      <c r="K79" s="338"/>
    </row>
    <row r="80" spans="1:11" x14ac:dyDescent="0.25">
      <c r="A80" s="360"/>
      <c r="B80" s="354" t="s">
        <v>464</v>
      </c>
      <c r="C80" s="165" t="s">
        <v>573</v>
      </c>
      <c r="D80" s="336"/>
      <c r="E80" s="196" t="s">
        <v>525</v>
      </c>
      <c r="F80" s="336"/>
      <c r="G80" s="336">
        <v>2018</v>
      </c>
      <c r="H80" s="339">
        <v>0</v>
      </c>
      <c r="I80" s="339"/>
      <c r="J80" s="336" t="s">
        <v>463</v>
      </c>
      <c r="K80" s="336"/>
    </row>
    <row r="81" spans="1:11" x14ac:dyDescent="0.25">
      <c r="A81" s="364"/>
      <c r="B81" s="365"/>
      <c r="C81" s="165" t="s">
        <v>526</v>
      </c>
      <c r="D81" s="337"/>
      <c r="E81" s="196" t="s">
        <v>515</v>
      </c>
      <c r="F81" s="337"/>
      <c r="G81" s="337"/>
      <c r="H81" s="340"/>
      <c r="I81" s="340"/>
      <c r="J81" s="337"/>
      <c r="K81" s="337"/>
    </row>
    <row r="82" spans="1:11" x14ac:dyDescent="0.25">
      <c r="A82" s="361"/>
      <c r="B82" s="355"/>
      <c r="C82" s="199"/>
      <c r="D82" s="338"/>
      <c r="E82" s="197" t="s">
        <v>300</v>
      </c>
      <c r="F82" s="338"/>
      <c r="G82" s="338"/>
      <c r="H82" s="341"/>
      <c r="I82" s="341"/>
      <c r="J82" s="338"/>
      <c r="K82" s="338"/>
    </row>
    <row r="83" spans="1:11" x14ac:dyDescent="0.25">
      <c r="A83" s="360"/>
      <c r="B83" s="354" t="s">
        <v>465</v>
      </c>
      <c r="C83" s="165" t="s">
        <v>527</v>
      </c>
      <c r="D83" s="336"/>
      <c r="E83" s="196" t="s">
        <v>525</v>
      </c>
      <c r="F83" s="336"/>
      <c r="G83" s="336">
        <v>2018</v>
      </c>
      <c r="H83" s="339">
        <v>0</v>
      </c>
      <c r="I83" s="339"/>
      <c r="J83" s="336" t="s">
        <v>463</v>
      </c>
      <c r="K83" s="336"/>
    </row>
    <row r="84" spans="1:11" x14ac:dyDescent="0.25">
      <c r="A84" s="364"/>
      <c r="B84" s="365"/>
      <c r="C84" s="165" t="s">
        <v>528</v>
      </c>
      <c r="D84" s="337"/>
      <c r="E84" s="196" t="s">
        <v>515</v>
      </c>
      <c r="F84" s="337"/>
      <c r="G84" s="337"/>
      <c r="H84" s="340"/>
      <c r="I84" s="340"/>
      <c r="J84" s="337"/>
      <c r="K84" s="337"/>
    </row>
    <row r="85" spans="1:11" x14ac:dyDescent="0.25">
      <c r="A85" s="361"/>
      <c r="B85" s="355"/>
      <c r="C85" s="199"/>
      <c r="D85" s="338"/>
      <c r="E85" s="197" t="s">
        <v>300</v>
      </c>
      <c r="F85" s="338"/>
      <c r="G85" s="338"/>
      <c r="H85" s="341"/>
      <c r="I85" s="341"/>
      <c r="J85" s="338"/>
      <c r="K85" s="338"/>
    </row>
    <row r="86" spans="1:11" x14ac:dyDescent="0.25">
      <c r="A86" s="360"/>
      <c r="B86" s="354" t="s">
        <v>475</v>
      </c>
      <c r="C86" s="189" t="s">
        <v>574</v>
      </c>
      <c r="D86" s="336"/>
      <c r="E86" s="362" t="s">
        <v>487</v>
      </c>
      <c r="F86" s="336"/>
      <c r="G86" s="336">
        <v>2018</v>
      </c>
      <c r="H86" s="339">
        <v>0</v>
      </c>
      <c r="I86" s="339"/>
      <c r="J86" s="336" t="s">
        <v>463</v>
      </c>
      <c r="K86" s="336"/>
    </row>
    <row r="87" spans="1:11" x14ac:dyDescent="0.25">
      <c r="A87" s="361"/>
      <c r="B87" s="355"/>
      <c r="C87" s="180" t="s">
        <v>575</v>
      </c>
      <c r="D87" s="338"/>
      <c r="E87" s="363"/>
      <c r="F87" s="338"/>
      <c r="G87" s="338"/>
      <c r="H87" s="341"/>
      <c r="I87" s="341"/>
      <c r="J87" s="338"/>
      <c r="K87" s="338"/>
    </row>
    <row r="88" spans="1:11" ht="15.75" x14ac:dyDescent="0.25">
      <c r="A88" s="190"/>
    </row>
    <row r="90" spans="1:11" x14ac:dyDescent="0.25">
      <c r="A90" s="191">
        <v>3</v>
      </c>
      <c r="B90" s="335" t="s">
        <v>576</v>
      </c>
      <c r="C90" s="335"/>
      <c r="D90" s="174"/>
      <c r="E90" s="201"/>
      <c r="F90" s="174"/>
      <c r="G90" s="175"/>
      <c r="H90" s="174"/>
      <c r="I90" s="174"/>
      <c r="J90" s="174"/>
      <c r="K90" s="177"/>
    </row>
    <row r="91" spans="1:11" x14ac:dyDescent="0.25">
      <c r="A91" s="202"/>
      <c r="B91" s="179" t="s">
        <v>459</v>
      </c>
      <c r="C91" s="180" t="s">
        <v>488</v>
      </c>
      <c r="D91" s="203"/>
      <c r="E91" s="197" t="s">
        <v>489</v>
      </c>
      <c r="F91" s="193"/>
      <c r="G91" s="193">
        <v>2018</v>
      </c>
      <c r="H91" s="187">
        <v>0</v>
      </c>
      <c r="I91" s="198"/>
      <c r="J91" s="169" t="s">
        <v>478</v>
      </c>
      <c r="K91" s="169"/>
    </row>
    <row r="92" spans="1:11" x14ac:dyDescent="0.25">
      <c r="A92" s="360"/>
      <c r="B92" s="354" t="s">
        <v>464</v>
      </c>
      <c r="C92" s="165" t="s">
        <v>577</v>
      </c>
      <c r="D92" s="336"/>
      <c r="E92" s="362" t="s">
        <v>489</v>
      </c>
      <c r="F92" s="336"/>
      <c r="G92" s="336">
        <v>2018</v>
      </c>
      <c r="H92" s="339">
        <v>0</v>
      </c>
      <c r="I92" s="339"/>
      <c r="J92" s="336" t="s">
        <v>478</v>
      </c>
      <c r="K92" s="336"/>
    </row>
    <row r="93" spans="1:11" x14ac:dyDescent="0.25">
      <c r="A93" s="361"/>
      <c r="B93" s="355"/>
      <c r="C93" s="180" t="s">
        <v>578</v>
      </c>
      <c r="D93" s="338"/>
      <c r="E93" s="363"/>
      <c r="F93" s="338"/>
      <c r="G93" s="338"/>
      <c r="H93" s="341"/>
      <c r="I93" s="341"/>
      <c r="J93" s="338"/>
      <c r="K93" s="338"/>
    </row>
    <row r="94" spans="1:11" ht="15.75" x14ac:dyDescent="0.25">
      <c r="A94" s="204"/>
      <c r="B94" s="205"/>
      <c r="C94" s="205"/>
      <c r="D94" s="205"/>
      <c r="E94" s="205"/>
      <c r="F94" s="205"/>
      <c r="G94" s="205"/>
      <c r="H94" s="205"/>
      <c r="I94" s="205"/>
      <c r="J94" s="205"/>
      <c r="K94" s="206"/>
    </row>
    <row r="95" spans="1:11" x14ac:dyDescent="0.25">
      <c r="A95" s="342" t="s">
        <v>529</v>
      </c>
      <c r="B95" s="343"/>
      <c r="C95" s="343"/>
      <c r="D95" s="343"/>
      <c r="E95" s="343"/>
      <c r="F95" s="343"/>
      <c r="G95" s="343"/>
      <c r="H95" s="157"/>
      <c r="I95" s="157"/>
      <c r="J95" s="157"/>
      <c r="K95" s="158"/>
    </row>
    <row r="96" spans="1:11" x14ac:dyDescent="0.25">
      <c r="A96" s="358" t="s">
        <v>508</v>
      </c>
      <c r="B96" s="359"/>
      <c r="C96" s="359"/>
      <c r="D96" s="359"/>
      <c r="E96" s="359"/>
      <c r="F96" s="359"/>
      <c r="G96" s="359"/>
      <c r="H96" s="159"/>
      <c r="I96" s="159"/>
      <c r="J96" s="159"/>
      <c r="K96" s="160"/>
    </row>
    <row r="97" spans="1:11" x14ac:dyDescent="0.25">
      <c r="A97" s="161">
        <v>1</v>
      </c>
      <c r="B97" s="335" t="s">
        <v>579</v>
      </c>
      <c r="C97" s="335"/>
      <c r="D97" s="176"/>
      <c r="E97" s="194"/>
      <c r="F97" s="176"/>
      <c r="G97" s="194"/>
      <c r="H97" s="176"/>
      <c r="I97" s="176"/>
      <c r="J97" s="176"/>
      <c r="K97" s="195"/>
    </row>
    <row r="98" spans="1:11" x14ac:dyDescent="0.25">
      <c r="A98" s="178"/>
      <c r="B98" s="179" t="s">
        <v>459</v>
      </c>
      <c r="C98" s="180" t="s">
        <v>490</v>
      </c>
      <c r="D98" s="167"/>
      <c r="E98" s="168" t="s">
        <v>491</v>
      </c>
      <c r="F98" s="169"/>
      <c r="G98" s="169">
        <v>2018</v>
      </c>
      <c r="H98" s="166">
        <v>0</v>
      </c>
      <c r="I98" s="167" t="s">
        <v>462</v>
      </c>
      <c r="J98" s="169" t="s">
        <v>492</v>
      </c>
      <c r="K98" s="169" t="s">
        <v>587</v>
      </c>
    </row>
    <row r="99" spans="1:11" x14ac:dyDescent="0.25">
      <c r="A99" s="345"/>
      <c r="B99" s="354" t="s">
        <v>464</v>
      </c>
      <c r="C99" s="165" t="s">
        <v>493</v>
      </c>
      <c r="D99" s="336"/>
      <c r="E99" s="356" t="s">
        <v>494</v>
      </c>
      <c r="F99" s="336"/>
      <c r="G99" s="336">
        <v>2018</v>
      </c>
      <c r="H99" s="336">
        <v>0</v>
      </c>
      <c r="I99" s="336" t="s">
        <v>462</v>
      </c>
      <c r="J99" s="336" t="s">
        <v>492</v>
      </c>
      <c r="K99" s="336" t="s">
        <v>587</v>
      </c>
    </row>
    <row r="100" spans="1:11" x14ac:dyDescent="0.25">
      <c r="A100" s="347"/>
      <c r="B100" s="355"/>
      <c r="C100" s="180" t="s">
        <v>495</v>
      </c>
      <c r="D100" s="338"/>
      <c r="E100" s="357"/>
      <c r="F100" s="338"/>
      <c r="G100" s="338"/>
      <c r="H100" s="338"/>
      <c r="I100" s="338"/>
      <c r="J100" s="338"/>
      <c r="K100" s="338"/>
    </row>
    <row r="101" spans="1:11" x14ac:dyDescent="0.25">
      <c r="A101" s="345"/>
      <c r="B101" s="354" t="s">
        <v>465</v>
      </c>
      <c r="C101" s="165" t="s">
        <v>493</v>
      </c>
      <c r="D101" s="336"/>
      <c r="E101" s="356" t="s">
        <v>494</v>
      </c>
      <c r="F101" s="336"/>
      <c r="G101" s="336">
        <v>2018</v>
      </c>
      <c r="H101" s="336">
        <v>0</v>
      </c>
      <c r="I101" s="336" t="s">
        <v>462</v>
      </c>
      <c r="J101" s="336" t="s">
        <v>492</v>
      </c>
      <c r="K101" s="336" t="s">
        <v>587</v>
      </c>
    </row>
    <row r="102" spans="1:11" x14ac:dyDescent="0.25">
      <c r="A102" s="347"/>
      <c r="B102" s="355"/>
      <c r="C102" s="180" t="s">
        <v>580</v>
      </c>
      <c r="D102" s="338"/>
      <c r="E102" s="357"/>
      <c r="F102" s="338"/>
      <c r="G102" s="338"/>
      <c r="H102" s="338"/>
      <c r="I102" s="338"/>
      <c r="J102" s="338"/>
      <c r="K102" s="338"/>
    </row>
    <row r="103" spans="1:11" x14ac:dyDescent="0.25">
      <c r="A103" s="345"/>
      <c r="B103" s="354" t="s">
        <v>475</v>
      </c>
      <c r="C103" s="165" t="s">
        <v>493</v>
      </c>
      <c r="D103" s="336"/>
      <c r="E103" s="356" t="s">
        <v>494</v>
      </c>
      <c r="F103" s="336"/>
      <c r="G103" s="336">
        <v>2018</v>
      </c>
      <c r="H103" s="336">
        <v>0</v>
      </c>
      <c r="I103" s="336" t="s">
        <v>462</v>
      </c>
      <c r="J103" s="336" t="s">
        <v>492</v>
      </c>
      <c r="K103" s="336" t="s">
        <v>587</v>
      </c>
    </row>
    <row r="104" spans="1:11" x14ac:dyDescent="0.25">
      <c r="A104" s="347"/>
      <c r="B104" s="355"/>
      <c r="C104" s="180" t="s">
        <v>581</v>
      </c>
      <c r="D104" s="338"/>
      <c r="E104" s="357"/>
      <c r="F104" s="338"/>
      <c r="G104" s="338"/>
      <c r="H104" s="338"/>
      <c r="I104" s="338"/>
      <c r="J104" s="338"/>
      <c r="K104" s="338"/>
    </row>
    <row r="105" spans="1:11" x14ac:dyDescent="0.25">
      <c r="A105" s="345"/>
      <c r="B105" s="354" t="s">
        <v>485</v>
      </c>
      <c r="C105" s="165" t="s">
        <v>493</v>
      </c>
      <c r="D105" s="336"/>
      <c r="E105" s="356"/>
      <c r="F105" s="336"/>
      <c r="G105" s="336">
        <v>2018</v>
      </c>
      <c r="H105" s="336">
        <v>0</v>
      </c>
      <c r="I105" s="336" t="s">
        <v>462</v>
      </c>
      <c r="J105" s="172" t="s">
        <v>530</v>
      </c>
      <c r="K105" s="336" t="s">
        <v>587</v>
      </c>
    </row>
    <row r="106" spans="1:11" x14ac:dyDescent="0.25">
      <c r="A106" s="347"/>
      <c r="B106" s="355"/>
      <c r="C106" s="180" t="s">
        <v>582</v>
      </c>
      <c r="D106" s="338"/>
      <c r="E106" s="357"/>
      <c r="F106" s="338"/>
      <c r="G106" s="338"/>
      <c r="H106" s="338"/>
      <c r="I106" s="338"/>
      <c r="J106" s="193" t="s">
        <v>531</v>
      </c>
      <c r="K106" s="338"/>
    </row>
    <row r="107" spans="1:11" x14ac:dyDescent="0.25">
      <c r="A107" s="358" t="s">
        <v>496</v>
      </c>
      <c r="B107" s="359"/>
      <c r="C107" s="359"/>
      <c r="D107" s="359"/>
      <c r="E107" s="359"/>
      <c r="F107" s="359"/>
      <c r="G107" s="359"/>
      <c r="H107" s="159"/>
      <c r="I107" s="159"/>
      <c r="J107" s="159"/>
      <c r="K107" s="160"/>
    </row>
    <row r="108" spans="1:11" x14ac:dyDescent="0.25">
      <c r="A108" s="345">
        <v>1</v>
      </c>
      <c r="B108" s="348" t="s">
        <v>583</v>
      </c>
      <c r="C108" s="349"/>
      <c r="D108" s="336"/>
      <c r="E108" s="196" t="s">
        <v>533</v>
      </c>
      <c r="F108" s="336"/>
      <c r="G108" s="336">
        <v>2018</v>
      </c>
      <c r="H108" s="339">
        <v>0</v>
      </c>
      <c r="I108" s="339"/>
      <c r="J108" s="336" t="s">
        <v>497</v>
      </c>
      <c r="K108" s="336" t="s">
        <v>587</v>
      </c>
    </row>
    <row r="109" spans="1:11" x14ac:dyDescent="0.25">
      <c r="A109" s="346"/>
      <c r="B109" s="350" t="s">
        <v>532</v>
      </c>
      <c r="C109" s="351"/>
      <c r="D109" s="337"/>
      <c r="E109" s="196" t="s">
        <v>534</v>
      </c>
      <c r="F109" s="337"/>
      <c r="G109" s="337"/>
      <c r="H109" s="340"/>
      <c r="I109" s="340"/>
      <c r="J109" s="337"/>
      <c r="K109" s="337"/>
    </row>
    <row r="110" spans="1:11" x14ac:dyDescent="0.25">
      <c r="A110" s="347"/>
      <c r="B110" s="352"/>
      <c r="C110" s="353"/>
      <c r="D110" s="338"/>
      <c r="E110" s="196" t="s">
        <v>535</v>
      </c>
      <c r="F110" s="338"/>
      <c r="G110" s="338"/>
      <c r="H110" s="341"/>
      <c r="I110" s="341"/>
      <c r="J110" s="338"/>
      <c r="K110" s="338"/>
    </row>
    <row r="111" spans="1:11" x14ac:dyDescent="0.25">
      <c r="A111" s="345">
        <v>2</v>
      </c>
      <c r="B111" s="348" t="s">
        <v>536</v>
      </c>
      <c r="C111" s="349"/>
      <c r="D111" s="336"/>
      <c r="E111" s="200" t="s">
        <v>533</v>
      </c>
      <c r="F111" s="336"/>
      <c r="G111" s="336">
        <v>2018</v>
      </c>
      <c r="H111" s="339">
        <v>0</v>
      </c>
      <c r="I111" s="339"/>
      <c r="J111" s="336" t="s">
        <v>497</v>
      </c>
      <c r="K111" s="336" t="s">
        <v>587</v>
      </c>
    </row>
    <row r="112" spans="1:11" x14ac:dyDescent="0.25">
      <c r="A112" s="346"/>
      <c r="B112" s="350" t="s">
        <v>537</v>
      </c>
      <c r="C112" s="351"/>
      <c r="D112" s="337"/>
      <c r="E112" s="196" t="s">
        <v>534</v>
      </c>
      <c r="F112" s="337"/>
      <c r="G112" s="337"/>
      <c r="H112" s="340"/>
      <c r="I112" s="340"/>
      <c r="J112" s="337"/>
      <c r="K112" s="337"/>
    </row>
    <row r="113" spans="1:12" x14ac:dyDescent="0.25">
      <c r="A113" s="347"/>
      <c r="B113" s="352"/>
      <c r="C113" s="353"/>
      <c r="D113" s="338"/>
      <c r="E113" s="196" t="s">
        <v>535</v>
      </c>
      <c r="F113" s="338"/>
      <c r="G113" s="338"/>
      <c r="H113" s="341"/>
      <c r="I113" s="341"/>
      <c r="J113" s="338"/>
      <c r="K113" s="338"/>
    </row>
    <row r="114" spans="1:12" x14ac:dyDescent="0.25">
      <c r="A114" s="345">
        <v>3</v>
      </c>
      <c r="B114" s="348" t="s">
        <v>538</v>
      </c>
      <c r="C114" s="349"/>
      <c r="D114" s="336"/>
      <c r="E114" s="200" t="s">
        <v>533</v>
      </c>
      <c r="F114" s="336"/>
      <c r="G114" s="336">
        <v>2018</v>
      </c>
      <c r="H114" s="339">
        <v>0</v>
      </c>
      <c r="I114" s="339"/>
      <c r="J114" s="336" t="s">
        <v>498</v>
      </c>
      <c r="K114" s="336" t="s">
        <v>587</v>
      </c>
    </row>
    <row r="115" spans="1:12" x14ac:dyDescent="0.25">
      <c r="A115" s="346"/>
      <c r="B115" s="350" t="s">
        <v>539</v>
      </c>
      <c r="C115" s="351"/>
      <c r="D115" s="337"/>
      <c r="E115" s="196" t="s">
        <v>534</v>
      </c>
      <c r="F115" s="337"/>
      <c r="G115" s="337"/>
      <c r="H115" s="340"/>
      <c r="I115" s="340"/>
      <c r="J115" s="337"/>
      <c r="K115" s="337"/>
    </row>
    <row r="116" spans="1:12" x14ac:dyDescent="0.25">
      <c r="A116" s="347"/>
      <c r="B116" s="352"/>
      <c r="C116" s="353"/>
      <c r="D116" s="338"/>
      <c r="E116" s="197" t="s">
        <v>535</v>
      </c>
      <c r="F116" s="338"/>
      <c r="G116" s="338"/>
      <c r="H116" s="341"/>
      <c r="I116" s="341"/>
      <c r="J116" s="338"/>
      <c r="K116" s="338"/>
    </row>
    <row r="117" spans="1:12" ht="15.75" x14ac:dyDescent="0.25">
      <c r="A117" s="342" t="s">
        <v>540</v>
      </c>
      <c r="B117" s="343"/>
      <c r="C117" s="343"/>
      <c r="D117" s="343"/>
      <c r="E117" s="343"/>
      <c r="F117" s="343"/>
      <c r="G117" s="344"/>
      <c r="H117" s="207"/>
      <c r="I117" s="207"/>
      <c r="J117" s="207"/>
      <c r="K117" s="207"/>
      <c r="L117" t="s">
        <v>456</v>
      </c>
    </row>
    <row r="118" spans="1:12" x14ac:dyDescent="0.25">
      <c r="A118" s="332" t="s">
        <v>508</v>
      </c>
      <c r="B118" s="333"/>
      <c r="C118" s="333"/>
      <c r="D118" s="333"/>
      <c r="E118" s="333"/>
      <c r="F118" s="333"/>
      <c r="G118" s="333"/>
      <c r="H118" s="333"/>
      <c r="I118" s="333"/>
      <c r="J118" s="333"/>
      <c r="K118" s="334"/>
    </row>
    <row r="119" spans="1:12" x14ac:dyDescent="0.25">
      <c r="A119" s="191">
        <v>1</v>
      </c>
      <c r="B119" s="335" t="s">
        <v>584</v>
      </c>
      <c r="C119" s="335"/>
      <c r="D119" s="174"/>
      <c r="E119" s="175"/>
      <c r="F119" s="174"/>
      <c r="G119" s="175"/>
      <c r="H119" s="174"/>
      <c r="I119" s="174"/>
      <c r="J119" s="174"/>
      <c r="K119" s="177"/>
    </row>
    <row r="120" spans="1:12" ht="15.75" x14ac:dyDescent="0.25">
      <c r="A120" s="208"/>
      <c r="B120" s="209" t="s">
        <v>459</v>
      </c>
      <c r="C120" s="210" t="s">
        <v>499</v>
      </c>
      <c r="D120" s="211"/>
      <c r="E120" s="212"/>
      <c r="F120" s="211"/>
      <c r="G120" s="211">
        <v>2018</v>
      </c>
      <c r="H120" s="211">
        <v>0</v>
      </c>
      <c r="I120" s="211" t="s">
        <v>462</v>
      </c>
      <c r="J120" s="218" t="s">
        <v>500</v>
      </c>
      <c r="K120" s="192" t="s">
        <v>587</v>
      </c>
    </row>
    <row r="121" spans="1:12" ht="15.75" x14ac:dyDescent="0.25">
      <c r="A121" s="213"/>
      <c r="B121" s="214" t="s">
        <v>464</v>
      </c>
      <c r="C121" s="215" t="s">
        <v>501</v>
      </c>
      <c r="D121" s="216"/>
      <c r="E121" s="217"/>
      <c r="F121" s="216"/>
      <c r="G121" s="216">
        <v>2018</v>
      </c>
      <c r="H121" s="216">
        <v>0</v>
      </c>
      <c r="I121" s="216" t="s">
        <v>462</v>
      </c>
      <c r="J121" s="219" t="s">
        <v>500</v>
      </c>
      <c r="K121" s="192" t="s">
        <v>587</v>
      </c>
    </row>
    <row r="122" spans="1:12" s="1" customFormat="1" ht="10.5" x14ac:dyDescent="0.15"/>
    <row r="123" spans="1:12" s="1" customFormat="1" ht="10.5" x14ac:dyDescent="0.15"/>
    <row r="124" spans="1:12" s="1" customFormat="1" ht="10.5" x14ac:dyDescent="0.15"/>
    <row r="125" spans="1:12" s="1" customFormat="1" ht="10.5" x14ac:dyDescent="0.15"/>
    <row r="126" spans="1:12" s="1" customFormat="1" ht="10.5" x14ac:dyDescent="0.15"/>
    <row r="127" spans="1:12" s="1" customFormat="1" ht="10.5" x14ac:dyDescent="0.15"/>
    <row r="128" spans="1:12" s="1" customFormat="1" ht="10.5" x14ac:dyDescent="0.15"/>
    <row r="129" s="1" customFormat="1" ht="10.5" x14ac:dyDescent="0.15"/>
  </sheetData>
  <mergeCells count="340">
    <mergeCell ref="H11:H12"/>
    <mergeCell ref="A13:G13"/>
    <mergeCell ref="A4:K4"/>
    <mergeCell ref="A5:K5"/>
    <mergeCell ref="A6:K6"/>
    <mergeCell ref="A7:K7"/>
    <mergeCell ref="A8:K8"/>
    <mergeCell ref="A9:C12"/>
    <mergeCell ref="D9:G9"/>
    <mergeCell ref="H9:I9"/>
    <mergeCell ref="J9:J12"/>
    <mergeCell ref="K9:K12"/>
    <mergeCell ref="A14:G14"/>
    <mergeCell ref="B15:C15"/>
    <mergeCell ref="A16:A18"/>
    <mergeCell ref="B16:B18"/>
    <mergeCell ref="C16:C18"/>
    <mergeCell ref="D16:D18"/>
    <mergeCell ref="F16:F18"/>
    <mergeCell ref="G16:G18"/>
    <mergeCell ref="D10:E10"/>
    <mergeCell ref="F10:G10"/>
    <mergeCell ref="D11:D12"/>
    <mergeCell ref="F11:F12"/>
    <mergeCell ref="H16:H18"/>
    <mergeCell ref="I16:I18"/>
    <mergeCell ref="J16:J18"/>
    <mergeCell ref="K16:K18"/>
    <mergeCell ref="A19:A20"/>
    <mergeCell ref="B19:B20"/>
    <mergeCell ref="C19:C20"/>
    <mergeCell ref="D19:D20"/>
    <mergeCell ref="F19:F20"/>
    <mergeCell ref="G19:G20"/>
    <mergeCell ref="H19:H20"/>
    <mergeCell ref="I19:I20"/>
    <mergeCell ref="J19:J20"/>
    <mergeCell ref="K19:K20"/>
    <mergeCell ref="A21:A22"/>
    <mergeCell ref="B21:B22"/>
    <mergeCell ref="C21:C22"/>
    <mergeCell ref="D21:D22"/>
    <mergeCell ref="F21:F22"/>
    <mergeCell ref="G21:G22"/>
    <mergeCell ref="K24:K26"/>
    <mergeCell ref="A27:A28"/>
    <mergeCell ref="B27:B28"/>
    <mergeCell ref="C27:C28"/>
    <mergeCell ref="D27:D28"/>
    <mergeCell ref="F27:F28"/>
    <mergeCell ref="H21:H22"/>
    <mergeCell ref="I21:I22"/>
    <mergeCell ref="J21:J22"/>
    <mergeCell ref="K21:K22"/>
    <mergeCell ref="B23:C23"/>
    <mergeCell ref="A24:A26"/>
    <mergeCell ref="B24:B26"/>
    <mergeCell ref="C24:C26"/>
    <mergeCell ref="D24:D26"/>
    <mergeCell ref="F24:F26"/>
    <mergeCell ref="A29:A30"/>
    <mergeCell ref="B29:B30"/>
    <mergeCell ref="C29:C30"/>
    <mergeCell ref="D29:D30"/>
    <mergeCell ref="F29:F30"/>
    <mergeCell ref="G24:G26"/>
    <mergeCell ref="H24:H26"/>
    <mergeCell ref="I24:I26"/>
    <mergeCell ref="J24:J26"/>
    <mergeCell ref="G29:G30"/>
    <mergeCell ref="H29:H30"/>
    <mergeCell ref="I29:I30"/>
    <mergeCell ref="J29:J30"/>
    <mergeCell ref="K29:K30"/>
    <mergeCell ref="B31:C31"/>
    <mergeCell ref="G27:G28"/>
    <mergeCell ref="H27:H28"/>
    <mergeCell ref="I27:I28"/>
    <mergeCell ref="J27:J28"/>
    <mergeCell ref="K27:K28"/>
    <mergeCell ref="H34:H35"/>
    <mergeCell ref="I34:I35"/>
    <mergeCell ref="J34:J35"/>
    <mergeCell ref="K34:K35"/>
    <mergeCell ref="G34:G35"/>
    <mergeCell ref="B36:C36"/>
    <mergeCell ref="A39:A40"/>
    <mergeCell ref="B39:B40"/>
    <mergeCell ref="C39:C40"/>
    <mergeCell ref="D39:D40"/>
    <mergeCell ref="F39:F40"/>
    <mergeCell ref="A34:A35"/>
    <mergeCell ref="B34:B35"/>
    <mergeCell ref="C34:C35"/>
    <mergeCell ref="D34:D35"/>
    <mergeCell ref="F34:F35"/>
    <mergeCell ref="K41:K42"/>
    <mergeCell ref="A43:A44"/>
    <mergeCell ref="B43:B44"/>
    <mergeCell ref="C43:C44"/>
    <mergeCell ref="D43:D44"/>
    <mergeCell ref="F43:F44"/>
    <mergeCell ref="G43:G44"/>
    <mergeCell ref="G39:G40"/>
    <mergeCell ref="H39:H40"/>
    <mergeCell ref="I39:I40"/>
    <mergeCell ref="J39:J40"/>
    <mergeCell ref="K39:K40"/>
    <mergeCell ref="A41:A42"/>
    <mergeCell ref="B41:B42"/>
    <mergeCell ref="D41:D42"/>
    <mergeCell ref="F41:F42"/>
    <mergeCell ref="G41:G42"/>
    <mergeCell ref="A45:A46"/>
    <mergeCell ref="B45:B46"/>
    <mergeCell ref="D45:D46"/>
    <mergeCell ref="F45:F46"/>
    <mergeCell ref="G45:G46"/>
    <mergeCell ref="H45:H46"/>
    <mergeCell ref="H41:H42"/>
    <mergeCell ref="I41:I42"/>
    <mergeCell ref="J41:J42"/>
    <mergeCell ref="I45:I46"/>
    <mergeCell ref="J45:J46"/>
    <mergeCell ref="K45:K46"/>
    <mergeCell ref="B48:C48"/>
    <mergeCell ref="B51:C51"/>
    <mergeCell ref="B53:C53"/>
    <mergeCell ref="H43:H44"/>
    <mergeCell ref="I43:I44"/>
    <mergeCell ref="J43:J44"/>
    <mergeCell ref="K43:K44"/>
    <mergeCell ref="H57:H58"/>
    <mergeCell ref="I57:I58"/>
    <mergeCell ref="J57:J58"/>
    <mergeCell ref="K57:K58"/>
    <mergeCell ref="A59:G59"/>
    <mergeCell ref="B60:C60"/>
    <mergeCell ref="H54:H55"/>
    <mergeCell ref="I54:I55"/>
    <mergeCell ref="J54:J55"/>
    <mergeCell ref="K54:K55"/>
    <mergeCell ref="A57:A58"/>
    <mergeCell ref="B57:B58"/>
    <mergeCell ref="C57:C58"/>
    <mergeCell ref="D57:D58"/>
    <mergeCell ref="F57:F58"/>
    <mergeCell ref="G57:G58"/>
    <mergeCell ref="A54:A55"/>
    <mergeCell ref="B54:B55"/>
    <mergeCell ref="C54:C55"/>
    <mergeCell ref="D54:D55"/>
    <mergeCell ref="F54:F55"/>
    <mergeCell ref="G54:G55"/>
    <mergeCell ref="H61:H63"/>
    <mergeCell ref="I61:I63"/>
    <mergeCell ref="J61:J63"/>
    <mergeCell ref="K61:K63"/>
    <mergeCell ref="A64:A66"/>
    <mergeCell ref="B64:B66"/>
    <mergeCell ref="C64:C66"/>
    <mergeCell ref="D64:D66"/>
    <mergeCell ref="F64:F66"/>
    <mergeCell ref="G64:G66"/>
    <mergeCell ref="A61:A63"/>
    <mergeCell ref="B61:B63"/>
    <mergeCell ref="C61:C63"/>
    <mergeCell ref="D61:D63"/>
    <mergeCell ref="F61:F63"/>
    <mergeCell ref="G61:G63"/>
    <mergeCell ref="H64:H66"/>
    <mergeCell ref="I64:I66"/>
    <mergeCell ref="J64:J66"/>
    <mergeCell ref="K64:K66"/>
    <mergeCell ref="A67:A69"/>
    <mergeCell ref="B67:B69"/>
    <mergeCell ref="D67:D69"/>
    <mergeCell ref="F67:F69"/>
    <mergeCell ref="G67:G69"/>
    <mergeCell ref="H67:H69"/>
    <mergeCell ref="I67:I69"/>
    <mergeCell ref="J67:J69"/>
    <mergeCell ref="K67:K69"/>
    <mergeCell ref="A70:A72"/>
    <mergeCell ref="B70:B72"/>
    <mergeCell ref="D70:D72"/>
    <mergeCell ref="F70:F72"/>
    <mergeCell ref="G70:G72"/>
    <mergeCell ref="H70:H72"/>
    <mergeCell ref="I70:I72"/>
    <mergeCell ref="J70:J72"/>
    <mergeCell ref="K70:K72"/>
    <mergeCell ref="K73:K74"/>
    <mergeCell ref="A75:A76"/>
    <mergeCell ref="B75:C75"/>
    <mergeCell ref="B76:C76"/>
    <mergeCell ref="D75:D76"/>
    <mergeCell ref="E75:E76"/>
    <mergeCell ref="F75:F76"/>
    <mergeCell ref="G75:G76"/>
    <mergeCell ref="H75:H76"/>
    <mergeCell ref="I75:I76"/>
    <mergeCell ref="J75:J76"/>
    <mergeCell ref="K75:K76"/>
    <mergeCell ref="A73:A74"/>
    <mergeCell ref="B73:B74"/>
    <mergeCell ref="C73:C74"/>
    <mergeCell ref="D73:D74"/>
    <mergeCell ref="F73:F74"/>
    <mergeCell ref="G73:G74"/>
    <mergeCell ref="H73:H74"/>
    <mergeCell ref="I73:I74"/>
    <mergeCell ref="J73:J74"/>
    <mergeCell ref="A77:A79"/>
    <mergeCell ref="B77:B79"/>
    <mergeCell ref="D77:D79"/>
    <mergeCell ref="F77:F79"/>
    <mergeCell ref="G77:G79"/>
    <mergeCell ref="H77:H79"/>
    <mergeCell ref="I77:I79"/>
    <mergeCell ref="J77:J79"/>
    <mergeCell ref="K77:K79"/>
    <mergeCell ref="A80:A82"/>
    <mergeCell ref="B80:B82"/>
    <mergeCell ref="D80:D82"/>
    <mergeCell ref="F80:F82"/>
    <mergeCell ref="G80:G82"/>
    <mergeCell ref="H80:H82"/>
    <mergeCell ref="I80:I82"/>
    <mergeCell ref="J80:J82"/>
    <mergeCell ref="K80:K82"/>
    <mergeCell ref="A83:A85"/>
    <mergeCell ref="B83:B85"/>
    <mergeCell ref="D83:D85"/>
    <mergeCell ref="F83:F85"/>
    <mergeCell ref="G83:G85"/>
    <mergeCell ref="H83:H85"/>
    <mergeCell ref="I83:I85"/>
    <mergeCell ref="J83:J85"/>
    <mergeCell ref="K83:K85"/>
    <mergeCell ref="H92:H93"/>
    <mergeCell ref="I92:I93"/>
    <mergeCell ref="J92:J93"/>
    <mergeCell ref="K92:K93"/>
    <mergeCell ref="A95:G95"/>
    <mergeCell ref="H86:H87"/>
    <mergeCell ref="I86:I87"/>
    <mergeCell ref="J86:J87"/>
    <mergeCell ref="K86:K87"/>
    <mergeCell ref="B90:C90"/>
    <mergeCell ref="A92:A93"/>
    <mergeCell ref="B92:B93"/>
    <mergeCell ref="D92:D93"/>
    <mergeCell ref="E92:E93"/>
    <mergeCell ref="F92:F93"/>
    <mergeCell ref="A86:A87"/>
    <mergeCell ref="B86:B87"/>
    <mergeCell ref="D86:D87"/>
    <mergeCell ref="E86:E87"/>
    <mergeCell ref="F86:F87"/>
    <mergeCell ref="G86:G87"/>
    <mergeCell ref="A96:G96"/>
    <mergeCell ref="B97:C97"/>
    <mergeCell ref="A99:A100"/>
    <mergeCell ref="B99:B100"/>
    <mergeCell ref="D99:D100"/>
    <mergeCell ref="E99:E100"/>
    <mergeCell ref="F99:F100"/>
    <mergeCell ref="G99:G100"/>
    <mergeCell ref="G92:G93"/>
    <mergeCell ref="H99:H100"/>
    <mergeCell ref="I99:I100"/>
    <mergeCell ref="J99:J100"/>
    <mergeCell ref="K99:K100"/>
    <mergeCell ref="A101:A102"/>
    <mergeCell ref="B101:B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A103:A104"/>
    <mergeCell ref="B103:B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A105:A106"/>
    <mergeCell ref="B105:B106"/>
    <mergeCell ref="D105:D106"/>
    <mergeCell ref="E105:E106"/>
    <mergeCell ref="F105:F106"/>
    <mergeCell ref="G105:G106"/>
    <mergeCell ref="A111:A113"/>
    <mergeCell ref="B111:C111"/>
    <mergeCell ref="B112:C112"/>
    <mergeCell ref="B113:C113"/>
    <mergeCell ref="D111:D113"/>
    <mergeCell ref="H105:H106"/>
    <mergeCell ref="I105:I106"/>
    <mergeCell ref="K105:K106"/>
    <mergeCell ref="A107:G107"/>
    <mergeCell ref="A108:A110"/>
    <mergeCell ref="B108:C108"/>
    <mergeCell ref="B109:C109"/>
    <mergeCell ref="B110:C110"/>
    <mergeCell ref="D108:D110"/>
    <mergeCell ref="F108:F110"/>
    <mergeCell ref="F111:F113"/>
    <mergeCell ref="G111:G113"/>
    <mergeCell ref="H111:H113"/>
    <mergeCell ref="I111:I113"/>
    <mergeCell ref="J111:J113"/>
    <mergeCell ref="K111:K113"/>
    <mergeCell ref="G108:G110"/>
    <mergeCell ref="H108:H110"/>
    <mergeCell ref="I108:I110"/>
    <mergeCell ref="J108:J110"/>
    <mergeCell ref="K108:K110"/>
    <mergeCell ref="A118:K118"/>
    <mergeCell ref="B119:C119"/>
    <mergeCell ref="G114:G116"/>
    <mergeCell ref="H114:H116"/>
    <mergeCell ref="I114:I116"/>
    <mergeCell ref="J114:J116"/>
    <mergeCell ref="K114:K116"/>
    <mergeCell ref="A117:G117"/>
    <mergeCell ref="A114:A116"/>
    <mergeCell ref="B114:C114"/>
    <mergeCell ref="B115:C115"/>
    <mergeCell ref="B116:C116"/>
    <mergeCell ref="D114:D116"/>
    <mergeCell ref="F114:F11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scale="82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ANEXO 6</vt:lpstr>
      <vt:lpstr>ANEXO 3</vt:lpstr>
      <vt:lpstr>'ANEXO 3'!Área_de_impresión</vt:lpstr>
      <vt:lpstr>'ANEXO 6'!Área_de_impresión</vt:lpstr>
      <vt:lpstr>'ANEXO 3'!Títulos_a_imprimir</vt:lpstr>
      <vt:lpstr>'ANEXO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Elvira</cp:lastModifiedBy>
  <cp:lastPrinted>2017-01-10T23:24:08Z</cp:lastPrinted>
  <dcterms:created xsi:type="dcterms:W3CDTF">2016-11-22T16:41:38Z</dcterms:created>
  <dcterms:modified xsi:type="dcterms:W3CDTF">2017-01-12T17:00:37Z</dcterms:modified>
</cp:coreProperties>
</file>