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8735" windowHeight="8640" tabRatio="877"/>
  </bookViews>
  <sheets>
    <sheet name="ESFD1" sheetId="1" r:id="rId1"/>
    <sheet name="DPOP2" sheetId="9" r:id="rId2"/>
    <sheet name="ODF3" sheetId="4" r:id="rId3"/>
    <sheet name="BPRES4" sheetId="5" r:id="rId4"/>
    <sheet name="EAID5" sheetId="6" r:id="rId5"/>
    <sheet name="EAPED6A" sheetId="7" r:id="rId6"/>
    <sheet name="EAEPED CLASAD6B" sheetId="30" r:id="rId7"/>
    <sheet name="CLASIF FUNC6C" sheetId="15" r:id="rId8"/>
  </sheets>
  <definedNames>
    <definedName name="_xlnm.Print_Area" localSheetId="3">BPRES4!$A$1:$D$82</definedName>
    <definedName name="_xlnm.Print_Area" localSheetId="7">'CLASIF FUNC6C'!$A$1:$H$91</definedName>
    <definedName name="_xlnm.Print_Area" localSheetId="1">DPOP2!$A$1:$I$42</definedName>
    <definedName name="_xlnm.Print_Area" localSheetId="6">'EAEPED CLASAD6B'!$A$1:$G$35</definedName>
    <definedName name="_xlnm.Print_Area" localSheetId="4">EAID5!$A$1:$I$83</definedName>
    <definedName name="_xlnm.Print_Area" localSheetId="5">EAPED6A!$A$1:$H$162</definedName>
    <definedName name="_xlnm.Print_Area" localSheetId="0">ESFD1!$A$1:$G$86</definedName>
    <definedName name="_xlnm.Print_Area" localSheetId="2">'ODF3'!$A$1:$K$27</definedName>
    <definedName name="OLE_LINK3" localSheetId="4">EAID5!$A$1</definedName>
  </definedNames>
  <calcPr calcId="124519"/>
</workbook>
</file>

<file path=xl/calcChain.xml><?xml version="1.0" encoding="utf-8"?>
<calcChain xmlns="http://schemas.openxmlformats.org/spreadsheetml/2006/main">
  <c r="E10" i="30"/>
  <c r="F30" i="15" s="1"/>
  <c r="B14" i="5" l="1"/>
  <c r="G11" i="30"/>
  <c r="G12"/>
  <c r="G13"/>
  <c r="G14"/>
  <c r="G15"/>
  <c r="G16"/>
  <c r="G17"/>
  <c r="G22"/>
  <c r="G23"/>
  <c r="G24"/>
  <c r="G25"/>
  <c r="G26"/>
  <c r="D15" i="5"/>
  <c r="D14" s="1"/>
  <c r="D10"/>
  <c r="D9" s="1"/>
  <c r="D22" s="1"/>
  <c r="D23" s="1"/>
  <c r="D24" s="1"/>
  <c r="D33" s="1"/>
  <c r="G43" i="6"/>
  <c r="B10" i="30"/>
  <c r="D10" s="1"/>
  <c r="C30" i="15"/>
  <c r="E30" s="1"/>
  <c r="G12" i="9"/>
  <c r="G13" i="4"/>
  <c r="G14" i="9"/>
  <c r="G13" s="1"/>
  <c r="G30" i="15"/>
  <c r="F10" i="30"/>
  <c r="G31" i="7"/>
  <c r="H14" i="6"/>
  <c r="I14"/>
  <c r="H43"/>
  <c r="G28" i="30"/>
  <c r="G27"/>
  <c r="G21"/>
  <c r="H156" i="7"/>
  <c r="H155"/>
  <c r="H154"/>
  <c r="H153"/>
  <c r="H152"/>
  <c r="H151"/>
  <c r="H150"/>
  <c r="D149"/>
  <c r="E149"/>
  <c r="F149"/>
  <c r="G149"/>
  <c r="H149"/>
  <c r="H148"/>
  <c r="H147"/>
  <c r="H146"/>
  <c r="H144"/>
  <c r="H143"/>
  <c r="H142"/>
  <c r="H141"/>
  <c r="H140"/>
  <c r="H139"/>
  <c r="H138"/>
  <c r="H137"/>
  <c r="H135"/>
  <c r="H134"/>
  <c r="H133"/>
  <c r="H131"/>
  <c r="H130"/>
  <c r="H129"/>
  <c r="H128"/>
  <c r="H127"/>
  <c r="H126"/>
  <c r="H125"/>
  <c r="H124"/>
  <c r="H123"/>
  <c r="H121"/>
  <c r="H120"/>
  <c r="H119"/>
  <c r="H118"/>
  <c r="H117"/>
  <c r="H116"/>
  <c r="H115"/>
  <c r="H114"/>
  <c r="H113"/>
  <c r="H111"/>
  <c r="H110"/>
  <c r="H109"/>
  <c r="H108"/>
  <c r="H107"/>
  <c r="H106"/>
  <c r="H105"/>
  <c r="H104"/>
  <c r="H103"/>
  <c r="H101"/>
  <c r="H100"/>
  <c r="H99"/>
  <c r="H98"/>
  <c r="H97"/>
  <c r="H96"/>
  <c r="H95"/>
  <c r="H94"/>
  <c r="H93"/>
  <c r="H91"/>
  <c r="H90"/>
  <c r="H89"/>
  <c r="H88"/>
  <c r="H87"/>
  <c r="H86"/>
  <c r="H85"/>
  <c r="H81"/>
  <c r="H80"/>
  <c r="H79"/>
  <c r="H78"/>
  <c r="H77"/>
  <c r="H76"/>
  <c r="H75"/>
  <c r="H73"/>
  <c r="H72"/>
  <c r="H71"/>
  <c r="H69"/>
  <c r="H68"/>
  <c r="H67"/>
  <c r="H66"/>
  <c r="H65"/>
  <c r="H64"/>
  <c r="H63"/>
  <c r="H62"/>
  <c r="H56"/>
  <c r="H55"/>
  <c r="H54"/>
  <c r="H53"/>
  <c r="H52"/>
  <c r="H51"/>
  <c r="H50"/>
  <c r="H49"/>
  <c r="H48"/>
  <c r="H39"/>
  <c r="H40"/>
  <c r="H41"/>
  <c r="H42"/>
  <c r="H43"/>
  <c r="H44"/>
  <c r="H45"/>
  <c r="H46"/>
  <c r="H38"/>
  <c r="I77" i="6"/>
  <c r="I76"/>
  <c r="I78" s="1"/>
  <c r="I71"/>
  <c r="E70"/>
  <c r="F70"/>
  <c r="G70"/>
  <c r="H70"/>
  <c r="I70"/>
  <c r="I66"/>
  <c r="I65"/>
  <c r="I64"/>
  <c r="I63"/>
  <c r="I62"/>
  <c r="I61"/>
  <c r="I60"/>
  <c r="I59"/>
  <c r="I58"/>
  <c r="I56"/>
  <c r="I55"/>
  <c r="I54"/>
  <c r="I53"/>
  <c r="I52"/>
  <c r="I51"/>
  <c r="I50"/>
  <c r="I49"/>
  <c r="I45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7"/>
  <c r="I11"/>
  <c r="I12"/>
  <c r="I13"/>
  <c r="I15"/>
  <c r="I16"/>
  <c r="I10"/>
  <c r="I43" s="1"/>
  <c r="H29" i="7"/>
  <c r="H30"/>
  <c r="H31"/>
  <c r="H32"/>
  <c r="H33"/>
  <c r="H34"/>
  <c r="H35"/>
  <c r="H36"/>
  <c r="H28"/>
  <c r="H19"/>
  <c r="H20"/>
  <c r="H21"/>
  <c r="H22"/>
  <c r="H23"/>
  <c r="H24"/>
  <c r="H25"/>
  <c r="H26"/>
  <c r="H18"/>
  <c r="H11"/>
  <c r="H12"/>
  <c r="H13"/>
  <c r="H14"/>
  <c r="H15"/>
  <c r="H16"/>
  <c r="H10"/>
  <c r="D70" i="6"/>
  <c r="K17" i="4"/>
  <c r="K16"/>
  <c r="K15"/>
  <c r="K14"/>
  <c r="K9"/>
  <c r="K10"/>
  <c r="K11"/>
  <c r="K8"/>
  <c r="H81" i="15"/>
  <c r="H80"/>
  <c r="H79"/>
  <c r="H78"/>
  <c r="H77"/>
  <c r="H75"/>
  <c r="H74"/>
  <c r="H73"/>
  <c r="H72"/>
  <c r="H71"/>
  <c r="H70"/>
  <c r="H69"/>
  <c r="H68"/>
  <c r="H67"/>
  <c r="H66"/>
  <c r="H64"/>
  <c r="H63"/>
  <c r="H62"/>
  <c r="H61"/>
  <c r="H60"/>
  <c r="H59"/>
  <c r="H58"/>
  <c r="H57"/>
  <c r="H55"/>
  <c r="H54"/>
  <c r="H53"/>
  <c r="H52"/>
  <c r="H51"/>
  <c r="H50"/>
  <c r="H49"/>
  <c r="H48"/>
  <c r="H47"/>
  <c r="H46"/>
  <c r="H44"/>
  <c r="H43"/>
  <c r="H42"/>
  <c r="H41"/>
  <c r="H40"/>
  <c r="H38"/>
  <c r="H37"/>
  <c r="H36"/>
  <c r="H35"/>
  <c r="H34"/>
  <c r="H33"/>
  <c r="H32"/>
  <c r="H31"/>
  <c r="H27"/>
  <c r="H26"/>
  <c r="H25"/>
  <c r="H24"/>
  <c r="H23"/>
  <c r="H22"/>
  <c r="H21"/>
  <c r="H20"/>
  <c r="H10"/>
  <c r="H11"/>
  <c r="H12"/>
  <c r="H13"/>
  <c r="H14"/>
  <c r="H15"/>
  <c r="H16"/>
  <c r="H17"/>
  <c r="H18"/>
  <c r="D46"/>
  <c r="E46"/>
  <c r="F46"/>
  <c r="G46"/>
  <c r="C46"/>
  <c r="D77"/>
  <c r="E77"/>
  <c r="F77"/>
  <c r="G77"/>
  <c r="C77"/>
  <c r="G66"/>
  <c r="F66"/>
  <c r="E66"/>
  <c r="D66"/>
  <c r="C66"/>
  <c r="G57"/>
  <c r="F57"/>
  <c r="E57"/>
  <c r="D57"/>
  <c r="C57"/>
  <c r="G47"/>
  <c r="F47"/>
  <c r="E47"/>
  <c r="D47"/>
  <c r="C47"/>
  <c r="G40"/>
  <c r="F40"/>
  <c r="E40"/>
  <c r="D40"/>
  <c r="C40"/>
  <c r="G29"/>
  <c r="F29"/>
  <c r="F9" s="1"/>
  <c r="F83" s="1"/>
  <c r="D29"/>
  <c r="D9" s="1"/>
  <c r="D83" s="1"/>
  <c r="C29"/>
  <c r="C9" s="1"/>
  <c r="C83" s="1"/>
  <c r="G20"/>
  <c r="F20"/>
  <c r="E20"/>
  <c r="D20"/>
  <c r="C20"/>
  <c r="G10"/>
  <c r="F10"/>
  <c r="E10"/>
  <c r="D10"/>
  <c r="C10"/>
  <c r="G19" i="30"/>
  <c r="F19"/>
  <c r="E19"/>
  <c r="D19"/>
  <c r="C19"/>
  <c r="B19"/>
  <c r="F8"/>
  <c r="F30" s="1"/>
  <c r="E8"/>
  <c r="E30" s="1"/>
  <c r="C8"/>
  <c r="C30" s="1"/>
  <c r="B8"/>
  <c r="B30" s="1"/>
  <c r="C149" i="7"/>
  <c r="H145"/>
  <c r="G145"/>
  <c r="F145"/>
  <c r="E145"/>
  <c r="D145"/>
  <c r="C145"/>
  <c r="H136"/>
  <c r="G136"/>
  <c r="F136"/>
  <c r="E136"/>
  <c r="D136"/>
  <c r="C136"/>
  <c r="H132"/>
  <c r="G132"/>
  <c r="F132"/>
  <c r="E132"/>
  <c r="D132"/>
  <c r="C132"/>
  <c r="H122"/>
  <c r="G122"/>
  <c r="F122"/>
  <c r="E122"/>
  <c r="D122"/>
  <c r="C122"/>
  <c r="H112"/>
  <c r="G112"/>
  <c r="F112"/>
  <c r="E112"/>
  <c r="D112"/>
  <c r="C112"/>
  <c r="H102"/>
  <c r="G102"/>
  <c r="F102"/>
  <c r="E102"/>
  <c r="D102"/>
  <c r="C102"/>
  <c r="H92"/>
  <c r="G92"/>
  <c r="F92"/>
  <c r="E92"/>
  <c r="D92"/>
  <c r="C92"/>
  <c r="H84"/>
  <c r="G84"/>
  <c r="F84"/>
  <c r="E84"/>
  <c r="D84"/>
  <c r="C84"/>
  <c r="H74"/>
  <c r="G74"/>
  <c r="F74"/>
  <c r="E74"/>
  <c r="D74"/>
  <c r="C74"/>
  <c r="H70"/>
  <c r="H83" s="1"/>
  <c r="G70"/>
  <c r="G83" s="1"/>
  <c r="F70"/>
  <c r="F83" s="1"/>
  <c r="E70"/>
  <c r="E83" s="1"/>
  <c r="D70"/>
  <c r="D83" s="1"/>
  <c r="C70"/>
  <c r="C83" s="1"/>
  <c r="H61"/>
  <c r="G61"/>
  <c r="F61"/>
  <c r="E61"/>
  <c r="D61"/>
  <c r="C61"/>
  <c r="H57"/>
  <c r="G57"/>
  <c r="F57"/>
  <c r="E57"/>
  <c r="D57"/>
  <c r="C57"/>
  <c r="H47"/>
  <c r="G47"/>
  <c r="F47"/>
  <c r="E47"/>
  <c r="D47"/>
  <c r="C47"/>
  <c r="H37"/>
  <c r="G37"/>
  <c r="F37"/>
  <c r="E37"/>
  <c r="D37"/>
  <c r="C37"/>
  <c r="H27"/>
  <c r="G27"/>
  <c r="F27"/>
  <c r="E27"/>
  <c r="D27"/>
  <c r="C27"/>
  <c r="H17"/>
  <c r="G17"/>
  <c r="F17"/>
  <c r="E17"/>
  <c r="D17"/>
  <c r="C17"/>
  <c r="H9"/>
  <c r="H8" s="1"/>
  <c r="G9"/>
  <c r="F9"/>
  <c r="E9"/>
  <c r="D9"/>
  <c r="D8" s="1"/>
  <c r="D158" s="1"/>
  <c r="C9"/>
  <c r="E78" i="6"/>
  <c r="F78"/>
  <c r="G78"/>
  <c r="H78"/>
  <c r="D78"/>
  <c r="H62"/>
  <c r="G62"/>
  <c r="F62"/>
  <c r="E62"/>
  <c r="D62"/>
  <c r="H57"/>
  <c r="G57"/>
  <c r="F57"/>
  <c r="E57"/>
  <c r="D57"/>
  <c r="H48"/>
  <c r="H68" s="1"/>
  <c r="H73" s="1"/>
  <c r="G48"/>
  <c r="G68" s="1"/>
  <c r="G73" s="1"/>
  <c r="F48"/>
  <c r="F68" s="1"/>
  <c r="E48"/>
  <c r="E68" s="1"/>
  <c r="D48"/>
  <c r="D68" s="1"/>
  <c r="H39"/>
  <c r="G39"/>
  <c r="F39"/>
  <c r="E39"/>
  <c r="H30"/>
  <c r="G30"/>
  <c r="F30"/>
  <c r="E30"/>
  <c r="H17"/>
  <c r="G17"/>
  <c r="F17"/>
  <c r="F43" s="1"/>
  <c r="F73" s="1"/>
  <c r="E17"/>
  <c r="E43" s="1"/>
  <c r="E73" s="1"/>
  <c r="I72"/>
  <c r="I48"/>
  <c r="I68" s="1"/>
  <c r="D39"/>
  <c r="D30"/>
  <c r="D17"/>
  <c r="D69" i="5"/>
  <c r="D77" s="1"/>
  <c r="C69"/>
  <c r="C77" s="1"/>
  <c r="B69"/>
  <c r="B77" s="1"/>
  <c r="D53"/>
  <c r="D61" s="1"/>
  <c r="D62" s="1"/>
  <c r="C53"/>
  <c r="C61" s="1"/>
  <c r="C62" s="1"/>
  <c r="B53"/>
  <c r="B61" s="1"/>
  <c r="B62" s="1"/>
  <c r="D42"/>
  <c r="C42"/>
  <c r="B42"/>
  <c r="D39"/>
  <c r="D46" s="1"/>
  <c r="C39"/>
  <c r="C46" s="1"/>
  <c r="B39"/>
  <c r="B46" s="1"/>
  <c r="D29"/>
  <c r="C29"/>
  <c r="B29"/>
  <c r="D18"/>
  <c r="C18"/>
  <c r="B18"/>
  <c r="C14"/>
  <c r="C9"/>
  <c r="C22" s="1"/>
  <c r="C23" s="1"/>
  <c r="C24" s="1"/>
  <c r="C33" s="1"/>
  <c r="B9"/>
  <c r="B22" s="1"/>
  <c r="B23" s="1"/>
  <c r="B24" s="1"/>
  <c r="B33" s="1"/>
  <c r="K13" i="4"/>
  <c r="J13"/>
  <c r="I13"/>
  <c r="H13"/>
  <c r="E13"/>
  <c r="K7"/>
  <c r="K19" s="1"/>
  <c r="J7"/>
  <c r="J19" s="1"/>
  <c r="I7"/>
  <c r="I19" s="1"/>
  <c r="H7"/>
  <c r="H19" s="1"/>
  <c r="G7"/>
  <c r="G19" s="1"/>
  <c r="E7"/>
  <c r="E19" s="1"/>
  <c r="I13" i="9"/>
  <c r="I9"/>
  <c r="I8"/>
  <c r="I19" s="1"/>
  <c r="H13"/>
  <c r="H9"/>
  <c r="H8"/>
  <c r="H19" s="1"/>
  <c r="G29"/>
  <c r="G28"/>
  <c r="G27"/>
  <c r="G24"/>
  <c r="G23"/>
  <c r="G22"/>
  <c r="G17"/>
  <c r="G10"/>
  <c r="G11"/>
  <c r="G15"/>
  <c r="G16"/>
  <c r="F13"/>
  <c r="F9"/>
  <c r="F8"/>
  <c r="F19" s="1"/>
  <c r="E13"/>
  <c r="E9"/>
  <c r="E8"/>
  <c r="E19" s="1"/>
  <c r="D13"/>
  <c r="D9"/>
  <c r="D8"/>
  <c r="D19" s="1"/>
  <c r="C13"/>
  <c r="C9"/>
  <c r="G9" s="1"/>
  <c r="C8"/>
  <c r="G74" i="1"/>
  <c r="G67"/>
  <c r="G62"/>
  <c r="G78" s="1"/>
  <c r="G56"/>
  <c r="G41"/>
  <c r="G37"/>
  <c r="G30"/>
  <c r="G26"/>
  <c r="G22"/>
  <c r="G18"/>
  <c r="G8"/>
  <c r="G46" s="1"/>
  <c r="G58" s="1"/>
  <c r="G80" s="1"/>
  <c r="F74"/>
  <c r="F67"/>
  <c r="F62"/>
  <c r="F78" s="1"/>
  <c r="F56"/>
  <c r="F41"/>
  <c r="F37"/>
  <c r="F30"/>
  <c r="F26"/>
  <c r="F22"/>
  <c r="F18"/>
  <c r="F8"/>
  <c r="C59"/>
  <c r="C40"/>
  <c r="C37"/>
  <c r="C30"/>
  <c r="C24"/>
  <c r="C16"/>
  <c r="C8"/>
  <c r="C46" s="1"/>
  <c r="C61" s="1"/>
  <c r="B37"/>
  <c r="B59"/>
  <c r="B40"/>
  <c r="B30"/>
  <c r="B24"/>
  <c r="B16"/>
  <c r="B8"/>
  <c r="B46" s="1"/>
  <c r="B61" s="1"/>
  <c r="G8" i="9" l="1"/>
  <c r="C8" i="7"/>
  <c r="C158" s="1"/>
  <c r="E8"/>
  <c r="E158" s="1"/>
  <c r="F8"/>
  <c r="F158" s="1"/>
  <c r="I73" i="6"/>
  <c r="D43"/>
  <c r="D73" s="1"/>
  <c r="H30" i="15"/>
  <c r="E29"/>
  <c r="H29" s="1"/>
  <c r="G10" i="30"/>
  <c r="G8" s="1"/>
  <c r="G30" s="1"/>
  <c r="D8"/>
  <c r="D30" s="1"/>
  <c r="G19" i="9"/>
  <c r="G8" i="7"/>
  <c r="G158" s="1"/>
  <c r="G9" i="15"/>
  <c r="G83" s="1"/>
  <c r="E9"/>
  <c r="H158" i="7"/>
  <c r="F46" i="1"/>
  <c r="F58" s="1"/>
  <c r="F80" s="1"/>
  <c r="C19" i="9"/>
  <c r="H22"/>
  <c r="I22" s="1"/>
  <c r="H23"/>
  <c r="I23" s="1"/>
  <c r="H24"/>
  <c r="I24" s="1"/>
  <c r="H27"/>
  <c r="I27" s="1"/>
  <c r="H28"/>
  <c r="I28" s="1"/>
  <c r="H29"/>
  <c r="I29" s="1"/>
  <c r="H9" i="15" l="1"/>
  <c r="H83" s="1"/>
  <c r="E83"/>
</calcChain>
</file>

<file path=xl/sharedStrings.xml><?xml version="1.0" encoding="utf-8"?>
<sst xmlns="http://schemas.openxmlformats.org/spreadsheetml/2006/main" count="641" uniqueCount="441">
  <si>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</si>
  <si>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</si>
  <si>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</si>
  <si>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</si>
  <si>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</si>
  <si>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</si>
  <si>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</si>
  <si>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</si>
  <si>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</si>
  <si>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</si>
  <si>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</si>
  <si>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</si>
  <si>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</si>
  <si>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</si>
  <si>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</si>
  <si>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</si>
  <si>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</si>
  <si>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</si>
  <si>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</si>
  <si>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</si>
  <si>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</si>
  <si>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</si>
  <si>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</si>
  <si>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</si>
  <si>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</si>
  <si>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</si>
  <si>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</si>
  <si>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</si>
  <si>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</si>
  <si>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</si>
  <si>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</si>
  <si>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</si>
  <si>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</si>
  <si>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</si>
  <si>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</si>
  <si>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</si>
  <si>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</si>
  <si>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</si>
  <si>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</si>
  <si>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</si>
  <si>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</si>
  <si>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</si>
  <si>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</si>
  <si>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</si>
  <si>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</si>
  <si>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</si>
  <si>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</si>
  <si>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</si>
  <si>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</si>
  <si>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</si>
  <si>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</si>
  <si>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</si>
  <si>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</si>
  <si>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</si>
  <si>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</si>
  <si>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</si>
  <si>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</si>
  <si>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</si>
  <si>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</si>
  <si>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</si>
  <si>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</si>
  <si>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</si>
  <si>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</si>
  <si>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</si>
  <si>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</si>
  <si>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</si>
  <si>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</si>
  <si>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</si>
  <si>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</si>
  <si>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</si>
  <si>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</si>
  <si>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</si>
  <si>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</si>
  <si>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</si>
  <si>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</si>
  <si>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</si>
  <si>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</si>
  <si>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</si>
  <si>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</si>
  <si>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</si>
  <si>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</si>
  <si>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</si>
  <si>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</si>
  <si>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</si>
  <si>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</si>
  <si>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</si>
  <si>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</si>
  <si>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</si>
  <si>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</si>
  <si>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</si>
  <si>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</si>
  <si>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</si>
  <si>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</si>
  <si>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</si>
  <si>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</si>
  <si>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</si>
  <si>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</si>
  <si>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</si>
  <si>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</si>
  <si>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</si>
  <si>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</si>
  <si>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</si>
  <si>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</si>
  <si>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</si>
  <si>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</si>
  <si>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</si>
  <si>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</si>
  <si>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</si>
  <si>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</si>
  <si>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</si>
  <si>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</si>
  <si>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</si>
  <si>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</si>
  <si>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</si>
  <si>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</si>
  <si>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</si>
  <si>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</si>
  <si>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</si>
  <si>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</si>
  <si>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</si>
  <si>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</si>
  <si>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</si>
  <si>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</si>
  <si>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</si>
  <si>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</si>
  <si>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</si>
  <si>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</si>
  <si>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</si>
  <si>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</si>
  <si>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</si>
  <si>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</si>
  <si>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</si>
  <si>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</si>
  <si>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</si>
  <si>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</si>
  <si>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</si>
  <si>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</si>
  <si>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</si>
  <si>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</si>
  <si>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</si>
  <si>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</si>
  <si>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</si>
  <si>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</si>
  <si>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</si>
  <si>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</si>
  <si>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</si>
  <si>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</si>
  <si>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</si>
  <si>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</si>
  <si>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</si>
  <si>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</si>
  <si>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</si>
  <si>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</si>
  <si>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</si>
  <si>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</si>
  <si>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</si>
  <si>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</si>
  <si>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</si>
  <si>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</si>
  <si>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</si>
  <si>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</si>
  <si>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</si>
  <si>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</si>
  <si>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</si>
  <si>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</si>
  <si>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</si>
  <si>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</si>
  <si>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</si>
  <si>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</si>
  <si>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</si>
  <si>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</si>
  <si>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</si>
  <si>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</si>
  <si>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</si>
  <si>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</si>
  <si>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</si>
  <si>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</si>
  <si>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</si>
  <si>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</si>
  <si>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</si>
  <si>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</si>
  <si>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</si>
  <si>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</si>
  <si>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</si>
  <si>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</si>
  <si>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</si>
  <si>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</si>
  <si>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</si>
  <si>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</si>
  <si>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</si>
  <si>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</si>
  <si>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</si>
  <si>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</si>
  <si>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</si>
  <si>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</si>
  <si>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</si>
  <si>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</si>
  <si>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</si>
  <si>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</si>
  <si>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</si>
  <si>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</si>
  <si>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</si>
  <si>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</si>
  <si>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</si>
  <si>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</si>
  <si>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</si>
  <si>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</si>
  <si>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</si>
  <si>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</si>
  <si>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</si>
  <si>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</si>
  <si>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</si>
  <si>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</si>
  <si>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</si>
  <si>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</si>
  <si>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</si>
  <si>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</si>
  <si>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</si>
  <si>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</si>
  <si>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</si>
  <si>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</si>
  <si>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</si>
  <si>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</si>
  <si>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</si>
  <si>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</si>
  <si>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</si>
  <si>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</si>
  <si>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</si>
  <si>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</si>
  <si>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</si>
  <si>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</si>
  <si>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</si>
  <si>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</si>
  <si>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</si>
  <si>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</si>
  <si>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</si>
  <si>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</si>
  <si>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</si>
  <si>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</si>
  <si>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</si>
  <si>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</si>
  <si>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</si>
  <si>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</si>
  <si>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</si>
  <si>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</si>
  <si>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</si>
  <si>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</si>
  <si>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</si>
  <si>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</si>
  <si>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</si>
  <si>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</si>
  <si>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</si>
  <si>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</si>
  <si>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</si>
  <si>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</si>
  <si>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</si>
  <si>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</si>
  <si>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</si>
  <si>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</si>
  <si>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</si>
  <si>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</si>
  <si>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</si>
  <si>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</si>
  <si>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</si>
  <si>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</si>
  <si>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</si>
  <si>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</si>
  <si>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</si>
  <si>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</si>
  <si>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</si>
  <si>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</si>
  <si>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</si>
  <si>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</si>
  <si>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</si>
  <si>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</si>
  <si>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</si>
  <si>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</si>
  <si>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</si>
  <si>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</si>
  <si>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</si>
  <si>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</si>
  <si>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</si>
  <si>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</si>
  <si>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</si>
  <si>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</si>
  <si>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</si>
  <si>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</si>
  <si>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</si>
  <si>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</si>
  <si>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</si>
  <si>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</si>
  <si>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</si>
  <si>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</si>
  <si>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</si>
  <si>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</si>
  <si>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</si>
  <si>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</si>
  <si>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</si>
  <si>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</si>
  <si>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</si>
  <si>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</si>
  <si>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</si>
  <si>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</si>
  <si>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</si>
  <si>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</si>
  <si>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</si>
  <si>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</si>
  <si>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</si>
  <si>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</si>
  <si>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</si>
  <si>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</si>
  <si>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</si>
  <si>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</si>
  <si>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</si>
  <si>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</si>
  <si>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</si>
  <si>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</si>
  <si>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</si>
  <si>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</si>
  <si>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</si>
  <si>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</si>
  <si>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</si>
  <si>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</si>
  <si>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</si>
  <si>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</si>
  <si>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</si>
  <si>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</si>
  <si>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</si>
  <si>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</si>
  <si>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</si>
  <si>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</si>
  <si>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</si>
  <si>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</si>
  <si>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</si>
  <si>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</si>
  <si>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</si>
  <si>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</si>
  <si>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</si>
  <si>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</si>
  <si>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</si>
  <si>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</si>
  <si>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</si>
  <si>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</si>
  <si>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</si>
  <si>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</si>
  <si>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</si>
  <si>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</si>
  <si>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</si>
  <si>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</si>
  <si>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</si>
  <si>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</si>
  <si>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</si>
  <si>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</si>
  <si>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</si>
  <si>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</si>
  <si>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</si>
  <si>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</si>
  <si>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</si>
  <si>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</si>
  <si>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</si>
  <si>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</si>
  <si>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</si>
  <si>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</si>
  <si>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</si>
  <si>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</si>
  <si>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</si>
  <si>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</si>
  <si>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</si>
  <si>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</si>
  <si>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</si>
  <si>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</si>
  <si>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</si>
  <si>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</si>
  <si>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</si>
  <si>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</si>
  <si>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</si>
  <si>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</si>
  <si>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</si>
  <si>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</si>
  <si>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</si>
  <si>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</si>
  <si>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</si>
  <si>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</si>
  <si>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</si>
  <si>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</si>
  <si>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</si>
  <si>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</si>
  <si>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</si>
  <si>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</si>
  <si>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</si>
  <si>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</si>
  <si>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</si>
  <si>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</si>
  <si>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</si>
  <si>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</si>
  <si>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</si>
  <si>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</si>
  <si>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</si>
  <si>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</si>
  <si>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</si>
  <si>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</si>
  <si>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</si>
  <si>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</si>
  <si>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</si>
  <si>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</si>
  <si>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</si>
  <si>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</si>
  <si>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</si>
  <si>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</si>
  <si>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</si>
  <si>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</si>
  <si>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</si>
  <si>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</si>
  <si>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</si>
  <si>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</si>
  <si>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</si>
  <si>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</si>
  <si>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 </t>
  </si>
  <si>
    <t>31 de diciembre de 2015</t>
  </si>
  <si>
    <t>FIDEICOMISO PARA LA ATENCION DE LOS SECTORES MARGINADOS</t>
  </si>
  <si>
    <t>FIDEICOMISO PARA LA ATENCIÓN DE LOS SECTORES MARGINADOS</t>
  </si>
  <si>
    <t>LIC. CLAUDIA PÉREZ MINOR</t>
  </si>
  <si>
    <t>FIDEICOMISO PARA LA ATENCIÓN DE SECTORES MARGINADOS</t>
  </si>
  <si>
    <t>Monto pagado de la inversión al 30 de noviembre de 2016</t>
  </si>
  <si>
    <t>Monto pagado de la inversión actualizado al 30 de noviembre de 2016</t>
  </si>
  <si>
    <t>al 31 de diciembre de 2015</t>
  </si>
  <si>
    <t>ENCARGADA DEL DEPARTAMENTO DE ADMINISTRACIÓN</t>
  </si>
  <si>
    <t>GERENTE GENERAL</t>
  </si>
  <si>
    <t>ENCARGADA DEL DEPARTAMENTO DE ADMINISTRACION</t>
  </si>
  <si>
    <t>LIC. SILVESTRE VELÁZQUEZ GUEVARA</t>
  </si>
  <si>
    <t>E. Bienes Muebles, Inmuebles e Intangibles
(E=e1+e2+e3+e4+e5+e6+e7+e8+e9)</t>
  </si>
  <si>
    <t>D. Transferencias, Asignaciones, Subsidios y Otras Ayudas 
(D=d1+d2+d3+d4+d5+d6+d7+d8+d9)</t>
  </si>
  <si>
    <t>G. Inversiones Financieras y Otras Provisiones 
(G=g1+g2+g3+g4+g5+g6+g7)</t>
  </si>
  <si>
    <t>E. Bienes Muebles, Inmuebles e Intangibles 
(E=e1+e2+e3+e4+e5+e6+e7+e8+e9)</t>
  </si>
  <si>
    <t>d2) Transferencias, Participaciones y Aportaciones Entre
Diferentes Niveles y Ordenes de Gobierno</t>
  </si>
  <si>
    <t>D. Otras No Clasificadas en Funciones Anteriores
(D=d1+d2+d3+d4)</t>
  </si>
  <si>
    <t>A. Dirección</t>
  </si>
  <si>
    <t>Al 31 de diciembre de 2016 y al 31 de diciembre de 2015</t>
  </si>
  <si>
    <t>Del 1 de enero al 31 de diciembre de 2016</t>
  </si>
  <si>
    <t>Del 1 de enero Al 31 diciembre de 2016</t>
  </si>
  <si>
    <t>31 de diciembre de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</si>
</sst>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20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6"/>
      <name val="Arial"/>
      <family val="2"/>
    </font>
    <font>
      <sz val="5.5"/>
      <name val="Arial"/>
      <family val="2"/>
    </font>
    <font>
      <sz val="6"/>
      <color theme="1"/>
      <name val="Calibri"/>
      <family val="2"/>
      <scheme val="minor"/>
    </font>
    <font>
      <u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26">
    <xf numFmtId="0" fontId="0" fillId="0" borderId="0" xfId="0"/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0" fillId="2" borderId="11" xfId="0" applyFill="1" applyBorder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left" indent="1"/>
    </xf>
    <xf numFmtId="0" fontId="1" fillId="2" borderId="4" xfId="0" applyFont="1" applyFill="1" applyBorder="1" applyAlignment="1">
      <alignment horizontal="center" wrapText="1"/>
    </xf>
    <xf numFmtId="0" fontId="7" fillId="0" borderId="7" xfId="0" applyFont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" fillId="2" borderId="1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7" fillId="0" borderId="7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7" fillId="0" borderId="7" xfId="0" applyFont="1" applyBorder="1"/>
    <xf numFmtId="0" fontId="7" fillId="3" borderId="7" xfId="0" applyFont="1" applyFill="1" applyBorder="1" applyAlignment="1">
      <alignment vertical="top"/>
    </xf>
    <xf numFmtId="0" fontId="7" fillId="0" borderId="11" xfId="0" applyFont="1" applyBorder="1" applyAlignment="1">
      <alignment vertical="top"/>
    </xf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7" fillId="0" borderId="1" xfId="0" applyFont="1" applyBorder="1" applyAlignment="1">
      <alignment vertical="top" wrapText="1"/>
    </xf>
    <xf numFmtId="0" fontId="1" fillId="2" borderId="12" xfId="0" applyFont="1" applyFill="1" applyBorder="1" applyAlignment="1"/>
    <xf numFmtId="0" fontId="7" fillId="0" borderId="1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horizontal="justify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justify"/>
    </xf>
    <xf numFmtId="0" fontId="7" fillId="0" borderId="15" xfId="0" applyFont="1" applyBorder="1" applyAlignment="1">
      <alignment horizontal="justify"/>
    </xf>
    <xf numFmtId="0" fontId="7" fillId="0" borderId="7" xfId="0" applyFont="1" applyBorder="1" applyAlignment="1">
      <alignment horizontal="left"/>
    </xf>
    <xf numFmtId="0" fontId="7" fillId="0" borderId="9" xfId="0" applyFont="1" applyBorder="1" applyAlignment="1">
      <alignment horizontal="justify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  <xf numFmtId="0" fontId="7" fillId="0" borderId="1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justify"/>
    </xf>
    <xf numFmtId="0" fontId="1" fillId="0" borderId="7" xfId="0" applyFont="1" applyBorder="1" applyAlignment="1">
      <alignment horizontal="justify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justify"/>
    </xf>
    <xf numFmtId="0" fontId="1" fillId="0" borderId="11" xfId="0" applyFont="1" applyBorder="1" applyAlignment="1">
      <alignment horizontal="justify"/>
    </xf>
    <xf numFmtId="0" fontId="1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1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left" wrapText="1"/>
    </xf>
    <xf numFmtId="0" fontId="1" fillId="0" borderId="7" xfId="0" applyFont="1" applyBorder="1" applyAlignment="1">
      <alignment vertical="top"/>
    </xf>
    <xf numFmtId="0" fontId="3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3" fillId="2" borderId="7" xfId="0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3" fillId="0" borderId="11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vertical="top"/>
    </xf>
    <xf numFmtId="0" fontId="12" fillId="0" borderId="0" xfId="0" applyFont="1"/>
    <xf numFmtId="0" fontId="7" fillId="0" borderId="7" xfId="0" applyFont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164" fontId="2" fillId="0" borderId="7" xfId="1" applyNumberFormat="1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1" fontId="2" fillId="0" borderId="7" xfId="1" applyNumberFormat="1" applyFont="1" applyBorder="1" applyAlignment="1">
      <alignment horizontal="right" vertical="top" wrapText="1"/>
    </xf>
    <xf numFmtId="164" fontId="1" fillId="0" borderId="7" xfId="1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7" fillId="0" borderId="7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justify" vertical="top" wrapText="1"/>
    </xf>
    <xf numFmtId="164" fontId="7" fillId="0" borderId="7" xfId="0" applyNumberFormat="1" applyFont="1" applyBorder="1" applyAlignment="1">
      <alignment horizontal="right"/>
    </xf>
    <xf numFmtId="164" fontId="10" fillId="0" borderId="5" xfId="1" applyNumberFormat="1" applyFont="1" applyBorder="1" applyAlignment="1">
      <alignment horizontal="right" vertical="top"/>
    </xf>
    <xf numFmtId="164" fontId="10" fillId="0" borderId="5" xfId="0" applyNumberFormat="1" applyFont="1" applyBorder="1" applyAlignment="1">
      <alignment horizontal="right" vertical="top"/>
    </xf>
    <xf numFmtId="164" fontId="9" fillId="0" borderId="5" xfId="0" applyNumberFormat="1" applyFont="1" applyBorder="1" applyAlignment="1">
      <alignment horizontal="right" vertical="top"/>
    </xf>
    <xf numFmtId="164" fontId="9" fillId="0" borderId="7" xfId="0" applyNumberFormat="1" applyFont="1" applyBorder="1" applyAlignment="1">
      <alignment horizontal="right" vertical="top"/>
    </xf>
    <xf numFmtId="164" fontId="7" fillId="0" borderId="7" xfId="0" applyNumberFormat="1" applyFont="1" applyBorder="1" applyAlignment="1">
      <alignment horizontal="right" vertical="top" wrapText="1"/>
    </xf>
    <xf numFmtId="164" fontId="14" fillId="0" borderId="7" xfId="1" applyNumberFormat="1" applyFont="1" applyBorder="1" applyAlignment="1">
      <alignment horizontal="right" vertical="top" wrapText="1"/>
    </xf>
    <xf numFmtId="164" fontId="14" fillId="0" borderId="7" xfId="0" applyNumberFormat="1" applyFont="1" applyBorder="1" applyAlignment="1">
      <alignment horizontal="right" vertical="top" wrapText="1"/>
    </xf>
    <xf numFmtId="164" fontId="16" fillId="0" borderId="7" xfId="1" applyNumberFormat="1" applyFont="1" applyBorder="1" applyAlignment="1">
      <alignment vertical="top" wrapText="1"/>
    </xf>
    <xf numFmtId="164" fontId="16" fillId="0" borderId="7" xfId="0" applyNumberFormat="1" applyFont="1" applyBorder="1" applyAlignment="1">
      <alignment vertical="top" wrapText="1"/>
    </xf>
    <xf numFmtId="164" fontId="16" fillId="0" borderId="7" xfId="1" applyNumberFormat="1" applyFont="1" applyBorder="1" applyAlignment="1">
      <alignment horizontal="right"/>
    </xf>
    <xf numFmtId="164" fontId="16" fillId="0" borderId="7" xfId="0" applyNumberFormat="1" applyFont="1" applyBorder="1" applyAlignment="1">
      <alignment horizontal="right"/>
    </xf>
    <xf numFmtId="164" fontId="17" fillId="0" borderId="5" xfId="0" applyNumberFormat="1" applyFont="1" applyBorder="1" applyAlignment="1">
      <alignment horizontal="right" vertical="top"/>
    </xf>
    <xf numFmtId="164" fontId="9" fillId="0" borderId="5" xfId="1" applyNumberFormat="1" applyFont="1" applyBorder="1" applyAlignment="1">
      <alignment horizontal="right" vertical="top"/>
    </xf>
    <xf numFmtId="164" fontId="16" fillId="0" borderId="7" xfId="1" applyNumberFormat="1" applyFont="1" applyBorder="1" applyAlignment="1">
      <alignment horizontal="right" vertical="top" wrapText="1"/>
    </xf>
    <xf numFmtId="164" fontId="16" fillId="0" borderId="7" xfId="0" applyNumberFormat="1" applyFont="1" applyBorder="1" applyAlignment="1">
      <alignment horizontal="right" vertical="top" wrapText="1"/>
    </xf>
    <xf numFmtId="0" fontId="16" fillId="0" borderId="7" xfId="0" applyFont="1" applyBorder="1" applyAlignment="1">
      <alignment horizontal="right"/>
    </xf>
    <xf numFmtId="164" fontId="7" fillId="0" borderId="7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 wrapText="1"/>
    </xf>
    <xf numFmtId="14" fontId="0" fillId="0" borderId="0" xfId="0" applyNumberFormat="1"/>
    <xf numFmtId="1" fontId="1" fillId="0" borderId="7" xfId="0" applyNumberFormat="1" applyFont="1" applyBorder="1" applyAlignment="1">
      <alignment horizontal="right" vertical="top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9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8" fillId="0" borderId="0" xfId="0" applyFont="1" applyAlignment="1"/>
    <xf numFmtId="0" fontId="9" fillId="2" borderId="11" xfId="0" applyFont="1" applyFill="1" applyBorder="1" applyAlignment="1">
      <alignment horizontal="center" wrapText="1"/>
    </xf>
    <xf numFmtId="1" fontId="15" fillId="0" borderId="7" xfId="0" applyNumberFormat="1" applyFont="1" applyBorder="1" applyAlignment="1">
      <alignment horizontal="right" vertical="top" wrapText="1"/>
    </xf>
    <xf numFmtId="1" fontId="14" fillId="0" borderId="7" xfId="0" applyNumberFormat="1" applyFont="1" applyBorder="1" applyAlignment="1">
      <alignment horizontal="right" vertical="top" wrapText="1"/>
    </xf>
    <xf numFmtId="1" fontId="14" fillId="0" borderId="7" xfId="1" applyNumberFormat="1" applyFont="1" applyBorder="1" applyAlignment="1">
      <alignment horizontal="right" vertical="top" wrapText="1"/>
    </xf>
    <xf numFmtId="1" fontId="3" fillId="0" borderId="7" xfId="1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indent="1"/>
    </xf>
    <xf numFmtId="0" fontId="7" fillId="0" borderId="5" xfId="0" applyFont="1" applyBorder="1" applyAlignment="1">
      <alignment vertical="top"/>
    </xf>
    <xf numFmtId="0" fontId="7" fillId="0" borderId="5" xfId="0" applyFont="1" applyBorder="1"/>
    <xf numFmtId="0" fontId="7" fillId="0" borderId="5" xfId="0" applyFont="1" applyBorder="1" applyAlignment="1">
      <alignment horizontal="left" indent="1"/>
    </xf>
    <xf numFmtId="164" fontId="7" fillId="0" borderId="7" xfId="1" applyNumberFormat="1" applyFont="1" applyBorder="1" applyAlignment="1">
      <alignment vertical="top" wrapText="1"/>
    </xf>
    <xf numFmtId="165" fontId="1" fillId="0" borderId="7" xfId="1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" fontId="1" fillId="0" borderId="7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9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right"/>
    </xf>
    <xf numFmtId="0" fontId="4" fillId="0" borderId="9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5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9" xfId="0" applyFont="1" applyFill="1" applyBorder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justify"/>
    </xf>
    <xf numFmtId="0" fontId="7" fillId="0" borderId="3" xfId="0" applyFont="1" applyBorder="1" applyAlignment="1">
      <alignment horizontal="justify"/>
    </xf>
    <xf numFmtId="0" fontId="7" fillId="0" borderId="4" xfId="0" applyFont="1" applyBorder="1" applyAlignment="1">
      <alignment horizontal="justify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164" fontId="7" fillId="0" borderId="5" xfId="0" applyNumberFormat="1" applyFont="1" applyBorder="1" applyAlignment="1">
      <alignment horizontal="right"/>
    </xf>
    <xf numFmtId="0" fontId="7" fillId="0" borderId="0" xfId="0" applyFont="1" applyAlignment="1">
      <alignment horizontal="justify"/>
    </xf>
    <xf numFmtId="0" fontId="7" fillId="0" borderId="15" xfId="0" applyFont="1" applyBorder="1" applyAlignment="1">
      <alignment horizontal="justify"/>
    </xf>
    <xf numFmtId="164" fontId="7" fillId="0" borderId="17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7" fillId="0" borderId="10" xfId="0" applyFont="1" applyBorder="1" applyAlignment="1">
      <alignment horizontal="justify"/>
    </xf>
    <xf numFmtId="0" fontId="7" fillId="0" borderId="16" xfId="0" applyFont="1" applyBorder="1" applyAlignment="1">
      <alignment horizontal="justify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8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15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5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164" fontId="7" fillId="0" borderId="1" xfId="1" applyNumberFormat="1" applyFont="1" applyBorder="1" applyAlignment="1">
      <alignment horizontal="right" vertical="top" wrapText="1"/>
    </xf>
    <xf numFmtId="164" fontId="7" fillId="0" borderId="5" xfId="1" applyNumberFormat="1" applyFont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top"/>
    </xf>
    <xf numFmtId="0" fontId="12" fillId="0" borderId="19" xfId="0" applyFont="1" applyBorder="1" applyAlignment="1">
      <alignment horizontal="center" wrapText="1"/>
    </xf>
    <xf numFmtId="0" fontId="1" fillId="0" borderId="2" xfId="0" applyFont="1" applyBorder="1" applyAlignment="1">
      <alignment horizontal="justify" wrapText="1"/>
    </xf>
    <xf numFmtId="0" fontId="1" fillId="0" borderId="18" xfId="0" applyFont="1" applyBorder="1" applyAlignment="1">
      <alignment horizontal="justify" wrapText="1"/>
    </xf>
    <xf numFmtId="0" fontId="1" fillId="0" borderId="15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6"/>
  <sheetViews>
    <sheetView tabSelected="1" topLeftCell="B1" zoomScale="150" zoomScaleNormal="150" workbookViewId="0">
      <selection activeCell="D15" sqref="D15:E15"/>
    </sheetView>
  </sheetViews>
  <sheetFormatPr baseColWidth="10" defaultRowHeight="15"/>
  <cols>
    <col min="1" max="1" width="38.42578125" customWidth="1"/>
    <col min="4" max="4" width="10.140625" customWidth="1"/>
    <col min="5" max="5" width="31.28515625" customWidth="1"/>
  </cols>
  <sheetData>
    <row r="1" spans="1:7" ht="12.75" customHeight="1">
      <c r="A1" s="184" t="s">
        <v>419</v>
      </c>
      <c r="B1" s="185"/>
      <c r="C1" s="185"/>
      <c r="D1" s="185"/>
      <c r="E1" s="185"/>
      <c r="F1" s="185"/>
      <c r="G1" s="186"/>
    </row>
    <row r="2" spans="1:7">
      <c r="A2" s="187" t="s">
        <v>0</v>
      </c>
      <c r="B2" s="188"/>
      <c r="C2" s="188"/>
      <c r="D2" s="188"/>
      <c r="E2" s="188"/>
      <c r="F2" s="188"/>
      <c r="G2" s="189"/>
    </row>
    <row r="3" spans="1:7">
      <c r="A3" s="187" t="s">
        <v>437</v>
      </c>
      <c r="B3" s="188"/>
      <c r="C3" s="188"/>
      <c r="D3" s="188"/>
      <c r="E3" s="188"/>
      <c r="F3" s="188"/>
      <c r="G3" s="189"/>
    </row>
    <row r="4" spans="1:7" ht="15.75" thickBot="1">
      <c r="A4" s="190" t="s">
        <v>1</v>
      </c>
      <c r="B4" s="191"/>
      <c r="C4" s="191"/>
      <c r="D4" s="191"/>
      <c r="E4" s="191"/>
      <c r="F4" s="191"/>
      <c r="G4" s="192"/>
    </row>
    <row r="5" spans="1:7" ht="24" customHeight="1" thickBot="1">
      <c r="A5" s="1" t="s">
        <v>203</v>
      </c>
      <c r="B5" s="2" t="s">
        <v>440</v>
      </c>
      <c r="C5" s="2" t="s">
        <v>418</v>
      </c>
      <c r="D5" s="3"/>
      <c r="E5" s="4" t="s">
        <v>203</v>
      </c>
      <c r="F5" s="2" t="s">
        <v>440</v>
      </c>
      <c r="G5" s="2" t="s">
        <v>418</v>
      </c>
    </row>
    <row r="6" spans="1:7">
      <c r="A6" s="5" t="s">
        <v>3</v>
      </c>
      <c r="B6" s="6"/>
      <c r="C6" s="6"/>
      <c r="D6" s="193" t="s">
        <v>4</v>
      </c>
      <c r="E6" s="194"/>
      <c r="F6" s="6"/>
      <c r="G6" s="6"/>
    </row>
    <row r="7" spans="1:7">
      <c r="A7" s="5" t="s">
        <v>5</v>
      </c>
      <c r="B7" s="8"/>
      <c r="C7" s="8"/>
      <c r="D7" s="177" t="s">
        <v>6</v>
      </c>
      <c r="E7" s="178"/>
      <c r="F7" s="8"/>
      <c r="G7" s="8"/>
    </row>
    <row r="8" spans="1:7" ht="11.25" customHeight="1">
      <c r="A8" s="9" t="s">
        <v>7</v>
      </c>
      <c r="B8" s="125">
        <f>B9+B10+B11+B12+B13+B14+B15</f>
        <v>9541452</v>
      </c>
      <c r="C8" s="125">
        <f>C9+C10+C11+C12+C13+C14+C15</f>
        <v>5240136</v>
      </c>
      <c r="D8" s="179" t="s">
        <v>8</v>
      </c>
      <c r="E8" s="180"/>
      <c r="F8" s="99">
        <f>F9+F10+F11+F12+F13+F14+F15+F16+F17</f>
        <v>0</v>
      </c>
      <c r="G8" s="99">
        <f>G9+G10+G11+G12+G13+G14+G15+G16+G17</f>
        <v>0</v>
      </c>
    </row>
    <row r="9" spans="1:7" ht="11.25" customHeight="1">
      <c r="A9" s="9" t="s">
        <v>9</v>
      </c>
      <c r="B9" s="134">
        <v>9541452</v>
      </c>
      <c r="C9" s="135">
        <v>5240136</v>
      </c>
      <c r="D9" s="179" t="s">
        <v>10</v>
      </c>
      <c r="E9" s="180"/>
      <c r="F9" s="98">
        <v>0</v>
      </c>
      <c r="G9" s="98">
        <v>0</v>
      </c>
    </row>
    <row r="10" spans="1:7" ht="11.25" customHeight="1">
      <c r="A10" s="9" t="s">
        <v>11</v>
      </c>
      <c r="B10" s="120">
        <v>0</v>
      </c>
      <c r="C10" s="98">
        <v>0</v>
      </c>
      <c r="D10" s="179" t="s">
        <v>12</v>
      </c>
      <c r="E10" s="180"/>
      <c r="F10" s="98">
        <v>0</v>
      </c>
      <c r="G10" s="98">
        <v>0</v>
      </c>
    </row>
    <row r="11" spans="1:7" ht="11.25" customHeight="1">
      <c r="A11" s="9" t="s">
        <v>13</v>
      </c>
      <c r="B11" s="98">
        <v>0</v>
      </c>
      <c r="C11" s="98">
        <v>0</v>
      </c>
      <c r="D11" s="179" t="s">
        <v>14</v>
      </c>
      <c r="E11" s="180"/>
      <c r="F11" s="98">
        <v>0</v>
      </c>
      <c r="G11" s="98">
        <v>0</v>
      </c>
    </row>
    <row r="12" spans="1:7" ht="11.25" customHeight="1">
      <c r="A12" s="9" t="s">
        <v>15</v>
      </c>
      <c r="B12" s="98">
        <v>0</v>
      </c>
      <c r="C12" s="98">
        <v>0</v>
      </c>
      <c r="D12" s="179" t="s">
        <v>16</v>
      </c>
      <c r="E12" s="180"/>
      <c r="F12" s="98">
        <v>0</v>
      </c>
      <c r="G12" s="98">
        <v>0</v>
      </c>
    </row>
    <row r="13" spans="1:7" ht="11.25" customHeight="1">
      <c r="A13" s="9" t="s">
        <v>17</v>
      </c>
      <c r="B13" s="98">
        <v>0</v>
      </c>
      <c r="C13" s="98">
        <v>0</v>
      </c>
      <c r="D13" s="179" t="s">
        <v>18</v>
      </c>
      <c r="E13" s="180"/>
      <c r="F13" s="98">
        <v>0</v>
      </c>
      <c r="G13" s="98">
        <v>0</v>
      </c>
    </row>
    <row r="14" spans="1:7" ht="11.25" customHeight="1">
      <c r="A14" s="9" t="s">
        <v>19</v>
      </c>
      <c r="B14" s="98">
        <v>0</v>
      </c>
      <c r="C14" s="98">
        <v>0</v>
      </c>
      <c r="D14" s="179" t="s">
        <v>20</v>
      </c>
      <c r="E14" s="180"/>
      <c r="F14" s="98">
        <v>0</v>
      </c>
      <c r="G14" s="98">
        <v>0</v>
      </c>
    </row>
    <row r="15" spans="1:7" ht="11.25" customHeight="1">
      <c r="A15" s="9" t="s">
        <v>21</v>
      </c>
      <c r="B15" s="98">
        <v>0</v>
      </c>
      <c r="C15" s="98">
        <v>0</v>
      </c>
      <c r="D15" s="179" t="s">
        <v>22</v>
      </c>
      <c r="E15" s="180"/>
      <c r="F15" s="98">
        <v>0</v>
      </c>
      <c r="G15" s="98">
        <v>0</v>
      </c>
    </row>
    <row r="16" spans="1:7" ht="11.25" customHeight="1">
      <c r="A16" s="10" t="s">
        <v>23</v>
      </c>
      <c r="B16" s="125">
        <f>B17+B18+B19+B20+B21+B22+B23</f>
        <v>22849382</v>
      </c>
      <c r="C16" s="125">
        <f>C17+C18+C19+C20+C21+C22+C23</f>
        <v>25857588</v>
      </c>
      <c r="D16" s="179" t="s">
        <v>24</v>
      </c>
      <c r="E16" s="180"/>
      <c r="F16" s="98">
        <v>0</v>
      </c>
      <c r="G16" s="98">
        <v>0</v>
      </c>
    </row>
    <row r="17" spans="1:7" ht="11.25" customHeight="1">
      <c r="A17" s="9" t="s">
        <v>25</v>
      </c>
      <c r="B17" s="98">
        <v>0</v>
      </c>
      <c r="C17" s="98">
        <v>0</v>
      </c>
      <c r="D17" s="179" t="s">
        <v>26</v>
      </c>
      <c r="E17" s="180"/>
      <c r="F17" s="98">
        <v>0</v>
      </c>
      <c r="G17" s="98">
        <v>0</v>
      </c>
    </row>
    <row r="18" spans="1:7" ht="11.25" customHeight="1">
      <c r="A18" s="9" t="s">
        <v>27</v>
      </c>
      <c r="B18" s="135">
        <v>22849382</v>
      </c>
      <c r="C18" s="135">
        <v>25857588</v>
      </c>
      <c r="D18" s="179" t="s">
        <v>28</v>
      </c>
      <c r="E18" s="180"/>
      <c r="F18" s="99">
        <f>F19+F20+F21</f>
        <v>0</v>
      </c>
      <c r="G18" s="99">
        <f>G19+G20+G21</f>
        <v>0</v>
      </c>
    </row>
    <row r="19" spans="1:7" ht="11.25" customHeight="1">
      <c r="A19" s="9" t="s">
        <v>29</v>
      </c>
      <c r="B19" s="98">
        <v>0</v>
      </c>
      <c r="C19" s="98">
        <v>0</v>
      </c>
      <c r="D19" s="179" t="s">
        <v>30</v>
      </c>
      <c r="E19" s="180"/>
      <c r="F19" s="98">
        <v>0</v>
      </c>
      <c r="G19" s="98">
        <v>0</v>
      </c>
    </row>
    <row r="20" spans="1:7" ht="11.25" customHeight="1">
      <c r="A20" s="9" t="s">
        <v>31</v>
      </c>
      <c r="B20" s="98">
        <v>0</v>
      </c>
      <c r="C20" s="98">
        <v>0</v>
      </c>
      <c r="D20" s="179" t="s">
        <v>32</v>
      </c>
      <c r="E20" s="180"/>
      <c r="F20" s="98">
        <v>0</v>
      </c>
      <c r="G20" s="98">
        <v>0</v>
      </c>
    </row>
    <row r="21" spans="1:7" ht="11.25" customHeight="1">
      <c r="A21" s="9" t="s">
        <v>33</v>
      </c>
      <c r="B21" s="98">
        <v>0</v>
      </c>
      <c r="C21" s="98">
        <v>0</v>
      </c>
      <c r="D21" s="179" t="s">
        <v>34</v>
      </c>
      <c r="E21" s="180"/>
      <c r="F21" s="98">
        <v>0</v>
      </c>
      <c r="G21" s="98">
        <v>0</v>
      </c>
    </row>
    <row r="22" spans="1:7" ht="11.25" customHeight="1">
      <c r="A22" s="9" t="s">
        <v>35</v>
      </c>
      <c r="B22" s="98">
        <v>0</v>
      </c>
      <c r="C22" s="98">
        <v>0</v>
      </c>
      <c r="D22" s="179" t="s">
        <v>36</v>
      </c>
      <c r="E22" s="180"/>
      <c r="F22" s="99">
        <f>F23+F24</f>
        <v>0</v>
      </c>
      <c r="G22" s="99">
        <f>G23+G24</f>
        <v>0</v>
      </c>
    </row>
    <row r="23" spans="1:7" ht="11.25" customHeight="1">
      <c r="A23" s="9" t="s">
        <v>37</v>
      </c>
      <c r="B23" s="98">
        <v>0</v>
      </c>
      <c r="C23" s="98">
        <v>0</v>
      </c>
      <c r="D23" s="179" t="s">
        <v>38</v>
      </c>
      <c r="E23" s="180"/>
      <c r="F23" s="98">
        <v>0</v>
      </c>
      <c r="G23" s="98">
        <v>0</v>
      </c>
    </row>
    <row r="24" spans="1:7" ht="11.25" customHeight="1">
      <c r="A24" s="9" t="s">
        <v>39</v>
      </c>
      <c r="B24" s="99">
        <f>B25+B26+B27+B28+B29</f>
        <v>0</v>
      </c>
      <c r="C24" s="99">
        <f>C25+C26+C27+C28+C29</f>
        <v>0</v>
      </c>
      <c r="D24" s="179" t="s">
        <v>40</v>
      </c>
      <c r="E24" s="180"/>
      <c r="F24" s="98">
        <v>0</v>
      </c>
      <c r="G24" s="98">
        <v>0</v>
      </c>
    </row>
    <row r="25" spans="1:7" ht="11.25" customHeight="1">
      <c r="A25" s="9" t="s">
        <v>41</v>
      </c>
      <c r="B25" s="98">
        <v>0</v>
      </c>
      <c r="C25" s="98">
        <v>0</v>
      </c>
      <c r="D25" s="179" t="s">
        <v>42</v>
      </c>
      <c r="E25" s="180"/>
      <c r="F25" s="99">
        <v>0</v>
      </c>
      <c r="G25" s="99">
        <v>0</v>
      </c>
    </row>
    <row r="26" spans="1:7" ht="11.25" customHeight="1">
      <c r="A26" s="9" t="s">
        <v>43</v>
      </c>
      <c r="B26" s="98">
        <v>0</v>
      </c>
      <c r="C26" s="98">
        <v>0</v>
      </c>
      <c r="D26" s="179" t="s">
        <v>44</v>
      </c>
      <c r="E26" s="180"/>
      <c r="F26" s="160">
        <f>F27+F28+F29</f>
        <v>0</v>
      </c>
      <c r="G26" s="125">
        <f>G27+G28+G29</f>
        <v>4038</v>
      </c>
    </row>
    <row r="27" spans="1:7" ht="11.25" customHeight="1">
      <c r="A27" s="9" t="s">
        <v>45</v>
      </c>
      <c r="B27" s="98">
        <v>0</v>
      </c>
      <c r="C27" s="98">
        <v>0</v>
      </c>
      <c r="D27" s="179" t="s">
        <v>46</v>
      </c>
      <c r="E27" s="180"/>
      <c r="F27" s="98">
        <v>0</v>
      </c>
      <c r="G27" s="98">
        <v>0</v>
      </c>
    </row>
    <row r="28" spans="1:7" ht="11.25" customHeight="1">
      <c r="A28" s="9" t="s">
        <v>47</v>
      </c>
      <c r="B28" s="98">
        <v>0</v>
      </c>
      <c r="C28" s="98">
        <v>0</v>
      </c>
      <c r="D28" s="179" t="s">
        <v>48</v>
      </c>
      <c r="E28" s="180"/>
      <c r="F28" s="98">
        <v>0</v>
      </c>
      <c r="G28" s="98">
        <v>0</v>
      </c>
    </row>
    <row r="29" spans="1:7" ht="11.25" customHeight="1">
      <c r="A29" s="9" t="s">
        <v>49</v>
      </c>
      <c r="B29" s="98">
        <v>0</v>
      </c>
      <c r="C29" s="98">
        <v>0</v>
      </c>
      <c r="D29" s="179" t="s">
        <v>50</v>
      </c>
      <c r="E29" s="180"/>
      <c r="F29" s="161">
        <v>0</v>
      </c>
      <c r="G29" s="135">
        <v>4038</v>
      </c>
    </row>
    <row r="30" spans="1:7">
      <c r="A30" s="9" t="s">
        <v>51</v>
      </c>
      <c r="B30" s="99">
        <f>B31+B32+B33+B34+B35</f>
        <v>0</v>
      </c>
      <c r="C30" s="99">
        <f>C31+C32+C33+C34+C35</f>
        <v>0</v>
      </c>
      <c r="D30" s="179" t="s">
        <v>52</v>
      </c>
      <c r="E30" s="180"/>
      <c r="F30" s="125">
        <f>F31+F32+F33+F34+F35+F36</f>
        <v>658727</v>
      </c>
      <c r="G30" s="125">
        <f>G31+G32+G33+G34+G35+G36</f>
        <v>496143</v>
      </c>
    </row>
    <row r="31" spans="1:7" ht="13.5" customHeight="1">
      <c r="A31" s="9" t="s">
        <v>53</v>
      </c>
      <c r="B31" s="98">
        <v>0</v>
      </c>
      <c r="C31" s="98">
        <v>0</v>
      </c>
      <c r="D31" s="179" t="s">
        <v>54</v>
      </c>
      <c r="E31" s="180"/>
      <c r="F31" s="98">
        <v>0</v>
      </c>
      <c r="G31" s="98">
        <v>0</v>
      </c>
    </row>
    <row r="32" spans="1:7" ht="13.5" customHeight="1">
      <c r="A32" s="9" t="s">
        <v>55</v>
      </c>
      <c r="B32" s="98">
        <v>0</v>
      </c>
      <c r="C32" s="98">
        <v>0</v>
      </c>
      <c r="D32" s="179" t="s">
        <v>56</v>
      </c>
      <c r="E32" s="180"/>
      <c r="F32" s="98">
        <v>0</v>
      </c>
      <c r="G32" s="98">
        <v>0</v>
      </c>
    </row>
    <row r="33" spans="1:7" ht="13.5" customHeight="1">
      <c r="A33" s="9" t="s">
        <v>57</v>
      </c>
      <c r="B33" s="98">
        <v>0</v>
      </c>
      <c r="C33" s="98">
        <v>0</v>
      </c>
      <c r="D33" s="179" t="s">
        <v>58</v>
      </c>
      <c r="E33" s="180"/>
      <c r="F33" s="98">
        <v>0</v>
      </c>
      <c r="G33" s="98">
        <v>0</v>
      </c>
    </row>
    <row r="34" spans="1:7" ht="13.5" customHeight="1">
      <c r="A34" s="9" t="s">
        <v>59</v>
      </c>
      <c r="B34" s="98">
        <v>0</v>
      </c>
      <c r="C34" s="98">
        <v>0</v>
      </c>
      <c r="D34" s="179" t="s">
        <v>60</v>
      </c>
      <c r="E34" s="180"/>
      <c r="F34" s="98">
        <v>0</v>
      </c>
      <c r="G34" s="98">
        <v>0</v>
      </c>
    </row>
    <row r="35" spans="1:7" ht="13.5" customHeight="1">
      <c r="A35" s="9" t="s">
        <v>61</v>
      </c>
      <c r="B35" s="98">
        <v>0</v>
      </c>
      <c r="C35" s="98">
        <v>0</v>
      </c>
      <c r="D35" s="179" t="s">
        <v>62</v>
      </c>
      <c r="E35" s="180"/>
      <c r="F35" s="135">
        <v>658727</v>
      </c>
      <c r="G35" s="135">
        <v>496143</v>
      </c>
    </row>
    <row r="36" spans="1:7" ht="13.5" customHeight="1">
      <c r="A36" s="9" t="s">
        <v>63</v>
      </c>
      <c r="B36" s="99">
        <v>0</v>
      </c>
      <c r="C36" s="99">
        <v>0</v>
      </c>
      <c r="D36" s="179" t="s">
        <v>64</v>
      </c>
      <c r="E36" s="180"/>
      <c r="F36" s="98">
        <v>0</v>
      </c>
      <c r="G36" s="98">
        <v>0</v>
      </c>
    </row>
    <row r="37" spans="1:7" ht="13.5" customHeight="1">
      <c r="A37" s="9" t="s">
        <v>65</v>
      </c>
      <c r="B37" s="99">
        <f>B38+B39</f>
        <v>0</v>
      </c>
      <c r="C37" s="99">
        <f>C38+C39</f>
        <v>0</v>
      </c>
      <c r="D37" s="179" t="s">
        <v>66</v>
      </c>
      <c r="E37" s="180"/>
      <c r="F37" s="99">
        <f>F38+F39+F40</f>
        <v>0</v>
      </c>
      <c r="G37" s="99">
        <f>G38+G39+G40</f>
        <v>0</v>
      </c>
    </row>
    <row r="38" spans="1:7" ht="13.5" customHeight="1">
      <c r="A38" s="9" t="s">
        <v>67</v>
      </c>
      <c r="B38" s="98">
        <v>0</v>
      </c>
      <c r="C38" s="98">
        <v>0</v>
      </c>
      <c r="D38" s="179" t="s">
        <v>68</v>
      </c>
      <c r="E38" s="180"/>
      <c r="F38" s="98">
        <v>0</v>
      </c>
      <c r="G38" s="98">
        <v>0</v>
      </c>
    </row>
    <row r="39" spans="1:7" ht="13.5" customHeight="1">
      <c r="A39" s="9" t="s">
        <v>69</v>
      </c>
      <c r="B39" s="98">
        <v>0</v>
      </c>
      <c r="C39" s="98">
        <v>0</v>
      </c>
      <c r="D39" s="179" t="s">
        <v>70</v>
      </c>
      <c r="E39" s="180"/>
      <c r="F39" s="98">
        <v>0</v>
      </c>
      <c r="G39" s="98">
        <v>0</v>
      </c>
    </row>
    <row r="40" spans="1:7" ht="13.5" customHeight="1">
      <c r="A40" s="9" t="s">
        <v>71</v>
      </c>
      <c r="B40" s="99">
        <f>B41+B42+B43+B44</f>
        <v>0</v>
      </c>
      <c r="C40" s="99">
        <f>C41+C42+C43+C44</f>
        <v>0</v>
      </c>
      <c r="D40" s="179" t="s">
        <v>72</v>
      </c>
      <c r="E40" s="180"/>
      <c r="F40" s="98">
        <v>0</v>
      </c>
      <c r="G40" s="98">
        <v>0</v>
      </c>
    </row>
    <row r="41" spans="1:7" ht="13.5" customHeight="1">
      <c r="A41" s="9" t="s">
        <v>73</v>
      </c>
      <c r="B41" s="98">
        <v>0</v>
      </c>
      <c r="C41" s="98">
        <v>0</v>
      </c>
      <c r="D41" s="179" t="s">
        <v>74</v>
      </c>
      <c r="E41" s="180"/>
      <c r="F41" s="99">
        <f>F42+F43+F44</f>
        <v>0</v>
      </c>
      <c r="G41" s="99">
        <f>G42+G43+G44</f>
        <v>0</v>
      </c>
    </row>
    <row r="42" spans="1:7" ht="13.5" customHeight="1">
      <c r="A42" s="9" t="s">
        <v>75</v>
      </c>
      <c r="B42" s="98">
        <v>0</v>
      </c>
      <c r="C42" s="98">
        <v>0</v>
      </c>
      <c r="D42" s="179" t="s">
        <v>76</v>
      </c>
      <c r="E42" s="180"/>
      <c r="F42" s="98">
        <v>0</v>
      </c>
      <c r="G42" s="98">
        <v>0</v>
      </c>
    </row>
    <row r="43" spans="1:7" ht="13.5" customHeight="1">
      <c r="A43" s="9" t="s">
        <v>77</v>
      </c>
      <c r="B43" s="98">
        <v>0</v>
      </c>
      <c r="C43" s="98">
        <v>0</v>
      </c>
      <c r="D43" s="179" t="s">
        <v>78</v>
      </c>
      <c r="E43" s="180"/>
      <c r="F43" s="98">
        <v>0</v>
      </c>
      <c r="G43" s="98">
        <v>0</v>
      </c>
    </row>
    <row r="44" spans="1:7" ht="13.5" customHeight="1">
      <c r="A44" s="9" t="s">
        <v>79</v>
      </c>
      <c r="B44" s="98">
        <v>0</v>
      </c>
      <c r="C44" s="98">
        <v>0</v>
      </c>
      <c r="D44" s="179" t="s">
        <v>80</v>
      </c>
      <c r="E44" s="180"/>
      <c r="F44" s="98">
        <v>0</v>
      </c>
      <c r="G44" s="98">
        <v>0</v>
      </c>
    </row>
    <row r="45" spans="1:7" ht="13.5" customHeight="1">
      <c r="A45" s="9"/>
      <c r="B45" s="8"/>
      <c r="C45" s="98"/>
      <c r="D45" s="7"/>
      <c r="E45" s="8"/>
      <c r="F45" s="98"/>
      <c r="G45" s="98"/>
    </row>
    <row r="46" spans="1:7" ht="13.5" customHeight="1">
      <c r="A46" s="5" t="s">
        <v>81</v>
      </c>
      <c r="B46" s="125">
        <f>B8+B16+B24+B30+B36+B37+B40</f>
        <v>32390834</v>
      </c>
      <c r="C46" s="125">
        <f>C8+C16+C24+C30+C36+C37+C40</f>
        <v>31097724</v>
      </c>
      <c r="D46" s="177" t="s">
        <v>82</v>
      </c>
      <c r="E46" s="178"/>
      <c r="F46" s="125">
        <f>F8+F18+F22+F25+F26+F30+F37+F41</f>
        <v>658727</v>
      </c>
      <c r="G46" s="125">
        <f>G8+G18+G22+G25+G26+G30+G37+G41</f>
        <v>500181</v>
      </c>
    </row>
    <row r="47" spans="1:7" ht="13.5" customHeight="1">
      <c r="A47" s="10"/>
      <c r="B47" s="8"/>
      <c r="C47" s="98"/>
      <c r="D47" s="16"/>
      <c r="E47" s="14"/>
      <c r="F47" s="8"/>
      <c r="G47" s="98"/>
    </row>
    <row r="48" spans="1:7" ht="13.5" customHeight="1">
      <c r="A48" s="5" t="s">
        <v>83</v>
      </c>
      <c r="B48" s="8"/>
      <c r="C48" s="98"/>
      <c r="D48" s="177" t="s">
        <v>84</v>
      </c>
      <c r="E48" s="178"/>
      <c r="F48" s="8"/>
      <c r="G48" s="98"/>
    </row>
    <row r="49" spans="1:7" ht="13.5" customHeight="1">
      <c r="A49" s="9" t="s">
        <v>85</v>
      </c>
      <c r="B49" s="98">
        <v>0</v>
      </c>
      <c r="C49" s="98">
        <v>0</v>
      </c>
      <c r="D49" s="179" t="s">
        <v>86</v>
      </c>
      <c r="E49" s="180"/>
      <c r="F49" s="98">
        <v>0</v>
      </c>
      <c r="G49" s="98">
        <v>0</v>
      </c>
    </row>
    <row r="50" spans="1:7" ht="13.5" customHeight="1">
      <c r="A50" s="9" t="s">
        <v>87</v>
      </c>
      <c r="B50" s="98">
        <v>0</v>
      </c>
      <c r="C50" s="98">
        <v>0</v>
      </c>
      <c r="D50" s="179" t="s">
        <v>88</v>
      </c>
      <c r="E50" s="180"/>
      <c r="F50" s="98">
        <v>0</v>
      </c>
      <c r="G50" s="98">
        <v>0</v>
      </c>
    </row>
    <row r="51" spans="1:7" ht="13.5" customHeight="1">
      <c r="A51" s="9" t="s">
        <v>89</v>
      </c>
      <c r="B51" s="98">
        <v>0</v>
      </c>
      <c r="C51" s="98">
        <v>0</v>
      </c>
      <c r="D51" s="179" t="s">
        <v>90</v>
      </c>
      <c r="E51" s="180"/>
      <c r="F51" s="98">
        <v>0</v>
      </c>
      <c r="G51" s="98">
        <v>0</v>
      </c>
    </row>
    <row r="52" spans="1:7" ht="13.5" customHeight="1">
      <c r="A52" s="9" t="s">
        <v>91</v>
      </c>
      <c r="B52" s="134">
        <v>82405</v>
      </c>
      <c r="C52" s="135">
        <v>82405</v>
      </c>
      <c r="D52" s="179" t="s">
        <v>92</v>
      </c>
      <c r="E52" s="180"/>
      <c r="F52" s="98">
        <v>0</v>
      </c>
      <c r="G52" s="98">
        <v>0</v>
      </c>
    </row>
    <row r="53" spans="1:7" ht="13.5" customHeight="1">
      <c r="A53" s="9" t="s">
        <v>93</v>
      </c>
      <c r="B53" s="98">
        <v>0</v>
      </c>
      <c r="C53" s="98">
        <v>0</v>
      </c>
      <c r="D53" s="179" t="s">
        <v>94</v>
      </c>
      <c r="E53" s="180"/>
      <c r="F53" s="98">
        <v>0</v>
      </c>
      <c r="G53" s="98">
        <v>0</v>
      </c>
    </row>
    <row r="54" spans="1:7" ht="13.5" customHeight="1">
      <c r="A54" s="9" t="s">
        <v>95</v>
      </c>
      <c r="B54" s="98">
        <v>0</v>
      </c>
      <c r="C54" s="98">
        <v>0</v>
      </c>
      <c r="D54" s="179" t="s">
        <v>96</v>
      </c>
      <c r="E54" s="180"/>
      <c r="F54" s="98">
        <v>0</v>
      </c>
      <c r="G54" s="98">
        <v>0</v>
      </c>
    </row>
    <row r="55" spans="1:7" ht="13.5" customHeight="1">
      <c r="A55" s="9" t="s">
        <v>97</v>
      </c>
      <c r="B55" s="98">
        <v>0</v>
      </c>
      <c r="C55" s="98">
        <v>0</v>
      </c>
      <c r="D55" s="13"/>
      <c r="E55" s="6"/>
      <c r="F55" s="8"/>
      <c r="G55" s="98"/>
    </row>
    <row r="56" spans="1:7" ht="13.5" customHeight="1">
      <c r="A56" s="9" t="s">
        <v>98</v>
      </c>
      <c r="B56" s="98">
        <v>0</v>
      </c>
      <c r="C56" s="98">
        <v>0</v>
      </c>
      <c r="D56" s="177" t="s">
        <v>99</v>
      </c>
      <c r="E56" s="178"/>
      <c r="F56" s="99">
        <f>F49+F50+F51+F52+F53+F54</f>
        <v>0</v>
      </c>
      <c r="G56" s="99">
        <f>G49+G50+G51+G52+G53+G54</f>
        <v>0</v>
      </c>
    </row>
    <row r="57" spans="1:7" ht="13.5" customHeight="1">
      <c r="A57" s="9" t="s">
        <v>100</v>
      </c>
      <c r="B57" s="98">
        <v>0</v>
      </c>
      <c r="C57" s="98">
        <v>0</v>
      </c>
      <c r="D57" s="7"/>
      <c r="E57" s="14"/>
      <c r="F57" s="8"/>
      <c r="G57" s="98"/>
    </row>
    <row r="58" spans="1:7" ht="13.5" customHeight="1">
      <c r="A58" s="9"/>
      <c r="B58" s="98"/>
      <c r="C58" s="98"/>
      <c r="D58" s="177" t="s">
        <v>101</v>
      </c>
      <c r="E58" s="178"/>
      <c r="F58" s="125">
        <f>F46+F56</f>
        <v>658727</v>
      </c>
      <c r="G58" s="125">
        <f>G46+G56</f>
        <v>500181</v>
      </c>
    </row>
    <row r="59" spans="1:7" ht="13.5" customHeight="1">
      <c r="A59" s="5" t="s">
        <v>102</v>
      </c>
      <c r="B59" s="125">
        <f>B49+B50+B51+B52+B53+B54+B55+B56+B57</f>
        <v>82405</v>
      </c>
      <c r="C59" s="125">
        <f>C49+C50+C51+C52+C53+C54+C55+C56+C57</f>
        <v>82405</v>
      </c>
      <c r="D59" s="7"/>
      <c r="E59" s="8"/>
      <c r="F59" s="8"/>
      <c r="G59" s="98"/>
    </row>
    <row r="60" spans="1:7" ht="13.5" customHeight="1">
      <c r="A60" s="9"/>
      <c r="B60" s="8"/>
      <c r="C60" s="98"/>
      <c r="D60" s="177" t="s">
        <v>103</v>
      </c>
      <c r="E60" s="178"/>
      <c r="F60" s="8"/>
      <c r="G60" s="98"/>
    </row>
    <row r="61" spans="1:7" ht="13.5" customHeight="1">
      <c r="A61" s="5" t="s">
        <v>104</v>
      </c>
      <c r="B61" s="125">
        <f>B46+B59</f>
        <v>32473239</v>
      </c>
      <c r="C61" s="125">
        <f>C46+C59</f>
        <v>31180129</v>
      </c>
      <c r="D61" s="7"/>
      <c r="E61" s="6"/>
      <c r="F61" s="8"/>
      <c r="G61" s="98"/>
    </row>
    <row r="62" spans="1:7" ht="18" customHeight="1">
      <c r="A62" s="9"/>
      <c r="B62" s="8"/>
      <c r="C62" s="8"/>
      <c r="D62" s="177" t="s">
        <v>105</v>
      </c>
      <c r="E62" s="178"/>
      <c r="F62" s="125">
        <f>F63+F64+F65</f>
        <v>30529624</v>
      </c>
      <c r="G62" s="125">
        <f>G63+G64+G65</f>
        <v>29766620</v>
      </c>
    </row>
    <row r="63" spans="1:7" ht="13.5" customHeight="1">
      <c r="A63" s="9"/>
      <c r="B63" s="8"/>
      <c r="C63" s="8"/>
      <c r="D63" s="179" t="s">
        <v>106</v>
      </c>
      <c r="E63" s="180"/>
      <c r="F63" s="135">
        <v>30529624</v>
      </c>
      <c r="G63" s="126">
        <v>29766620</v>
      </c>
    </row>
    <row r="64" spans="1:7" ht="13.5" customHeight="1">
      <c r="A64" s="9"/>
      <c r="B64" s="8"/>
      <c r="C64" s="8"/>
      <c r="D64" s="179" t="s">
        <v>107</v>
      </c>
      <c r="E64" s="180"/>
      <c r="F64" s="98">
        <v>0</v>
      </c>
      <c r="G64" s="98">
        <v>0</v>
      </c>
    </row>
    <row r="65" spans="1:7" ht="13.5" customHeight="1">
      <c r="A65" s="9"/>
      <c r="B65" s="8"/>
      <c r="C65" s="8"/>
      <c r="D65" s="179" t="s">
        <v>108</v>
      </c>
      <c r="E65" s="180"/>
      <c r="F65" s="98">
        <v>0</v>
      </c>
      <c r="G65" s="98">
        <v>0</v>
      </c>
    </row>
    <row r="66" spans="1:7" ht="13.5" customHeight="1">
      <c r="A66" s="9"/>
      <c r="B66" s="8"/>
      <c r="C66" s="8"/>
      <c r="D66" s="7"/>
      <c r="E66" s="8"/>
      <c r="F66" s="8"/>
      <c r="G66" s="98"/>
    </row>
    <row r="67" spans="1:7" ht="13.5" customHeight="1">
      <c r="A67" s="9"/>
      <c r="B67" s="8"/>
      <c r="C67" s="8"/>
      <c r="D67" s="177" t="s">
        <v>109</v>
      </c>
      <c r="E67" s="178"/>
      <c r="F67" s="125">
        <f>F68+F69+F70+F71+F72</f>
        <v>1284888</v>
      </c>
      <c r="G67" s="119">
        <f>G68+G69+G70+G71+G72</f>
        <v>913328</v>
      </c>
    </row>
    <row r="68" spans="1:7" ht="13.5" customHeight="1">
      <c r="A68" s="9"/>
      <c r="B68" s="8"/>
      <c r="C68" s="8"/>
      <c r="D68" s="179" t="s">
        <v>110</v>
      </c>
      <c r="E68" s="180"/>
      <c r="F68" s="135">
        <v>1134564</v>
      </c>
      <c r="G68" s="120">
        <v>0</v>
      </c>
    </row>
    <row r="69" spans="1:7" ht="13.5" customHeight="1">
      <c r="A69" s="9"/>
      <c r="B69" s="8"/>
      <c r="C69" s="8"/>
      <c r="D69" s="179" t="s">
        <v>111</v>
      </c>
      <c r="E69" s="180"/>
      <c r="F69" s="135">
        <v>67919</v>
      </c>
      <c r="G69" s="135">
        <v>830923</v>
      </c>
    </row>
    <row r="70" spans="1:7" ht="13.5" customHeight="1">
      <c r="A70" s="9"/>
      <c r="B70" s="8"/>
      <c r="C70" s="8"/>
      <c r="D70" s="179" t="s">
        <v>112</v>
      </c>
      <c r="E70" s="180"/>
      <c r="F70" s="98">
        <v>0</v>
      </c>
      <c r="G70" s="98">
        <v>0</v>
      </c>
    </row>
    <row r="71" spans="1:7" ht="13.5" customHeight="1">
      <c r="A71" s="9"/>
      <c r="B71" s="8"/>
      <c r="C71" s="8"/>
      <c r="D71" s="179" t="s">
        <v>113</v>
      </c>
      <c r="E71" s="180"/>
      <c r="F71" s="98">
        <v>0</v>
      </c>
      <c r="G71" s="98">
        <v>0</v>
      </c>
    </row>
    <row r="72" spans="1:7" ht="13.5" customHeight="1">
      <c r="A72" s="9"/>
      <c r="B72" s="8"/>
      <c r="C72" s="8"/>
      <c r="D72" s="179" t="s">
        <v>114</v>
      </c>
      <c r="E72" s="180"/>
      <c r="F72" s="135">
        <v>82405</v>
      </c>
      <c r="G72" s="135">
        <v>82405</v>
      </c>
    </row>
    <row r="73" spans="1:7" ht="13.5" customHeight="1">
      <c r="A73" s="9"/>
      <c r="B73" s="8"/>
      <c r="C73" s="8"/>
      <c r="D73" s="7"/>
      <c r="E73" s="8"/>
      <c r="F73" s="8"/>
      <c r="G73" s="98"/>
    </row>
    <row r="74" spans="1:7" ht="13.5" customHeight="1">
      <c r="A74" s="9"/>
      <c r="B74" s="8"/>
      <c r="C74" s="8"/>
      <c r="D74" s="177" t="s">
        <v>115</v>
      </c>
      <c r="E74" s="178"/>
      <c r="F74" s="99">
        <f>F75+F76</f>
        <v>0</v>
      </c>
      <c r="G74" s="99">
        <f>G75+G76</f>
        <v>0</v>
      </c>
    </row>
    <row r="75" spans="1:7" ht="13.5" customHeight="1">
      <c r="A75" s="9"/>
      <c r="B75" s="8"/>
      <c r="C75" s="8"/>
      <c r="D75" s="179" t="s">
        <v>116</v>
      </c>
      <c r="E75" s="180"/>
      <c r="F75" s="98">
        <v>0</v>
      </c>
      <c r="G75" s="98">
        <v>0</v>
      </c>
    </row>
    <row r="76" spans="1:7" ht="13.5" customHeight="1">
      <c r="A76" s="9"/>
      <c r="B76" s="8"/>
      <c r="C76" s="8"/>
      <c r="D76" s="179" t="s">
        <v>117</v>
      </c>
      <c r="E76" s="180"/>
      <c r="F76" s="98">
        <v>0</v>
      </c>
      <c r="G76" s="98">
        <v>0</v>
      </c>
    </row>
    <row r="77" spans="1:7" ht="13.5" customHeight="1">
      <c r="A77" s="9"/>
      <c r="B77" s="8"/>
      <c r="C77" s="8"/>
      <c r="D77" s="7"/>
      <c r="E77" s="8"/>
      <c r="F77" s="8"/>
      <c r="G77" s="98"/>
    </row>
    <row r="78" spans="1:7" ht="13.5" customHeight="1">
      <c r="A78" s="9"/>
      <c r="B78" s="8"/>
      <c r="C78" s="8"/>
      <c r="D78" s="177" t="s">
        <v>118</v>
      </c>
      <c r="E78" s="178"/>
      <c r="F78" s="125">
        <f>F62+F67+F74</f>
        <v>31814512</v>
      </c>
      <c r="G78" s="125">
        <f>G62+G67+G74</f>
        <v>30679948</v>
      </c>
    </row>
    <row r="79" spans="1:7" ht="13.5" customHeight="1">
      <c r="A79" s="9"/>
      <c r="B79" s="8"/>
      <c r="C79" s="8"/>
      <c r="D79" s="7"/>
      <c r="E79" s="8"/>
      <c r="F79" s="127"/>
      <c r="G79" s="126"/>
    </row>
    <row r="80" spans="1:7" ht="13.5" customHeight="1">
      <c r="A80" s="9"/>
      <c r="B80" s="8"/>
      <c r="C80" s="8"/>
      <c r="D80" s="177" t="s">
        <v>119</v>
      </c>
      <c r="E80" s="178"/>
      <c r="F80" s="125">
        <f>F58+F78</f>
        <v>32473239</v>
      </c>
      <c r="G80" s="125">
        <f>G58+G78</f>
        <v>31180129</v>
      </c>
    </row>
    <row r="81" spans="1:7" ht="13.5" customHeight="1">
      <c r="A81" s="9"/>
      <c r="B81" s="8"/>
      <c r="C81" s="8"/>
      <c r="D81" s="7"/>
      <c r="E81" s="8"/>
      <c r="F81" s="8"/>
      <c r="G81" s="8"/>
    </row>
    <row r="82" spans="1:7" ht="13.5" customHeight="1" thickBot="1">
      <c r="A82" s="15"/>
      <c r="B82" s="11"/>
      <c r="C82" s="11"/>
      <c r="D82" s="12"/>
      <c r="E82" s="11"/>
      <c r="F82" s="11"/>
      <c r="G82" s="11"/>
    </row>
    <row r="85" spans="1:7">
      <c r="A85" s="181" t="s">
        <v>429</v>
      </c>
      <c r="B85" s="181"/>
      <c r="C85" s="154"/>
      <c r="D85" s="150"/>
      <c r="E85" s="181" t="s">
        <v>421</v>
      </c>
      <c r="F85" s="181"/>
      <c r="G85" s="154"/>
    </row>
    <row r="86" spans="1:7" ht="23.25" customHeight="1">
      <c r="A86" s="182" t="s">
        <v>427</v>
      </c>
      <c r="B86" s="182"/>
      <c r="C86" s="154"/>
      <c r="D86" s="150"/>
      <c r="E86" s="183" t="s">
        <v>426</v>
      </c>
      <c r="F86" s="183"/>
      <c r="G86" s="155"/>
    </row>
  </sheetData>
  <mergeCells count="73">
    <mergeCell ref="D13:E13"/>
    <mergeCell ref="A1:G1"/>
    <mergeCell ref="A2:G2"/>
    <mergeCell ref="A3:G3"/>
    <mergeCell ref="A4:G4"/>
    <mergeCell ref="D6:E6"/>
    <mergeCell ref="D7:E7"/>
    <mergeCell ref="D8:E8"/>
    <mergeCell ref="D9:E9"/>
    <mergeCell ref="D10:E10"/>
    <mergeCell ref="D11:E11"/>
    <mergeCell ref="D12:E12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51:E51"/>
    <mergeCell ref="D38:E38"/>
    <mergeCell ref="D39:E39"/>
    <mergeCell ref="D40:E40"/>
    <mergeCell ref="D41:E41"/>
    <mergeCell ref="D42:E42"/>
    <mergeCell ref="D43:E43"/>
    <mergeCell ref="D44:E44"/>
    <mergeCell ref="D46:E46"/>
    <mergeCell ref="D48:E48"/>
    <mergeCell ref="D49:E49"/>
    <mergeCell ref="D50:E50"/>
    <mergeCell ref="D52:E52"/>
    <mergeCell ref="D53:E53"/>
    <mergeCell ref="D54:E54"/>
    <mergeCell ref="D56:E56"/>
    <mergeCell ref="D58:E58"/>
    <mergeCell ref="D60:E60"/>
    <mergeCell ref="D62:E62"/>
    <mergeCell ref="D63:E63"/>
    <mergeCell ref="D64:E64"/>
    <mergeCell ref="D65:E65"/>
    <mergeCell ref="D67:E67"/>
    <mergeCell ref="D72:E72"/>
    <mergeCell ref="D74:E74"/>
    <mergeCell ref="A85:B85"/>
    <mergeCell ref="A86:B86"/>
    <mergeCell ref="E85:F85"/>
    <mergeCell ref="E86:F86"/>
    <mergeCell ref="D76:E76"/>
    <mergeCell ref="D78:E78"/>
    <mergeCell ref="D80:E80"/>
    <mergeCell ref="D75:E75"/>
    <mergeCell ref="D69:E69"/>
    <mergeCell ref="D70:E70"/>
    <mergeCell ref="D71:E71"/>
    <mergeCell ref="D68:E68"/>
  </mergeCells>
  <printOptions horizontalCentered="1"/>
  <pageMargins left="0.98425196850393704" right="0" top="0.74803149606299213" bottom="0" header="0.31496062992125984" footer="0.31496062992125984"/>
  <pageSetup scale="9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zoomScale="150" zoomScaleNormal="150" workbookViewId="0">
      <selection activeCell="F72" sqref="F72"/>
    </sheetView>
  </sheetViews>
  <sheetFormatPr baseColWidth="10" defaultRowHeight="15"/>
  <cols>
    <col min="1" max="1" width="4" customWidth="1"/>
    <col min="2" max="2" width="18.7109375" customWidth="1"/>
    <col min="3" max="3" width="14" customWidth="1"/>
    <col min="4" max="5" width="9.7109375" customWidth="1"/>
    <col min="6" max="6" width="10.42578125" customWidth="1"/>
    <col min="7" max="9" width="9.7109375" customWidth="1"/>
    <col min="10" max="10" width="11.85546875" bestFit="1" customWidth="1"/>
  </cols>
  <sheetData>
    <row r="1" spans="1:9" ht="15.75" thickBot="1">
      <c r="A1" s="211" t="s">
        <v>420</v>
      </c>
      <c r="B1" s="212"/>
      <c r="C1" s="212"/>
      <c r="D1" s="212"/>
      <c r="E1" s="212"/>
      <c r="F1" s="212"/>
      <c r="G1" s="212"/>
      <c r="H1" s="212"/>
      <c r="I1" s="213"/>
    </row>
    <row r="2" spans="1:9" ht="15.75" thickBot="1">
      <c r="A2" s="214" t="s">
        <v>120</v>
      </c>
      <c r="B2" s="215"/>
      <c r="C2" s="215"/>
      <c r="D2" s="215"/>
      <c r="E2" s="215"/>
      <c r="F2" s="215"/>
      <c r="G2" s="215"/>
      <c r="H2" s="215"/>
      <c r="I2" s="216"/>
    </row>
    <row r="3" spans="1:9" ht="15.75" thickBot="1">
      <c r="A3" s="214" t="s">
        <v>438</v>
      </c>
      <c r="B3" s="215"/>
      <c r="C3" s="215"/>
      <c r="D3" s="215"/>
      <c r="E3" s="215"/>
      <c r="F3" s="215"/>
      <c r="G3" s="215"/>
      <c r="H3" s="215"/>
      <c r="I3" s="216"/>
    </row>
    <row r="4" spans="1:9" ht="15.75" thickBot="1">
      <c r="A4" s="214" t="s">
        <v>1</v>
      </c>
      <c r="B4" s="215"/>
      <c r="C4" s="215"/>
      <c r="D4" s="215"/>
      <c r="E4" s="215"/>
      <c r="F4" s="215"/>
      <c r="G4" s="215"/>
      <c r="H4" s="215"/>
      <c r="I4" s="216"/>
    </row>
    <row r="5" spans="1:9" ht="22.5" customHeight="1">
      <c r="A5" s="217" t="s">
        <v>121</v>
      </c>
      <c r="B5" s="218"/>
      <c r="C5" s="17" t="s">
        <v>122</v>
      </c>
      <c r="D5" s="202" t="s">
        <v>123</v>
      </c>
      <c r="E5" s="202" t="s">
        <v>124</v>
      </c>
      <c r="F5" s="202" t="s">
        <v>125</v>
      </c>
      <c r="G5" s="17" t="s">
        <v>417</v>
      </c>
      <c r="H5" s="202" t="s">
        <v>127</v>
      </c>
      <c r="I5" s="202" t="s">
        <v>128</v>
      </c>
    </row>
    <row r="6" spans="1:9" ht="18.75" thickBot="1">
      <c r="A6" s="219"/>
      <c r="B6" s="220"/>
      <c r="C6" s="111" t="s">
        <v>425</v>
      </c>
      <c r="D6" s="204"/>
      <c r="E6" s="204"/>
      <c r="F6" s="204"/>
      <c r="G6" s="18" t="s">
        <v>126</v>
      </c>
      <c r="H6" s="204"/>
      <c r="I6" s="204"/>
    </row>
    <row r="7" spans="1:9">
      <c r="A7" s="209"/>
      <c r="B7" s="210"/>
      <c r="C7" s="20"/>
      <c r="D7" s="20"/>
      <c r="E7" s="20"/>
      <c r="F7" s="20"/>
      <c r="G7" s="20"/>
      <c r="H7" s="20"/>
      <c r="I7" s="20"/>
    </row>
    <row r="8" spans="1:9">
      <c r="A8" s="205" t="s">
        <v>129</v>
      </c>
      <c r="B8" s="206"/>
      <c r="C8" s="100">
        <f t="shared" ref="C8:I8" si="0">C9+C13</f>
        <v>0</v>
      </c>
      <c r="D8" s="100">
        <f t="shared" si="0"/>
        <v>0</v>
      </c>
      <c r="E8" s="100">
        <f t="shared" si="0"/>
        <v>0</v>
      </c>
      <c r="F8" s="100">
        <f t="shared" si="0"/>
        <v>0</v>
      </c>
      <c r="G8" s="100">
        <f t="shared" si="0"/>
        <v>0</v>
      </c>
      <c r="H8" s="100">
        <f t="shared" si="0"/>
        <v>0</v>
      </c>
      <c r="I8" s="100">
        <f t="shared" si="0"/>
        <v>0</v>
      </c>
    </row>
    <row r="9" spans="1:9">
      <c r="A9" s="205" t="s">
        <v>130</v>
      </c>
      <c r="B9" s="206"/>
      <c r="C9" s="99">
        <f>C10+C11+C12</f>
        <v>0</v>
      </c>
      <c r="D9" s="99">
        <f>D10+D11+D12</f>
        <v>0</v>
      </c>
      <c r="E9" s="99">
        <f>E10+E11+E12</f>
        <v>0</v>
      </c>
      <c r="F9" s="99">
        <f>F10+F11+F12</f>
        <v>0</v>
      </c>
      <c r="G9" s="99">
        <f>C9+D9+E9+F9</f>
        <v>0</v>
      </c>
      <c r="H9" s="99">
        <f>H10+H11+H12</f>
        <v>0</v>
      </c>
      <c r="I9" s="99">
        <f>I10+I11+I12</f>
        <v>0</v>
      </c>
    </row>
    <row r="10" spans="1:9">
      <c r="A10" s="19"/>
      <c r="B10" s="22" t="s">
        <v>131</v>
      </c>
      <c r="C10" s="98">
        <v>0</v>
      </c>
      <c r="D10" s="98">
        <v>0</v>
      </c>
      <c r="E10" s="98">
        <v>0</v>
      </c>
      <c r="F10" s="98">
        <v>0</v>
      </c>
      <c r="G10" s="98">
        <f t="shared" ref="G10:G17" si="1">C10+D10+E10+F10</f>
        <v>0</v>
      </c>
      <c r="H10" s="99">
        <v>0</v>
      </c>
      <c r="I10" s="99">
        <v>0</v>
      </c>
    </row>
    <row r="11" spans="1:9">
      <c r="A11" s="21"/>
      <c r="B11" s="22" t="s">
        <v>132</v>
      </c>
      <c r="C11" s="98">
        <v>0</v>
      </c>
      <c r="D11" s="98">
        <v>0</v>
      </c>
      <c r="E11" s="98">
        <v>0</v>
      </c>
      <c r="F11" s="98">
        <v>0</v>
      </c>
      <c r="G11" s="98">
        <f t="shared" si="1"/>
        <v>0</v>
      </c>
      <c r="H11" s="98">
        <v>0</v>
      </c>
      <c r="I11" s="98">
        <v>0</v>
      </c>
    </row>
    <row r="12" spans="1:9">
      <c r="A12" s="21"/>
      <c r="B12" s="22" t="s">
        <v>133</v>
      </c>
      <c r="C12" s="98">
        <v>0</v>
      </c>
      <c r="D12" s="98">
        <v>0</v>
      </c>
      <c r="E12" s="98">
        <v>0</v>
      </c>
      <c r="F12" s="98">
        <v>0</v>
      </c>
      <c r="G12" s="98">
        <f t="shared" si="1"/>
        <v>0</v>
      </c>
      <c r="H12" s="98">
        <v>0</v>
      </c>
      <c r="I12" s="98">
        <v>0</v>
      </c>
    </row>
    <row r="13" spans="1:9">
      <c r="A13" s="205" t="s">
        <v>134</v>
      </c>
      <c r="B13" s="206"/>
      <c r="C13" s="99">
        <f t="shared" ref="C13:I13" si="2">C14+C15+C16</f>
        <v>0</v>
      </c>
      <c r="D13" s="99">
        <f t="shared" si="2"/>
        <v>0</v>
      </c>
      <c r="E13" s="99">
        <f t="shared" si="2"/>
        <v>0</v>
      </c>
      <c r="F13" s="99">
        <f t="shared" si="2"/>
        <v>0</v>
      </c>
      <c r="G13" s="99">
        <f t="shared" si="2"/>
        <v>0</v>
      </c>
      <c r="H13" s="99">
        <f t="shared" si="2"/>
        <v>0</v>
      </c>
      <c r="I13" s="99">
        <f t="shared" si="2"/>
        <v>0</v>
      </c>
    </row>
    <row r="14" spans="1:9">
      <c r="A14" s="19"/>
      <c r="B14" s="22" t="s">
        <v>135</v>
      </c>
      <c r="C14" s="99">
        <v>0</v>
      </c>
      <c r="D14" s="99">
        <v>0</v>
      </c>
      <c r="E14" s="99">
        <v>0</v>
      </c>
      <c r="F14" s="99">
        <v>0</v>
      </c>
      <c r="G14" s="99">
        <f t="shared" si="1"/>
        <v>0</v>
      </c>
      <c r="H14" s="99">
        <v>0</v>
      </c>
      <c r="I14" s="99">
        <v>0</v>
      </c>
    </row>
    <row r="15" spans="1:9">
      <c r="A15" s="21"/>
      <c r="B15" s="22" t="s">
        <v>136</v>
      </c>
      <c r="C15" s="98">
        <v>0</v>
      </c>
      <c r="D15" s="98">
        <v>0</v>
      </c>
      <c r="E15" s="98">
        <v>0</v>
      </c>
      <c r="F15" s="98">
        <v>0</v>
      </c>
      <c r="G15" s="98">
        <f t="shared" si="1"/>
        <v>0</v>
      </c>
      <c r="H15" s="98">
        <v>0</v>
      </c>
      <c r="I15" s="98">
        <v>0</v>
      </c>
    </row>
    <row r="16" spans="1:9">
      <c r="A16" s="21"/>
      <c r="B16" s="22" t="s">
        <v>137</v>
      </c>
      <c r="C16" s="98">
        <v>0</v>
      </c>
      <c r="D16" s="98">
        <v>0</v>
      </c>
      <c r="E16" s="98">
        <v>0</v>
      </c>
      <c r="F16" s="98">
        <v>0</v>
      </c>
      <c r="G16" s="98">
        <f t="shared" si="1"/>
        <v>0</v>
      </c>
      <c r="H16" s="98">
        <v>0</v>
      </c>
      <c r="I16" s="98">
        <v>0</v>
      </c>
    </row>
    <row r="17" spans="1:9">
      <c r="A17" s="205" t="s">
        <v>138</v>
      </c>
      <c r="B17" s="206"/>
      <c r="C17" s="162">
        <v>0</v>
      </c>
      <c r="D17" s="101">
        <v>0</v>
      </c>
      <c r="E17" s="101">
        <v>0</v>
      </c>
      <c r="F17" s="101">
        <v>0</v>
      </c>
      <c r="G17" s="163">
        <f t="shared" si="1"/>
        <v>0</v>
      </c>
      <c r="H17" s="101">
        <v>0</v>
      </c>
      <c r="I17" s="101">
        <v>0</v>
      </c>
    </row>
    <row r="18" spans="1:9">
      <c r="A18" s="21"/>
      <c r="B18" s="22"/>
      <c r="C18" s="22"/>
      <c r="D18" s="22"/>
      <c r="E18" s="22"/>
      <c r="F18" s="22"/>
      <c r="G18" s="22"/>
      <c r="H18" s="22"/>
      <c r="I18" s="22"/>
    </row>
    <row r="19" spans="1:9" ht="16.5" customHeight="1">
      <c r="A19" s="205" t="s">
        <v>139</v>
      </c>
      <c r="B19" s="206"/>
      <c r="C19" s="121">
        <f>C8+C17</f>
        <v>0</v>
      </c>
      <c r="D19" s="121">
        <f>D8+D17</f>
        <v>0</v>
      </c>
      <c r="E19" s="121">
        <f t="shared" ref="E19:I19" si="3">E8+E17</f>
        <v>0</v>
      </c>
      <c r="F19" s="121">
        <f t="shared" si="3"/>
        <v>0</v>
      </c>
      <c r="G19" s="121">
        <f t="shared" si="3"/>
        <v>0</v>
      </c>
      <c r="H19" s="121">
        <f t="shared" si="3"/>
        <v>0</v>
      </c>
      <c r="I19" s="121">
        <f t="shared" si="3"/>
        <v>0</v>
      </c>
    </row>
    <row r="20" spans="1:9">
      <c r="A20" s="205"/>
      <c r="B20" s="206"/>
      <c r="C20" s="20"/>
      <c r="D20" s="94"/>
      <c r="E20" s="99"/>
      <c r="F20" s="99"/>
      <c r="G20" s="20"/>
      <c r="H20" s="20"/>
      <c r="I20" s="20"/>
    </row>
    <row r="21" spans="1:9" ht="16.5" customHeight="1">
      <c r="A21" s="205" t="s">
        <v>140</v>
      </c>
      <c r="B21" s="206"/>
      <c r="C21" s="20"/>
      <c r="D21" s="94"/>
      <c r="E21" s="99"/>
      <c r="F21" s="99"/>
      <c r="G21" s="20"/>
      <c r="H21" s="20"/>
      <c r="I21" s="20"/>
    </row>
    <row r="22" spans="1:9">
      <c r="A22" s="196" t="s">
        <v>141</v>
      </c>
      <c r="B22" s="197"/>
      <c r="C22" s="100">
        <v>0</v>
      </c>
      <c r="D22" s="100">
        <v>0</v>
      </c>
      <c r="E22" s="100">
        <v>0</v>
      </c>
      <c r="F22" s="100">
        <v>0</v>
      </c>
      <c r="G22" s="100">
        <f>C22+D22+E22+F22</f>
        <v>0</v>
      </c>
      <c r="H22" s="100">
        <f>D22+E22+F22+G22</f>
        <v>0</v>
      </c>
      <c r="I22" s="100">
        <f>E22+F22+G22+H22</f>
        <v>0</v>
      </c>
    </row>
    <row r="23" spans="1:9">
      <c r="A23" s="196" t="s">
        <v>142</v>
      </c>
      <c r="B23" s="197"/>
      <c r="C23" s="100">
        <v>0</v>
      </c>
      <c r="D23" s="100">
        <v>0</v>
      </c>
      <c r="E23" s="100">
        <v>0</v>
      </c>
      <c r="F23" s="100">
        <v>0</v>
      </c>
      <c r="G23" s="100">
        <f t="shared" ref="G23:I29" si="4">C23+D23+E23+F23</f>
        <v>0</v>
      </c>
      <c r="H23" s="100">
        <f t="shared" si="4"/>
        <v>0</v>
      </c>
      <c r="I23" s="100">
        <f t="shared" si="4"/>
        <v>0</v>
      </c>
    </row>
    <row r="24" spans="1:9">
      <c r="A24" s="196" t="s">
        <v>143</v>
      </c>
      <c r="B24" s="197"/>
      <c r="C24" s="100">
        <v>0</v>
      </c>
      <c r="D24" s="100">
        <v>0</v>
      </c>
      <c r="E24" s="100">
        <v>0</v>
      </c>
      <c r="F24" s="100">
        <v>0</v>
      </c>
      <c r="G24" s="100">
        <f t="shared" si="4"/>
        <v>0</v>
      </c>
      <c r="H24" s="100">
        <f t="shared" si="4"/>
        <v>0</v>
      </c>
      <c r="I24" s="100">
        <f t="shared" si="4"/>
        <v>0</v>
      </c>
    </row>
    <row r="25" spans="1:9">
      <c r="A25" s="207"/>
      <c r="B25" s="208"/>
      <c r="C25" s="23"/>
      <c r="D25" s="93"/>
      <c r="E25" s="100"/>
      <c r="F25" s="100"/>
      <c r="G25" s="100"/>
      <c r="H25" s="100"/>
      <c r="I25" s="100"/>
    </row>
    <row r="26" spans="1:9" ht="16.5" customHeight="1">
      <c r="A26" s="205" t="s">
        <v>144</v>
      </c>
      <c r="B26" s="206"/>
      <c r="C26" s="23"/>
      <c r="D26" s="93"/>
      <c r="E26" s="100"/>
      <c r="F26" s="100"/>
      <c r="G26" s="100"/>
      <c r="H26" s="100"/>
      <c r="I26" s="100"/>
    </row>
    <row r="27" spans="1:9">
      <c r="A27" s="196" t="s">
        <v>145</v>
      </c>
      <c r="B27" s="197"/>
      <c r="C27" s="100">
        <v>0</v>
      </c>
      <c r="D27" s="100">
        <v>0</v>
      </c>
      <c r="E27" s="100">
        <v>0</v>
      </c>
      <c r="F27" s="100">
        <v>0</v>
      </c>
      <c r="G27" s="100">
        <f t="shared" si="4"/>
        <v>0</v>
      </c>
      <c r="H27" s="100">
        <f t="shared" si="4"/>
        <v>0</v>
      </c>
      <c r="I27" s="100">
        <f t="shared" si="4"/>
        <v>0</v>
      </c>
    </row>
    <row r="28" spans="1:9">
      <c r="A28" s="196" t="s">
        <v>146</v>
      </c>
      <c r="B28" s="197"/>
      <c r="C28" s="100">
        <v>0</v>
      </c>
      <c r="D28" s="100">
        <v>0</v>
      </c>
      <c r="E28" s="100">
        <v>0</v>
      </c>
      <c r="F28" s="100">
        <v>0</v>
      </c>
      <c r="G28" s="100">
        <f t="shared" si="4"/>
        <v>0</v>
      </c>
      <c r="H28" s="100">
        <f t="shared" si="4"/>
        <v>0</v>
      </c>
      <c r="I28" s="100">
        <f t="shared" si="4"/>
        <v>0</v>
      </c>
    </row>
    <row r="29" spans="1:9">
      <c r="A29" s="196" t="s">
        <v>147</v>
      </c>
      <c r="B29" s="197"/>
      <c r="C29" s="100">
        <v>0</v>
      </c>
      <c r="D29" s="100">
        <v>0</v>
      </c>
      <c r="E29" s="100">
        <v>0</v>
      </c>
      <c r="F29" s="100">
        <v>0</v>
      </c>
      <c r="G29" s="100">
        <f t="shared" si="4"/>
        <v>0</v>
      </c>
      <c r="H29" s="100">
        <f t="shared" si="4"/>
        <v>0</v>
      </c>
      <c r="I29" s="100">
        <f t="shared" si="4"/>
        <v>0</v>
      </c>
    </row>
    <row r="30" spans="1:9" ht="15.75" thickBot="1">
      <c r="A30" s="199"/>
      <c r="B30" s="200"/>
      <c r="C30" s="24"/>
      <c r="D30" s="24"/>
      <c r="E30" s="24"/>
      <c r="F30" s="24"/>
      <c r="G30" s="24"/>
      <c r="H30" s="24"/>
      <c r="I30" s="24"/>
    </row>
    <row r="31" spans="1:9" ht="15.75" thickBot="1"/>
    <row r="32" spans="1:9">
      <c r="A32" s="102"/>
      <c r="B32" s="102"/>
      <c r="C32" s="202" t="s">
        <v>148</v>
      </c>
      <c r="D32" s="91" t="s">
        <v>149</v>
      </c>
      <c r="E32" s="91" t="s">
        <v>151</v>
      </c>
      <c r="F32" s="91" t="s">
        <v>154</v>
      </c>
      <c r="G32" s="202" t="s">
        <v>156</v>
      </c>
      <c r="H32" s="91" t="s">
        <v>157</v>
      </c>
      <c r="I32" s="102"/>
    </row>
    <row r="33" spans="1:9" ht="18">
      <c r="C33" s="203"/>
      <c r="D33" s="17" t="s">
        <v>150</v>
      </c>
      <c r="E33" s="17" t="s">
        <v>152</v>
      </c>
      <c r="F33" s="17" t="s">
        <v>155</v>
      </c>
      <c r="G33" s="203"/>
      <c r="H33" s="17" t="s">
        <v>158</v>
      </c>
    </row>
    <row r="34" spans="1:9" ht="15.75" thickBot="1">
      <c r="C34" s="204"/>
      <c r="D34" s="25"/>
      <c r="E34" s="92" t="s">
        <v>153</v>
      </c>
      <c r="F34" s="25"/>
      <c r="G34" s="204"/>
      <c r="H34" s="25"/>
    </row>
    <row r="35" spans="1:9" ht="26.25" customHeight="1">
      <c r="C35" s="26" t="s">
        <v>159</v>
      </c>
      <c r="D35" s="95"/>
      <c r="E35" s="95"/>
      <c r="F35" s="95"/>
      <c r="G35" s="95"/>
      <c r="H35" s="95"/>
    </row>
    <row r="36" spans="1:9">
      <c r="C36" s="9" t="s">
        <v>160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</row>
    <row r="37" spans="1:9">
      <c r="C37" s="9" t="s">
        <v>161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</row>
    <row r="38" spans="1:9" ht="15.75" thickBot="1">
      <c r="C38" s="15" t="s">
        <v>162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</row>
    <row r="39" spans="1:9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9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>
      <c r="C41" s="201" t="s">
        <v>429</v>
      </c>
      <c r="D41" s="201"/>
      <c r="E41" s="201"/>
      <c r="F41" s="150"/>
      <c r="G41" s="201" t="s">
        <v>421</v>
      </c>
      <c r="H41" s="201"/>
      <c r="I41" s="201"/>
    </row>
    <row r="42" spans="1:9" ht="25.5" customHeight="1">
      <c r="C42" s="195" t="s">
        <v>427</v>
      </c>
      <c r="D42" s="195"/>
      <c r="E42" s="195"/>
      <c r="F42" s="150"/>
      <c r="G42" s="183" t="s">
        <v>426</v>
      </c>
      <c r="H42" s="183"/>
      <c r="I42" s="183"/>
    </row>
  </sheetData>
  <mergeCells count="34">
    <mergeCell ref="A7:B7"/>
    <mergeCell ref="A8:B8"/>
    <mergeCell ref="A9:B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3:B13"/>
    <mergeCell ref="A17:B17"/>
    <mergeCell ref="A19:B19"/>
    <mergeCell ref="A20:B20"/>
    <mergeCell ref="A21:B21"/>
    <mergeCell ref="C42:E42"/>
    <mergeCell ref="A22:B22"/>
    <mergeCell ref="A23:B23"/>
    <mergeCell ref="A24:B24"/>
    <mergeCell ref="G42:I42"/>
    <mergeCell ref="A40:I40"/>
    <mergeCell ref="A28:B28"/>
    <mergeCell ref="A29:B29"/>
    <mergeCell ref="A30:B30"/>
    <mergeCell ref="G41:I41"/>
    <mergeCell ref="C41:E41"/>
    <mergeCell ref="C32:C34"/>
    <mergeCell ref="G32:G34"/>
    <mergeCell ref="A26:B26"/>
    <mergeCell ref="A27:B27"/>
    <mergeCell ref="A25:B25"/>
  </mergeCells>
  <printOptions horizontalCentered="1"/>
  <pageMargins left="0.70866141732283472" right="0" top="0.74803149606299213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zoomScale="150" zoomScaleNormal="150" workbookViewId="0">
      <selection activeCell="C11" sqref="C11"/>
    </sheetView>
  </sheetViews>
  <sheetFormatPr baseColWidth="10" defaultRowHeight="15"/>
  <cols>
    <col min="1" max="1" width="17.5703125" customWidth="1"/>
    <col min="2" max="11" width="10.140625" customWidth="1"/>
  </cols>
  <sheetData>
    <row r="1" spans="1:11" ht="15.75" thickBot="1">
      <c r="A1" s="221" t="s">
        <v>420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2" spans="1:11" ht="15.75" thickBot="1">
      <c r="A2" s="224" t="s">
        <v>163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</row>
    <row r="3" spans="1:11" ht="15.75" thickBot="1">
      <c r="A3" s="224" t="s">
        <v>438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ht="15.75" thickBot="1">
      <c r="A4" s="224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ht="84.75" thickBot="1">
      <c r="A5" s="27" t="s">
        <v>164</v>
      </c>
      <c r="B5" s="28" t="s">
        <v>165</v>
      </c>
      <c r="C5" s="28" t="s">
        <v>166</v>
      </c>
      <c r="D5" s="28" t="s">
        <v>167</v>
      </c>
      <c r="E5" s="28" t="s">
        <v>168</v>
      </c>
      <c r="F5" s="28" t="s">
        <v>169</v>
      </c>
      <c r="G5" s="28" t="s">
        <v>170</v>
      </c>
      <c r="H5" s="28" t="s">
        <v>171</v>
      </c>
      <c r="I5" s="112" t="s">
        <v>423</v>
      </c>
      <c r="J5" s="112" t="s">
        <v>424</v>
      </c>
      <c r="K5" s="28" t="s">
        <v>172</v>
      </c>
    </row>
    <row r="6" spans="1:11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4.75">
      <c r="A7" s="31" t="s">
        <v>173</v>
      </c>
      <c r="B7" s="32"/>
      <c r="C7" s="32"/>
      <c r="D7" s="32"/>
      <c r="E7" s="105">
        <f>E8+E9+E10+E11</f>
        <v>0</v>
      </c>
      <c r="F7" s="32"/>
      <c r="G7" s="105">
        <f>G8+G9+G10+G11</f>
        <v>0</v>
      </c>
      <c r="H7" s="105">
        <f>H8+H9+H10+H11</f>
        <v>0</v>
      </c>
      <c r="I7" s="105">
        <f>I8+I9+I10+I11</f>
        <v>0</v>
      </c>
      <c r="J7" s="105">
        <f>J8+J9+J10+J11</f>
        <v>0</v>
      </c>
      <c r="K7" s="105">
        <f>K8+K9+K10+K11</f>
        <v>0</v>
      </c>
    </row>
    <row r="8" spans="1:11">
      <c r="A8" s="33" t="s">
        <v>174</v>
      </c>
      <c r="B8" s="32"/>
      <c r="C8" s="32"/>
      <c r="D8" s="32"/>
      <c r="E8" s="106">
        <v>0</v>
      </c>
      <c r="F8" s="32"/>
      <c r="G8" s="105">
        <v>0</v>
      </c>
      <c r="H8" s="106">
        <v>0</v>
      </c>
      <c r="I8" s="106">
        <v>0</v>
      </c>
      <c r="J8" s="106">
        <v>0</v>
      </c>
      <c r="K8" s="106">
        <f>E8-I8</f>
        <v>0</v>
      </c>
    </row>
    <row r="9" spans="1:11">
      <c r="A9" s="33" t="s">
        <v>175</v>
      </c>
      <c r="B9" s="32"/>
      <c r="C9" s="32"/>
      <c r="D9" s="32"/>
      <c r="E9" s="106">
        <v>0</v>
      </c>
      <c r="F9" s="32"/>
      <c r="G9" s="105">
        <v>0</v>
      </c>
      <c r="H9" s="106">
        <v>0</v>
      </c>
      <c r="I9" s="106">
        <v>0</v>
      </c>
      <c r="J9" s="106">
        <v>0</v>
      </c>
      <c r="K9" s="106">
        <f t="shared" ref="K9:K11" si="0">E9-I9</f>
        <v>0</v>
      </c>
    </row>
    <row r="10" spans="1:11">
      <c r="A10" s="33" t="s">
        <v>176</v>
      </c>
      <c r="B10" s="32"/>
      <c r="C10" s="32"/>
      <c r="D10" s="32"/>
      <c r="E10" s="106">
        <v>0</v>
      </c>
      <c r="F10" s="32"/>
      <c r="G10" s="105">
        <v>0</v>
      </c>
      <c r="H10" s="106">
        <v>0</v>
      </c>
      <c r="I10" s="106">
        <v>0</v>
      </c>
      <c r="J10" s="106">
        <v>0</v>
      </c>
      <c r="K10" s="106">
        <f t="shared" si="0"/>
        <v>0</v>
      </c>
    </row>
    <row r="11" spans="1:11">
      <c r="A11" s="33" t="s">
        <v>177</v>
      </c>
      <c r="B11" s="32"/>
      <c r="C11" s="32"/>
      <c r="D11" s="32"/>
      <c r="E11" s="106">
        <v>0</v>
      </c>
      <c r="F11" s="32"/>
      <c r="G11" s="105">
        <v>0</v>
      </c>
      <c r="H11" s="106">
        <v>0</v>
      </c>
      <c r="I11" s="106">
        <v>0</v>
      </c>
      <c r="J11" s="106">
        <v>0</v>
      </c>
      <c r="K11" s="106">
        <f t="shared" si="0"/>
        <v>0</v>
      </c>
    </row>
    <row r="12" spans="1:11">
      <c r="A12" s="34"/>
      <c r="B12" s="32"/>
      <c r="C12" s="32"/>
      <c r="D12" s="32"/>
      <c r="E12" s="105"/>
      <c r="F12" s="32"/>
      <c r="G12" s="105">
        <v>0</v>
      </c>
      <c r="H12" s="32"/>
      <c r="I12" s="32"/>
      <c r="J12" s="32"/>
      <c r="K12" s="32"/>
    </row>
    <row r="13" spans="1:11" ht="16.5">
      <c r="A13" s="31" t="s">
        <v>178</v>
      </c>
      <c r="B13" s="32"/>
      <c r="C13" s="32"/>
      <c r="D13" s="32"/>
      <c r="E13" s="105">
        <f>E14+E15+E16+E17</f>
        <v>0</v>
      </c>
      <c r="F13" s="32"/>
      <c r="G13" s="148">
        <f>G14+G15+G16+G17</f>
        <v>0</v>
      </c>
      <c r="H13" s="105">
        <f>H14+H15+H16+H17</f>
        <v>0</v>
      </c>
      <c r="I13" s="105">
        <f>I14+I15+I16+I17</f>
        <v>0</v>
      </c>
      <c r="J13" s="105">
        <f>J14+J15+J16+J17</f>
        <v>0</v>
      </c>
      <c r="K13" s="105">
        <f>K14+K15+K16+K17</f>
        <v>0</v>
      </c>
    </row>
    <row r="14" spans="1:11">
      <c r="A14" s="33" t="s">
        <v>179</v>
      </c>
      <c r="B14" s="32"/>
      <c r="C14" s="32"/>
      <c r="D14" s="32"/>
      <c r="E14" s="106">
        <v>0</v>
      </c>
      <c r="F14" s="32"/>
      <c r="G14" s="106">
        <v>0</v>
      </c>
      <c r="H14" s="106">
        <v>0</v>
      </c>
      <c r="I14" s="106">
        <v>0</v>
      </c>
      <c r="J14" s="106">
        <v>0</v>
      </c>
      <c r="K14" s="106">
        <f t="shared" ref="K14:K17" si="1">E14-I14</f>
        <v>0</v>
      </c>
    </row>
    <row r="15" spans="1:11">
      <c r="A15" s="33" t="s">
        <v>180</v>
      </c>
      <c r="B15" s="32"/>
      <c r="C15" s="32"/>
      <c r="D15" s="32"/>
      <c r="E15" s="106">
        <v>0</v>
      </c>
      <c r="F15" s="32"/>
      <c r="G15" s="106">
        <v>0</v>
      </c>
      <c r="H15" s="106">
        <v>0</v>
      </c>
      <c r="I15" s="106">
        <v>0</v>
      </c>
      <c r="J15" s="106">
        <v>0</v>
      </c>
      <c r="K15" s="106">
        <f t="shared" si="1"/>
        <v>0</v>
      </c>
    </row>
    <row r="16" spans="1:11">
      <c r="A16" s="33" t="s">
        <v>181</v>
      </c>
      <c r="B16" s="32"/>
      <c r="C16" s="32"/>
      <c r="D16" s="32"/>
      <c r="E16" s="106">
        <v>0</v>
      </c>
      <c r="F16" s="32"/>
      <c r="G16" s="106">
        <v>0</v>
      </c>
      <c r="H16" s="106">
        <v>0</v>
      </c>
      <c r="I16" s="106">
        <v>0</v>
      </c>
      <c r="J16" s="106">
        <v>0</v>
      </c>
      <c r="K16" s="106">
        <f t="shared" si="1"/>
        <v>0</v>
      </c>
    </row>
    <row r="17" spans="1:11">
      <c r="A17" s="33" t="s">
        <v>182</v>
      </c>
      <c r="B17" s="32"/>
      <c r="C17" s="32"/>
      <c r="D17" s="32"/>
      <c r="E17" s="106">
        <v>0</v>
      </c>
      <c r="F17" s="32"/>
      <c r="G17" s="106">
        <v>0</v>
      </c>
      <c r="H17" s="106">
        <v>0</v>
      </c>
      <c r="I17" s="106">
        <v>0</v>
      </c>
      <c r="J17" s="106">
        <v>0</v>
      </c>
      <c r="K17" s="106">
        <f t="shared" si="1"/>
        <v>0</v>
      </c>
    </row>
    <row r="18" spans="1:11">
      <c r="A18" s="34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ht="24.75">
      <c r="A19" s="31" t="s">
        <v>183</v>
      </c>
      <c r="B19" s="32"/>
      <c r="C19" s="32"/>
      <c r="D19" s="32"/>
      <c r="E19" s="105">
        <f>E7+E13</f>
        <v>0</v>
      </c>
      <c r="F19" s="32"/>
      <c r="G19" s="105">
        <f>G7+G13</f>
        <v>0</v>
      </c>
      <c r="H19" s="105">
        <f>H7+H13</f>
        <v>0</v>
      </c>
      <c r="I19" s="105">
        <f>I7+I13</f>
        <v>0</v>
      </c>
      <c r="J19" s="105">
        <f>J7+J13</f>
        <v>0</v>
      </c>
      <c r="K19" s="105">
        <f>K7+K13</f>
        <v>0</v>
      </c>
    </row>
    <row r="20" spans="1:11" ht="15.75" thickBo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6" spans="1:11">
      <c r="D26" s="201" t="s">
        <v>429</v>
      </c>
      <c r="E26" s="201"/>
      <c r="F26" s="201"/>
      <c r="G26" s="150"/>
      <c r="H26" s="201" t="s">
        <v>421</v>
      </c>
      <c r="I26" s="201"/>
      <c r="J26" s="201"/>
    </row>
    <row r="27" spans="1:11" ht="24.75" customHeight="1">
      <c r="D27" s="182" t="s">
        <v>427</v>
      </c>
      <c r="E27" s="182"/>
      <c r="F27" s="182"/>
      <c r="G27" s="150"/>
      <c r="H27" s="183" t="s">
        <v>426</v>
      </c>
      <c r="I27" s="183"/>
      <c r="J27" s="183"/>
    </row>
  </sheetData>
  <mergeCells count="9">
    <mergeCell ref="H26:J26"/>
    <mergeCell ref="D26:F26"/>
    <mergeCell ref="H27:J27"/>
    <mergeCell ref="D27:F27"/>
    <mergeCell ref="A1:K1"/>
    <mergeCell ref="A2:K2"/>
    <mergeCell ref="A3:K3"/>
    <mergeCell ref="A4:K4"/>
    <mergeCell ref="A21:K21"/>
  </mergeCells>
  <printOptions horizontalCentered="1"/>
  <pageMargins left="0.70866141732283472" right="0" top="0.74803149606299213" bottom="0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5"/>
  <sheetViews>
    <sheetView zoomScale="150" zoomScaleNormal="150" workbookViewId="0">
      <selection activeCell="F72" sqref="F72"/>
    </sheetView>
  </sheetViews>
  <sheetFormatPr baseColWidth="10" defaultRowHeight="15"/>
  <cols>
    <col min="1" max="1" width="57.42578125" customWidth="1"/>
    <col min="2" max="4" width="16.28515625" customWidth="1"/>
  </cols>
  <sheetData>
    <row r="1" spans="1:7" ht="12" customHeight="1">
      <c r="A1" s="234" t="s">
        <v>420</v>
      </c>
      <c r="B1" s="235"/>
      <c r="C1" s="235"/>
      <c r="D1" s="236"/>
    </row>
    <row r="2" spans="1:7" ht="12" customHeight="1">
      <c r="A2" s="237" t="s">
        <v>184</v>
      </c>
      <c r="B2" s="238"/>
      <c r="C2" s="238"/>
      <c r="D2" s="239"/>
    </row>
    <row r="3" spans="1:7" ht="12" customHeight="1">
      <c r="A3" s="237" t="s">
        <v>438</v>
      </c>
      <c r="B3" s="238"/>
      <c r="C3" s="238"/>
      <c r="D3" s="239"/>
    </row>
    <row r="4" spans="1:7" ht="12" customHeight="1" thickBot="1">
      <c r="A4" s="240" t="s">
        <v>1</v>
      </c>
      <c r="B4" s="241"/>
      <c r="C4" s="241"/>
      <c r="D4" s="242"/>
    </row>
    <row r="5" spans="1:7" ht="15.75" thickBot="1">
      <c r="A5" s="37"/>
    </row>
    <row r="6" spans="1:7">
      <c r="A6" s="243" t="s">
        <v>2</v>
      </c>
      <c r="B6" s="38" t="s">
        <v>185</v>
      </c>
      <c r="C6" s="228" t="s">
        <v>187</v>
      </c>
      <c r="D6" s="38" t="s">
        <v>188</v>
      </c>
    </row>
    <row r="7" spans="1:7" ht="15.75" thickBot="1">
      <c r="A7" s="244"/>
      <c r="B7" s="28" t="s">
        <v>186</v>
      </c>
      <c r="C7" s="229"/>
      <c r="D7" s="28" t="s">
        <v>189</v>
      </c>
    </row>
    <row r="8" spans="1:7">
      <c r="A8" s="52"/>
      <c r="B8" s="39"/>
      <c r="C8" s="39"/>
      <c r="D8" s="39"/>
    </row>
    <row r="9" spans="1:7" ht="12.75" customHeight="1">
      <c r="A9" s="165" t="s">
        <v>190</v>
      </c>
      <c r="B9" s="122">
        <f>B10+B11+B12</f>
        <v>60000</v>
      </c>
      <c r="C9" s="122">
        <f>C10+C11+C12</f>
        <v>157607</v>
      </c>
      <c r="D9" s="122">
        <f>D10+D11+D12</f>
        <v>157607</v>
      </c>
    </row>
    <row r="10" spans="1:7" ht="12.75" customHeight="1">
      <c r="A10" s="166" t="s">
        <v>191</v>
      </c>
      <c r="B10" s="136">
        <v>60000</v>
      </c>
      <c r="C10" s="124">
        <v>157607</v>
      </c>
      <c r="D10" s="124">
        <f>C10</f>
        <v>157607</v>
      </c>
    </row>
    <row r="11" spans="1:7" ht="12.75" customHeight="1">
      <c r="A11" s="166" t="s">
        <v>192</v>
      </c>
      <c r="B11" s="39">
        <v>0</v>
      </c>
      <c r="C11" s="39">
        <v>0</v>
      </c>
      <c r="D11" s="39">
        <v>0</v>
      </c>
    </row>
    <row r="12" spans="1:7" ht="12.75" customHeight="1">
      <c r="A12" s="166" t="s">
        <v>193</v>
      </c>
      <c r="B12" s="39">
        <v>0</v>
      </c>
      <c r="C12" s="39">
        <v>0</v>
      </c>
      <c r="D12" s="39">
        <v>0</v>
      </c>
      <c r="G12" s="147"/>
    </row>
    <row r="13" spans="1:7" ht="12.75" customHeight="1">
      <c r="A13" s="167"/>
      <c r="B13" s="39"/>
      <c r="C13" s="39"/>
      <c r="D13" s="39"/>
      <c r="G13" s="147"/>
    </row>
    <row r="14" spans="1:7" ht="18" customHeight="1">
      <c r="A14" s="165" t="s">
        <v>194</v>
      </c>
      <c r="B14" s="123">
        <f>B15+B16</f>
        <v>60000</v>
      </c>
      <c r="C14" s="123">
        <f>C15+C16</f>
        <v>56954</v>
      </c>
      <c r="D14" s="123">
        <f>D15+D16</f>
        <v>56954</v>
      </c>
    </row>
    <row r="15" spans="1:7" ht="18" customHeight="1">
      <c r="A15" s="166" t="s">
        <v>195</v>
      </c>
      <c r="B15" s="137">
        <v>60000</v>
      </c>
      <c r="C15" s="124">
        <v>56954</v>
      </c>
      <c r="D15" s="124">
        <f>C15</f>
        <v>56954</v>
      </c>
    </row>
    <row r="16" spans="1:7" ht="18" customHeight="1">
      <c r="A16" s="166" t="s">
        <v>196</v>
      </c>
      <c r="B16" s="39">
        <v>0</v>
      </c>
      <c r="C16" s="39">
        <v>0</v>
      </c>
      <c r="D16" s="39">
        <v>0</v>
      </c>
    </row>
    <row r="17" spans="1:4" ht="18" customHeight="1">
      <c r="A17" s="167"/>
      <c r="B17" s="39"/>
      <c r="C17" s="39"/>
      <c r="D17" s="39"/>
    </row>
    <row r="18" spans="1:4" ht="18" customHeight="1">
      <c r="A18" s="165" t="s">
        <v>197</v>
      </c>
      <c r="B18" s="40">
        <f>B19+B20</f>
        <v>0</v>
      </c>
      <c r="C18" s="39">
        <f>C19+C20</f>
        <v>0</v>
      </c>
      <c r="D18" s="39">
        <f>D19+D20</f>
        <v>0</v>
      </c>
    </row>
    <row r="19" spans="1:4" ht="18" customHeight="1">
      <c r="A19" s="166" t="s">
        <v>198</v>
      </c>
      <c r="B19" s="40">
        <v>0</v>
      </c>
      <c r="C19" s="39">
        <v>0</v>
      </c>
      <c r="D19" s="39">
        <v>0</v>
      </c>
    </row>
    <row r="20" spans="1:4" ht="18" customHeight="1">
      <c r="A20" s="166" t="s">
        <v>199</v>
      </c>
      <c r="B20" s="40">
        <v>0</v>
      </c>
      <c r="C20" s="39">
        <v>0</v>
      </c>
      <c r="D20" s="39">
        <v>0</v>
      </c>
    </row>
    <row r="21" spans="1:4" ht="18" customHeight="1">
      <c r="A21" s="167"/>
      <c r="B21" s="39"/>
      <c r="C21" s="39"/>
      <c r="D21" s="39"/>
    </row>
    <row r="22" spans="1:4" ht="18" customHeight="1">
      <c r="A22" s="165" t="s">
        <v>200</v>
      </c>
      <c r="B22" s="175">
        <f>B9-B14+B18</f>
        <v>0</v>
      </c>
      <c r="C22" s="173">
        <f>C9-C14+C18</f>
        <v>100653</v>
      </c>
      <c r="D22" s="173">
        <f>D9-D14+D18</f>
        <v>100653</v>
      </c>
    </row>
    <row r="23" spans="1:4" ht="18" customHeight="1">
      <c r="A23" s="165" t="s">
        <v>201</v>
      </c>
      <c r="B23" s="175">
        <f>B22-B12</f>
        <v>0</v>
      </c>
      <c r="C23" s="173">
        <f>C22-C12</f>
        <v>100653</v>
      </c>
      <c r="D23" s="173">
        <f>D22-D12</f>
        <v>100653</v>
      </c>
    </row>
    <row r="24" spans="1:4" ht="18" customHeight="1">
      <c r="A24" s="165" t="s">
        <v>202</v>
      </c>
      <c r="B24" s="175">
        <f>B23-B18</f>
        <v>0</v>
      </c>
      <c r="C24" s="173">
        <f>C23-C18</f>
        <v>100653</v>
      </c>
      <c r="D24" s="173">
        <f>D23-D18</f>
        <v>100653</v>
      </c>
    </row>
    <row r="25" spans="1:4" ht="18" customHeight="1" thickBot="1">
      <c r="A25" s="168"/>
      <c r="B25" s="41"/>
      <c r="C25" s="41"/>
      <c r="D25" s="41"/>
    </row>
    <row r="26" spans="1:4" ht="15.75" thickBot="1">
      <c r="A26" s="37"/>
    </row>
    <row r="27" spans="1:4" ht="15.75" thickBot="1">
      <c r="A27" s="53" t="s">
        <v>203</v>
      </c>
      <c r="B27" s="42" t="s">
        <v>204</v>
      </c>
      <c r="C27" s="42" t="s">
        <v>187</v>
      </c>
      <c r="D27" s="42" t="s">
        <v>205</v>
      </c>
    </row>
    <row r="28" spans="1:4">
      <c r="A28" s="52"/>
      <c r="B28" s="39"/>
      <c r="C28" s="39"/>
      <c r="D28" s="39"/>
    </row>
    <row r="29" spans="1:4">
      <c r="A29" s="165" t="s">
        <v>206</v>
      </c>
      <c r="B29" s="39">
        <f>B30+B31</f>
        <v>0</v>
      </c>
      <c r="C29" s="39">
        <f>C30+C31</f>
        <v>0</v>
      </c>
      <c r="D29" s="39">
        <f>D30+D31</f>
        <v>0</v>
      </c>
    </row>
    <row r="30" spans="1:4">
      <c r="A30" s="33" t="s">
        <v>207</v>
      </c>
      <c r="B30" s="39">
        <v>0</v>
      </c>
      <c r="C30" s="39">
        <v>0</v>
      </c>
      <c r="D30" s="39">
        <v>0</v>
      </c>
    </row>
    <row r="31" spans="1:4">
      <c r="A31" s="33" t="s">
        <v>208</v>
      </c>
      <c r="B31" s="39">
        <v>0</v>
      </c>
      <c r="C31" s="39">
        <v>0</v>
      </c>
      <c r="D31" s="39">
        <v>0</v>
      </c>
    </row>
    <row r="32" spans="1:4">
      <c r="A32" s="167"/>
      <c r="B32" s="39"/>
      <c r="C32" s="39"/>
      <c r="D32" s="39"/>
    </row>
    <row r="33" spans="1:4">
      <c r="A33" s="165" t="s">
        <v>209</v>
      </c>
      <c r="B33" s="176">
        <f>B24+B29</f>
        <v>0</v>
      </c>
      <c r="C33" s="174">
        <f>C24+C29</f>
        <v>100653</v>
      </c>
      <c r="D33" s="174">
        <f>D24+D29</f>
        <v>100653</v>
      </c>
    </row>
    <row r="34" spans="1:4" ht="15.75" thickBot="1">
      <c r="A34" s="168"/>
      <c r="B34" s="41"/>
      <c r="C34" s="41"/>
      <c r="D34" s="41"/>
    </row>
    <row r="35" spans="1:4" ht="15.75" thickBot="1">
      <c r="A35" s="37"/>
    </row>
    <row r="36" spans="1:4">
      <c r="A36" s="50" t="s">
        <v>203</v>
      </c>
      <c r="B36" s="228" t="s">
        <v>210</v>
      </c>
      <c r="C36" s="230" t="s">
        <v>187</v>
      </c>
      <c r="D36" s="43" t="s">
        <v>188</v>
      </c>
    </row>
    <row r="37" spans="1:4" ht="15.75" thickBot="1">
      <c r="A37" s="51"/>
      <c r="B37" s="229"/>
      <c r="C37" s="231"/>
      <c r="D37" s="44" t="s">
        <v>205</v>
      </c>
    </row>
    <row r="38" spans="1:4">
      <c r="A38" s="54"/>
      <c r="B38" s="54"/>
      <c r="C38" s="45"/>
      <c r="D38" s="45"/>
    </row>
    <row r="39" spans="1:4">
      <c r="A39" s="164" t="s">
        <v>211</v>
      </c>
      <c r="B39" s="45">
        <f>B40+B41</f>
        <v>0</v>
      </c>
      <c r="C39" s="45">
        <f>C40+C41</f>
        <v>0</v>
      </c>
      <c r="D39" s="45">
        <f>D40+D41</f>
        <v>0</v>
      </c>
    </row>
    <row r="40" spans="1:4">
      <c r="A40" s="169" t="s">
        <v>212</v>
      </c>
      <c r="B40" s="45">
        <v>0</v>
      </c>
      <c r="C40" s="45">
        <v>0</v>
      </c>
      <c r="D40" s="45">
        <v>0</v>
      </c>
    </row>
    <row r="41" spans="1:4">
      <c r="A41" s="169" t="s">
        <v>213</v>
      </c>
      <c r="B41" s="45">
        <v>0</v>
      </c>
      <c r="C41" s="45">
        <v>0</v>
      </c>
      <c r="D41" s="45">
        <v>0</v>
      </c>
    </row>
    <row r="42" spans="1:4">
      <c r="A42" s="164" t="s">
        <v>214</v>
      </c>
      <c r="B42" s="45">
        <f>B43+B44</f>
        <v>0</v>
      </c>
      <c r="C42" s="45">
        <f>C43+C44</f>
        <v>0</v>
      </c>
      <c r="D42" s="45">
        <f>D43+D44</f>
        <v>0</v>
      </c>
    </row>
    <row r="43" spans="1:4">
      <c r="A43" s="169" t="s">
        <v>215</v>
      </c>
      <c r="B43" s="45">
        <v>0</v>
      </c>
      <c r="C43" s="45">
        <v>0</v>
      </c>
      <c r="D43" s="45">
        <v>0</v>
      </c>
    </row>
    <row r="44" spans="1:4">
      <c r="A44" s="169" t="s">
        <v>216</v>
      </c>
      <c r="B44" s="45">
        <v>0</v>
      </c>
      <c r="C44" s="45">
        <v>0</v>
      </c>
      <c r="D44" s="45">
        <v>0</v>
      </c>
    </row>
    <row r="45" spans="1:4">
      <c r="A45" s="170"/>
      <c r="B45" s="45"/>
      <c r="C45" s="45"/>
      <c r="D45" s="45"/>
    </row>
    <row r="46" spans="1:4">
      <c r="A46" s="232" t="s">
        <v>217</v>
      </c>
      <c r="B46" s="232">
        <f>B39-B42</f>
        <v>0</v>
      </c>
      <c r="C46" s="232">
        <f>C39-C42</f>
        <v>0</v>
      </c>
      <c r="D46" s="232">
        <f>D39-D42</f>
        <v>0</v>
      </c>
    </row>
    <row r="47" spans="1:4" ht="15.75" thickBot="1">
      <c r="A47" s="233"/>
      <c r="B47" s="233"/>
      <c r="C47" s="233"/>
      <c r="D47" s="233"/>
    </row>
    <row r="48" spans="1:4" ht="15.75" thickBot="1">
      <c r="A48" s="37"/>
    </row>
    <row r="49" spans="1:4">
      <c r="A49" s="50" t="s">
        <v>203</v>
      </c>
      <c r="B49" s="43" t="s">
        <v>185</v>
      </c>
      <c r="C49" s="230" t="s">
        <v>187</v>
      </c>
      <c r="D49" s="43" t="s">
        <v>188</v>
      </c>
    </row>
    <row r="50" spans="1:4" ht="15.75" thickBot="1">
      <c r="A50" s="51"/>
      <c r="B50" s="44" t="s">
        <v>204</v>
      </c>
      <c r="C50" s="231"/>
      <c r="D50" s="44" t="s">
        <v>205</v>
      </c>
    </row>
    <row r="51" spans="1:4">
      <c r="A51" s="54"/>
      <c r="B51" s="54"/>
      <c r="C51" s="45"/>
      <c r="D51" s="47"/>
    </row>
    <row r="52" spans="1:4">
      <c r="A52" s="171" t="s">
        <v>218</v>
      </c>
      <c r="B52" s="45">
        <v>0</v>
      </c>
      <c r="C52" s="45">
        <v>0</v>
      </c>
      <c r="D52" s="45">
        <v>0</v>
      </c>
    </row>
    <row r="53" spans="1:4">
      <c r="A53" s="171" t="s">
        <v>219</v>
      </c>
      <c r="B53" s="97">
        <f>B54+B55</f>
        <v>0</v>
      </c>
      <c r="C53" s="97">
        <f>C54+C55</f>
        <v>0</v>
      </c>
      <c r="D53" s="97">
        <f>D54+D55</f>
        <v>0</v>
      </c>
    </row>
    <row r="54" spans="1:4">
      <c r="A54" s="169" t="s">
        <v>212</v>
      </c>
      <c r="B54" s="45">
        <v>0</v>
      </c>
      <c r="C54" s="45">
        <v>0</v>
      </c>
      <c r="D54" s="45">
        <v>0</v>
      </c>
    </row>
    <row r="55" spans="1:4">
      <c r="A55" s="169" t="s">
        <v>215</v>
      </c>
      <c r="B55" s="45">
        <v>0</v>
      </c>
      <c r="C55" s="45">
        <v>0</v>
      </c>
      <c r="D55" s="45">
        <v>0</v>
      </c>
    </row>
    <row r="56" spans="1:4">
      <c r="A56" s="170"/>
      <c r="B56" s="45"/>
      <c r="C56" s="45"/>
      <c r="D56" s="45"/>
    </row>
    <row r="57" spans="1:4">
      <c r="A57" s="170" t="s">
        <v>195</v>
      </c>
      <c r="B57" s="45">
        <v>0</v>
      </c>
      <c r="C57" s="45">
        <v>0</v>
      </c>
      <c r="D57" s="45">
        <v>0</v>
      </c>
    </row>
    <row r="58" spans="1:4">
      <c r="A58" s="170"/>
      <c r="B58" s="45"/>
      <c r="C58" s="45"/>
      <c r="D58" s="45"/>
    </row>
    <row r="59" spans="1:4">
      <c r="A59" s="170" t="s">
        <v>198</v>
      </c>
      <c r="B59" s="48">
        <v>0</v>
      </c>
      <c r="C59" s="45">
        <v>0</v>
      </c>
      <c r="D59" s="45">
        <v>0</v>
      </c>
    </row>
    <row r="60" spans="1:4">
      <c r="A60" s="170"/>
      <c r="B60" s="45"/>
      <c r="C60" s="45"/>
      <c r="D60" s="45"/>
    </row>
    <row r="61" spans="1:4">
      <c r="A61" s="164" t="s">
        <v>220</v>
      </c>
      <c r="B61" s="46">
        <f>B52+B53-B57+B59</f>
        <v>0</v>
      </c>
      <c r="C61" s="46">
        <f>C52+C53-C57+C59</f>
        <v>0</v>
      </c>
      <c r="D61" s="46">
        <f>D52+D53-D57+D59</f>
        <v>0</v>
      </c>
    </row>
    <row r="62" spans="1:4">
      <c r="A62" s="164" t="s">
        <v>221</v>
      </c>
      <c r="B62" s="46">
        <f>B61-B53</f>
        <v>0</v>
      </c>
      <c r="C62" s="46">
        <f>C61-C53</f>
        <v>0</v>
      </c>
      <c r="D62" s="46">
        <f>D61-D53</f>
        <v>0</v>
      </c>
    </row>
    <row r="63" spans="1:4" ht="15.75" thickBot="1">
      <c r="A63" s="55"/>
      <c r="B63" s="55"/>
      <c r="C63" s="49"/>
      <c r="D63" s="49"/>
    </row>
    <row r="64" spans="1:4" ht="15.75" thickBot="1"/>
    <row r="65" spans="1:4">
      <c r="A65" s="50" t="s">
        <v>203</v>
      </c>
      <c r="B65" s="228" t="s">
        <v>210</v>
      </c>
      <c r="C65" s="230" t="s">
        <v>187</v>
      </c>
      <c r="D65" s="43" t="s">
        <v>188</v>
      </c>
    </row>
    <row r="66" spans="1:4" ht="15.75" thickBot="1">
      <c r="A66" s="51"/>
      <c r="B66" s="229"/>
      <c r="C66" s="231"/>
      <c r="D66" s="44" t="s">
        <v>205</v>
      </c>
    </row>
    <row r="67" spans="1:4">
      <c r="A67" s="54"/>
      <c r="B67" s="54"/>
      <c r="C67" s="45"/>
      <c r="D67" s="47"/>
    </row>
    <row r="68" spans="1:4">
      <c r="A68" s="171" t="s">
        <v>192</v>
      </c>
      <c r="B68" s="45">
        <v>0</v>
      </c>
      <c r="C68" s="45">
        <v>0</v>
      </c>
      <c r="D68" s="45">
        <v>0</v>
      </c>
    </row>
    <row r="69" spans="1:4">
      <c r="A69" s="171" t="s">
        <v>222</v>
      </c>
      <c r="B69" s="45">
        <f>B70+B71</f>
        <v>0</v>
      </c>
      <c r="C69" s="45">
        <f t="shared" ref="C69:D69" si="0">C70+C71</f>
        <v>0</v>
      </c>
      <c r="D69" s="45">
        <f t="shared" si="0"/>
        <v>0</v>
      </c>
    </row>
    <row r="70" spans="1:4">
      <c r="A70" s="172" t="s">
        <v>213</v>
      </c>
      <c r="B70" s="45">
        <v>0</v>
      </c>
      <c r="C70" s="45">
        <v>0</v>
      </c>
      <c r="D70" s="45">
        <v>0</v>
      </c>
    </row>
    <row r="71" spans="1:4">
      <c r="A71" s="172" t="s">
        <v>216</v>
      </c>
      <c r="B71" s="45">
        <v>0</v>
      </c>
      <c r="C71" s="45">
        <v>0</v>
      </c>
      <c r="D71" s="45">
        <v>0</v>
      </c>
    </row>
    <row r="72" spans="1:4">
      <c r="A72" s="170"/>
      <c r="B72" s="45"/>
      <c r="C72" s="45"/>
      <c r="D72" s="45"/>
    </row>
    <row r="73" spans="1:4">
      <c r="A73" s="170" t="s">
        <v>223</v>
      </c>
      <c r="B73" s="45">
        <v>0</v>
      </c>
      <c r="C73" s="45">
        <v>0</v>
      </c>
      <c r="D73" s="45">
        <v>0</v>
      </c>
    </row>
    <row r="74" spans="1:4">
      <c r="A74" s="170"/>
      <c r="B74" s="45"/>
      <c r="C74" s="45"/>
      <c r="D74" s="45"/>
    </row>
    <row r="75" spans="1:4">
      <c r="A75" s="170" t="s">
        <v>199</v>
      </c>
      <c r="B75" s="48">
        <v>0</v>
      </c>
      <c r="C75" s="45">
        <v>0</v>
      </c>
      <c r="D75" s="45">
        <v>0</v>
      </c>
    </row>
    <row r="76" spans="1:4">
      <c r="A76" s="170"/>
      <c r="B76" s="45"/>
      <c r="C76" s="45"/>
      <c r="D76" s="45"/>
    </row>
    <row r="77" spans="1:4">
      <c r="A77" s="164" t="s">
        <v>224</v>
      </c>
      <c r="B77" s="46">
        <f>B68+B69-B73+B75</f>
        <v>0</v>
      </c>
      <c r="C77" s="107">
        <f>C68+C69-C73+C75</f>
        <v>0</v>
      </c>
      <c r="D77" s="107">
        <f>D68+D69-D73+D75</f>
        <v>0</v>
      </c>
    </row>
    <row r="78" spans="1:4">
      <c r="A78" s="232" t="s">
        <v>225</v>
      </c>
      <c r="B78" s="232"/>
      <c r="C78" s="232"/>
      <c r="D78" s="232"/>
    </row>
    <row r="79" spans="1:4" ht="15.75" thickBot="1">
      <c r="A79" s="233"/>
      <c r="B79" s="233"/>
      <c r="C79" s="233"/>
      <c r="D79" s="233"/>
    </row>
    <row r="80" spans="1:4">
      <c r="A80" s="227"/>
      <c r="B80" s="227"/>
      <c r="C80" s="227"/>
      <c r="D80" s="227"/>
    </row>
    <row r="81" spans="1:4" ht="16.5" customHeight="1">
      <c r="A81" s="152" t="s">
        <v>429</v>
      </c>
      <c r="B81" s="246" t="s">
        <v>421</v>
      </c>
      <c r="C81" s="246"/>
      <c r="D81" s="246"/>
    </row>
    <row r="82" spans="1:4" ht="18" customHeight="1">
      <c r="A82" s="153" t="s">
        <v>427</v>
      </c>
      <c r="B82" s="247" t="s">
        <v>426</v>
      </c>
      <c r="C82" s="247"/>
      <c r="D82" s="247"/>
    </row>
    <row r="84" spans="1:4">
      <c r="B84" s="245"/>
      <c r="C84" s="245"/>
      <c r="D84" s="245"/>
    </row>
    <row r="85" spans="1:4">
      <c r="B85" s="245"/>
      <c r="C85" s="245"/>
      <c r="D85" s="245"/>
    </row>
  </sheetData>
  <mergeCells count="24">
    <mergeCell ref="B84:D84"/>
    <mergeCell ref="B85:D85"/>
    <mergeCell ref="D46:D47"/>
    <mergeCell ref="C49:C50"/>
    <mergeCell ref="B65:B66"/>
    <mergeCell ref="C65:C66"/>
    <mergeCell ref="A80:D80"/>
    <mergeCell ref="A78:A79"/>
    <mergeCell ref="B78:B79"/>
    <mergeCell ref="C78:C79"/>
    <mergeCell ref="D78:D79"/>
    <mergeCell ref="B81:D81"/>
    <mergeCell ref="B82:D82"/>
    <mergeCell ref="A1:D1"/>
    <mergeCell ref="A2:D2"/>
    <mergeCell ref="A3:D3"/>
    <mergeCell ref="A4:D4"/>
    <mergeCell ref="A6:A7"/>
    <mergeCell ref="C6:C7"/>
    <mergeCell ref="B36:B37"/>
    <mergeCell ref="C36:C37"/>
    <mergeCell ref="A46:A47"/>
    <mergeCell ref="B46:B47"/>
    <mergeCell ref="C46:C47"/>
  </mergeCells>
  <printOptions horizontalCentered="1"/>
  <pageMargins left="0.9055118110236221" right="0" top="0.82677165354330717" bottom="0" header="0.31496062992125984" footer="0.31496062992125984"/>
  <pageSetup scale="7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"/>
  <sheetViews>
    <sheetView zoomScale="150" zoomScaleNormal="150" workbookViewId="0">
      <selection activeCell="F72" sqref="F72"/>
    </sheetView>
  </sheetViews>
  <sheetFormatPr baseColWidth="10" defaultRowHeight="15"/>
  <cols>
    <col min="1" max="1" width="3.140625" customWidth="1"/>
    <col min="2" max="2" width="2.5703125" customWidth="1"/>
    <col min="3" max="3" width="40.7109375" customWidth="1"/>
    <col min="4" max="9" width="10.140625" customWidth="1"/>
  </cols>
  <sheetData>
    <row r="1" spans="1:9">
      <c r="A1" s="184" t="s">
        <v>422</v>
      </c>
      <c r="B1" s="185"/>
      <c r="C1" s="185"/>
      <c r="D1" s="185"/>
      <c r="E1" s="185"/>
      <c r="F1" s="185"/>
      <c r="G1" s="185"/>
      <c r="H1" s="185"/>
      <c r="I1" s="186"/>
    </row>
    <row r="2" spans="1:9">
      <c r="A2" s="248" t="s">
        <v>226</v>
      </c>
      <c r="B2" s="249"/>
      <c r="C2" s="249"/>
      <c r="D2" s="249"/>
      <c r="E2" s="249"/>
      <c r="F2" s="249"/>
      <c r="G2" s="249"/>
      <c r="H2" s="249"/>
      <c r="I2" s="250"/>
    </row>
    <row r="3" spans="1:9">
      <c r="A3" s="248" t="s">
        <v>438</v>
      </c>
      <c r="B3" s="249"/>
      <c r="C3" s="249"/>
      <c r="D3" s="249"/>
      <c r="E3" s="249"/>
      <c r="F3" s="249"/>
      <c r="G3" s="249"/>
      <c r="H3" s="249"/>
      <c r="I3" s="250"/>
    </row>
    <row r="4" spans="1:9" ht="15.75" thickBot="1">
      <c r="A4" s="251" t="s">
        <v>1</v>
      </c>
      <c r="B4" s="252"/>
      <c r="C4" s="252"/>
      <c r="D4" s="252"/>
      <c r="E4" s="252"/>
      <c r="F4" s="252"/>
      <c r="G4" s="252"/>
      <c r="H4" s="252"/>
      <c r="I4" s="253"/>
    </row>
    <row r="5" spans="1:9" ht="15.75" thickBot="1">
      <c r="A5" s="234"/>
      <c r="B5" s="235"/>
      <c r="C5" s="236"/>
      <c r="D5" s="221" t="s">
        <v>227</v>
      </c>
      <c r="E5" s="222"/>
      <c r="F5" s="222"/>
      <c r="G5" s="222"/>
      <c r="H5" s="223"/>
      <c r="I5" s="230" t="s">
        <v>228</v>
      </c>
    </row>
    <row r="6" spans="1:9">
      <c r="A6" s="237" t="s">
        <v>203</v>
      </c>
      <c r="B6" s="238"/>
      <c r="C6" s="239"/>
      <c r="D6" s="230" t="s">
        <v>230</v>
      </c>
      <c r="E6" s="228" t="s">
        <v>231</v>
      </c>
      <c r="F6" s="230" t="s">
        <v>232</v>
      </c>
      <c r="G6" s="230" t="s">
        <v>187</v>
      </c>
      <c r="H6" s="230" t="s">
        <v>233</v>
      </c>
      <c r="I6" s="254"/>
    </row>
    <row r="7" spans="1:9" ht="15.75" thickBot="1">
      <c r="A7" s="240" t="s">
        <v>229</v>
      </c>
      <c r="B7" s="241"/>
      <c r="C7" s="242"/>
      <c r="D7" s="231"/>
      <c r="E7" s="229"/>
      <c r="F7" s="231"/>
      <c r="G7" s="231"/>
      <c r="H7" s="231"/>
      <c r="I7" s="231"/>
    </row>
    <row r="8" spans="1:9">
      <c r="A8" s="255"/>
      <c r="B8" s="256"/>
      <c r="C8" s="257"/>
      <c r="D8" s="57"/>
      <c r="E8" s="57"/>
      <c r="F8" s="57"/>
      <c r="G8" s="57"/>
      <c r="H8" s="57"/>
      <c r="I8" s="57"/>
    </row>
    <row r="9" spans="1:9">
      <c r="A9" s="258" t="s">
        <v>234</v>
      </c>
      <c r="B9" s="259"/>
      <c r="C9" s="260"/>
      <c r="D9" s="57"/>
      <c r="E9" s="57"/>
      <c r="F9" s="57"/>
      <c r="G9" s="57"/>
      <c r="H9" s="57"/>
      <c r="I9" s="57"/>
    </row>
    <row r="10" spans="1:9">
      <c r="A10" s="58"/>
      <c r="B10" s="261" t="s">
        <v>235</v>
      </c>
      <c r="C10" s="262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f>H10-D10</f>
        <v>0</v>
      </c>
    </row>
    <row r="11" spans="1:9">
      <c r="A11" s="58"/>
      <c r="B11" s="261" t="s">
        <v>236</v>
      </c>
      <c r="C11" s="262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f t="shared" ref="I11:I16" si="0">H11-D11</f>
        <v>0</v>
      </c>
    </row>
    <row r="12" spans="1:9">
      <c r="A12" s="58"/>
      <c r="B12" s="261" t="s">
        <v>237</v>
      </c>
      <c r="C12" s="262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f t="shared" si="0"/>
        <v>0</v>
      </c>
    </row>
    <row r="13" spans="1:9">
      <c r="A13" s="58"/>
      <c r="B13" s="261" t="s">
        <v>238</v>
      </c>
      <c r="C13" s="262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f t="shared" si="0"/>
        <v>0</v>
      </c>
    </row>
    <row r="14" spans="1:9">
      <c r="A14" s="58"/>
      <c r="B14" s="261" t="s">
        <v>239</v>
      </c>
      <c r="C14" s="262"/>
      <c r="D14" s="138">
        <v>60000</v>
      </c>
      <c r="E14" s="109">
        <v>0</v>
      </c>
      <c r="F14" s="139">
        <v>60000</v>
      </c>
      <c r="G14" s="128">
        <v>157607</v>
      </c>
      <c r="H14" s="128">
        <f>G14</f>
        <v>157607</v>
      </c>
      <c r="I14" s="128">
        <f>H14-D14</f>
        <v>97607</v>
      </c>
    </row>
    <row r="15" spans="1:9">
      <c r="A15" s="58"/>
      <c r="B15" s="261" t="s">
        <v>240</v>
      </c>
      <c r="C15" s="262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f t="shared" si="0"/>
        <v>0</v>
      </c>
    </row>
    <row r="16" spans="1:9">
      <c r="A16" s="58"/>
      <c r="B16" s="261" t="s">
        <v>241</v>
      </c>
      <c r="C16" s="262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f t="shared" si="0"/>
        <v>0</v>
      </c>
    </row>
    <row r="17" spans="1:9">
      <c r="A17" s="263"/>
      <c r="B17" s="261" t="s">
        <v>242</v>
      </c>
      <c r="C17" s="262"/>
      <c r="D17" s="264">
        <f>D19+D20+D21+D22+D23+D24+D25+D26+D27+D28+D29</f>
        <v>0</v>
      </c>
      <c r="E17" s="264">
        <f t="shared" ref="E17:H17" si="1">E19+E20+E21+E22+E23+E24+E25+E26+E27+E28+E29</f>
        <v>0</v>
      </c>
      <c r="F17" s="264">
        <f t="shared" si="1"/>
        <v>0</v>
      </c>
      <c r="G17" s="264">
        <f t="shared" si="1"/>
        <v>0</v>
      </c>
      <c r="H17" s="264">
        <f t="shared" si="1"/>
        <v>0</v>
      </c>
      <c r="I17" s="265">
        <f>I19+I20+I21+I22+I23+I24+I25+I26+I27+I28+I29</f>
        <v>0</v>
      </c>
    </row>
    <row r="18" spans="1:9">
      <c r="A18" s="263"/>
      <c r="B18" s="261" t="s">
        <v>243</v>
      </c>
      <c r="C18" s="262"/>
      <c r="D18" s="264"/>
      <c r="E18" s="264"/>
      <c r="F18" s="264"/>
      <c r="G18" s="264"/>
      <c r="H18" s="264"/>
      <c r="I18" s="265"/>
    </row>
    <row r="19" spans="1:9">
      <c r="A19" s="58"/>
      <c r="B19" s="59"/>
      <c r="C19" s="60" t="s">
        <v>244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 t="shared" ref="I19:I41" si="2">H19-D19</f>
        <v>0</v>
      </c>
    </row>
    <row r="20" spans="1:9">
      <c r="A20" s="58"/>
      <c r="B20" s="59"/>
      <c r="C20" s="60" t="s">
        <v>245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f t="shared" si="2"/>
        <v>0</v>
      </c>
    </row>
    <row r="21" spans="1:9">
      <c r="A21" s="58"/>
      <c r="B21" s="59"/>
      <c r="C21" s="60" t="s">
        <v>246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f t="shared" si="2"/>
        <v>0</v>
      </c>
    </row>
    <row r="22" spans="1:9">
      <c r="A22" s="58"/>
      <c r="B22" s="59"/>
      <c r="C22" s="60" t="s">
        <v>247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f t="shared" si="2"/>
        <v>0</v>
      </c>
    </row>
    <row r="23" spans="1:9">
      <c r="A23" s="58"/>
      <c r="B23" s="59"/>
      <c r="C23" s="60" t="s">
        <v>248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f t="shared" si="2"/>
        <v>0</v>
      </c>
    </row>
    <row r="24" spans="1:9">
      <c r="A24" s="58"/>
      <c r="B24" s="59"/>
      <c r="C24" s="60" t="s">
        <v>249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f t="shared" si="2"/>
        <v>0</v>
      </c>
    </row>
    <row r="25" spans="1:9">
      <c r="A25" s="58"/>
      <c r="B25" s="59"/>
      <c r="C25" s="60" t="s">
        <v>250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f t="shared" si="2"/>
        <v>0</v>
      </c>
    </row>
    <row r="26" spans="1:9">
      <c r="A26" s="58"/>
      <c r="B26" s="59"/>
      <c r="C26" s="60" t="s">
        <v>251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f t="shared" si="2"/>
        <v>0</v>
      </c>
    </row>
    <row r="27" spans="1:9">
      <c r="A27" s="58"/>
      <c r="B27" s="59"/>
      <c r="C27" s="60" t="s">
        <v>252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f t="shared" si="2"/>
        <v>0</v>
      </c>
    </row>
    <row r="28" spans="1:9">
      <c r="A28" s="58"/>
      <c r="B28" s="59"/>
      <c r="C28" s="60" t="s">
        <v>253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f t="shared" si="2"/>
        <v>0</v>
      </c>
    </row>
    <row r="29" spans="1:9">
      <c r="A29" s="58"/>
      <c r="B29" s="59"/>
      <c r="C29" s="60" t="s">
        <v>254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f t="shared" si="2"/>
        <v>0</v>
      </c>
    </row>
    <row r="30" spans="1:9">
      <c r="A30" s="58"/>
      <c r="B30" s="261" t="s">
        <v>255</v>
      </c>
      <c r="C30" s="262"/>
      <c r="D30" s="109">
        <f>D31+D32+D33+D34+D35</f>
        <v>0</v>
      </c>
      <c r="E30" s="109">
        <f t="shared" ref="E30:I30" si="3">E31+E32+E33+E34+E35</f>
        <v>0</v>
      </c>
      <c r="F30" s="109">
        <f t="shared" si="3"/>
        <v>0</v>
      </c>
      <c r="G30" s="109">
        <f t="shared" si="3"/>
        <v>0</v>
      </c>
      <c r="H30" s="109">
        <f t="shared" si="3"/>
        <v>0</v>
      </c>
      <c r="I30" s="109">
        <f t="shared" si="3"/>
        <v>0</v>
      </c>
    </row>
    <row r="31" spans="1:9">
      <c r="A31" s="58"/>
      <c r="B31" s="59"/>
      <c r="C31" s="60" t="s">
        <v>256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f t="shared" si="2"/>
        <v>0</v>
      </c>
    </row>
    <row r="32" spans="1:9">
      <c r="A32" s="58"/>
      <c r="B32" s="59"/>
      <c r="C32" s="60" t="s">
        <v>257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f t="shared" si="2"/>
        <v>0</v>
      </c>
    </row>
    <row r="33" spans="1:9">
      <c r="A33" s="58"/>
      <c r="B33" s="59"/>
      <c r="C33" s="60" t="s">
        <v>258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f t="shared" si="2"/>
        <v>0</v>
      </c>
    </row>
    <row r="34" spans="1:9">
      <c r="A34" s="58"/>
      <c r="B34" s="59"/>
      <c r="C34" s="60" t="s">
        <v>259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f t="shared" si="2"/>
        <v>0</v>
      </c>
    </row>
    <row r="35" spans="1:9">
      <c r="A35" s="58"/>
      <c r="B35" s="59"/>
      <c r="C35" s="60" t="s">
        <v>260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f t="shared" si="2"/>
        <v>0</v>
      </c>
    </row>
    <row r="36" spans="1:9">
      <c r="A36" s="58"/>
      <c r="B36" s="261" t="s">
        <v>261</v>
      </c>
      <c r="C36" s="262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f t="shared" si="2"/>
        <v>0</v>
      </c>
    </row>
    <row r="37" spans="1:9">
      <c r="A37" s="58"/>
      <c r="B37" s="261" t="s">
        <v>262</v>
      </c>
      <c r="C37" s="262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f t="shared" si="2"/>
        <v>0</v>
      </c>
    </row>
    <row r="38" spans="1:9">
      <c r="A38" s="58"/>
      <c r="B38" s="59"/>
      <c r="C38" s="60" t="s">
        <v>263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f t="shared" si="2"/>
        <v>0</v>
      </c>
    </row>
    <row r="39" spans="1:9">
      <c r="A39" s="58"/>
      <c r="B39" s="261" t="s">
        <v>264</v>
      </c>
      <c r="C39" s="262"/>
      <c r="D39" s="109">
        <f>D40+D41</f>
        <v>0</v>
      </c>
      <c r="E39" s="109">
        <f t="shared" ref="E39:I39" si="4">E40+E41</f>
        <v>0</v>
      </c>
      <c r="F39" s="109">
        <f t="shared" si="4"/>
        <v>0</v>
      </c>
      <c r="G39" s="109">
        <f t="shared" si="4"/>
        <v>0</v>
      </c>
      <c r="H39" s="109">
        <f t="shared" si="4"/>
        <v>0</v>
      </c>
      <c r="I39" s="109">
        <f t="shared" si="4"/>
        <v>0</v>
      </c>
    </row>
    <row r="40" spans="1:9">
      <c r="A40" s="58"/>
      <c r="B40" s="59"/>
      <c r="C40" s="60" t="s">
        <v>265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f t="shared" si="2"/>
        <v>0</v>
      </c>
    </row>
    <row r="41" spans="1:9">
      <c r="A41" s="58"/>
      <c r="B41" s="59"/>
      <c r="C41" s="60" t="s">
        <v>266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f t="shared" si="2"/>
        <v>0</v>
      </c>
    </row>
    <row r="42" spans="1:9">
      <c r="A42" s="61"/>
      <c r="B42" s="56"/>
      <c r="C42" s="62"/>
      <c r="D42" s="109"/>
      <c r="E42" s="109"/>
      <c r="F42" s="109"/>
      <c r="G42" s="109"/>
      <c r="H42" s="109"/>
      <c r="I42" s="109"/>
    </row>
    <row r="43" spans="1:9">
      <c r="A43" s="258" t="s">
        <v>267</v>
      </c>
      <c r="B43" s="259"/>
      <c r="C43" s="266"/>
      <c r="D43" s="270">
        <f>D10+D11+D12+D13+D14+D15+D16+D17+D30+D36+D37+D39</f>
        <v>60000</v>
      </c>
      <c r="E43" s="267">
        <f t="shared" ref="E43:I43" si="5">E10+E11+E12+E13+E14+E15+E16+E17+E30+E36+E37+E39</f>
        <v>0</v>
      </c>
      <c r="F43" s="267">
        <f t="shared" si="5"/>
        <v>60000</v>
      </c>
      <c r="G43" s="267">
        <f>G14</f>
        <v>157607</v>
      </c>
      <c r="H43" s="267">
        <f>G43</f>
        <v>157607</v>
      </c>
      <c r="I43" s="267">
        <f t="shared" si="5"/>
        <v>97607</v>
      </c>
    </row>
    <row r="44" spans="1:9">
      <c r="A44" s="258" t="s">
        <v>268</v>
      </c>
      <c r="B44" s="259"/>
      <c r="C44" s="266"/>
      <c r="D44" s="270"/>
      <c r="E44" s="267"/>
      <c r="F44" s="267"/>
      <c r="G44" s="267"/>
      <c r="H44" s="267"/>
      <c r="I44" s="267"/>
    </row>
    <row r="45" spans="1:9">
      <c r="A45" s="258" t="s">
        <v>269</v>
      </c>
      <c r="B45" s="259"/>
      <c r="C45" s="266"/>
      <c r="D45" s="110">
        <v>0</v>
      </c>
      <c r="E45" s="110">
        <v>0</v>
      </c>
      <c r="F45" s="110">
        <v>0</v>
      </c>
      <c r="G45" s="110">
        <v>0</v>
      </c>
      <c r="H45" s="110">
        <v>0</v>
      </c>
      <c r="I45" s="109">
        <f t="shared" ref="I45" si="6">H45-D45</f>
        <v>0</v>
      </c>
    </row>
    <row r="46" spans="1:9">
      <c r="A46" s="61"/>
      <c r="B46" s="56"/>
      <c r="C46" s="62"/>
      <c r="D46" s="109"/>
      <c r="E46" s="109"/>
      <c r="F46" s="109"/>
      <c r="G46" s="109"/>
      <c r="H46" s="109"/>
      <c r="I46" s="109"/>
    </row>
    <row r="47" spans="1:9">
      <c r="A47" s="258" t="s">
        <v>270</v>
      </c>
      <c r="B47" s="259"/>
      <c r="C47" s="266"/>
      <c r="D47" s="57"/>
      <c r="E47" s="57"/>
      <c r="F47" s="57"/>
      <c r="G47" s="57"/>
      <c r="H47" s="57"/>
      <c r="I47" s="57"/>
    </row>
    <row r="48" spans="1:9">
      <c r="A48" s="58"/>
      <c r="B48" s="261" t="s">
        <v>271</v>
      </c>
      <c r="C48" s="262"/>
      <c r="D48" s="109">
        <f>D49+D50+D51+D53+D54+D55+D56</f>
        <v>0</v>
      </c>
      <c r="E48" s="109">
        <f t="shared" ref="E48:H48" si="7">E49+E50+E51+E53+E54+E55+E56</f>
        <v>0</v>
      </c>
      <c r="F48" s="109">
        <f t="shared" si="7"/>
        <v>0</v>
      </c>
      <c r="G48" s="109">
        <f t="shared" si="7"/>
        <v>0</v>
      </c>
      <c r="H48" s="109">
        <f t="shared" si="7"/>
        <v>0</v>
      </c>
      <c r="I48" s="109">
        <f t="shared" ref="I48:I72" si="8">F48-G48</f>
        <v>0</v>
      </c>
    </row>
    <row r="49" spans="1:9" ht="18.75" customHeight="1">
      <c r="A49" s="58"/>
      <c r="B49" s="59"/>
      <c r="C49" s="96" t="s">
        <v>272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f t="shared" ref="I49:I56" si="9">H49-D49</f>
        <v>0</v>
      </c>
    </row>
    <row r="50" spans="1:9">
      <c r="A50" s="58"/>
      <c r="B50" s="59"/>
      <c r="C50" s="60" t="s">
        <v>273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f t="shared" si="9"/>
        <v>0</v>
      </c>
    </row>
    <row r="51" spans="1:9">
      <c r="A51" s="58"/>
      <c r="B51" s="59"/>
      <c r="C51" s="60" t="s">
        <v>274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f t="shared" si="9"/>
        <v>0</v>
      </c>
    </row>
    <row r="52" spans="1:9" ht="30" customHeight="1">
      <c r="A52" s="58"/>
      <c r="B52" s="59"/>
      <c r="C52" s="96" t="s">
        <v>275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f t="shared" si="9"/>
        <v>0</v>
      </c>
    </row>
    <row r="53" spans="1:9">
      <c r="A53" s="58"/>
      <c r="B53" s="59"/>
      <c r="C53" s="60" t="s">
        <v>276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f t="shared" si="9"/>
        <v>0</v>
      </c>
    </row>
    <row r="54" spans="1:9" ht="20.25" customHeight="1">
      <c r="A54" s="58"/>
      <c r="B54" s="59"/>
      <c r="C54" s="96" t="s">
        <v>277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f t="shared" si="9"/>
        <v>0</v>
      </c>
    </row>
    <row r="55" spans="1:9" ht="21" customHeight="1">
      <c r="A55" s="58"/>
      <c r="B55" s="59"/>
      <c r="C55" s="96" t="s">
        <v>278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f t="shared" si="9"/>
        <v>0</v>
      </c>
    </row>
    <row r="56" spans="1:9" ht="18.75" customHeight="1">
      <c r="A56" s="58"/>
      <c r="B56" s="59"/>
      <c r="C56" s="156" t="s">
        <v>279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f t="shared" si="9"/>
        <v>0</v>
      </c>
    </row>
    <row r="57" spans="1:9">
      <c r="A57" s="58"/>
      <c r="B57" s="261" t="s">
        <v>280</v>
      </c>
      <c r="C57" s="262"/>
      <c r="D57" s="109">
        <f>D58+D59+D60+D61</f>
        <v>0</v>
      </c>
      <c r="E57" s="109">
        <f t="shared" ref="E57:H57" si="10">E58+E59+E60+E61</f>
        <v>0</v>
      </c>
      <c r="F57" s="109">
        <f t="shared" si="10"/>
        <v>0</v>
      </c>
      <c r="G57" s="109">
        <f t="shared" si="10"/>
        <v>0</v>
      </c>
      <c r="H57" s="109">
        <f t="shared" si="10"/>
        <v>0</v>
      </c>
      <c r="I57" s="109">
        <v>0</v>
      </c>
    </row>
    <row r="58" spans="1:9">
      <c r="A58" s="58"/>
      <c r="B58" s="59"/>
      <c r="C58" s="60" t="s">
        <v>281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f t="shared" ref="I58:I66" si="11">H58-D58</f>
        <v>0</v>
      </c>
    </row>
    <row r="59" spans="1:9">
      <c r="A59" s="58"/>
      <c r="B59" s="59"/>
      <c r="C59" s="60" t="s">
        <v>282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f t="shared" si="11"/>
        <v>0</v>
      </c>
    </row>
    <row r="60" spans="1:9">
      <c r="A60" s="58"/>
      <c r="B60" s="59"/>
      <c r="C60" s="60" t="s">
        <v>283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f t="shared" si="11"/>
        <v>0</v>
      </c>
    </row>
    <row r="61" spans="1:9">
      <c r="A61" s="58"/>
      <c r="B61" s="59"/>
      <c r="C61" s="60" t="s">
        <v>284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f t="shared" si="11"/>
        <v>0</v>
      </c>
    </row>
    <row r="62" spans="1:9">
      <c r="A62" s="58"/>
      <c r="B62" s="261" t="s">
        <v>285</v>
      </c>
      <c r="C62" s="262"/>
      <c r="D62" s="109">
        <f>D63+D64</f>
        <v>0</v>
      </c>
      <c r="E62" s="109">
        <f t="shared" ref="E62:I62" si="12">E63+E64</f>
        <v>0</v>
      </c>
      <c r="F62" s="109">
        <f t="shared" si="12"/>
        <v>0</v>
      </c>
      <c r="G62" s="109">
        <f t="shared" si="12"/>
        <v>0</v>
      </c>
      <c r="H62" s="109">
        <f t="shared" si="12"/>
        <v>0</v>
      </c>
      <c r="I62" s="109">
        <f t="shared" si="12"/>
        <v>0</v>
      </c>
    </row>
    <row r="63" spans="1:9">
      <c r="A63" s="58"/>
      <c r="B63" s="59"/>
      <c r="C63" s="60" t="s">
        <v>286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f t="shared" si="11"/>
        <v>0</v>
      </c>
    </row>
    <row r="64" spans="1:9">
      <c r="A64" s="58"/>
      <c r="B64" s="59"/>
      <c r="C64" s="60" t="s">
        <v>287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f t="shared" si="11"/>
        <v>0</v>
      </c>
    </row>
    <row r="65" spans="1:9">
      <c r="A65" s="58"/>
      <c r="B65" s="261" t="s">
        <v>288</v>
      </c>
      <c r="C65" s="262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f t="shared" si="11"/>
        <v>0</v>
      </c>
    </row>
    <row r="66" spans="1:9">
      <c r="A66" s="58"/>
      <c r="B66" s="261" t="s">
        <v>289</v>
      </c>
      <c r="C66" s="262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f t="shared" si="11"/>
        <v>0</v>
      </c>
    </row>
    <row r="67" spans="1:9">
      <c r="A67" s="61"/>
      <c r="B67" s="268"/>
      <c r="C67" s="269"/>
      <c r="D67" s="109"/>
      <c r="E67" s="109"/>
      <c r="F67" s="109"/>
      <c r="G67" s="109"/>
      <c r="H67" s="109"/>
      <c r="I67" s="109"/>
    </row>
    <row r="68" spans="1:9">
      <c r="A68" s="258" t="s">
        <v>290</v>
      </c>
      <c r="B68" s="259"/>
      <c r="C68" s="266"/>
      <c r="D68" s="109">
        <f>D48+D57+D62+D65+D66</f>
        <v>0</v>
      </c>
      <c r="E68" s="109">
        <f t="shared" ref="E68:I68" si="13">E48+E57+E62+E65+E66</f>
        <v>0</v>
      </c>
      <c r="F68" s="109">
        <f t="shared" si="13"/>
        <v>0</v>
      </c>
      <c r="G68" s="109">
        <f t="shared" si="13"/>
        <v>0</v>
      </c>
      <c r="H68" s="109">
        <f t="shared" si="13"/>
        <v>0</v>
      </c>
      <c r="I68" s="109">
        <f t="shared" si="13"/>
        <v>0</v>
      </c>
    </row>
    <row r="69" spans="1:9">
      <c r="A69" s="61"/>
      <c r="B69" s="268"/>
      <c r="C69" s="269"/>
      <c r="D69" s="109"/>
      <c r="E69" s="109"/>
      <c r="F69" s="109"/>
      <c r="G69" s="109"/>
      <c r="H69" s="109"/>
      <c r="I69" s="109"/>
    </row>
    <row r="70" spans="1:9">
      <c r="A70" s="258" t="s">
        <v>291</v>
      </c>
      <c r="B70" s="259"/>
      <c r="C70" s="266"/>
      <c r="D70" s="109">
        <f>D71</f>
        <v>0</v>
      </c>
      <c r="E70" s="109">
        <f t="shared" ref="E70:I70" si="14">E71</f>
        <v>0</v>
      </c>
      <c r="F70" s="109">
        <f t="shared" si="14"/>
        <v>0</v>
      </c>
      <c r="G70" s="109">
        <f t="shared" si="14"/>
        <v>0</v>
      </c>
      <c r="H70" s="109">
        <f t="shared" si="14"/>
        <v>0</v>
      </c>
      <c r="I70" s="109">
        <f t="shared" si="14"/>
        <v>0</v>
      </c>
    </row>
    <row r="71" spans="1:9">
      <c r="A71" s="58"/>
      <c r="B71" s="261" t="s">
        <v>292</v>
      </c>
      <c r="C71" s="262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f t="shared" ref="I71" si="15">H71-D71</f>
        <v>0</v>
      </c>
    </row>
    <row r="72" spans="1:9">
      <c r="A72" s="61"/>
      <c r="B72" s="268"/>
      <c r="C72" s="269"/>
      <c r="D72" s="109"/>
      <c r="E72" s="109"/>
      <c r="F72" s="109"/>
      <c r="G72" s="109"/>
      <c r="H72" s="109"/>
      <c r="I72" s="109">
        <f t="shared" si="8"/>
        <v>0</v>
      </c>
    </row>
    <row r="73" spans="1:9">
      <c r="A73" s="258" t="s">
        <v>293</v>
      </c>
      <c r="B73" s="259"/>
      <c r="C73" s="266"/>
      <c r="D73" s="128">
        <f>D43+D68+D70</f>
        <v>60000</v>
      </c>
      <c r="E73" s="128">
        <f t="shared" ref="E73:I73" si="16">E43+E68+E70</f>
        <v>0</v>
      </c>
      <c r="F73" s="128">
        <f t="shared" si="16"/>
        <v>60000</v>
      </c>
      <c r="G73" s="128">
        <f t="shared" si="16"/>
        <v>157607</v>
      </c>
      <c r="H73" s="128">
        <f t="shared" si="16"/>
        <v>157607</v>
      </c>
      <c r="I73" s="128">
        <f t="shared" si="16"/>
        <v>97607</v>
      </c>
    </row>
    <row r="74" spans="1:9">
      <c r="A74" s="61"/>
      <c r="B74" s="268"/>
      <c r="C74" s="269"/>
      <c r="D74" s="109"/>
      <c r="E74" s="109"/>
      <c r="F74" s="109"/>
      <c r="G74" s="109"/>
      <c r="H74" s="109"/>
      <c r="I74" s="109"/>
    </row>
    <row r="75" spans="1:9">
      <c r="A75" s="58"/>
      <c r="B75" s="271" t="s">
        <v>294</v>
      </c>
      <c r="C75" s="266"/>
      <c r="D75" s="109"/>
      <c r="E75" s="109"/>
      <c r="F75" s="109"/>
      <c r="G75" s="109"/>
      <c r="H75" s="109"/>
      <c r="I75" s="109"/>
    </row>
    <row r="76" spans="1:9">
      <c r="A76" s="58"/>
      <c r="B76" s="89" t="s">
        <v>295</v>
      </c>
      <c r="C76" s="89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f t="shared" ref="I76:I77" si="17">H76-D76</f>
        <v>0</v>
      </c>
    </row>
    <row r="77" spans="1:9">
      <c r="A77" s="58"/>
      <c r="B77" s="89" t="s">
        <v>296</v>
      </c>
      <c r="C77" s="89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f t="shared" si="17"/>
        <v>0</v>
      </c>
    </row>
    <row r="78" spans="1:9">
      <c r="A78" s="58"/>
      <c r="B78" s="271" t="s">
        <v>297</v>
      </c>
      <c r="C78" s="266"/>
      <c r="D78" s="109">
        <f>D76+D77</f>
        <v>0</v>
      </c>
      <c r="E78" s="109">
        <f t="shared" ref="E78:I78" si="18">E76+E77</f>
        <v>0</v>
      </c>
      <c r="F78" s="109">
        <f t="shared" si="18"/>
        <v>0</v>
      </c>
      <c r="G78" s="109">
        <f t="shared" si="18"/>
        <v>0</v>
      </c>
      <c r="H78" s="109">
        <f t="shared" si="18"/>
        <v>0</v>
      </c>
      <c r="I78" s="109">
        <f t="shared" si="18"/>
        <v>0</v>
      </c>
    </row>
    <row r="79" spans="1:9" ht="15.75" thickBot="1">
      <c r="A79" s="64"/>
      <c r="B79" s="272"/>
      <c r="C79" s="273"/>
      <c r="D79" s="65"/>
      <c r="E79" s="65"/>
      <c r="F79" s="65"/>
      <c r="G79" s="65"/>
      <c r="H79" s="65"/>
      <c r="I79" s="65"/>
    </row>
    <row r="80" spans="1:9" ht="9.75" customHeight="1"/>
    <row r="81" spans="2:9" ht="9.75" customHeight="1"/>
    <row r="82" spans="2:9">
      <c r="C82" s="149" t="s">
        <v>429</v>
      </c>
      <c r="D82" s="150"/>
      <c r="E82" s="150"/>
      <c r="F82" s="201" t="s">
        <v>421</v>
      </c>
      <c r="G82" s="201"/>
      <c r="H82" s="201"/>
      <c r="I82" s="201"/>
    </row>
    <row r="83" spans="2:9" ht="15" customHeight="1">
      <c r="C83" s="151" t="s">
        <v>427</v>
      </c>
      <c r="D83" s="150"/>
      <c r="E83" s="150"/>
      <c r="F83" s="183" t="s">
        <v>426</v>
      </c>
      <c r="G83" s="183"/>
      <c r="H83" s="183"/>
      <c r="I83" s="183"/>
    </row>
    <row r="85" spans="2:9">
      <c r="B85" s="245"/>
      <c r="C85" s="245"/>
      <c r="D85" s="245"/>
    </row>
    <row r="86" spans="2:9">
      <c r="B86" s="245"/>
      <c r="C86" s="245"/>
      <c r="D86" s="245"/>
    </row>
  </sheetData>
  <mergeCells count="66">
    <mergeCell ref="B85:D85"/>
    <mergeCell ref="B86:D86"/>
    <mergeCell ref="F82:I82"/>
    <mergeCell ref="F83:I83"/>
    <mergeCell ref="B79:C79"/>
    <mergeCell ref="B75:C75"/>
    <mergeCell ref="B78:C78"/>
    <mergeCell ref="B67:C67"/>
    <mergeCell ref="A68:C68"/>
    <mergeCell ref="B69:C69"/>
    <mergeCell ref="A70:C70"/>
    <mergeCell ref="B71:C71"/>
    <mergeCell ref="B72:C72"/>
    <mergeCell ref="I43:I44"/>
    <mergeCell ref="A45:C45"/>
    <mergeCell ref="E43:E44"/>
    <mergeCell ref="A73:C73"/>
    <mergeCell ref="B74:C74"/>
    <mergeCell ref="D43:D44"/>
    <mergeCell ref="B65:C65"/>
    <mergeCell ref="F43:F44"/>
    <mergeCell ref="G43:G44"/>
    <mergeCell ref="H43:H44"/>
    <mergeCell ref="B66:C66"/>
    <mergeCell ref="B48:C48"/>
    <mergeCell ref="B57:C57"/>
    <mergeCell ref="B62:C62"/>
    <mergeCell ref="B37:C37"/>
    <mergeCell ref="B39:C39"/>
    <mergeCell ref="A43:C43"/>
    <mergeCell ref="A44:C44"/>
    <mergeCell ref="A47:C47"/>
    <mergeCell ref="F17:F18"/>
    <mergeCell ref="G17:G18"/>
    <mergeCell ref="H17:H18"/>
    <mergeCell ref="I17:I18"/>
    <mergeCell ref="B30:C30"/>
    <mergeCell ref="D17:D18"/>
    <mergeCell ref="E17:E18"/>
    <mergeCell ref="B13:C13"/>
    <mergeCell ref="B14:C14"/>
    <mergeCell ref="B36:C36"/>
    <mergeCell ref="B16:C16"/>
    <mergeCell ref="A17:A18"/>
    <mergeCell ref="B17:C17"/>
    <mergeCell ref="B18:C18"/>
    <mergeCell ref="B15:C15"/>
    <mergeCell ref="A8:C8"/>
    <mergeCell ref="A9:C9"/>
    <mergeCell ref="B10:C10"/>
    <mergeCell ref="B11:C11"/>
    <mergeCell ref="B12:C12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E6:E7"/>
    <mergeCell ref="F6:F7"/>
    <mergeCell ref="G6:G7"/>
    <mergeCell ref="H6:H7"/>
  </mergeCells>
  <printOptions horizontalCentered="1" verticalCentered="1"/>
  <pageMargins left="0.70866141732283472" right="0" top="0.39370078740157483" bottom="0" header="0.31496062992125984" footer="0.27559055118110237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2"/>
  <sheetViews>
    <sheetView topLeftCell="A154" zoomScale="150" zoomScaleNormal="150" workbookViewId="0">
      <selection activeCell="F72" sqref="F72"/>
    </sheetView>
  </sheetViews>
  <sheetFormatPr baseColWidth="10" defaultRowHeight="15"/>
  <cols>
    <col min="1" max="1" width="3" customWidth="1"/>
    <col min="2" max="2" width="40.42578125" customWidth="1"/>
    <col min="4" max="4" width="10.7109375" customWidth="1"/>
  </cols>
  <sheetData>
    <row r="1" spans="1:8" ht="8.25" customHeight="1">
      <c r="A1" s="277" t="s">
        <v>420</v>
      </c>
      <c r="B1" s="278"/>
      <c r="C1" s="278"/>
      <c r="D1" s="278"/>
      <c r="E1" s="278"/>
      <c r="F1" s="278"/>
      <c r="G1" s="278"/>
      <c r="H1" s="279"/>
    </row>
    <row r="2" spans="1:8" ht="8.25" customHeight="1">
      <c r="A2" s="280" t="s">
        <v>298</v>
      </c>
      <c r="B2" s="281"/>
      <c r="C2" s="281"/>
      <c r="D2" s="281"/>
      <c r="E2" s="281"/>
      <c r="F2" s="281"/>
      <c r="G2" s="281"/>
      <c r="H2" s="282"/>
    </row>
    <row r="3" spans="1:8" ht="8.25" customHeight="1">
      <c r="A3" s="280" t="s">
        <v>299</v>
      </c>
      <c r="B3" s="281"/>
      <c r="C3" s="281"/>
      <c r="D3" s="281"/>
      <c r="E3" s="281"/>
      <c r="F3" s="281"/>
      <c r="G3" s="281"/>
      <c r="H3" s="282"/>
    </row>
    <row r="4" spans="1:8" ht="8.25" customHeight="1">
      <c r="A4" s="280" t="s">
        <v>438</v>
      </c>
      <c r="B4" s="281"/>
      <c r="C4" s="281"/>
      <c r="D4" s="281"/>
      <c r="E4" s="281"/>
      <c r="F4" s="281"/>
      <c r="G4" s="281"/>
      <c r="H4" s="282"/>
    </row>
    <row r="5" spans="1:8" ht="8.25" customHeight="1" thickBot="1">
      <c r="A5" s="283" t="s">
        <v>1</v>
      </c>
      <c r="B5" s="284"/>
      <c r="C5" s="284"/>
      <c r="D5" s="284"/>
      <c r="E5" s="284"/>
      <c r="F5" s="284"/>
      <c r="G5" s="284"/>
      <c r="H5" s="285"/>
    </row>
    <row r="6" spans="1:8" ht="14.25" customHeight="1" thickBot="1">
      <c r="A6" s="286" t="s">
        <v>2</v>
      </c>
      <c r="B6" s="287"/>
      <c r="C6" s="290" t="s">
        <v>300</v>
      </c>
      <c r="D6" s="291"/>
      <c r="E6" s="291"/>
      <c r="F6" s="291"/>
      <c r="G6" s="292"/>
      <c r="H6" s="293" t="s">
        <v>301</v>
      </c>
    </row>
    <row r="7" spans="1:8" ht="22.5" customHeight="1" thickBot="1">
      <c r="A7" s="288"/>
      <c r="B7" s="289"/>
      <c r="C7" s="67" t="s">
        <v>186</v>
      </c>
      <c r="D7" s="159" t="s">
        <v>302</v>
      </c>
      <c r="E7" s="67" t="s">
        <v>303</v>
      </c>
      <c r="F7" s="67" t="s">
        <v>187</v>
      </c>
      <c r="G7" s="67" t="s">
        <v>189</v>
      </c>
      <c r="H7" s="294"/>
    </row>
    <row r="8" spans="1:8">
      <c r="A8" s="295" t="s">
        <v>304</v>
      </c>
      <c r="B8" s="296"/>
      <c r="C8" s="141">
        <f>C9+C17+C27+C37+C47+C57+C61+C70+C74</f>
        <v>60000</v>
      </c>
      <c r="D8" s="116">
        <f t="shared" ref="D8:H8" si="0">D9+D17+D27+D37+D47+D57+D61+D70+D74</f>
        <v>0</v>
      </c>
      <c r="E8" s="132">
        <f t="shared" si="0"/>
        <v>60000</v>
      </c>
      <c r="F8" s="132">
        <f t="shared" si="0"/>
        <v>56954</v>
      </c>
      <c r="G8" s="132">
        <f t="shared" si="0"/>
        <v>56954</v>
      </c>
      <c r="H8" s="132">
        <f t="shared" si="0"/>
        <v>3046</v>
      </c>
    </row>
    <row r="9" spans="1:8">
      <c r="A9" s="274" t="s">
        <v>305</v>
      </c>
      <c r="B9" s="275"/>
      <c r="C9" s="113">
        <f t="shared" ref="C9:H9" si="1">C10+C11+C12+C13+C14+C15+C16</f>
        <v>0</v>
      </c>
      <c r="D9" s="114">
        <f t="shared" si="1"/>
        <v>0</v>
      </c>
      <c r="E9" s="114">
        <f t="shared" si="1"/>
        <v>0</v>
      </c>
      <c r="F9" s="114">
        <f t="shared" si="1"/>
        <v>0</v>
      </c>
      <c r="G9" s="114">
        <f t="shared" si="1"/>
        <v>0</v>
      </c>
      <c r="H9" s="114">
        <f t="shared" si="1"/>
        <v>0</v>
      </c>
    </row>
    <row r="10" spans="1:8">
      <c r="A10" s="69"/>
      <c r="B10" s="68" t="s">
        <v>306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f>E10-F10</f>
        <v>0</v>
      </c>
    </row>
    <row r="11" spans="1:8">
      <c r="A11" s="69"/>
      <c r="B11" s="68" t="s">
        <v>307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f t="shared" ref="H11:H56" si="2">E11-F11</f>
        <v>0</v>
      </c>
    </row>
    <row r="12" spans="1:8">
      <c r="A12" s="69"/>
      <c r="B12" s="68" t="s">
        <v>308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f t="shared" si="2"/>
        <v>0</v>
      </c>
    </row>
    <row r="13" spans="1:8">
      <c r="A13" s="69"/>
      <c r="B13" s="68" t="s">
        <v>309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f t="shared" si="2"/>
        <v>0</v>
      </c>
    </row>
    <row r="14" spans="1:8">
      <c r="A14" s="69"/>
      <c r="B14" s="68" t="s">
        <v>310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f t="shared" si="2"/>
        <v>0</v>
      </c>
    </row>
    <row r="15" spans="1:8">
      <c r="A15" s="69"/>
      <c r="B15" s="68" t="s">
        <v>311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f t="shared" si="2"/>
        <v>0</v>
      </c>
    </row>
    <row r="16" spans="1:8">
      <c r="A16" s="69"/>
      <c r="B16" s="68" t="s">
        <v>312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f t="shared" si="2"/>
        <v>0</v>
      </c>
    </row>
    <row r="17" spans="1:8">
      <c r="A17" s="274" t="s">
        <v>313</v>
      </c>
      <c r="B17" s="275"/>
      <c r="C17" s="113">
        <f>C18+C19+C20+C21+C22+C23+C24+C25+C26</f>
        <v>0</v>
      </c>
      <c r="D17" s="113">
        <f t="shared" ref="D17:H17" si="3">D18+D19+D20+D21+D22+D23+D24+D25+D26</f>
        <v>0</v>
      </c>
      <c r="E17" s="113">
        <f t="shared" si="3"/>
        <v>0</v>
      </c>
      <c r="F17" s="113">
        <f t="shared" si="3"/>
        <v>0</v>
      </c>
      <c r="G17" s="113">
        <f t="shared" si="3"/>
        <v>0</v>
      </c>
      <c r="H17" s="113">
        <f t="shared" si="3"/>
        <v>0</v>
      </c>
    </row>
    <row r="18" spans="1:8">
      <c r="A18" s="69"/>
      <c r="B18" s="157" t="s">
        <v>314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f t="shared" si="2"/>
        <v>0</v>
      </c>
    </row>
    <row r="19" spans="1:8">
      <c r="A19" s="69"/>
      <c r="B19" s="68" t="s">
        <v>315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f t="shared" si="2"/>
        <v>0</v>
      </c>
    </row>
    <row r="20" spans="1:8">
      <c r="A20" s="69"/>
      <c r="B20" s="68" t="s">
        <v>316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f t="shared" si="2"/>
        <v>0</v>
      </c>
    </row>
    <row r="21" spans="1:8">
      <c r="A21" s="69"/>
      <c r="B21" s="68" t="s">
        <v>317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f t="shared" si="2"/>
        <v>0</v>
      </c>
    </row>
    <row r="22" spans="1:8">
      <c r="A22" s="69"/>
      <c r="B22" s="68" t="s">
        <v>318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f t="shared" si="2"/>
        <v>0</v>
      </c>
    </row>
    <row r="23" spans="1:8">
      <c r="A23" s="69"/>
      <c r="B23" s="68" t="s">
        <v>319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f t="shared" si="2"/>
        <v>0</v>
      </c>
    </row>
    <row r="24" spans="1:8">
      <c r="A24" s="69"/>
      <c r="B24" s="68" t="s">
        <v>320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f t="shared" si="2"/>
        <v>0</v>
      </c>
    </row>
    <row r="25" spans="1:8">
      <c r="A25" s="69"/>
      <c r="B25" s="68" t="s">
        <v>321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f t="shared" si="2"/>
        <v>0</v>
      </c>
    </row>
    <row r="26" spans="1:8">
      <c r="A26" s="69"/>
      <c r="B26" s="68" t="s">
        <v>322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13">
        <f t="shared" si="2"/>
        <v>0</v>
      </c>
    </row>
    <row r="27" spans="1:8">
      <c r="A27" s="274" t="s">
        <v>323</v>
      </c>
      <c r="B27" s="275"/>
      <c r="C27" s="129">
        <f>C28+C29+C30+C31+C32+C33+C34+C35+C36</f>
        <v>60000</v>
      </c>
      <c r="D27" s="113">
        <f t="shared" ref="D27:H27" si="4">D28+D29+D30+D31+D32+D33+D34+D35+D36</f>
        <v>0</v>
      </c>
      <c r="E27" s="130">
        <f t="shared" si="4"/>
        <v>60000</v>
      </c>
      <c r="F27" s="130">
        <f t="shared" si="4"/>
        <v>56954</v>
      </c>
      <c r="G27" s="130">
        <f t="shared" si="4"/>
        <v>56954</v>
      </c>
      <c r="H27" s="130">
        <f t="shared" si="4"/>
        <v>3046</v>
      </c>
    </row>
    <row r="28" spans="1:8">
      <c r="A28" s="69"/>
      <c r="B28" s="68" t="s">
        <v>324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13">
        <f t="shared" si="2"/>
        <v>0</v>
      </c>
    </row>
    <row r="29" spans="1:8">
      <c r="A29" s="69"/>
      <c r="B29" s="68" t="s">
        <v>325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f t="shared" si="2"/>
        <v>0</v>
      </c>
    </row>
    <row r="30" spans="1:8">
      <c r="A30" s="69"/>
      <c r="B30" s="68" t="s">
        <v>326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f t="shared" si="2"/>
        <v>0</v>
      </c>
    </row>
    <row r="31" spans="1:8">
      <c r="A31" s="69"/>
      <c r="B31" s="68" t="s">
        <v>327</v>
      </c>
      <c r="C31" s="140">
        <v>60000</v>
      </c>
      <c r="D31" s="113">
        <v>0</v>
      </c>
      <c r="E31" s="140">
        <v>60000</v>
      </c>
      <c r="F31" s="140">
        <v>56954</v>
      </c>
      <c r="G31" s="140">
        <f>F31</f>
        <v>56954</v>
      </c>
      <c r="H31" s="130">
        <f t="shared" si="2"/>
        <v>3046</v>
      </c>
    </row>
    <row r="32" spans="1:8">
      <c r="A32" s="69"/>
      <c r="B32" s="68" t="s">
        <v>328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f t="shared" si="2"/>
        <v>0</v>
      </c>
    </row>
    <row r="33" spans="1:8">
      <c r="A33" s="69"/>
      <c r="B33" s="68" t="s">
        <v>329</v>
      </c>
      <c r="C33" s="113">
        <v>0</v>
      </c>
      <c r="D33" s="113">
        <v>0</v>
      </c>
      <c r="E33" s="113">
        <v>0</v>
      </c>
      <c r="F33" s="113">
        <v>0</v>
      </c>
      <c r="G33" s="113">
        <v>0</v>
      </c>
      <c r="H33" s="113">
        <f t="shared" si="2"/>
        <v>0</v>
      </c>
    </row>
    <row r="34" spans="1:8">
      <c r="A34" s="69"/>
      <c r="B34" s="68" t="s">
        <v>330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f t="shared" si="2"/>
        <v>0</v>
      </c>
    </row>
    <row r="35" spans="1:8">
      <c r="A35" s="69"/>
      <c r="B35" s="68" t="s">
        <v>331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f t="shared" si="2"/>
        <v>0</v>
      </c>
    </row>
    <row r="36" spans="1:8">
      <c r="A36" s="69"/>
      <c r="B36" s="68" t="s">
        <v>332</v>
      </c>
      <c r="C36" s="113">
        <v>0</v>
      </c>
      <c r="D36" s="113">
        <v>0</v>
      </c>
      <c r="E36" s="113">
        <v>0</v>
      </c>
      <c r="F36" s="113">
        <v>0</v>
      </c>
      <c r="G36" s="113">
        <v>0</v>
      </c>
      <c r="H36" s="113">
        <f t="shared" si="2"/>
        <v>0</v>
      </c>
    </row>
    <row r="37" spans="1:8" ht="17.25" customHeight="1">
      <c r="A37" s="276" t="s">
        <v>431</v>
      </c>
      <c r="B37" s="275"/>
      <c r="C37" s="113">
        <f>C38+C39+C40+C41+C42+C43+C44+C45+C46</f>
        <v>0</v>
      </c>
      <c r="D37" s="113">
        <f t="shared" ref="D37:H37" si="5">D38+D39+D40+D41+D42+D43+D44+D45+D46</f>
        <v>0</v>
      </c>
      <c r="E37" s="113">
        <f t="shared" si="5"/>
        <v>0</v>
      </c>
      <c r="F37" s="113">
        <f t="shared" si="5"/>
        <v>0</v>
      </c>
      <c r="G37" s="113">
        <f t="shared" si="5"/>
        <v>0</v>
      </c>
      <c r="H37" s="113">
        <f t="shared" si="5"/>
        <v>0</v>
      </c>
    </row>
    <row r="38" spans="1:8">
      <c r="A38" s="69"/>
      <c r="B38" s="68" t="s">
        <v>333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f t="shared" si="2"/>
        <v>0</v>
      </c>
    </row>
    <row r="39" spans="1:8">
      <c r="A39" s="69"/>
      <c r="B39" s="68" t="s">
        <v>334</v>
      </c>
      <c r="C39" s="113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f t="shared" si="2"/>
        <v>0</v>
      </c>
    </row>
    <row r="40" spans="1:8">
      <c r="A40" s="69"/>
      <c r="B40" s="68" t="s">
        <v>335</v>
      </c>
      <c r="C40" s="113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f t="shared" si="2"/>
        <v>0</v>
      </c>
    </row>
    <row r="41" spans="1:8">
      <c r="A41" s="69"/>
      <c r="B41" s="68" t="s">
        <v>336</v>
      </c>
      <c r="C41" s="113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f t="shared" si="2"/>
        <v>0</v>
      </c>
    </row>
    <row r="42" spans="1:8">
      <c r="A42" s="69"/>
      <c r="B42" s="68" t="s">
        <v>337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f t="shared" si="2"/>
        <v>0</v>
      </c>
    </row>
    <row r="43" spans="1:8">
      <c r="A43" s="69"/>
      <c r="B43" s="68" t="s">
        <v>338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f t="shared" si="2"/>
        <v>0</v>
      </c>
    </row>
    <row r="44" spans="1:8">
      <c r="A44" s="69"/>
      <c r="B44" s="68" t="s">
        <v>339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f t="shared" si="2"/>
        <v>0</v>
      </c>
    </row>
    <row r="45" spans="1:8">
      <c r="A45" s="69"/>
      <c r="B45" s="68" t="s">
        <v>340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f t="shared" si="2"/>
        <v>0</v>
      </c>
    </row>
    <row r="46" spans="1:8">
      <c r="A46" s="69"/>
      <c r="B46" s="68" t="s">
        <v>341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f t="shared" si="2"/>
        <v>0</v>
      </c>
    </row>
    <row r="47" spans="1:8" ht="18" customHeight="1">
      <c r="A47" s="276" t="s">
        <v>430</v>
      </c>
      <c r="B47" s="275"/>
      <c r="C47" s="113">
        <f>C48+C49+C50+C51+C52+C53+C54+C55+C56</f>
        <v>0</v>
      </c>
      <c r="D47" s="113">
        <f t="shared" ref="D47:H47" si="6">D48+D49+D50+D51+D52+D53+D54+D55+D56</f>
        <v>0</v>
      </c>
      <c r="E47" s="113">
        <f t="shared" si="6"/>
        <v>0</v>
      </c>
      <c r="F47" s="113">
        <f t="shared" si="6"/>
        <v>0</v>
      </c>
      <c r="G47" s="113">
        <f t="shared" si="6"/>
        <v>0</v>
      </c>
      <c r="H47" s="113">
        <f t="shared" si="6"/>
        <v>0</v>
      </c>
    </row>
    <row r="48" spans="1:8">
      <c r="A48" s="69"/>
      <c r="B48" s="68" t="s">
        <v>342</v>
      </c>
      <c r="C48" s="113">
        <v>0</v>
      </c>
      <c r="D48" s="113">
        <v>0</v>
      </c>
      <c r="E48" s="113">
        <v>0</v>
      </c>
      <c r="F48" s="113">
        <v>0</v>
      </c>
      <c r="G48" s="113">
        <v>0</v>
      </c>
      <c r="H48" s="113">
        <f t="shared" si="2"/>
        <v>0</v>
      </c>
    </row>
    <row r="49" spans="1:8">
      <c r="A49" s="69"/>
      <c r="B49" s="68" t="s">
        <v>343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f t="shared" si="2"/>
        <v>0</v>
      </c>
    </row>
    <row r="50" spans="1:8">
      <c r="A50" s="69"/>
      <c r="B50" s="68" t="s">
        <v>344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f t="shared" si="2"/>
        <v>0</v>
      </c>
    </row>
    <row r="51" spans="1:8">
      <c r="A51" s="69"/>
      <c r="B51" s="68" t="s">
        <v>345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f t="shared" si="2"/>
        <v>0</v>
      </c>
    </row>
    <row r="52" spans="1:8">
      <c r="A52" s="69"/>
      <c r="B52" s="68" t="s">
        <v>346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f t="shared" si="2"/>
        <v>0</v>
      </c>
    </row>
    <row r="53" spans="1:8">
      <c r="A53" s="69"/>
      <c r="B53" s="68" t="s">
        <v>347</v>
      </c>
      <c r="C53" s="113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f t="shared" si="2"/>
        <v>0</v>
      </c>
    </row>
    <row r="54" spans="1:8">
      <c r="A54" s="69"/>
      <c r="B54" s="68" t="s">
        <v>348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f t="shared" si="2"/>
        <v>0</v>
      </c>
    </row>
    <row r="55" spans="1:8">
      <c r="A55" s="69"/>
      <c r="B55" s="68" t="s">
        <v>349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f t="shared" si="2"/>
        <v>0</v>
      </c>
    </row>
    <row r="56" spans="1:8">
      <c r="A56" s="69"/>
      <c r="B56" s="68" t="s">
        <v>350</v>
      </c>
      <c r="C56" s="113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f t="shared" si="2"/>
        <v>0</v>
      </c>
    </row>
    <row r="57" spans="1:8">
      <c r="A57" s="274" t="s">
        <v>351</v>
      </c>
      <c r="B57" s="275"/>
      <c r="C57" s="113">
        <f>C58+C59+C60</f>
        <v>0</v>
      </c>
      <c r="D57" s="114">
        <f>D58+D59+D60</f>
        <v>0</v>
      </c>
      <c r="E57" s="114">
        <f t="shared" ref="E57:H57" si="7">E58+E59+E60</f>
        <v>0</v>
      </c>
      <c r="F57" s="114">
        <f t="shared" si="7"/>
        <v>0</v>
      </c>
      <c r="G57" s="114">
        <f t="shared" si="7"/>
        <v>0</v>
      </c>
      <c r="H57" s="114">
        <f t="shared" si="7"/>
        <v>0</v>
      </c>
    </row>
    <row r="58" spans="1:8">
      <c r="A58" s="69"/>
      <c r="B58" s="68" t="s">
        <v>352</v>
      </c>
      <c r="C58" s="113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v>0</v>
      </c>
    </row>
    <row r="59" spans="1:8">
      <c r="A59" s="69"/>
      <c r="B59" s="68" t="s">
        <v>353</v>
      </c>
      <c r="C59" s="113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v>0</v>
      </c>
    </row>
    <row r="60" spans="1:8">
      <c r="A60" s="69"/>
      <c r="B60" s="68" t="s">
        <v>354</v>
      </c>
      <c r="C60" s="113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v>0</v>
      </c>
    </row>
    <row r="61" spans="1:8" ht="18.75" customHeight="1">
      <c r="A61" s="276" t="s">
        <v>432</v>
      </c>
      <c r="B61" s="275"/>
      <c r="C61" s="113">
        <f>C62++C63+C64+C65+C66+C67+C68+C69</f>
        <v>0</v>
      </c>
      <c r="D61" s="114">
        <f t="shared" ref="D61:H61" si="8">D62++D63+D64+D65+D66+D67+D68+D69</f>
        <v>0</v>
      </c>
      <c r="E61" s="114">
        <f t="shared" si="8"/>
        <v>0</v>
      </c>
      <c r="F61" s="114">
        <f t="shared" si="8"/>
        <v>0</v>
      </c>
      <c r="G61" s="114">
        <f t="shared" si="8"/>
        <v>0</v>
      </c>
      <c r="H61" s="114">
        <f t="shared" si="8"/>
        <v>0</v>
      </c>
    </row>
    <row r="62" spans="1:8">
      <c r="A62" s="69"/>
      <c r="B62" s="68" t="s">
        <v>355</v>
      </c>
      <c r="C62" s="113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ref="H62:H81" si="9">E62-F62</f>
        <v>0</v>
      </c>
    </row>
    <row r="63" spans="1:8">
      <c r="A63" s="69"/>
      <c r="B63" s="68" t="s">
        <v>356</v>
      </c>
      <c r="C63" s="113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9"/>
        <v>0</v>
      </c>
    </row>
    <row r="64" spans="1:8">
      <c r="A64" s="69"/>
      <c r="B64" s="68" t="s">
        <v>357</v>
      </c>
      <c r="C64" s="113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9"/>
        <v>0</v>
      </c>
    </row>
    <row r="65" spans="1:8">
      <c r="A65" s="69"/>
      <c r="B65" s="68" t="s">
        <v>358</v>
      </c>
      <c r="C65" s="113">
        <v>0</v>
      </c>
      <c r="D65" s="114">
        <v>0</v>
      </c>
      <c r="E65" s="114">
        <v>0</v>
      </c>
      <c r="F65" s="114">
        <v>0</v>
      </c>
      <c r="G65" s="114">
        <v>0</v>
      </c>
      <c r="H65" s="114">
        <f t="shared" si="9"/>
        <v>0</v>
      </c>
    </row>
    <row r="66" spans="1:8">
      <c r="A66" s="69"/>
      <c r="B66" s="68" t="s">
        <v>359</v>
      </c>
      <c r="C66" s="113">
        <v>0</v>
      </c>
      <c r="D66" s="114">
        <v>0</v>
      </c>
      <c r="E66" s="114">
        <v>0</v>
      </c>
      <c r="F66" s="114">
        <v>0</v>
      </c>
      <c r="G66" s="114">
        <v>0</v>
      </c>
      <c r="H66" s="114">
        <f t="shared" si="9"/>
        <v>0</v>
      </c>
    </row>
    <row r="67" spans="1:8">
      <c r="A67" s="69"/>
      <c r="B67" s="68" t="s">
        <v>360</v>
      </c>
      <c r="C67" s="113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si="9"/>
        <v>0</v>
      </c>
    </row>
    <row r="68" spans="1:8">
      <c r="A68" s="69"/>
      <c r="B68" s="68" t="s">
        <v>361</v>
      </c>
      <c r="C68" s="113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9"/>
        <v>0</v>
      </c>
    </row>
    <row r="69" spans="1:8">
      <c r="A69" s="69"/>
      <c r="B69" s="68" t="s">
        <v>362</v>
      </c>
      <c r="C69" s="113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9"/>
        <v>0</v>
      </c>
    </row>
    <row r="70" spans="1:8">
      <c r="A70" s="274" t="s">
        <v>363</v>
      </c>
      <c r="B70" s="275"/>
      <c r="C70" s="113">
        <f>C71+C72+C73</f>
        <v>0</v>
      </c>
      <c r="D70" s="113">
        <f t="shared" ref="D70:H70" si="10">D71+D72+D73</f>
        <v>0</v>
      </c>
      <c r="E70" s="113">
        <f t="shared" si="10"/>
        <v>0</v>
      </c>
      <c r="F70" s="113">
        <f t="shared" si="10"/>
        <v>0</v>
      </c>
      <c r="G70" s="113">
        <f t="shared" si="10"/>
        <v>0</v>
      </c>
      <c r="H70" s="113">
        <f t="shared" si="10"/>
        <v>0</v>
      </c>
    </row>
    <row r="71" spans="1:8">
      <c r="A71" s="69"/>
      <c r="B71" s="68" t="s">
        <v>364</v>
      </c>
      <c r="C71" s="113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f t="shared" si="9"/>
        <v>0</v>
      </c>
    </row>
    <row r="72" spans="1:8">
      <c r="A72" s="69"/>
      <c r="B72" s="68" t="s">
        <v>365</v>
      </c>
      <c r="C72" s="113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f t="shared" si="9"/>
        <v>0</v>
      </c>
    </row>
    <row r="73" spans="1:8">
      <c r="A73" s="69"/>
      <c r="B73" s="68" t="s">
        <v>366</v>
      </c>
      <c r="C73" s="113">
        <v>0</v>
      </c>
      <c r="D73" s="113">
        <v>0</v>
      </c>
      <c r="E73" s="113">
        <v>0</v>
      </c>
      <c r="F73" s="113">
        <v>0</v>
      </c>
      <c r="G73" s="113">
        <v>0</v>
      </c>
      <c r="H73" s="113">
        <f t="shared" si="9"/>
        <v>0</v>
      </c>
    </row>
    <row r="74" spans="1:8">
      <c r="A74" s="274" t="s">
        <v>367</v>
      </c>
      <c r="B74" s="275"/>
      <c r="C74" s="113">
        <f>C75+C76+C77+C78+C79+C80+C81</f>
        <v>0</v>
      </c>
      <c r="D74" s="114">
        <f t="shared" ref="D74:H74" si="11">D75+D76+D77+D78+D79+D80+D81</f>
        <v>0</v>
      </c>
      <c r="E74" s="114">
        <f t="shared" si="11"/>
        <v>0</v>
      </c>
      <c r="F74" s="114">
        <f t="shared" si="11"/>
        <v>0</v>
      </c>
      <c r="G74" s="114">
        <f t="shared" si="11"/>
        <v>0</v>
      </c>
      <c r="H74" s="114">
        <f t="shared" si="11"/>
        <v>0</v>
      </c>
    </row>
    <row r="75" spans="1:8">
      <c r="A75" s="69"/>
      <c r="B75" s="68" t="s">
        <v>368</v>
      </c>
      <c r="C75" s="113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9"/>
        <v>0</v>
      </c>
    </row>
    <row r="76" spans="1:8">
      <c r="A76" s="69"/>
      <c r="B76" s="68" t="s">
        <v>369</v>
      </c>
      <c r="C76" s="113">
        <v>0</v>
      </c>
      <c r="D76" s="114">
        <v>0</v>
      </c>
      <c r="E76" s="114">
        <v>0</v>
      </c>
      <c r="F76" s="114">
        <v>0</v>
      </c>
      <c r="G76" s="114">
        <v>0</v>
      </c>
      <c r="H76" s="114">
        <f t="shared" si="9"/>
        <v>0</v>
      </c>
    </row>
    <row r="77" spans="1:8">
      <c r="A77" s="69"/>
      <c r="B77" s="68" t="s">
        <v>370</v>
      </c>
      <c r="C77" s="113">
        <v>0</v>
      </c>
      <c r="D77" s="114">
        <v>0</v>
      </c>
      <c r="E77" s="114">
        <v>0</v>
      </c>
      <c r="F77" s="114">
        <v>0</v>
      </c>
      <c r="G77" s="114">
        <v>0</v>
      </c>
      <c r="H77" s="114">
        <f t="shared" si="9"/>
        <v>0</v>
      </c>
    </row>
    <row r="78" spans="1:8">
      <c r="A78" s="69"/>
      <c r="B78" s="68" t="s">
        <v>371</v>
      </c>
      <c r="C78" s="113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 t="shared" si="9"/>
        <v>0</v>
      </c>
    </row>
    <row r="79" spans="1:8">
      <c r="A79" s="69"/>
      <c r="B79" s="68" t="s">
        <v>372</v>
      </c>
      <c r="C79" s="113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 t="shared" si="9"/>
        <v>0</v>
      </c>
    </row>
    <row r="80" spans="1:8">
      <c r="A80" s="69"/>
      <c r="B80" s="68" t="s">
        <v>373</v>
      </c>
      <c r="C80" s="113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 t="shared" si="9"/>
        <v>0</v>
      </c>
    </row>
    <row r="81" spans="1:8">
      <c r="A81" s="69"/>
      <c r="B81" s="68" t="s">
        <v>374</v>
      </c>
      <c r="C81" s="113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 t="shared" si="9"/>
        <v>0</v>
      </c>
    </row>
    <row r="82" spans="1:8">
      <c r="A82" s="297"/>
      <c r="B82" s="298"/>
      <c r="C82" s="115"/>
      <c r="D82" s="115"/>
      <c r="E82" s="115"/>
      <c r="F82" s="115"/>
      <c r="G82" s="115"/>
      <c r="H82" s="115"/>
    </row>
    <row r="83" spans="1:8">
      <c r="A83" s="297" t="s">
        <v>375</v>
      </c>
      <c r="B83" s="298"/>
      <c r="C83" s="115">
        <f>C10+C18+C28+C38+C48+C58+C62+C70+C75</f>
        <v>0</v>
      </c>
      <c r="D83" s="115">
        <f t="shared" ref="D83:H83" si="12">D10+D18+D28+D38+D48+D58+D62+D70+D75</f>
        <v>0</v>
      </c>
      <c r="E83" s="115">
        <f t="shared" si="12"/>
        <v>0</v>
      </c>
      <c r="F83" s="115">
        <f t="shared" si="12"/>
        <v>0</v>
      </c>
      <c r="G83" s="115">
        <f t="shared" si="12"/>
        <v>0</v>
      </c>
      <c r="H83" s="115">
        <f t="shared" si="12"/>
        <v>0</v>
      </c>
    </row>
    <row r="84" spans="1:8">
      <c r="A84" s="301" t="s">
        <v>305</v>
      </c>
      <c r="B84" s="300"/>
      <c r="C84" s="113">
        <f>C85+C86+C87+C88+C88+C89+C90+C91</f>
        <v>0</v>
      </c>
      <c r="D84" s="114">
        <f t="shared" ref="D84:H84" si="13">D85+D86+D87+D88+D88+D89+D90+D91</f>
        <v>0</v>
      </c>
      <c r="E84" s="114">
        <f t="shared" si="13"/>
        <v>0</v>
      </c>
      <c r="F84" s="114">
        <f t="shared" si="13"/>
        <v>0</v>
      </c>
      <c r="G84" s="114">
        <f t="shared" si="13"/>
        <v>0</v>
      </c>
      <c r="H84" s="114">
        <f t="shared" si="13"/>
        <v>0</v>
      </c>
    </row>
    <row r="85" spans="1:8">
      <c r="A85" s="69"/>
      <c r="B85" s="68" t="s">
        <v>306</v>
      </c>
      <c r="C85" s="113">
        <v>0</v>
      </c>
      <c r="D85" s="113">
        <v>0</v>
      </c>
      <c r="E85" s="113">
        <v>0</v>
      </c>
      <c r="F85" s="113">
        <v>0</v>
      </c>
      <c r="G85" s="113">
        <v>0</v>
      </c>
      <c r="H85" s="113">
        <f t="shared" ref="H85:H91" si="14">E85-F85</f>
        <v>0</v>
      </c>
    </row>
    <row r="86" spans="1:8">
      <c r="A86" s="69"/>
      <c r="B86" s="68" t="s">
        <v>307</v>
      </c>
      <c r="C86" s="113">
        <v>0</v>
      </c>
      <c r="D86" s="113">
        <v>0</v>
      </c>
      <c r="E86" s="113">
        <v>0</v>
      </c>
      <c r="F86" s="113">
        <v>0</v>
      </c>
      <c r="G86" s="113">
        <v>0</v>
      </c>
      <c r="H86" s="113">
        <f t="shared" si="14"/>
        <v>0</v>
      </c>
    </row>
    <row r="87" spans="1:8">
      <c r="A87" s="69"/>
      <c r="B87" s="68" t="s">
        <v>308</v>
      </c>
      <c r="C87" s="113">
        <v>0</v>
      </c>
      <c r="D87" s="113">
        <v>0</v>
      </c>
      <c r="E87" s="113">
        <v>0</v>
      </c>
      <c r="F87" s="113">
        <v>0</v>
      </c>
      <c r="G87" s="113">
        <v>0</v>
      </c>
      <c r="H87" s="113">
        <f t="shared" si="14"/>
        <v>0</v>
      </c>
    </row>
    <row r="88" spans="1:8">
      <c r="A88" s="69"/>
      <c r="B88" s="68" t="s">
        <v>309</v>
      </c>
      <c r="C88" s="113">
        <v>0</v>
      </c>
      <c r="D88" s="113">
        <v>0</v>
      </c>
      <c r="E88" s="113">
        <v>0</v>
      </c>
      <c r="F88" s="113">
        <v>0</v>
      </c>
      <c r="G88" s="113">
        <v>0</v>
      </c>
      <c r="H88" s="113">
        <f t="shared" si="14"/>
        <v>0</v>
      </c>
    </row>
    <row r="89" spans="1:8">
      <c r="A89" s="69"/>
      <c r="B89" s="68" t="s">
        <v>310</v>
      </c>
      <c r="C89" s="113">
        <v>0</v>
      </c>
      <c r="D89" s="113">
        <v>0</v>
      </c>
      <c r="E89" s="113">
        <v>0</v>
      </c>
      <c r="F89" s="113">
        <v>0</v>
      </c>
      <c r="G89" s="113">
        <v>0</v>
      </c>
      <c r="H89" s="113">
        <f t="shared" si="14"/>
        <v>0</v>
      </c>
    </row>
    <row r="90" spans="1:8">
      <c r="A90" s="69"/>
      <c r="B90" s="68" t="s">
        <v>311</v>
      </c>
      <c r="C90" s="113">
        <v>0</v>
      </c>
      <c r="D90" s="113">
        <v>0</v>
      </c>
      <c r="E90" s="113">
        <v>0</v>
      </c>
      <c r="F90" s="113">
        <v>0</v>
      </c>
      <c r="G90" s="113">
        <v>0</v>
      </c>
      <c r="H90" s="113">
        <f t="shared" si="14"/>
        <v>0</v>
      </c>
    </row>
    <row r="91" spans="1:8">
      <c r="A91" s="69"/>
      <c r="B91" s="68" t="s">
        <v>312</v>
      </c>
      <c r="C91" s="113">
        <v>0</v>
      </c>
      <c r="D91" s="113">
        <v>0</v>
      </c>
      <c r="E91" s="113">
        <v>0</v>
      </c>
      <c r="F91" s="113">
        <v>0</v>
      </c>
      <c r="G91" s="113">
        <v>0</v>
      </c>
      <c r="H91" s="113">
        <f t="shared" si="14"/>
        <v>0</v>
      </c>
    </row>
    <row r="92" spans="1:8">
      <c r="A92" s="301" t="s">
        <v>313</v>
      </c>
      <c r="B92" s="300"/>
      <c r="C92" s="113">
        <f t="shared" ref="C92:H92" si="15">SUM(C93:C101)</f>
        <v>0</v>
      </c>
      <c r="D92" s="114">
        <f t="shared" si="15"/>
        <v>0</v>
      </c>
      <c r="E92" s="114">
        <f t="shared" si="15"/>
        <v>0</v>
      </c>
      <c r="F92" s="114">
        <f t="shared" si="15"/>
        <v>0</v>
      </c>
      <c r="G92" s="114">
        <f t="shared" si="15"/>
        <v>0</v>
      </c>
      <c r="H92" s="114">
        <f t="shared" si="15"/>
        <v>0</v>
      </c>
    </row>
    <row r="93" spans="1:8">
      <c r="A93" s="69"/>
      <c r="B93" s="68" t="s">
        <v>314</v>
      </c>
      <c r="C93" s="113">
        <v>0</v>
      </c>
      <c r="D93" s="114">
        <v>0</v>
      </c>
      <c r="E93" s="114">
        <v>0</v>
      </c>
      <c r="F93" s="114">
        <v>0</v>
      </c>
      <c r="G93" s="114">
        <v>0</v>
      </c>
      <c r="H93" s="114">
        <f t="shared" ref="H93:H101" si="16">E93-F93</f>
        <v>0</v>
      </c>
    </row>
    <row r="94" spans="1:8">
      <c r="A94" s="69"/>
      <c r="B94" s="68" t="s">
        <v>315</v>
      </c>
      <c r="C94" s="113">
        <v>0</v>
      </c>
      <c r="D94" s="114">
        <v>0</v>
      </c>
      <c r="E94" s="114">
        <v>0</v>
      </c>
      <c r="F94" s="114">
        <v>0</v>
      </c>
      <c r="G94" s="114">
        <v>0</v>
      </c>
      <c r="H94" s="114">
        <f t="shared" si="16"/>
        <v>0</v>
      </c>
    </row>
    <row r="95" spans="1:8">
      <c r="A95" s="69"/>
      <c r="B95" s="68" t="s">
        <v>316</v>
      </c>
      <c r="C95" s="113">
        <v>0</v>
      </c>
      <c r="D95" s="114">
        <v>0</v>
      </c>
      <c r="E95" s="114">
        <v>0</v>
      </c>
      <c r="F95" s="114">
        <v>0</v>
      </c>
      <c r="G95" s="114">
        <v>0</v>
      </c>
      <c r="H95" s="114">
        <f t="shared" si="16"/>
        <v>0</v>
      </c>
    </row>
    <row r="96" spans="1:8">
      <c r="A96" s="69"/>
      <c r="B96" s="68" t="s">
        <v>317</v>
      </c>
      <c r="C96" s="113">
        <v>0</v>
      </c>
      <c r="D96" s="114">
        <v>0</v>
      </c>
      <c r="E96" s="114">
        <v>0</v>
      </c>
      <c r="F96" s="114">
        <v>0</v>
      </c>
      <c r="G96" s="114">
        <v>0</v>
      </c>
      <c r="H96" s="114">
        <f t="shared" si="16"/>
        <v>0</v>
      </c>
    </row>
    <row r="97" spans="1:8">
      <c r="A97" s="69"/>
      <c r="B97" s="68" t="s">
        <v>318</v>
      </c>
      <c r="C97" s="113">
        <v>0</v>
      </c>
      <c r="D97" s="114">
        <v>0</v>
      </c>
      <c r="E97" s="114">
        <v>0</v>
      </c>
      <c r="F97" s="114">
        <v>0</v>
      </c>
      <c r="G97" s="114">
        <v>0</v>
      </c>
      <c r="H97" s="114">
        <f t="shared" si="16"/>
        <v>0</v>
      </c>
    </row>
    <row r="98" spans="1:8">
      <c r="A98" s="69"/>
      <c r="B98" s="68" t="s">
        <v>319</v>
      </c>
      <c r="C98" s="113">
        <v>0</v>
      </c>
      <c r="D98" s="114">
        <v>0</v>
      </c>
      <c r="E98" s="114">
        <v>0</v>
      </c>
      <c r="F98" s="114">
        <v>0</v>
      </c>
      <c r="G98" s="114">
        <v>0</v>
      </c>
      <c r="H98" s="114">
        <f t="shared" si="16"/>
        <v>0</v>
      </c>
    </row>
    <row r="99" spans="1:8">
      <c r="A99" s="69"/>
      <c r="B99" s="68" t="s">
        <v>320</v>
      </c>
      <c r="C99" s="113">
        <v>0</v>
      </c>
      <c r="D99" s="114">
        <v>0</v>
      </c>
      <c r="E99" s="114">
        <v>0</v>
      </c>
      <c r="F99" s="114">
        <v>0</v>
      </c>
      <c r="G99" s="114">
        <v>0</v>
      </c>
      <c r="H99" s="114">
        <f t="shared" si="16"/>
        <v>0</v>
      </c>
    </row>
    <row r="100" spans="1:8">
      <c r="A100" s="69"/>
      <c r="B100" s="68" t="s">
        <v>321</v>
      </c>
      <c r="C100" s="113">
        <v>0</v>
      </c>
      <c r="D100" s="114">
        <v>0</v>
      </c>
      <c r="E100" s="114">
        <v>0</v>
      </c>
      <c r="F100" s="114">
        <v>0</v>
      </c>
      <c r="G100" s="114">
        <v>0</v>
      </c>
      <c r="H100" s="114">
        <f t="shared" si="16"/>
        <v>0</v>
      </c>
    </row>
    <row r="101" spans="1:8">
      <c r="A101" s="69"/>
      <c r="B101" s="68" t="s">
        <v>322</v>
      </c>
      <c r="C101" s="113">
        <v>0</v>
      </c>
      <c r="D101" s="114">
        <v>0</v>
      </c>
      <c r="E101" s="114">
        <v>0</v>
      </c>
      <c r="F101" s="114">
        <v>0</v>
      </c>
      <c r="G101" s="114">
        <v>0</v>
      </c>
      <c r="H101" s="114">
        <f t="shared" si="16"/>
        <v>0</v>
      </c>
    </row>
    <row r="102" spans="1:8">
      <c r="A102" s="301" t="s">
        <v>323</v>
      </c>
      <c r="B102" s="300"/>
      <c r="C102" s="113">
        <f>C103+C104+C105+C106+C107+C108+C109+C110+C111</f>
        <v>0</v>
      </c>
      <c r="D102" s="114">
        <f t="shared" ref="D102:H102" si="17">D103+D104+D105+D106+D107+D108+D109+D110+D111</f>
        <v>0</v>
      </c>
      <c r="E102" s="114">
        <f t="shared" si="17"/>
        <v>0</v>
      </c>
      <c r="F102" s="114">
        <f t="shared" si="17"/>
        <v>0</v>
      </c>
      <c r="G102" s="114">
        <f t="shared" si="17"/>
        <v>0</v>
      </c>
      <c r="H102" s="114">
        <f t="shared" si="17"/>
        <v>0</v>
      </c>
    </row>
    <row r="103" spans="1:8">
      <c r="A103" s="69"/>
      <c r="B103" s="68" t="s">
        <v>324</v>
      </c>
      <c r="C103" s="113">
        <v>0</v>
      </c>
      <c r="D103" s="113">
        <v>0</v>
      </c>
      <c r="E103" s="113">
        <v>0</v>
      </c>
      <c r="F103" s="113">
        <v>0</v>
      </c>
      <c r="G103" s="113">
        <v>0</v>
      </c>
      <c r="H103" s="113">
        <f t="shared" ref="H103:H111" si="18">E103-F103</f>
        <v>0</v>
      </c>
    </row>
    <row r="104" spans="1:8">
      <c r="A104" s="69"/>
      <c r="B104" s="68" t="s">
        <v>325</v>
      </c>
      <c r="C104" s="113">
        <v>0</v>
      </c>
      <c r="D104" s="113">
        <v>0</v>
      </c>
      <c r="E104" s="113">
        <v>0</v>
      </c>
      <c r="F104" s="113">
        <v>0</v>
      </c>
      <c r="G104" s="113">
        <v>0</v>
      </c>
      <c r="H104" s="113">
        <f t="shared" si="18"/>
        <v>0</v>
      </c>
    </row>
    <row r="105" spans="1:8">
      <c r="A105" s="69"/>
      <c r="B105" s="68" t="s">
        <v>326</v>
      </c>
      <c r="C105" s="113">
        <v>0</v>
      </c>
      <c r="D105" s="113">
        <v>0</v>
      </c>
      <c r="E105" s="113">
        <v>0</v>
      </c>
      <c r="F105" s="113">
        <v>0</v>
      </c>
      <c r="G105" s="113">
        <v>0</v>
      </c>
      <c r="H105" s="113">
        <f t="shared" si="18"/>
        <v>0</v>
      </c>
    </row>
    <row r="106" spans="1:8">
      <c r="A106" s="69"/>
      <c r="B106" s="68" t="s">
        <v>327</v>
      </c>
      <c r="C106" s="113">
        <v>0</v>
      </c>
      <c r="D106" s="113">
        <v>0</v>
      </c>
      <c r="E106" s="113">
        <v>0</v>
      </c>
      <c r="F106" s="113">
        <v>0</v>
      </c>
      <c r="G106" s="113">
        <v>0</v>
      </c>
      <c r="H106" s="113">
        <f t="shared" si="18"/>
        <v>0</v>
      </c>
    </row>
    <row r="107" spans="1:8">
      <c r="A107" s="69"/>
      <c r="B107" s="68" t="s">
        <v>328</v>
      </c>
      <c r="C107" s="113">
        <v>0</v>
      </c>
      <c r="D107" s="113">
        <v>0</v>
      </c>
      <c r="E107" s="113">
        <v>0</v>
      </c>
      <c r="F107" s="113">
        <v>0</v>
      </c>
      <c r="G107" s="113">
        <v>0</v>
      </c>
      <c r="H107" s="113">
        <f t="shared" si="18"/>
        <v>0</v>
      </c>
    </row>
    <row r="108" spans="1:8">
      <c r="A108" s="69"/>
      <c r="B108" s="68" t="s">
        <v>329</v>
      </c>
      <c r="C108" s="113">
        <v>0</v>
      </c>
      <c r="D108" s="113">
        <v>0</v>
      </c>
      <c r="E108" s="113">
        <v>0</v>
      </c>
      <c r="F108" s="113">
        <v>0</v>
      </c>
      <c r="G108" s="113">
        <v>0</v>
      </c>
      <c r="H108" s="113">
        <f t="shared" si="18"/>
        <v>0</v>
      </c>
    </row>
    <row r="109" spans="1:8">
      <c r="A109" s="69"/>
      <c r="B109" s="68" t="s">
        <v>330</v>
      </c>
      <c r="C109" s="113">
        <v>0</v>
      </c>
      <c r="D109" s="113">
        <v>0</v>
      </c>
      <c r="E109" s="113">
        <v>0</v>
      </c>
      <c r="F109" s="113">
        <v>0</v>
      </c>
      <c r="G109" s="113">
        <v>0</v>
      </c>
      <c r="H109" s="113">
        <f t="shared" si="18"/>
        <v>0</v>
      </c>
    </row>
    <row r="110" spans="1:8">
      <c r="A110" s="69"/>
      <c r="B110" s="68" t="s">
        <v>331</v>
      </c>
      <c r="C110" s="113">
        <v>0</v>
      </c>
      <c r="D110" s="113">
        <v>0</v>
      </c>
      <c r="E110" s="113">
        <v>0</v>
      </c>
      <c r="F110" s="113">
        <v>0</v>
      </c>
      <c r="G110" s="113">
        <v>0</v>
      </c>
      <c r="H110" s="113">
        <f t="shared" si="18"/>
        <v>0</v>
      </c>
    </row>
    <row r="111" spans="1:8">
      <c r="A111" s="69"/>
      <c r="B111" s="68" t="s">
        <v>332</v>
      </c>
      <c r="C111" s="113">
        <v>0</v>
      </c>
      <c r="D111" s="113">
        <v>0</v>
      </c>
      <c r="E111" s="113">
        <v>0</v>
      </c>
      <c r="F111" s="113">
        <v>0</v>
      </c>
      <c r="G111" s="113">
        <v>0</v>
      </c>
      <c r="H111" s="113">
        <f t="shared" si="18"/>
        <v>0</v>
      </c>
    </row>
    <row r="112" spans="1:8" ht="18.75" customHeight="1">
      <c r="A112" s="276" t="s">
        <v>431</v>
      </c>
      <c r="B112" s="275"/>
      <c r="C112" s="113">
        <f>C113+C114+C115+C116+C117+C118+C119+C120+C121</f>
        <v>0</v>
      </c>
      <c r="D112" s="114">
        <f t="shared" ref="D112:H112" si="19">D113+D114+D115+D116+D117+D118+D119+D120+D121</f>
        <v>0</v>
      </c>
      <c r="E112" s="114">
        <f t="shared" si="19"/>
        <v>0</v>
      </c>
      <c r="F112" s="114">
        <f t="shared" si="19"/>
        <v>0</v>
      </c>
      <c r="G112" s="114">
        <f t="shared" si="19"/>
        <v>0</v>
      </c>
      <c r="H112" s="114">
        <f t="shared" si="19"/>
        <v>0</v>
      </c>
    </row>
    <row r="113" spans="1:8">
      <c r="A113" s="69"/>
      <c r="B113" s="68" t="s">
        <v>333</v>
      </c>
      <c r="C113" s="113">
        <v>0</v>
      </c>
      <c r="D113" s="114">
        <v>0</v>
      </c>
      <c r="E113" s="114">
        <v>0</v>
      </c>
      <c r="F113" s="114">
        <v>0</v>
      </c>
      <c r="G113" s="114">
        <v>0</v>
      </c>
      <c r="H113" s="114">
        <f t="shared" ref="H113:H121" si="20">E113-F113</f>
        <v>0</v>
      </c>
    </row>
    <row r="114" spans="1:8">
      <c r="A114" s="69"/>
      <c r="B114" s="68" t="s">
        <v>334</v>
      </c>
      <c r="C114" s="113">
        <v>0</v>
      </c>
      <c r="D114" s="114">
        <v>0</v>
      </c>
      <c r="E114" s="114">
        <v>0</v>
      </c>
      <c r="F114" s="114">
        <v>0</v>
      </c>
      <c r="G114" s="114">
        <v>0</v>
      </c>
      <c r="H114" s="114">
        <f t="shared" si="20"/>
        <v>0</v>
      </c>
    </row>
    <row r="115" spans="1:8">
      <c r="A115" s="69"/>
      <c r="B115" s="68" t="s">
        <v>335</v>
      </c>
      <c r="C115" s="113">
        <v>0</v>
      </c>
      <c r="D115" s="114">
        <v>0</v>
      </c>
      <c r="E115" s="114">
        <v>0</v>
      </c>
      <c r="F115" s="114">
        <v>0</v>
      </c>
      <c r="G115" s="114">
        <v>0</v>
      </c>
      <c r="H115" s="114">
        <f t="shared" si="20"/>
        <v>0</v>
      </c>
    </row>
    <row r="116" spans="1:8">
      <c r="A116" s="69"/>
      <c r="B116" s="68" t="s">
        <v>336</v>
      </c>
      <c r="C116" s="113">
        <v>0</v>
      </c>
      <c r="D116" s="114">
        <v>0</v>
      </c>
      <c r="E116" s="114">
        <v>0</v>
      </c>
      <c r="F116" s="114">
        <v>0</v>
      </c>
      <c r="G116" s="114">
        <v>0</v>
      </c>
      <c r="H116" s="114">
        <f t="shared" si="20"/>
        <v>0</v>
      </c>
    </row>
    <row r="117" spans="1:8">
      <c r="A117" s="69"/>
      <c r="B117" s="68" t="s">
        <v>337</v>
      </c>
      <c r="C117" s="113">
        <v>0</v>
      </c>
      <c r="D117" s="114">
        <v>0</v>
      </c>
      <c r="E117" s="114">
        <v>0</v>
      </c>
      <c r="F117" s="114">
        <v>0</v>
      </c>
      <c r="G117" s="114">
        <v>0</v>
      </c>
      <c r="H117" s="114">
        <f t="shared" si="20"/>
        <v>0</v>
      </c>
    </row>
    <row r="118" spans="1:8">
      <c r="A118" s="69"/>
      <c r="B118" s="68" t="s">
        <v>338</v>
      </c>
      <c r="C118" s="113">
        <v>0</v>
      </c>
      <c r="D118" s="114">
        <v>0</v>
      </c>
      <c r="E118" s="114">
        <v>0</v>
      </c>
      <c r="F118" s="114">
        <v>0</v>
      </c>
      <c r="G118" s="114">
        <v>0</v>
      </c>
      <c r="H118" s="114">
        <f t="shared" si="20"/>
        <v>0</v>
      </c>
    </row>
    <row r="119" spans="1:8">
      <c r="A119" s="69"/>
      <c r="B119" s="68" t="s">
        <v>339</v>
      </c>
      <c r="C119" s="113">
        <v>0</v>
      </c>
      <c r="D119" s="114">
        <v>0</v>
      </c>
      <c r="E119" s="114">
        <v>0</v>
      </c>
      <c r="F119" s="114">
        <v>0</v>
      </c>
      <c r="G119" s="114">
        <v>0</v>
      </c>
      <c r="H119" s="114">
        <f t="shared" si="20"/>
        <v>0</v>
      </c>
    </row>
    <row r="120" spans="1:8">
      <c r="A120" s="69"/>
      <c r="B120" s="68" t="s">
        <v>340</v>
      </c>
      <c r="C120" s="113">
        <v>0</v>
      </c>
      <c r="D120" s="114">
        <v>0</v>
      </c>
      <c r="E120" s="114">
        <v>0</v>
      </c>
      <c r="F120" s="114">
        <v>0</v>
      </c>
      <c r="G120" s="114">
        <v>0</v>
      </c>
      <c r="H120" s="114">
        <f t="shared" si="20"/>
        <v>0</v>
      </c>
    </row>
    <row r="121" spans="1:8">
      <c r="A121" s="69"/>
      <c r="B121" s="68" t="s">
        <v>341</v>
      </c>
      <c r="C121" s="113">
        <v>0</v>
      </c>
      <c r="D121" s="114">
        <v>0</v>
      </c>
      <c r="E121" s="114">
        <v>0</v>
      </c>
      <c r="F121" s="114">
        <v>0</v>
      </c>
      <c r="G121" s="114">
        <v>0</v>
      </c>
      <c r="H121" s="114">
        <f t="shared" si="20"/>
        <v>0</v>
      </c>
    </row>
    <row r="122" spans="1:8" ht="20.25" customHeight="1">
      <c r="A122" s="299" t="s">
        <v>433</v>
      </c>
      <c r="B122" s="300"/>
      <c r="C122" s="113">
        <f>SUM(C123:C131)</f>
        <v>0</v>
      </c>
      <c r="D122" s="114">
        <f t="shared" ref="D122:H122" si="21">SUM(D123:D131)</f>
        <v>0</v>
      </c>
      <c r="E122" s="114">
        <f t="shared" si="21"/>
        <v>0</v>
      </c>
      <c r="F122" s="114">
        <f t="shared" si="21"/>
        <v>0</v>
      </c>
      <c r="G122" s="114">
        <f t="shared" si="21"/>
        <v>0</v>
      </c>
      <c r="H122" s="114">
        <f t="shared" si="21"/>
        <v>0</v>
      </c>
    </row>
    <row r="123" spans="1:8">
      <c r="A123" s="69"/>
      <c r="B123" s="68" t="s">
        <v>342</v>
      </c>
      <c r="C123" s="113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f t="shared" ref="H123:H131" si="22">E123-F123</f>
        <v>0</v>
      </c>
    </row>
    <row r="124" spans="1:8">
      <c r="A124" s="69"/>
      <c r="B124" s="68" t="s">
        <v>343</v>
      </c>
      <c r="C124" s="113">
        <v>0</v>
      </c>
      <c r="D124" s="113">
        <v>0</v>
      </c>
      <c r="E124" s="113">
        <v>0</v>
      </c>
      <c r="F124" s="113">
        <v>0</v>
      </c>
      <c r="G124" s="113">
        <v>0</v>
      </c>
      <c r="H124" s="113">
        <f t="shared" si="22"/>
        <v>0</v>
      </c>
    </row>
    <row r="125" spans="1:8">
      <c r="A125" s="69"/>
      <c r="B125" s="68" t="s">
        <v>344</v>
      </c>
      <c r="C125" s="113">
        <v>0</v>
      </c>
      <c r="D125" s="113">
        <v>0</v>
      </c>
      <c r="E125" s="113">
        <v>0</v>
      </c>
      <c r="F125" s="113">
        <v>0</v>
      </c>
      <c r="G125" s="113">
        <v>0</v>
      </c>
      <c r="H125" s="113">
        <f t="shared" si="22"/>
        <v>0</v>
      </c>
    </row>
    <row r="126" spans="1:8">
      <c r="A126" s="69"/>
      <c r="B126" s="68" t="s">
        <v>345</v>
      </c>
      <c r="C126" s="113">
        <v>0</v>
      </c>
      <c r="D126" s="113">
        <v>0</v>
      </c>
      <c r="E126" s="113">
        <v>0</v>
      </c>
      <c r="F126" s="113">
        <v>0</v>
      </c>
      <c r="G126" s="113">
        <v>0</v>
      </c>
      <c r="H126" s="113">
        <f t="shared" si="22"/>
        <v>0</v>
      </c>
    </row>
    <row r="127" spans="1:8">
      <c r="A127" s="69"/>
      <c r="B127" s="68" t="s">
        <v>346</v>
      </c>
      <c r="C127" s="113">
        <v>0</v>
      </c>
      <c r="D127" s="113">
        <v>0</v>
      </c>
      <c r="E127" s="113">
        <v>0</v>
      </c>
      <c r="F127" s="113">
        <v>0</v>
      </c>
      <c r="G127" s="113">
        <v>0</v>
      </c>
      <c r="H127" s="113">
        <f t="shared" si="22"/>
        <v>0</v>
      </c>
    </row>
    <row r="128" spans="1:8">
      <c r="A128" s="69"/>
      <c r="B128" s="68" t="s">
        <v>347</v>
      </c>
      <c r="C128" s="113">
        <v>0</v>
      </c>
      <c r="D128" s="113">
        <v>0</v>
      </c>
      <c r="E128" s="113">
        <v>0</v>
      </c>
      <c r="F128" s="113">
        <v>0</v>
      </c>
      <c r="G128" s="113">
        <v>0</v>
      </c>
      <c r="H128" s="113">
        <f t="shared" si="22"/>
        <v>0</v>
      </c>
    </row>
    <row r="129" spans="1:8">
      <c r="A129" s="69"/>
      <c r="B129" s="68" t="s">
        <v>348</v>
      </c>
      <c r="C129" s="113">
        <v>0</v>
      </c>
      <c r="D129" s="113">
        <v>0</v>
      </c>
      <c r="E129" s="113">
        <v>0</v>
      </c>
      <c r="F129" s="113">
        <v>0</v>
      </c>
      <c r="G129" s="113">
        <v>0</v>
      </c>
      <c r="H129" s="113">
        <f t="shared" si="22"/>
        <v>0</v>
      </c>
    </row>
    <row r="130" spans="1:8">
      <c r="A130" s="69"/>
      <c r="B130" s="68" t="s">
        <v>349</v>
      </c>
      <c r="C130" s="113">
        <v>0</v>
      </c>
      <c r="D130" s="113">
        <v>0</v>
      </c>
      <c r="E130" s="113">
        <v>0</v>
      </c>
      <c r="F130" s="113">
        <v>0</v>
      </c>
      <c r="G130" s="113">
        <v>0</v>
      </c>
      <c r="H130" s="113">
        <f t="shared" si="22"/>
        <v>0</v>
      </c>
    </row>
    <row r="131" spans="1:8">
      <c r="A131" s="69"/>
      <c r="B131" s="68" t="s">
        <v>350</v>
      </c>
      <c r="C131" s="113">
        <v>0</v>
      </c>
      <c r="D131" s="113">
        <v>0</v>
      </c>
      <c r="E131" s="113">
        <v>0</v>
      </c>
      <c r="F131" s="113">
        <v>0</v>
      </c>
      <c r="G131" s="113">
        <v>0</v>
      </c>
      <c r="H131" s="113">
        <f t="shared" si="22"/>
        <v>0</v>
      </c>
    </row>
    <row r="132" spans="1:8">
      <c r="A132" s="301" t="s">
        <v>351</v>
      </c>
      <c r="B132" s="300"/>
      <c r="C132" s="113">
        <f>C133+C134+C135</f>
        <v>0</v>
      </c>
      <c r="D132" s="114">
        <f t="shared" ref="D132:H132" si="23">D133+D134+D135</f>
        <v>0</v>
      </c>
      <c r="E132" s="114">
        <f t="shared" si="23"/>
        <v>0</v>
      </c>
      <c r="F132" s="114">
        <f t="shared" si="23"/>
        <v>0</v>
      </c>
      <c r="G132" s="114">
        <f t="shared" si="23"/>
        <v>0</v>
      </c>
      <c r="H132" s="114">
        <f t="shared" si="23"/>
        <v>0</v>
      </c>
    </row>
    <row r="133" spans="1:8">
      <c r="A133" s="69"/>
      <c r="B133" s="68" t="s">
        <v>352</v>
      </c>
      <c r="C133" s="113">
        <v>0</v>
      </c>
      <c r="D133" s="113">
        <v>0</v>
      </c>
      <c r="E133" s="113">
        <v>0</v>
      </c>
      <c r="F133" s="113">
        <v>0</v>
      </c>
      <c r="G133" s="113">
        <v>0</v>
      </c>
      <c r="H133" s="113">
        <f t="shared" ref="H133:H135" si="24">E133-F133</f>
        <v>0</v>
      </c>
    </row>
    <row r="134" spans="1:8">
      <c r="A134" s="69"/>
      <c r="B134" s="68" t="s">
        <v>353</v>
      </c>
      <c r="C134" s="113">
        <v>0</v>
      </c>
      <c r="D134" s="113">
        <v>0</v>
      </c>
      <c r="E134" s="113">
        <v>0</v>
      </c>
      <c r="F134" s="113">
        <v>0</v>
      </c>
      <c r="G134" s="113">
        <v>0</v>
      </c>
      <c r="H134" s="113">
        <f t="shared" si="24"/>
        <v>0</v>
      </c>
    </row>
    <row r="135" spans="1:8">
      <c r="A135" s="69"/>
      <c r="B135" s="68" t="s">
        <v>354</v>
      </c>
      <c r="C135" s="113">
        <v>0</v>
      </c>
      <c r="D135" s="113">
        <v>0</v>
      </c>
      <c r="E135" s="113">
        <v>0</v>
      </c>
      <c r="F135" s="113">
        <v>0</v>
      </c>
      <c r="G135" s="113">
        <v>0</v>
      </c>
      <c r="H135" s="113">
        <f t="shared" si="24"/>
        <v>0</v>
      </c>
    </row>
    <row r="136" spans="1:8" ht="21" customHeight="1">
      <c r="A136" s="299" t="s">
        <v>432</v>
      </c>
      <c r="B136" s="300"/>
      <c r="C136" s="113">
        <f>SUM(C137:C144)</f>
        <v>0</v>
      </c>
      <c r="D136" s="114">
        <f t="shared" ref="D136:H136" si="25">SUM(D137:D144)</f>
        <v>0</v>
      </c>
      <c r="E136" s="114">
        <f t="shared" si="25"/>
        <v>0</v>
      </c>
      <c r="F136" s="114">
        <f t="shared" si="25"/>
        <v>0</v>
      </c>
      <c r="G136" s="114">
        <f t="shared" si="25"/>
        <v>0</v>
      </c>
      <c r="H136" s="114">
        <f t="shared" si="25"/>
        <v>0</v>
      </c>
    </row>
    <row r="137" spans="1:8">
      <c r="A137" s="69"/>
      <c r="B137" s="68" t="s">
        <v>355</v>
      </c>
      <c r="C137" s="113">
        <v>0</v>
      </c>
      <c r="D137" s="113">
        <v>0</v>
      </c>
      <c r="E137" s="113">
        <v>0</v>
      </c>
      <c r="F137" s="113">
        <v>0</v>
      </c>
      <c r="G137" s="113">
        <v>0</v>
      </c>
      <c r="H137" s="113">
        <f t="shared" ref="H137:H144" si="26">E137-F137</f>
        <v>0</v>
      </c>
    </row>
    <row r="138" spans="1:8">
      <c r="A138" s="69"/>
      <c r="B138" s="68" t="s">
        <v>356</v>
      </c>
      <c r="C138" s="113">
        <v>0</v>
      </c>
      <c r="D138" s="113">
        <v>0</v>
      </c>
      <c r="E138" s="113">
        <v>0</v>
      </c>
      <c r="F138" s="113">
        <v>0</v>
      </c>
      <c r="G138" s="113">
        <v>0</v>
      </c>
      <c r="H138" s="113">
        <f t="shared" si="26"/>
        <v>0</v>
      </c>
    </row>
    <row r="139" spans="1:8">
      <c r="A139" s="69"/>
      <c r="B139" s="68" t="s">
        <v>357</v>
      </c>
      <c r="C139" s="113">
        <v>0</v>
      </c>
      <c r="D139" s="113">
        <v>0</v>
      </c>
      <c r="E139" s="113">
        <v>0</v>
      </c>
      <c r="F139" s="113">
        <v>0</v>
      </c>
      <c r="G139" s="113">
        <v>0</v>
      </c>
      <c r="H139" s="113">
        <f t="shared" si="26"/>
        <v>0</v>
      </c>
    </row>
    <row r="140" spans="1:8">
      <c r="A140" s="69"/>
      <c r="B140" s="68" t="s">
        <v>358</v>
      </c>
      <c r="C140" s="113">
        <v>0</v>
      </c>
      <c r="D140" s="113">
        <v>0</v>
      </c>
      <c r="E140" s="113">
        <v>0</v>
      </c>
      <c r="F140" s="113">
        <v>0</v>
      </c>
      <c r="G140" s="113">
        <v>0</v>
      </c>
      <c r="H140" s="113">
        <f t="shared" si="26"/>
        <v>0</v>
      </c>
    </row>
    <row r="141" spans="1:8">
      <c r="A141" s="69"/>
      <c r="B141" s="68" t="s">
        <v>359</v>
      </c>
      <c r="C141" s="113">
        <v>0</v>
      </c>
      <c r="D141" s="113">
        <v>0</v>
      </c>
      <c r="E141" s="113">
        <v>0</v>
      </c>
      <c r="F141" s="113">
        <v>0</v>
      </c>
      <c r="G141" s="113">
        <v>0</v>
      </c>
      <c r="H141" s="113">
        <f t="shared" si="26"/>
        <v>0</v>
      </c>
    </row>
    <row r="142" spans="1:8">
      <c r="A142" s="69"/>
      <c r="B142" s="68" t="s">
        <v>360</v>
      </c>
      <c r="C142" s="113">
        <v>0</v>
      </c>
      <c r="D142" s="113">
        <v>0</v>
      </c>
      <c r="E142" s="113">
        <v>0</v>
      </c>
      <c r="F142" s="113">
        <v>0</v>
      </c>
      <c r="G142" s="113">
        <v>0</v>
      </c>
      <c r="H142" s="113">
        <f t="shared" si="26"/>
        <v>0</v>
      </c>
    </row>
    <row r="143" spans="1:8">
      <c r="A143" s="69"/>
      <c r="B143" s="68" t="s">
        <v>361</v>
      </c>
      <c r="C143" s="113">
        <v>0</v>
      </c>
      <c r="D143" s="113">
        <v>0</v>
      </c>
      <c r="E143" s="113">
        <v>0</v>
      </c>
      <c r="F143" s="113">
        <v>0</v>
      </c>
      <c r="G143" s="113">
        <v>0</v>
      </c>
      <c r="H143" s="113">
        <f t="shared" si="26"/>
        <v>0</v>
      </c>
    </row>
    <row r="144" spans="1:8">
      <c r="A144" s="69"/>
      <c r="B144" s="68" t="s">
        <v>362</v>
      </c>
      <c r="C144" s="113">
        <v>0</v>
      </c>
      <c r="D144" s="113">
        <v>0</v>
      </c>
      <c r="E144" s="113">
        <v>0</v>
      </c>
      <c r="F144" s="113">
        <v>0</v>
      </c>
      <c r="G144" s="113">
        <v>0</v>
      </c>
      <c r="H144" s="113">
        <f t="shared" si="26"/>
        <v>0</v>
      </c>
    </row>
    <row r="145" spans="1:8">
      <c r="A145" s="301" t="s">
        <v>363</v>
      </c>
      <c r="B145" s="300"/>
      <c r="C145" s="113">
        <f>C146+C147+C148</f>
        <v>0</v>
      </c>
      <c r="D145" s="114">
        <f t="shared" ref="D145:H145" si="27">D146+D147+D148</f>
        <v>0</v>
      </c>
      <c r="E145" s="114">
        <f t="shared" si="27"/>
        <v>0</v>
      </c>
      <c r="F145" s="114">
        <f t="shared" si="27"/>
        <v>0</v>
      </c>
      <c r="G145" s="114">
        <f t="shared" si="27"/>
        <v>0</v>
      </c>
      <c r="H145" s="114">
        <f t="shared" si="27"/>
        <v>0</v>
      </c>
    </row>
    <row r="146" spans="1:8">
      <c r="A146" s="69"/>
      <c r="B146" s="68" t="s">
        <v>364</v>
      </c>
      <c r="C146" s="113">
        <v>0</v>
      </c>
      <c r="D146" s="114">
        <v>0</v>
      </c>
      <c r="E146" s="114">
        <v>0</v>
      </c>
      <c r="F146" s="114">
        <v>0</v>
      </c>
      <c r="G146" s="114">
        <v>0</v>
      </c>
      <c r="H146" s="114">
        <f t="shared" ref="H146:H156" si="28">E146-F146</f>
        <v>0</v>
      </c>
    </row>
    <row r="147" spans="1:8">
      <c r="A147" s="69"/>
      <c r="B147" s="68" t="s">
        <v>365</v>
      </c>
      <c r="C147" s="113">
        <v>0</v>
      </c>
      <c r="D147" s="114">
        <v>0</v>
      </c>
      <c r="E147" s="114">
        <v>0</v>
      </c>
      <c r="F147" s="114">
        <v>0</v>
      </c>
      <c r="G147" s="114">
        <v>0</v>
      </c>
      <c r="H147" s="114">
        <f t="shared" si="28"/>
        <v>0</v>
      </c>
    </row>
    <row r="148" spans="1:8">
      <c r="A148" s="69"/>
      <c r="B148" s="68" t="s">
        <v>366</v>
      </c>
      <c r="C148" s="113">
        <v>0</v>
      </c>
      <c r="D148" s="114">
        <v>0</v>
      </c>
      <c r="E148" s="114">
        <v>0</v>
      </c>
      <c r="F148" s="114">
        <v>0</v>
      </c>
      <c r="G148" s="114">
        <v>0</v>
      </c>
      <c r="H148" s="114">
        <f t="shared" si="28"/>
        <v>0</v>
      </c>
    </row>
    <row r="149" spans="1:8">
      <c r="A149" s="301" t="s">
        <v>367</v>
      </c>
      <c r="B149" s="300"/>
      <c r="C149" s="113">
        <f>C150+C151+C152+C153+C154+C155+C156</f>
        <v>0</v>
      </c>
      <c r="D149" s="113">
        <f t="shared" ref="D149:H149" si="29">D150+D151+D152+D153+D154+D155+D156</f>
        <v>0</v>
      </c>
      <c r="E149" s="113">
        <f t="shared" si="29"/>
        <v>0</v>
      </c>
      <c r="F149" s="113">
        <f t="shared" si="29"/>
        <v>0</v>
      </c>
      <c r="G149" s="113">
        <f t="shared" si="29"/>
        <v>0</v>
      </c>
      <c r="H149" s="113">
        <f t="shared" si="29"/>
        <v>0</v>
      </c>
    </row>
    <row r="150" spans="1:8">
      <c r="A150" s="69"/>
      <c r="B150" s="68" t="s">
        <v>368</v>
      </c>
      <c r="C150" s="113">
        <v>0</v>
      </c>
      <c r="D150" s="114">
        <v>0</v>
      </c>
      <c r="E150" s="114">
        <v>0</v>
      </c>
      <c r="F150" s="114">
        <v>0</v>
      </c>
      <c r="G150" s="114">
        <v>0</v>
      </c>
      <c r="H150" s="114">
        <f t="shared" si="28"/>
        <v>0</v>
      </c>
    </row>
    <row r="151" spans="1:8">
      <c r="A151" s="69"/>
      <c r="B151" s="68" t="s">
        <v>369</v>
      </c>
      <c r="C151" s="113">
        <v>0</v>
      </c>
      <c r="D151" s="114">
        <v>0</v>
      </c>
      <c r="E151" s="114">
        <v>0</v>
      </c>
      <c r="F151" s="114">
        <v>0</v>
      </c>
      <c r="G151" s="114">
        <v>0</v>
      </c>
      <c r="H151" s="114">
        <f t="shared" si="28"/>
        <v>0</v>
      </c>
    </row>
    <row r="152" spans="1:8">
      <c r="A152" s="69"/>
      <c r="B152" s="68" t="s">
        <v>370</v>
      </c>
      <c r="C152" s="113">
        <v>0</v>
      </c>
      <c r="D152" s="114">
        <v>0</v>
      </c>
      <c r="E152" s="114">
        <v>0</v>
      </c>
      <c r="F152" s="114">
        <v>0</v>
      </c>
      <c r="G152" s="114">
        <v>0</v>
      </c>
      <c r="H152" s="114">
        <f t="shared" si="28"/>
        <v>0</v>
      </c>
    </row>
    <row r="153" spans="1:8">
      <c r="A153" s="69"/>
      <c r="B153" s="68" t="s">
        <v>371</v>
      </c>
      <c r="C153" s="113">
        <v>0</v>
      </c>
      <c r="D153" s="114">
        <v>0</v>
      </c>
      <c r="E153" s="114">
        <v>0</v>
      </c>
      <c r="F153" s="114">
        <v>0</v>
      </c>
      <c r="G153" s="114">
        <v>0</v>
      </c>
      <c r="H153" s="114">
        <f t="shared" si="28"/>
        <v>0</v>
      </c>
    </row>
    <row r="154" spans="1:8">
      <c r="A154" s="69"/>
      <c r="B154" s="68" t="s">
        <v>372</v>
      </c>
      <c r="C154" s="113">
        <v>0</v>
      </c>
      <c r="D154" s="114">
        <v>0</v>
      </c>
      <c r="E154" s="114">
        <v>0</v>
      </c>
      <c r="F154" s="114">
        <v>0</v>
      </c>
      <c r="G154" s="114">
        <v>0</v>
      </c>
      <c r="H154" s="114">
        <f t="shared" si="28"/>
        <v>0</v>
      </c>
    </row>
    <row r="155" spans="1:8">
      <c r="A155" s="69"/>
      <c r="B155" s="68" t="s">
        <v>373</v>
      </c>
      <c r="C155" s="113">
        <v>0</v>
      </c>
      <c r="D155" s="114">
        <v>0</v>
      </c>
      <c r="E155" s="114">
        <v>0</v>
      </c>
      <c r="F155" s="114">
        <v>0</v>
      </c>
      <c r="G155" s="114">
        <v>0</v>
      </c>
      <c r="H155" s="114">
        <f t="shared" si="28"/>
        <v>0</v>
      </c>
    </row>
    <row r="156" spans="1:8">
      <c r="A156" s="69"/>
      <c r="B156" s="68" t="s">
        <v>374</v>
      </c>
      <c r="C156" s="113">
        <v>0</v>
      </c>
      <c r="D156" s="114">
        <v>0</v>
      </c>
      <c r="E156" s="114">
        <v>0</v>
      </c>
      <c r="F156" s="114">
        <v>0</v>
      </c>
      <c r="G156" s="114">
        <v>0</v>
      </c>
      <c r="H156" s="114">
        <f t="shared" si="28"/>
        <v>0</v>
      </c>
    </row>
    <row r="157" spans="1:8">
      <c r="A157" s="69"/>
      <c r="B157" s="68"/>
      <c r="C157" s="70"/>
      <c r="D157" s="71"/>
      <c r="E157" s="71"/>
      <c r="F157" s="71"/>
      <c r="G157" s="71"/>
      <c r="H157" s="71"/>
    </row>
    <row r="158" spans="1:8">
      <c r="A158" s="297" t="s">
        <v>376</v>
      </c>
      <c r="B158" s="298"/>
      <c r="C158" s="131">
        <f>C8+C83</f>
        <v>60000</v>
      </c>
      <c r="D158" s="132">
        <f t="shared" ref="D158:H158" si="30">D8+D83</f>
        <v>0</v>
      </c>
      <c r="E158" s="132">
        <f t="shared" si="30"/>
        <v>60000</v>
      </c>
      <c r="F158" s="132">
        <f t="shared" si="30"/>
        <v>56954</v>
      </c>
      <c r="G158" s="132">
        <f t="shared" si="30"/>
        <v>56954</v>
      </c>
      <c r="H158" s="132">
        <f t="shared" si="30"/>
        <v>3046</v>
      </c>
    </row>
    <row r="159" spans="1:8" ht="15.75" thickBot="1">
      <c r="A159" s="72"/>
      <c r="B159" s="73"/>
      <c r="C159" s="74"/>
      <c r="D159" s="75"/>
      <c r="E159" s="75"/>
      <c r="F159" s="75"/>
      <c r="G159" s="75"/>
      <c r="H159" s="75"/>
    </row>
    <row r="161" spans="2:8">
      <c r="B161" s="201" t="s">
        <v>429</v>
      </c>
      <c r="C161" s="201"/>
      <c r="D161" s="158"/>
      <c r="E161" s="150"/>
      <c r="F161" s="201" t="s">
        <v>421</v>
      </c>
      <c r="G161" s="201"/>
      <c r="H161" s="201"/>
    </row>
    <row r="162" spans="2:8" ht="13.5" customHeight="1">
      <c r="B162" s="195" t="s">
        <v>427</v>
      </c>
      <c r="C162" s="195"/>
      <c r="D162" s="158"/>
      <c r="E162" s="150"/>
      <c r="F162" s="183" t="s">
        <v>426</v>
      </c>
      <c r="G162" s="183"/>
      <c r="H162" s="183"/>
    </row>
  </sheetData>
  <mergeCells count="34">
    <mergeCell ref="F161:H161"/>
    <mergeCell ref="F162:H162"/>
    <mergeCell ref="B161:C161"/>
    <mergeCell ref="B162:C162"/>
    <mergeCell ref="A132:B132"/>
    <mergeCell ref="A136:B136"/>
    <mergeCell ref="A145:B145"/>
    <mergeCell ref="A149:B149"/>
    <mergeCell ref="A158:B158"/>
    <mergeCell ref="A61:B61"/>
    <mergeCell ref="A70:B70"/>
    <mergeCell ref="A74:B74"/>
    <mergeCell ref="A82:B82"/>
    <mergeCell ref="A122:B122"/>
    <mergeCell ref="A83:B83"/>
    <mergeCell ref="A92:B92"/>
    <mergeCell ref="A102:B102"/>
    <mergeCell ref="A112:B112"/>
    <mergeCell ref="A84:B84"/>
    <mergeCell ref="A57:B5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86614173228346458" right="0" top="0.55118110236220474" bottom="0" header="0.31496062992125984" footer="0.31496062992125984"/>
  <pageSetup scale="6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opLeftCell="A11" zoomScale="150" zoomScaleNormal="150" workbookViewId="0">
      <selection activeCell="F72" sqref="F72"/>
    </sheetView>
  </sheetViews>
  <sheetFormatPr baseColWidth="10" defaultRowHeight="15"/>
  <cols>
    <col min="1" max="1" width="24.85546875" customWidth="1"/>
    <col min="2" max="2" width="10" customWidth="1"/>
    <col min="3" max="3" width="11.42578125" customWidth="1"/>
    <col min="4" max="7" width="10" customWidth="1"/>
  </cols>
  <sheetData>
    <row r="1" spans="1:7">
      <c r="A1" s="308" t="s">
        <v>420</v>
      </c>
      <c r="B1" s="309"/>
      <c r="C1" s="309"/>
      <c r="D1" s="309"/>
      <c r="E1" s="309"/>
      <c r="F1" s="309"/>
      <c r="G1" s="310"/>
    </row>
    <row r="2" spans="1:7">
      <c r="A2" s="311" t="s">
        <v>298</v>
      </c>
      <c r="B2" s="312"/>
      <c r="C2" s="312"/>
      <c r="D2" s="312"/>
      <c r="E2" s="312"/>
      <c r="F2" s="312"/>
      <c r="G2" s="313"/>
    </row>
    <row r="3" spans="1:7">
      <c r="A3" s="311" t="s">
        <v>377</v>
      </c>
      <c r="B3" s="312"/>
      <c r="C3" s="312"/>
      <c r="D3" s="312"/>
      <c r="E3" s="312"/>
      <c r="F3" s="312"/>
      <c r="G3" s="313"/>
    </row>
    <row r="4" spans="1:7">
      <c r="A4" s="311" t="s">
        <v>438</v>
      </c>
      <c r="B4" s="312"/>
      <c r="C4" s="312"/>
      <c r="D4" s="312"/>
      <c r="E4" s="312"/>
      <c r="F4" s="312"/>
      <c r="G4" s="313"/>
    </row>
    <row r="5" spans="1:7" ht="15.75" thickBot="1">
      <c r="A5" s="314" t="s">
        <v>1</v>
      </c>
      <c r="B5" s="315"/>
      <c r="C5" s="315"/>
      <c r="D5" s="315"/>
      <c r="E5" s="315"/>
      <c r="F5" s="315"/>
      <c r="G5" s="316"/>
    </row>
    <row r="6" spans="1:7" ht="15.75" thickBot="1">
      <c r="A6" s="228" t="s">
        <v>2</v>
      </c>
      <c r="B6" s="224" t="s">
        <v>300</v>
      </c>
      <c r="C6" s="225"/>
      <c r="D6" s="225"/>
      <c r="E6" s="225"/>
      <c r="F6" s="226"/>
      <c r="G6" s="228" t="s">
        <v>301</v>
      </c>
    </row>
    <row r="7" spans="1:7" ht="18.75" thickBot="1">
      <c r="A7" s="229"/>
      <c r="B7" s="90" t="s">
        <v>186</v>
      </c>
      <c r="C7" s="90" t="s">
        <v>231</v>
      </c>
      <c r="D7" s="90" t="s">
        <v>232</v>
      </c>
      <c r="E7" s="90" t="s">
        <v>187</v>
      </c>
      <c r="F7" s="90" t="s">
        <v>205</v>
      </c>
      <c r="G7" s="229"/>
    </row>
    <row r="8" spans="1:7">
      <c r="A8" s="29" t="s">
        <v>378</v>
      </c>
      <c r="B8" s="302">
        <f t="shared" ref="B8:G8" si="0">B10+B11+B12+B13+B14+B15+B16+B17</f>
        <v>60000</v>
      </c>
      <c r="C8" s="304">
        <f t="shared" si="0"/>
        <v>0</v>
      </c>
      <c r="D8" s="306">
        <f t="shared" si="0"/>
        <v>60000</v>
      </c>
      <c r="E8" s="302">
        <f t="shared" si="0"/>
        <v>56954</v>
      </c>
      <c r="F8" s="302">
        <f t="shared" si="0"/>
        <v>56954</v>
      </c>
      <c r="G8" s="302">
        <f t="shared" si="0"/>
        <v>3046</v>
      </c>
    </row>
    <row r="9" spans="1:7">
      <c r="A9" s="29" t="s">
        <v>379</v>
      </c>
      <c r="B9" s="303"/>
      <c r="C9" s="305"/>
      <c r="D9" s="307"/>
      <c r="E9" s="303"/>
      <c r="F9" s="303"/>
      <c r="G9" s="303"/>
    </row>
    <row r="10" spans="1:7">
      <c r="A10" s="77" t="s">
        <v>436</v>
      </c>
      <c r="B10" s="142">
        <f>BPRES4!B10</f>
        <v>60000</v>
      </c>
      <c r="C10" s="106">
        <v>0</v>
      </c>
      <c r="D10" s="143">
        <f>B10+C10</f>
        <v>60000</v>
      </c>
      <c r="E10" s="143">
        <f>EAPED6A!F31</f>
        <v>56954</v>
      </c>
      <c r="F10" s="143">
        <f>E10</f>
        <v>56954</v>
      </c>
      <c r="G10" s="133">
        <f>D10-E10</f>
        <v>3046</v>
      </c>
    </row>
    <row r="11" spans="1:7">
      <c r="A11" s="77"/>
      <c r="B11" s="106">
        <v>0</v>
      </c>
      <c r="C11" s="106">
        <v>0</v>
      </c>
      <c r="D11" s="106">
        <v>0</v>
      </c>
      <c r="E11" s="106">
        <v>0</v>
      </c>
      <c r="F11" s="106">
        <v>0</v>
      </c>
      <c r="G11" s="106">
        <f t="shared" ref="G11:G17" si="1">D11-E11</f>
        <v>0</v>
      </c>
    </row>
    <row r="12" spans="1:7" hidden="1">
      <c r="A12" s="77"/>
      <c r="B12" s="106">
        <v>0</v>
      </c>
      <c r="C12" s="106">
        <v>0</v>
      </c>
      <c r="D12" s="106">
        <v>0</v>
      </c>
      <c r="E12" s="106">
        <v>0</v>
      </c>
      <c r="F12" s="106">
        <v>0</v>
      </c>
      <c r="G12" s="106">
        <f t="shared" si="1"/>
        <v>0</v>
      </c>
    </row>
    <row r="13" spans="1:7" hidden="1">
      <c r="A13" s="77"/>
      <c r="B13" s="106">
        <v>0</v>
      </c>
      <c r="C13" s="106">
        <v>0</v>
      </c>
      <c r="D13" s="106">
        <v>0</v>
      </c>
      <c r="E13" s="106">
        <v>0</v>
      </c>
      <c r="F13" s="106">
        <v>0</v>
      </c>
      <c r="G13" s="106">
        <f t="shared" si="1"/>
        <v>0</v>
      </c>
    </row>
    <row r="14" spans="1:7" hidden="1">
      <c r="A14" s="77"/>
      <c r="B14" s="106">
        <v>0</v>
      </c>
      <c r="C14" s="106">
        <v>0</v>
      </c>
      <c r="D14" s="106">
        <v>0</v>
      </c>
      <c r="E14" s="106">
        <v>0</v>
      </c>
      <c r="F14" s="106">
        <v>0</v>
      </c>
      <c r="G14" s="106">
        <f t="shared" si="1"/>
        <v>0</v>
      </c>
    </row>
    <row r="15" spans="1:7" hidden="1">
      <c r="A15" s="77"/>
      <c r="B15" s="106">
        <v>0</v>
      </c>
      <c r="C15" s="106">
        <v>0</v>
      </c>
      <c r="D15" s="106">
        <v>0</v>
      </c>
      <c r="E15" s="106">
        <v>0</v>
      </c>
      <c r="F15" s="106">
        <v>0</v>
      </c>
      <c r="G15" s="106">
        <f t="shared" si="1"/>
        <v>0</v>
      </c>
    </row>
    <row r="16" spans="1:7" hidden="1">
      <c r="A16" s="77"/>
      <c r="B16" s="106">
        <v>0</v>
      </c>
      <c r="C16" s="106">
        <v>0</v>
      </c>
      <c r="D16" s="106">
        <v>0</v>
      </c>
      <c r="E16" s="106">
        <v>0</v>
      </c>
      <c r="F16" s="106">
        <v>0</v>
      </c>
      <c r="G16" s="106">
        <f t="shared" si="1"/>
        <v>0</v>
      </c>
    </row>
    <row r="17" spans="1:7">
      <c r="A17" s="77"/>
      <c r="B17" s="106">
        <v>0</v>
      </c>
      <c r="C17" s="106">
        <v>0</v>
      </c>
      <c r="D17" s="106">
        <v>0</v>
      </c>
      <c r="E17" s="106">
        <v>0</v>
      </c>
      <c r="F17" s="106">
        <v>0</v>
      </c>
      <c r="G17" s="106">
        <f t="shared" si="1"/>
        <v>0</v>
      </c>
    </row>
    <row r="18" spans="1:7">
      <c r="A18" s="77"/>
      <c r="B18" s="76"/>
      <c r="C18" s="76"/>
      <c r="D18" s="76"/>
      <c r="E18" s="76"/>
      <c r="F18" s="76"/>
      <c r="G18" s="76"/>
    </row>
    <row r="19" spans="1:7">
      <c r="A19" s="78" t="s">
        <v>380</v>
      </c>
      <c r="B19" s="305">
        <f t="shared" ref="B19:G19" si="2">B21+B22+B23+B24+B25+B26+B27+B28</f>
        <v>0</v>
      </c>
      <c r="C19" s="305">
        <f t="shared" si="2"/>
        <v>0</v>
      </c>
      <c r="D19" s="305">
        <f t="shared" si="2"/>
        <v>0</v>
      </c>
      <c r="E19" s="305">
        <f t="shared" si="2"/>
        <v>0</v>
      </c>
      <c r="F19" s="305">
        <f t="shared" si="2"/>
        <v>0</v>
      </c>
      <c r="G19" s="305">
        <f t="shared" si="2"/>
        <v>0</v>
      </c>
    </row>
    <row r="20" spans="1:7">
      <c r="A20" s="78" t="s">
        <v>381</v>
      </c>
      <c r="B20" s="305"/>
      <c r="C20" s="305"/>
      <c r="D20" s="305"/>
      <c r="E20" s="305"/>
      <c r="F20" s="305"/>
      <c r="G20" s="305"/>
    </row>
    <row r="21" spans="1:7">
      <c r="A21" s="77"/>
      <c r="B21" s="106">
        <v>0</v>
      </c>
      <c r="C21" s="106">
        <v>0</v>
      </c>
      <c r="D21" s="106">
        <v>0</v>
      </c>
      <c r="E21" s="106">
        <v>0</v>
      </c>
      <c r="F21" s="106">
        <v>0</v>
      </c>
      <c r="G21" s="106">
        <f t="shared" ref="G21:G28" si="3">D21-E21</f>
        <v>0</v>
      </c>
    </row>
    <row r="22" spans="1:7" hidden="1">
      <c r="A22" s="77"/>
      <c r="B22" s="106">
        <v>0</v>
      </c>
      <c r="C22" s="106">
        <v>0</v>
      </c>
      <c r="D22" s="106">
        <v>0</v>
      </c>
      <c r="E22" s="106">
        <v>0</v>
      </c>
      <c r="F22" s="106">
        <v>0</v>
      </c>
      <c r="G22" s="106">
        <f t="shared" si="3"/>
        <v>0</v>
      </c>
    </row>
    <row r="23" spans="1:7" hidden="1">
      <c r="A23" s="77"/>
      <c r="B23" s="106">
        <v>0</v>
      </c>
      <c r="C23" s="106">
        <v>0</v>
      </c>
      <c r="D23" s="106">
        <v>0</v>
      </c>
      <c r="E23" s="106">
        <v>0</v>
      </c>
      <c r="F23" s="106">
        <v>0</v>
      </c>
      <c r="G23" s="106">
        <f t="shared" si="3"/>
        <v>0</v>
      </c>
    </row>
    <row r="24" spans="1:7" hidden="1">
      <c r="A24" s="77"/>
      <c r="B24" s="106">
        <v>0</v>
      </c>
      <c r="C24" s="106">
        <v>0</v>
      </c>
      <c r="D24" s="106">
        <v>0</v>
      </c>
      <c r="E24" s="106">
        <v>0</v>
      </c>
      <c r="F24" s="106">
        <v>0</v>
      </c>
      <c r="G24" s="106">
        <f t="shared" si="3"/>
        <v>0</v>
      </c>
    </row>
    <row r="25" spans="1:7" hidden="1">
      <c r="A25" s="77"/>
      <c r="B25" s="106">
        <v>0</v>
      </c>
      <c r="C25" s="106">
        <v>0</v>
      </c>
      <c r="D25" s="106">
        <v>0</v>
      </c>
      <c r="E25" s="106">
        <v>0</v>
      </c>
      <c r="F25" s="106">
        <v>0</v>
      </c>
      <c r="G25" s="106">
        <f t="shared" si="3"/>
        <v>0</v>
      </c>
    </row>
    <row r="26" spans="1:7" hidden="1">
      <c r="A26" s="77"/>
      <c r="B26" s="106">
        <v>0</v>
      </c>
      <c r="C26" s="106">
        <v>0</v>
      </c>
      <c r="D26" s="106">
        <v>0</v>
      </c>
      <c r="E26" s="106">
        <v>0</v>
      </c>
      <c r="F26" s="106">
        <v>0</v>
      </c>
      <c r="G26" s="106">
        <f t="shared" si="3"/>
        <v>0</v>
      </c>
    </row>
    <row r="27" spans="1:7">
      <c r="A27" s="77"/>
      <c r="B27" s="106">
        <v>0</v>
      </c>
      <c r="C27" s="106">
        <v>0</v>
      </c>
      <c r="D27" s="106">
        <v>0</v>
      </c>
      <c r="E27" s="106">
        <v>0</v>
      </c>
      <c r="F27" s="106">
        <v>0</v>
      </c>
      <c r="G27" s="106">
        <f t="shared" si="3"/>
        <v>0</v>
      </c>
    </row>
    <row r="28" spans="1:7">
      <c r="A28" s="77"/>
      <c r="B28" s="106">
        <v>0</v>
      </c>
      <c r="C28" s="106">
        <v>0</v>
      </c>
      <c r="D28" s="106">
        <v>0</v>
      </c>
      <c r="E28" s="106">
        <v>0</v>
      </c>
      <c r="F28" s="106">
        <v>0</v>
      </c>
      <c r="G28" s="106">
        <f t="shared" si="3"/>
        <v>0</v>
      </c>
    </row>
    <row r="29" spans="1:7">
      <c r="A29" s="79"/>
      <c r="B29" s="76"/>
      <c r="C29" s="76"/>
      <c r="D29" s="76"/>
      <c r="E29" s="76"/>
      <c r="F29" s="76"/>
      <c r="G29" s="76"/>
    </row>
    <row r="30" spans="1:7">
      <c r="A30" s="80" t="s">
        <v>376</v>
      </c>
      <c r="B30" s="133">
        <f t="shared" ref="B30:G30" si="4">B8+B19</f>
        <v>60000</v>
      </c>
      <c r="C30" s="106">
        <f t="shared" si="4"/>
        <v>0</v>
      </c>
      <c r="D30" s="133">
        <f t="shared" si="4"/>
        <v>60000</v>
      </c>
      <c r="E30" s="133">
        <f t="shared" si="4"/>
        <v>56954</v>
      </c>
      <c r="F30" s="133">
        <f t="shared" si="4"/>
        <v>56954</v>
      </c>
      <c r="G30" s="133">
        <f t="shared" si="4"/>
        <v>3046</v>
      </c>
    </row>
    <row r="31" spans="1:7" ht="15.75" thickBot="1">
      <c r="A31" s="35"/>
      <c r="B31" s="81"/>
      <c r="C31" s="81"/>
      <c r="D31" s="81"/>
      <c r="E31" s="81"/>
      <c r="F31" s="81"/>
      <c r="G31" s="81"/>
    </row>
    <row r="32" spans="1:7">
      <c r="A32" s="227"/>
      <c r="B32" s="227"/>
      <c r="C32" s="227"/>
      <c r="D32" s="227"/>
      <c r="E32" s="227"/>
      <c r="F32" s="227"/>
      <c r="G32" s="227"/>
    </row>
    <row r="34" spans="1:7">
      <c r="A34" s="201" t="s">
        <v>429</v>
      </c>
      <c r="B34" s="201"/>
      <c r="C34" s="201"/>
      <c r="D34" s="150"/>
      <c r="E34" s="201" t="s">
        <v>421</v>
      </c>
      <c r="F34" s="201"/>
      <c r="G34" s="201"/>
    </row>
    <row r="35" spans="1:7" ht="15" customHeight="1">
      <c r="A35" s="182" t="s">
        <v>427</v>
      </c>
      <c r="B35" s="182"/>
      <c r="C35" s="182"/>
      <c r="D35" s="150"/>
      <c r="E35" s="183" t="s">
        <v>426</v>
      </c>
      <c r="F35" s="183"/>
      <c r="G35" s="183"/>
    </row>
  </sheetData>
  <mergeCells count="25">
    <mergeCell ref="E34:G34"/>
    <mergeCell ref="A34:C34"/>
    <mergeCell ref="A35:C35"/>
    <mergeCell ref="E35:G35"/>
    <mergeCell ref="G8:G9"/>
    <mergeCell ref="A32:G32"/>
    <mergeCell ref="B19:B20"/>
    <mergeCell ref="C19:C20"/>
    <mergeCell ref="D19:D20"/>
    <mergeCell ref="E19:E20"/>
    <mergeCell ref="F19:F20"/>
    <mergeCell ref="G19:G20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topLeftCell="C70" zoomScale="150" zoomScaleNormal="150" workbookViewId="0">
      <selection activeCell="F72" sqref="F72"/>
    </sheetView>
  </sheetViews>
  <sheetFormatPr baseColWidth="10" defaultRowHeight="15"/>
  <cols>
    <col min="1" max="1" width="3.28515625" customWidth="1"/>
    <col min="2" max="2" width="54.42578125" customWidth="1"/>
    <col min="3" max="3" width="13.5703125" customWidth="1"/>
    <col min="4" max="4" width="11.85546875" customWidth="1"/>
    <col min="5" max="5" width="13.5703125" customWidth="1"/>
    <col min="6" max="6" width="11.42578125" customWidth="1"/>
    <col min="7" max="7" width="13.7109375" customWidth="1"/>
    <col min="8" max="8" width="13.5703125" customWidth="1"/>
  </cols>
  <sheetData>
    <row r="1" spans="1:8">
      <c r="A1" s="234" t="s">
        <v>420</v>
      </c>
      <c r="B1" s="235"/>
      <c r="C1" s="235"/>
      <c r="D1" s="235"/>
      <c r="E1" s="235"/>
      <c r="F1" s="235"/>
      <c r="G1" s="235"/>
      <c r="H1" s="318"/>
    </row>
    <row r="2" spans="1:8">
      <c r="A2" s="237" t="s">
        <v>298</v>
      </c>
      <c r="B2" s="238"/>
      <c r="C2" s="238"/>
      <c r="D2" s="238"/>
      <c r="E2" s="238"/>
      <c r="F2" s="238"/>
      <c r="G2" s="238"/>
      <c r="H2" s="319"/>
    </row>
    <row r="3" spans="1:8">
      <c r="A3" s="237" t="s">
        <v>382</v>
      </c>
      <c r="B3" s="238"/>
      <c r="C3" s="238"/>
      <c r="D3" s="238"/>
      <c r="E3" s="238"/>
      <c r="F3" s="238"/>
      <c r="G3" s="238"/>
      <c r="H3" s="319"/>
    </row>
    <row r="4" spans="1:8">
      <c r="A4" s="237" t="s">
        <v>439</v>
      </c>
      <c r="B4" s="238"/>
      <c r="C4" s="238"/>
      <c r="D4" s="238"/>
      <c r="E4" s="238"/>
      <c r="F4" s="238"/>
      <c r="G4" s="238"/>
      <c r="H4" s="319"/>
    </row>
    <row r="5" spans="1:8" ht="15.75" thickBot="1">
      <c r="A5" s="240" t="s">
        <v>1</v>
      </c>
      <c r="B5" s="241"/>
      <c r="C5" s="241"/>
      <c r="D5" s="241"/>
      <c r="E5" s="241"/>
      <c r="F5" s="241"/>
      <c r="G5" s="241"/>
      <c r="H5" s="320"/>
    </row>
    <row r="6" spans="1:8" ht="15.75" thickBot="1">
      <c r="A6" s="234" t="s">
        <v>2</v>
      </c>
      <c r="B6" s="236"/>
      <c r="C6" s="224" t="s">
        <v>300</v>
      </c>
      <c r="D6" s="225"/>
      <c r="E6" s="225"/>
      <c r="F6" s="225"/>
      <c r="G6" s="226"/>
      <c r="H6" s="228" t="s">
        <v>301</v>
      </c>
    </row>
    <row r="7" spans="1:8" ht="18.75" thickBot="1">
      <c r="A7" s="240"/>
      <c r="B7" s="242"/>
      <c r="C7" s="28" t="s">
        <v>186</v>
      </c>
      <c r="D7" s="28" t="s">
        <v>302</v>
      </c>
      <c r="E7" s="28" t="s">
        <v>303</v>
      </c>
      <c r="F7" s="28" t="s">
        <v>187</v>
      </c>
      <c r="G7" s="28" t="s">
        <v>205</v>
      </c>
      <c r="H7" s="229"/>
    </row>
    <row r="8" spans="1:8">
      <c r="A8" s="323"/>
      <c r="B8" s="324"/>
      <c r="C8" s="82"/>
      <c r="D8" s="82"/>
      <c r="E8" s="82"/>
      <c r="F8" s="82"/>
      <c r="G8" s="82"/>
      <c r="H8" s="82"/>
    </row>
    <row r="9" spans="1:8" ht="16.5" customHeight="1">
      <c r="A9" s="317" t="s">
        <v>383</v>
      </c>
      <c r="B9" s="325"/>
      <c r="C9" s="146">
        <f>C10+C20+C29+C40</f>
        <v>60000</v>
      </c>
      <c r="D9" s="118">
        <f t="shared" ref="D9:G9" si="0">D10+D20+D29+D40</f>
        <v>0</v>
      </c>
      <c r="E9" s="146">
        <f t="shared" si="0"/>
        <v>60000</v>
      </c>
      <c r="F9" s="146">
        <f t="shared" si="0"/>
        <v>56954</v>
      </c>
      <c r="G9" s="146">
        <f t="shared" si="0"/>
        <v>56954</v>
      </c>
      <c r="H9" s="146">
        <f>E9-F9</f>
        <v>3046</v>
      </c>
    </row>
    <row r="10" spans="1:8">
      <c r="A10" s="258" t="s">
        <v>384</v>
      </c>
      <c r="B10" s="260"/>
      <c r="C10" s="109">
        <f>C11+C12+C13+C14+C15+C16+C17+C18</f>
        <v>0</v>
      </c>
      <c r="D10" s="109">
        <f t="shared" ref="D10:G10" si="1">D11+D12+D13+D14+D15+D16+D17+D18</f>
        <v>0</v>
      </c>
      <c r="E10" s="109">
        <f t="shared" si="1"/>
        <v>0</v>
      </c>
      <c r="F10" s="109">
        <f t="shared" si="1"/>
        <v>0</v>
      </c>
      <c r="G10" s="109">
        <f t="shared" si="1"/>
        <v>0</v>
      </c>
      <c r="H10" s="118">
        <f t="shared" ref="H10:H73" si="2">E10-F10</f>
        <v>0</v>
      </c>
    </row>
    <row r="11" spans="1:8">
      <c r="A11" s="66"/>
      <c r="B11" s="63" t="s">
        <v>385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18">
        <f t="shared" si="2"/>
        <v>0</v>
      </c>
    </row>
    <row r="12" spans="1:8">
      <c r="A12" s="66"/>
      <c r="B12" s="63" t="s">
        <v>386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18">
        <f t="shared" si="2"/>
        <v>0</v>
      </c>
    </row>
    <row r="13" spans="1:8">
      <c r="A13" s="66"/>
      <c r="B13" s="63" t="s">
        <v>387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18">
        <f t="shared" si="2"/>
        <v>0</v>
      </c>
    </row>
    <row r="14" spans="1:8">
      <c r="A14" s="66"/>
      <c r="B14" s="63" t="s">
        <v>388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18">
        <f t="shared" si="2"/>
        <v>0</v>
      </c>
    </row>
    <row r="15" spans="1:8">
      <c r="A15" s="66"/>
      <c r="B15" s="63" t="s">
        <v>389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18">
        <f t="shared" si="2"/>
        <v>0</v>
      </c>
    </row>
    <row r="16" spans="1:8">
      <c r="A16" s="66"/>
      <c r="B16" s="63" t="s">
        <v>390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18">
        <f t="shared" si="2"/>
        <v>0</v>
      </c>
    </row>
    <row r="17" spans="1:8">
      <c r="A17" s="66"/>
      <c r="B17" s="63" t="s">
        <v>391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18">
        <f t="shared" si="2"/>
        <v>0</v>
      </c>
    </row>
    <row r="18" spans="1:8">
      <c r="A18" s="66"/>
      <c r="B18" s="63" t="s">
        <v>392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18">
        <f t="shared" si="2"/>
        <v>0</v>
      </c>
    </row>
    <row r="19" spans="1:8">
      <c r="A19" s="83"/>
      <c r="B19" s="84"/>
      <c r="C19" s="85"/>
      <c r="D19" s="85"/>
      <c r="E19" s="85"/>
      <c r="F19" s="85"/>
      <c r="G19" s="85"/>
      <c r="H19" s="85"/>
    </row>
    <row r="20" spans="1:8">
      <c r="A20" s="258" t="s">
        <v>393</v>
      </c>
      <c r="B20" s="260"/>
      <c r="C20" s="109">
        <f>C21+C22+C23+C24+C25+C26+C27</f>
        <v>0</v>
      </c>
      <c r="D20" s="109">
        <f t="shared" ref="D20:G20" si="3">D21+D22+D23+D24+D25+D26+D27</f>
        <v>0</v>
      </c>
      <c r="E20" s="109">
        <f t="shared" si="3"/>
        <v>0</v>
      </c>
      <c r="F20" s="109">
        <f t="shared" si="3"/>
        <v>0</v>
      </c>
      <c r="G20" s="109">
        <f t="shared" si="3"/>
        <v>0</v>
      </c>
      <c r="H20" s="109">
        <f t="shared" si="2"/>
        <v>0</v>
      </c>
    </row>
    <row r="21" spans="1:8">
      <c r="A21" s="66"/>
      <c r="B21" s="63" t="s">
        <v>394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f t="shared" si="2"/>
        <v>0</v>
      </c>
    </row>
    <row r="22" spans="1:8">
      <c r="A22" s="66"/>
      <c r="B22" s="63" t="s">
        <v>395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f t="shared" si="2"/>
        <v>0</v>
      </c>
    </row>
    <row r="23" spans="1:8">
      <c r="A23" s="66"/>
      <c r="B23" s="63" t="s">
        <v>396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f t="shared" si="2"/>
        <v>0</v>
      </c>
    </row>
    <row r="24" spans="1:8">
      <c r="A24" s="66"/>
      <c r="B24" s="63" t="s">
        <v>397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f t="shared" si="2"/>
        <v>0</v>
      </c>
    </row>
    <row r="25" spans="1:8">
      <c r="A25" s="66"/>
      <c r="B25" s="63" t="s">
        <v>398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f t="shared" si="2"/>
        <v>0</v>
      </c>
    </row>
    <row r="26" spans="1:8">
      <c r="A26" s="66"/>
      <c r="B26" s="63" t="s">
        <v>399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f t="shared" si="2"/>
        <v>0</v>
      </c>
    </row>
    <row r="27" spans="1:8">
      <c r="A27" s="66"/>
      <c r="B27" s="63" t="s">
        <v>400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f t="shared" si="2"/>
        <v>0</v>
      </c>
    </row>
    <row r="28" spans="1:8">
      <c r="A28" s="83"/>
      <c r="B28" s="84"/>
      <c r="C28" s="85"/>
      <c r="D28" s="85"/>
      <c r="E28" s="85"/>
      <c r="F28" s="85"/>
      <c r="G28" s="85"/>
      <c r="H28" s="85"/>
    </row>
    <row r="29" spans="1:8">
      <c r="A29" s="258" t="s">
        <v>401</v>
      </c>
      <c r="B29" s="260"/>
      <c r="C29" s="145">
        <f>C30+C31+C32+C33+C34+C35+C36+C37+C38</f>
        <v>60000</v>
      </c>
      <c r="D29" s="109">
        <f t="shared" ref="D29:G29" si="4">D30+D31+D32+D33+D34+D35+D36+D37+D38</f>
        <v>0</v>
      </c>
      <c r="E29" s="128">
        <f t="shared" si="4"/>
        <v>60000</v>
      </c>
      <c r="F29" s="128">
        <f t="shared" si="4"/>
        <v>56954</v>
      </c>
      <c r="G29" s="128">
        <f t="shared" si="4"/>
        <v>56954</v>
      </c>
      <c r="H29" s="128">
        <f t="shared" si="2"/>
        <v>3046</v>
      </c>
    </row>
    <row r="30" spans="1:8">
      <c r="A30" s="66"/>
      <c r="B30" s="63" t="s">
        <v>402</v>
      </c>
      <c r="C30" s="138">
        <f>BPRES4!B10</f>
        <v>60000</v>
      </c>
      <c r="D30" s="144">
        <v>0</v>
      </c>
      <c r="E30" s="139">
        <f>C30+D30</f>
        <v>60000</v>
      </c>
      <c r="F30" s="139">
        <f>'EAEPED CLASAD6B'!E10</f>
        <v>56954</v>
      </c>
      <c r="G30" s="139">
        <f>F30</f>
        <v>56954</v>
      </c>
      <c r="H30" s="139">
        <f t="shared" si="2"/>
        <v>3046</v>
      </c>
    </row>
    <row r="31" spans="1:8">
      <c r="A31" s="66"/>
      <c r="B31" s="63" t="s">
        <v>403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f t="shared" si="2"/>
        <v>0</v>
      </c>
    </row>
    <row r="32" spans="1:8">
      <c r="A32" s="66"/>
      <c r="B32" s="63" t="s">
        <v>404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f t="shared" si="2"/>
        <v>0</v>
      </c>
    </row>
    <row r="33" spans="1:8">
      <c r="A33" s="66"/>
      <c r="B33" s="63" t="s">
        <v>405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f t="shared" si="2"/>
        <v>0</v>
      </c>
    </row>
    <row r="34" spans="1:8">
      <c r="A34" s="66"/>
      <c r="B34" s="63" t="s">
        <v>406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>
        <f t="shared" si="2"/>
        <v>0</v>
      </c>
    </row>
    <row r="35" spans="1:8">
      <c r="A35" s="66"/>
      <c r="B35" s="63" t="s">
        <v>407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f t="shared" si="2"/>
        <v>0</v>
      </c>
    </row>
    <row r="36" spans="1:8">
      <c r="A36" s="66"/>
      <c r="B36" s="63" t="s">
        <v>408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f t="shared" si="2"/>
        <v>0</v>
      </c>
    </row>
    <row r="37" spans="1:8">
      <c r="A37" s="66"/>
      <c r="B37" s="63" t="s">
        <v>409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f t="shared" si="2"/>
        <v>0</v>
      </c>
    </row>
    <row r="38" spans="1:8">
      <c r="A38" s="66"/>
      <c r="B38" s="63" t="s">
        <v>410</v>
      </c>
      <c r="C38" s="109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f t="shared" si="2"/>
        <v>0</v>
      </c>
    </row>
    <row r="39" spans="1:8">
      <c r="A39" s="83"/>
      <c r="B39" s="84"/>
      <c r="C39" s="85"/>
      <c r="D39" s="85"/>
      <c r="E39" s="85"/>
      <c r="F39" s="85"/>
      <c r="G39" s="85"/>
      <c r="H39" s="85"/>
    </row>
    <row r="40" spans="1:8">
      <c r="A40" s="258" t="s">
        <v>411</v>
      </c>
      <c r="B40" s="260"/>
      <c r="C40" s="109">
        <f>C41+C42+C43+C44</f>
        <v>0</v>
      </c>
      <c r="D40" s="109">
        <f t="shared" ref="D40:G40" si="5">D41+D42+D43+D44</f>
        <v>0</v>
      </c>
      <c r="E40" s="109">
        <f t="shared" si="5"/>
        <v>0</v>
      </c>
      <c r="F40" s="109">
        <f t="shared" si="5"/>
        <v>0</v>
      </c>
      <c r="G40" s="109">
        <f t="shared" si="5"/>
        <v>0</v>
      </c>
      <c r="H40" s="109">
        <f t="shared" si="2"/>
        <v>0</v>
      </c>
    </row>
    <row r="41" spans="1:8">
      <c r="A41" s="66"/>
      <c r="B41" s="63" t="s">
        <v>412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f t="shared" si="2"/>
        <v>0</v>
      </c>
    </row>
    <row r="42" spans="1:8">
      <c r="A42" s="66"/>
      <c r="B42" s="63" t="s">
        <v>413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f t="shared" si="2"/>
        <v>0</v>
      </c>
    </row>
    <row r="43" spans="1:8">
      <c r="A43" s="66"/>
      <c r="B43" s="63" t="s">
        <v>414</v>
      </c>
      <c r="C43" s="109">
        <v>0</v>
      </c>
      <c r="D43" s="109">
        <v>0</v>
      </c>
      <c r="E43" s="109">
        <v>0</v>
      </c>
      <c r="F43" s="109">
        <v>0</v>
      </c>
      <c r="G43" s="109">
        <v>0</v>
      </c>
      <c r="H43" s="109">
        <f t="shared" si="2"/>
        <v>0</v>
      </c>
    </row>
    <row r="44" spans="1:8">
      <c r="A44" s="66"/>
      <c r="B44" s="63" t="s">
        <v>415</v>
      </c>
      <c r="C44" s="109">
        <v>0</v>
      </c>
      <c r="D44" s="109">
        <v>0</v>
      </c>
      <c r="E44" s="109">
        <v>0</v>
      </c>
      <c r="F44" s="109">
        <v>0</v>
      </c>
      <c r="G44" s="109">
        <v>0</v>
      </c>
      <c r="H44" s="109">
        <f t="shared" si="2"/>
        <v>0</v>
      </c>
    </row>
    <row r="45" spans="1:8">
      <c r="A45" s="83"/>
      <c r="B45" s="84"/>
      <c r="C45" s="85"/>
      <c r="D45" s="85"/>
      <c r="E45" s="85"/>
      <c r="F45" s="85"/>
      <c r="G45" s="85"/>
      <c r="H45" s="85"/>
    </row>
    <row r="46" spans="1:8">
      <c r="A46" s="258" t="s">
        <v>416</v>
      </c>
      <c r="B46" s="260"/>
      <c r="C46" s="117">
        <f>C47+C57+C66+C77</f>
        <v>0</v>
      </c>
      <c r="D46" s="117">
        <f t="shared" ref="D46:G46" si="6">D47+D57+D66+D77</f>
        <v>0</v>
      </c>
      <c r="E46" s="117">
        <f t="shared" si="6"/>
        <v>0</v>
      </c>
      <c r="F46" s="117">
        <f t="shared" si="6"/>
        <v>0</v>
      </c>
      <c r="G46" s="117">
        <f t="shared" si="6"/>
        <v>0</v>
      </c>
      <c r="H46" s="117">
        <f t="shared" si="2"/>
        <v>0</v>
      </c>
    </row>
    <row r="47" spans="1:8">
      <c r="A47" s="258" t="s">
        <v>384</v>
      </c>
      <c r="B47" s="260"/>
      <c r="C47" s="109">
        <f>C48+C49+C50+C51+C52+C53+C54+C55</f>
        <v>0</v>
      </c>
      <c r="D47" s="109">
        <f t="shared" ref="D47:G47" si="7">D48+D49+D50+D51+D52+D53+D54+D55</f>
        <v>0</v>
      </c>
      <c r="E47" s="109">
        <f t="shared" si="7"/>
        <v>0</v>
      </c>
      <c r="F47" s="109">
        <f t="shared" si="7"/>
        <v>0</v>
      </c>
      <c r="G47" s="109">
        <f t="shared" si="7"/>
        <v>0</v>
      </c>
      <c r="H47" s="109">
        <f t="shared" si="2"/>
        <v>0</v>
      </c>
    </row>
    <row r="48" spans="1:8">
      <c r="A48" s="66"/>
      <c r="B48" s="63" t="s">
        <v>385</v>
      </c>
      <c r="C48" s="109">
        <v>0</v>
      </c>
      <c r="D48" s="109">
        <v>0</v>
      </c>
      <c r="E48" s="109">
        <v>0</v>
      </c>
      <c r="F48" s="109">
        <v>0</v>
      </c>
      <c r="G48" s="109">
        <v>0</v>
      </c>
      <c r="H48" s="109">
        <f t="shared" si="2"/>
        <v>0</v>
      </c>
    </row>
    <row r="49" spans="1:8">
      <c r="A49" s="66"/>
      <c r="B49" s="63" t="s">
        <v>386</v>
      </c>
      <c r="C49" s="109">
        <v>0</v>
      </c>
      <c r="D49" s="109">
        <v>0</v>
      </c>
      <c r="E49" s="109">
        <v>0</v>
      </c>
      <c r="F49" s="109">
        <v>0</v>
      </c>
      <c r="G49" s="109">
        <v>0</v>
      </c>
      <c r="H49" s="109">
        <f t="shared" si="2"/>
        <v>0</v>
      </c>
    </row>
    <row r="50" spans="1:8">
      <c r="A50" s="66"/>
      <c r="B50" s="63" t="s">
        <v>387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f t="shared" si="2"/>
        <v>0</v>
      </c>
    </row>
    <row r="51" spans="1:8">
      <c r="A51" s="66"/>
      <c r="B51" s="63" t="s">
        <v>388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  <c r="H51" s="109">
        <f t="shared" si="2"/>
        <v>0</v>
      </c>
    </row>
    <row r="52" spans="1:8">
      <c r="A52" s="66"/>
      <c r="B52" s="63" t="s">
        <v>389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09">
        <f t="shared" si="2"/>
        <v>0</v>
      </c>
    </row>
    <row r="53" spans="1:8">
      <c r="A53" s="66"/>
      <c r="B53" s="63" t="s">
        <v>390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f t="shared" si="2"/>
        <v>0</v>
      </c>
    </row>
    <row r="54" spans="1:8">
      <c r="A54" s="66"/>
      <c r="B54" s="63" t="s">
        <v>391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f t="shared" si="2"/>
        <v>0</v>
      </c>
    </row>
    <row r="55" spans="1:8">
      <c r="A55" s="66"/>
      <c r="B55" s="63" t="s">
        <v>392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f t="shared" si="2"/>
        <v>0</v>
      </c>
    </row>
    <row r="56" spans="1:8">
      <c r="A56" s="83"/>
      <c r="B56" s="84"/>
      <c r="C56" s="85"/>
      <c r="D56" s="85"/>
      <c r="E56" s="85"/>
      <c r="F56" s="85"/>
      <c r="G56" s="85"/>
      <c r="H56" s="85"/>
    </row>
    <row r="57" spans="1:8">
      <c r="A57" s="258" t="s">
        <v>393</v>
      </c>
      <c r="B57" s="260"/>
      <c r="C57" s="109">
        <f>C58+C59+C60+C61+C62+C63+C64</f>
        <v>0</v>
      </c>
      <c r="D57" s="109">
        <f t="shared" ref="D57:G57" si="8">D58+D59+D60+D61+D62+D63+D64</f>
        <v>0</v>
      </c>
      <c r="E57" s="109">
        <f t="shared" si="8"/>
        <v>0</v>
      </c>
      <c r="F57" s="109">
        <f t="shared" si="8"/>
        <v>0</v>
      </c>
      <c r="G57" s="109">
        <f t="shared" si="8"/>
        <v>0</v>
      </c>
      <c r="H57" s="109">
        <f t="shared" si="2"/>
        <v>0</v>
      </c>
    </row>
    <row r="58" spans="1:8">
      <c r="A58" s="66"/>
      <c r="B58" s="63" t="s">
        <v>394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f t="shared" si="2"/>
        <v>0</v>
      </c>
    </row>
    <row r="59" spans="1:8">
      <c r="A59" s="66"/>
      <c r="B59" s="63" t="s">
        <v>395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f t="shared" si="2"/>
        <v>0</v>
      </c>
    </row>
    <row r="60" spans="1:8">
      <c r="A60" s="66"/>
      <c r="B60" s="63" t="s">
        <v>396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f t="shared" si="2"/>
        <v>0</v>
      </c>
    </row>
    <row r="61" spans="1:8">
      <c r="A61" s="66"/>
      <c r="B61" s="63" t="s">
        <v>397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f t="shared" si="2"/>
        <v>0</v>
      </c>
    </row>
    <row r="62" spans="1:8">
      <c r="A62" s="66"/>
      <c r="B62" s="63" t="s">
        <v>398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f t="shared" si="2"/>
        <v>0</v>
      </c>
    </row>
    <row r="63" spans="1:8">
      <c r="A63" s="66"/>
      <c r="B63" s="63" t="s">
        <v>399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f t="shared" si="2"/>
        <v>0</v>
      </c>
    </row>
    <row r="64" spans="1:8">
      <c r="A64" s="66"/>
      <c r="B64" s="63" t="s">
        <v>400</v>
      </c>
      <c r="C64" s="109">
        <v>0</v>
      </c>
      <c r="D64" s="109">
        <v>0</v>
      </c>
      <c r="E64" s="109">
        <v>0</v>
      </c>
      <c r="F64" s="109">
        <v>0</v>
      </c>
      <c r="G64" s="109">
        <v>0</v>
      </c>
      <c r="H64" s="109">
        <f t="shared" si="2"/>
        <v>0</v>
      </c>
    </row>
    <row r="65" spans="1:8">
      <c r="A65" s="83"/>
      <c r="B65" s="84"/>
      <c r="C65" s="85"/>
      <c r="D65" s="85"/>
      <c r="E65" s="85"/>
      <c r="F65" s="85"/>
      <c r="G65" s="85"/>
      <c r="H65" s="85"/>
    </row>
    <row r="66" spans="1:8">
      <c r="A66" s="258" t="s">
        <v>401</v>
      </c>
      <c r="B66" s="260"/>
      <c r="C66" s="109">
        <f>C67+C68+C69+C70+C71+C72+C73+C74+C75</f>
        <v>0</v>
      </c>
      <c r="D66" s="109">
        <f t="shared" ref="D66:G66" si="9">D67+D68+D69+D70+D71+D72+D73+D74+D75</f>
        <v>0</v>
      </c>
      <c r="E66" s="109">
        <f t="shared" si="9"/>
        <v>0</v>
      </c>
      <c r="F66" s="109">
        <f t="shared" si="9"/>
        <v>0</v>
      </c>
      <c r="G66" s="109">
        <f t="shared" si="9"/>
        <v>0</v>
      </c>
      <c r="H66" s="109">
        <f t="shared" si="2"/>
        <v>0</v>
      </c>
    </row>
    <row r="67" spans="1:8">
      <c r="A67" s="66"/>
      <c r="B67" s="63" t="s">
        <v>402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f t="shared" si="2"/>
        <v>0</v>
      </c>
    </row>
    <row r="68" spans="1:8">
      <c r="A68" s="66"/>
      <c r="B68" s="63" t="s">
        <v>403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09">
        <f t="shared" si="2"/>
        <v>0</v>
      </c>
    </row>
    <row r="69" spans="1:8">
      <c r="A69" s="66"/>
      <c r="B69" s="63" t="s">
        <v>404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109">
        <f t="shared" si="2"/>
        <v>0</v>
      </c>
    </row>
    <row r="70" spans="1:8">
      <c r="A70" s="66"/>
      <c r="B70" s="63" t="s">
        <v>405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09">
        <f t="shared" si="2"/>
        <v>0</v>
      </c>
    </row>
    <row r="71" spans="1:8">
      <c r="A71" s="66"/>
      <c r="B71" s="63" t="s">
        <v>406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  <c r="H71" s="109">
        <f t="shared" si="2"/>
        <v>0</v>
      </c>
    </row>
    <row r="72" spans="1:8">
      <c r="A72" s="66"/>
      <c r="B72" s="63" t="s">
        <v>407</v>
      </c>
      <c r="C72" s="109">
        <v>0</v>
      </c>
      <c r="D72" s="109">
        <v>0</v>
      </c>
      <c r="E72" s="109">
        <v>0</v>
      </c>
      <c r="F72" s="109">
        <v>0</v>
      </c>
      <c r="G72" s="109">
        <v>0</v>
      </c>
      <c r="H72" s="109">
        <f t="shared" si="2"/>
        <v>0</v>
      </c>
    </row>
    <row r="73" spans="1:8">
      <c r="A73" s="66"/>
      <c r="B73" s="63" t="s">
        <v>408</v>
      </c>
      <c r="C73" s="109">
        <v>0</v>
      </c>
      <c r="D73" s="109">
        <v>0</v>
      </c>
      <c r="E73" s="109">
        <v>0</v>
      </c>
      <c r="F73" s="109">
        <v>0</v>
      </c>
      <c r="G73" s="109">
        <v>0</v>
      </c>
      <c r="H73" s="109">
        <f t="shared" si="2"/>
        <v>0</v>
      </c>
    </row>
    <row r="74" spans="1:8">
      <c r="A74" s="66"/>
      <c r="B74" s="63" t="s">
        <v>409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09">
        <f t="shared" ref="H74:H75" si="10">E74-F74</f>
        <v>0</v>
      </c>
    </row>
    <row r="75" spans="1:8">
      <c r="A75" s="66"/>
      <c r="B75" s="63" t="s">
        <v>410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  <c r="H75" s="109">
        <f t="shared" si="10"/>
        <v>0</v>
      </c>
    </row>
    <row r="76" spans="1:8">
      <c r="A76" s="83"/>
      <c r="B76" s="84"/>
      <c r="C76" s="85"/>
      <c r="D76" s="85"/>
      <c r="E76" s="85"/>
      <c r="F76" s="85"/>
      <c r="G76" s="85"/>
      <c r="H76" s="85"/>
    </row>
    <row r="77" spans="1:8" ht="19.5" customHeight="1">
      <c r="A77" s="317" t="s">
        <v>435</v>
      </c>
      <c r="B77" s="260"/>
      <c r="C77" s="109">
        <f>C78+C79+C80+C81</f>
        <v>0</v>
      </c>
      <c r="D77" s="109">
        <f t="shared" ref="D77:G77" si="11">D78+D79+D80+D81</f>
        <v>0</v>
      </c>
      <c r="E77" s="109">
        <f t="shared" si="11"/>
        <v>0</v>
      </c>
      <c r="F77" s="109">
        <f t="shared" si="11"/>
        <v>0</v>
      </c>
      <c r="G77" s="109">
        <f t="shared" si="11"/>
        <v>0</v>
      </c>
      <c r="H77" s="109">
        <f t="shared" ref="H77:H81" si="12">E77-F77</f>
        <v>0</v>
      </c>
    </row>
    <row r="78" spans="1:8">
      <c r="A78" s="66"/>
      <c r="B78" s="63" t="s">
        <v>412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09">
        <f t="shared" si="12"/>
        <v>0</v>
      </c>
    </row>
    <row r="79" spans="1:8" ht="22.5" customHeight="1">
      <c r="A79" s="66"/>
      <c r="B79" s="156" t="s">
        <v>434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09">
        <f t="shared" si="12"/>
        <v>0</v>
      </c>
    </row>
    <row r="80" spans="1:8">
      <c r="A80" s="66"/>
      <c r="B80" s="63" t="s">
        <v>414</v>
      </c>
      <c r="C80" s="109">
        <v>0</v>
      </c>
      <c r="D80" s="109">
        <v>0</v>
      </c>
      <c r="E80" s="109">
        <v>0</v>
      </c>
      <c r="F80" s="109">
        <v>0</v>
      </c>
      <c r="G80" s="109">
        <v>0</v>
      </c>
      <c r="H80" s="109">
        <f t="shared" si="12"/>
        <v>0</v>
      </c>
    </row>
    <row r="81" spans="1:8">
      <c r="A81" s="66"/>
      <c r="B81" s="63" t="s">
        <v>415</v>
      </c>
      <c r="C81" s="109">
        <v>0</v>
      </c>
      <c r="D81" s="109">
        <v>0</v>
      </c>
      <c r="E81" s="109">
        <v>0</v>
      </c>
      <c r="F81" s="109">
        <v>0</v>
      </c>
      <c r="G81" s="109">
        <v>0</v>
      </c>
      <c r="H81" s="109">
        <f t="shared" si="12"/>
        <v>0</v>
      </c>
    </row>
    <row r="82" spans="1:8">
      <c r="A82" s="83"/>
      <c r="B82" s="84"/>
      <c r="C82" s="85"/>
      <c r="D82" s="85"/>
      <c r="E82" s="85"/>
      <c r="F82" s="85"/>
      <c r="G82" s="85"/>
      <c r="H82" s="85"/>
    </row>
    <row r="83" spans="1:8">
      <c r="A83" s="258" t="s">
        <v>376</v>
      </c>
      <c r="B83" s="260"/>
      <c r="C83" s="145">
        <f>C9+C46</f>
        <v>60000</v>
      </c>
      <c r="D83" s="109">
        <f t="shared" ref="D83:H83" si="13">D9+D46</f>
        <v>0</v>
      </c>
      <c r="E83" s="128">
        <f t="shared" si="13"/>
        <v>60000</v>
      </c>
      <c r="F83" s="128">
        <f t="shared" si="13"/>
        <v>56954</v>
      </c>
      <c r="G83" s="128">
        <f t="shared" si="13"/>
        <v>56954</v>
      </c>
      <c r="H83" s="128">
        <f t="shared" si="13"/>
        <v>3046</v>
      </c>
    </row>
    <row r="84" spans="1:8" ht="15.75" thickBot="1">
      <c r="A84" s="86"/>
      <c r="B84" s="87"/>
      <c r="C84" s="88"/>
      <c r="D84" s="88"/>
      <c r="E84" s="88"/>
      <c r="F84" s="88"/>
      <c r="G84" s="88"/>
      <c r="H84" s="88"/>
    </row>
    <row r="85" spans="1:8">
      <c r="A85" s="227"/>
      <c r="B85" s="227"/>
      <c r="C85" s="227"/>
      <c r="D85" s="227"/>
      <c r="E85" s="227"/>
      <c r="F85" s="227"/>
      <c r="G85" s="227"/>
      <c r="H85" s="227"/>
    </row>
    <row r="90" spans="1:8">
      <c r="B90" s="245" t="s">
        <v>429</v>
      </c>
      <c r="C90" s="245"/>
      <c r="D90" s="245"/>
      <c r="E90" s="108"/>
      <c r="F90" s="245" t="s">
        <v>421</v>
      </c>
      <c r="G90" s="245"/>
      <c r="H90" s="245"/>
    </row>
    <row r="91" spans="1:8" ht="24" customHeight="1">
      <c r="B91" s="321" t="s">
        <v>427</v>
      </c>
      <c r="C91" s="321"/>
      <c r="D91" s="321"/>
      <c r="E91" s="108"/>
      <c r="F91" s="322" t="s">
        <v>428</v>
      </c>
      <c r="G91" s="322"/>
      <c r="H91" s="322"/>
    </row>
  </sheetData>
  <mergeCells count="25">
    <mergeCell ref="F90:H90"/>
    <mergeCell ref="B90:D90"/>
    <mergeCell ref="B91:D91"/>
    <mergeCell ref="F91:H91"/>
    <mergeCell ref="A6:B7"/>
    <mergeCell ref="C6:G6"/>
    <mergeCell ref="H6:H7"/>
    <mergeCell ref="A85:H8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1:H1"/>
    <mergeCell ref="A2:H2"/>
    <mergeCell ref="A3:H3"/>
    <mergeCell ref="A4:H4"/>
    <mergeCell ref="A5:H5"/>
  </mergeCells>
  <printOptions horizontalCentered="1"/>
  <pageMargins left="0.70866141732283472" right="0" top="0.59055118110236227" bottom="0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ESFD1</vt:lpstr>
      <vt:lpstr>DPOP2</vt:lpstr>
      <vt:lpstr>ODF3</vt:lpstr>
      <vt:lpstr>BPRES4</vt:lpstr>
      <vt:lpstr>EAID5</vt:lpstr>
      <vt:lpstr>EAPED6A</vt:lpstr>
      <vt:lpstr>EAEPED CLASAD6B</vt:lpstr>
      <vt:lpstr>CLASIF FUNC6C</vt:lpstr>
      <vt:lpstr>BPRES4!Área_de_impresión</vt:lpstr>
      <vt:lpstr>'CLASIF FUNC6C'!Área_de_impresión</vt:lpstr>
      <vt:lpstr>DPOP2!Área_de_impresión</vt:lpstr>
      <vt:lpstr>'EAEPED CLASAD6B'!Área_de_impresión</vt:lpstr>
      <vt:lpstr>EAID5!Área_de_impresión</vt:lpstr>
      <vt:lpstr>EAPED6A!Área_de_impresión</vt:lpstr>
      <vt:lpstr>ESFD1!Área_de_impresión</vt:lpstr>
      <vt:lpstr>'ODF3'!Área_de_impresión</vt:lpstr>
      <vt:lpstr>EAID5!OLE_LINK3</vt:lpstr>
    </vt:vector>
  </TitlesOfParts>
  <Company>FOMTLAX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Nava Muñoz</dc:creator>
  <cp:lastModifiedBy>Felix Nava Muñoz</cp:lastModifiedBy>
  <cp:lastPrinted>2017-01-04T21:36:08Z</cp:lastPrinted>
  <dcterms:created xsi:type="dcterms:W3CDTF">2016-11-16T23:12:26Z</dcterms:created>
  <dcterms:modified xsi:type="dcterms:W3CDTF">2017-01-04T21:51:10Z</dcterms:modified>
</cp:coreProperties>
</file>