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ITJ\CUENTA PUBLICA\CUENTA PUBLICA 2016\4.1 TRIMESTRE 2016 LDF\"/>
    </mc:Choice>
  </mc:AlternateContent>
  <bookViews>
    <workbookView xWindow="240" yWindow="135" windowWidth="20115" windowHeight="7245" activeTab="2"/>
  </bookViews>
  <sheets>
    <sheet name="formato 1" sheetId="1" r:id="rId1"/>
    <sheet name="formato 2" sheetId="2" r:id="rId2"/>
    <sheet name="formato 3 no tenemos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  <sheet name="formato 7a" sheetId="10" r:id="rId10"/>
    <sheet name="formato 7b" sheetId="11" r:id="rId11"/>
    <sheet name="formato 7c" sheetId="12" r:id="rId12"/>
    <sheet name="formato 7d" sheetId="13" r:id="rId13"/>
    <sheet name="formato 8" sheetId="14" r:id="rId14"/>
  </sheets>
  <definedNames>
    <definedName name="_xlnm.Print_Area" localSheetId="0">'formato 1'!$A$1:$G$94</definedName>
    <definedName name="_xlnm.Print_Titles" localSheetId="0">'formato 1'!$1:$5</definedName>
    <definedName name="_xlnm.Print_Titles" localSheetId="5">'formato 6a'!$1:$7</definedName>
  </definedNames>
  <calcPr calcId="152511"/>
</workbook>
</file>

<file path=xl/calcChain.xml><?xml version="1.0" encoding="utf-8"?>
<calcChain xmlns="http://schemas.openxmlformats.org/spreadsheetml/2006/main">
  <c r="H64" i="5" l="1"/>
  <c r="D112" i="6" l="1"/>
  <c r="F118" i="6"/>
  <c r="D118" i="6"/>
  <c r="F113" i="6"/>
  <c r="F112" i="6"/>
  <c r="H14" i="5" l="1"/>
  <c r="F14" i="5"/>
  <c r="I14" i="5" s="1"/>
  <c r="F64" i="5"/>
  <c r="G112" i="6"/>
  <c r="D126" i="6"/>
  <c r="D113" i="6"/>
  <c r="G28" i="6"/>
  <c r="F35" i="6"/>
  <c r="D35" i="6"/>
  <c r="C4" i="13" l="1"/>
  <c r="D4" i="13"/>
  <c r="E4" i="13"/>
  <c r="F4" i="13"/>
  <c r="B4" i="13"/>
  <c r="D5" i="11" l="1"/>
  <c r="E5" i="11"/>
  <c r="F5" i="11"/>
  <c r="G5" i="11"/>
  <c r="C5" i="11"/>
  <c r="B6" i="11"/>
  <c r="G27" i="9"/>
  <c r="G23" i="9"/>
  <c r="G15" i="9"/>
  <c r="G11" i="9"/>
  <c r="E82" i="8"/>
  <c r="G81" i="8"/>
  <c r="G80" i="8"/>
  <c r="G79" i="8"/>
  <c r="G78" i="8"/>
  <c r="G75" i="8"/>
  <c r="G74" i="8"/>
  <c r="G73" i="8"/>
  <c r="G72" i="8"/>
  <c r="G71" i="8"/>
  <c r="G70" i="8"/>
  <c r="G69" i="8"/>
  <c r="G68" i="8"/>
  <c r="G67" i="8"/>
  <c r="G63" i="8"/>
  <c r="G62" i="8"/>
  <c r="G61" i="8"/>
  <c r="G60" i="8"/>
  <c r="G59" i="8"/>
  <c r="G58" i="8"/>
  <c r="G55" i="8"/>
  <c r="G54" i="8"/>
  <c r="G53" i="8"/>
  <c r="G52" i="8"/>
  <c r="G51" i="8"/>
  <c r="G50" i="8"/>
  <c r="G49" i="8"/>
  <c r="G48" i="8"/>
  <c r="G44" i="8"/>
  <c r="G43" i="8"/>
  <c r="G42" i="8"/>
  <c r="G41" i="8"/>
  <c r="G38" i="8"/>
  <c r="G37" i="8"/>
  <c r="G36" i="8"/>
  <c r="G35" i="8"/>
  <c r="G34" i="8"/>
  <c r="G33" i="8"/>
  <c r="G32" i="8"/>
  <c r="G31" i="8"/>
  <c r="G30" i="8"/>
  <c r="G26" i="8"/>
  <c r="G25" i="8"/>
  <c r="G24" i="8"/>
  <c r="G23" i="8"/>
  <c r="G22" i="8"/>
  <c r="G21" i="8"/>
  <c r="G12" i="8"/>
  <c r="G13" i="8"/>
  <c r="H13" i="8"/>
  <c r="G14" i="8"/>
  <c r="G15" i="8"/>
  <c r="G16" i="8"/>
  <c r="G17" i="8"/>
  <c r="G18" i="8"/>
  <c r="G11" i="8"/>
  <c r="E81" i="8"/>
  <c r="H81" i="8" s="1"/>
  <c r="E80" i="8"/>
  <c r="H80" i="8" s="1"/>
  <c r="E79" i="8"/>
  <c r="H79" i="8" s="1"/>
  <c r="E78" i="8"/>
  <c r="H78" i="8" s="1"/>
  <c r="E75" i="8"/>
  <c r="H75" i="8" s="1"/>
  <c r="E74" i="8"/>
  <c r="H74" i="8" s="1"/>
  <c r="E73" i="8"/>
  <c r="H73" i="8" s="1"/>
  <c r="E72" i="8"/>
  <c r="H72" i="8" s="1"/>
  <c r="E71" i="8"/>
  <c r="H71" i="8" s="1"/>
  <c r="E70" i="8"/>
  <c r="H70" i="8" s="1"/>
  <c r="E69" i="8"/>
  <c r="H69" i="8" s="1"/>
  <c r="E68" i="8"/>
  <c r="H68" i="8" s="1"/>
  <c r="E67" i="8"/>
  <c r="H67" i="8" s="1"/>
  <c r="E63" i="8"/>
  <c r="H63" i="8" s="1"/>
  <c r="E62" i="8"/>
  <c r="H62" i="8" s="1"/>
  <c r="E61" i="8"/>
  <c r="H61" i="8" s="1"/>
  <c r="E60" i="8"/>
  <c r="H60" i="8" s="1"/>
  <c r="E59" i="8"/>
  <c r="H59" i="8" s="1"/>
  <c r="E58" i="8"/>
  <c r="H58" i="8" s="1"/>
  <c r="E55" i="8"/>
  <c r="H55" i="8" s="1"/>
  <c r="E54" i="8"/>
  <c r="H54" i="8" s="1"/>
  <c r="E53" i="8"/>
  <c r="H53" i="8" s="1"/>
  <c r="E52" i="8"/>
  <c r="H52" i="8" s="1"/>
  <c r="E51" i="8"/>
  <c r="H51" i="8" s="1"/>
  <c r="E50" i="8"/>
  <c r="H50" i="8" s="1"/>
  <c r="E49" i="8"/>
  <c r="H49" i="8" s="1"/>
  <c r="E48" i="8"/>
  <c r="H48" i="8" s="1"/>
  <c r="E44" i="8"/>
  <c r="H44" i="8" s="1"/>
  <c r="E43" i="8"/>
  <c r="H43" i="8" s="1"/>
  <c r="E42" i="8"/>
  <c r="H42" i="8" s="1"/>
  <c r="E41" i="8"/>
  <c r="H41" i="8" s="1"/>
  <c r="E38" i="8"/>
  <c r="H38" i="8" s="1"/>
  <c r="E37" i="8"/>
  <c r="H37" i="8" s="1"/>
  <c r="E36" i="8"/>
  <c r="H36" i="8" s="1"/>
  <c r="E35" i="8"/>
  <c r="H35" i="8" s="1"/>
  <c r="E34" i="8"/>
  <c r="H34" i="8" s="1"/>
  <c r="E33" i="8"/>
  <c r="H33" i="8" s="1"/>
  <c r="E32" i="8"/>
  <c r="H32" i="8" s="1"/>
  <c r="E31" i="8"/>
  <c r="H31" i="8" s="1"/>
  <c r="E30" i="8"/>
  <c r="H30" i="8" s="1"/>
  <c r="E18" i="8"/>
  <c r="H18" i="8" s="1"/>
  <c r="E17" i="8"/>
  <c r="H17" i="8" s="1"/>
  <c r="E16" i="8"/>
  <c r="H16" i="8" s="1"/>
  <c r="E15" i="8"/>
  <c r="H15" i="8" s="1"/>
  <c r="E14" i="8"/>
  <c r="H14" i="8" s="1"/>
  <c r="E13" i="8"/>
  <c r="E12" i="8"/>
  <c r="H12" i="8" s="1"/>
  <c r="E11" i="8"/>
  <c r="H11" i="8" s="1"/>
  <c r="E26" i="8"/>
  <c r="H26" i="8" s="1"/>
  <c r="E25" i="8"/>
  <c r="H25" i="8" s="1"/>
  <c r="E24" i="8"/>
  <c r="H24" i="8" s="1"/>
  <c r="E23" i="8"/>
  <c r="H23" i="8" s="1"/>
  <c r="E22" i="8"/>
  <c r="H22" i="8" s="1"/>
  <c r="E21" i="8"/>
  <c r="H21" i="8" s="1"/>
  <c r="F126" i="6"/>
  <c r="G126" i="6" s="1"/>
  <c r="F110" i="6"/>
  <c r="G110" i="6" s="1"/>
  <c r="D110" i="6"/>
  <c r="F95" i="6"/>
  <c r="G95" i="6" s="1"/>
  <c r="D95" i="6"/>
  <c r="G158" i="6"/>
  <c r="G157" i="6"/>
  <c r="G156" i="6"/>
  <c r="G155" i="6"/>
  <c r="G154" i="6"/>
  <c r="G153" i="6"/>
  <c r="G152" i="6"/>
  <c r="G149" i="6"/>
  <c r="G150" i="6"/>
  <c r="G148" i="6"/>
  <c r="G146" i="6"/>
  <c r="G145" i="6"/>
  <c r="G144" i="6"/>
  <c r="G143" i="6"/>
  <c r="G142" i="6"/>
  <c r="G141" i="6"/>
  <c r="G140" i="6"/>
  <c r="G139" i="6"/>
  <c r="G137" i="6"/>
  <c r="G136" i="6"/>
  <c r="G135" i="6"/>
  <c r="G133" i="6"/>
  <c r="G132" i="6"/>
  <c r="G131" i="6"/>
  <c r="G130" i="6"/>
  <c r="G129" i="6"/>
  <c r="G128" i="6"/>
  <c r="G127" i="6"/>
  <c r="G125" i="6"/>
  <c r="G116" i="6"/>
  <c r="G117" i="6"/>
  <c r="G118" i="6"/>
  <c r="G119" i="6"/>
  <c r="G120" i="6"/>
  <c r="G121" i="6"/>
  <c r="G122" i="6"/>
  <c r="G123" i="6"/>
  <c r="G115" i="6"/>
  <c r="G113" i="6"/>
  <c r="G111" i="6"/>
  <c r="G109" i="6"/>
  <c r="G108" i="6"/>
  <c r="G107" i="6"/>
  <c r="G106" i="6"/>
  <c r="G105" i="6"/>
  <c r="G103" i="6"/>
  <c r="G102" i="6"/>
  <c r="G101" i="6"/>
  <c r="G100" i="6"/>
  <c r="G99" i="6"/>
  <c r="G98" i="6"/>
  <c r="G97" i="6"/>
  <c r="G96" i="6"/>
  <c r="G93" i="6"/>
  <c r="G92" i="6"/>
  <c r="G91" i="6"/>
  <c r="G90" i="6"/>
  <c r="G89" i="6"/>
  <c r="G88" i="6"/>
  <c r="G87" i="6"/>
  <c r="E158" i="6"/>
  <c r="H158" i="6" s="1"/>
  <c r="E157" i="6"/>
  <c r="H157" i="6" s="1"/>
  <c r="E156" i="6"/>
  <c r="H156" i="6" s="1"/>
  <c r="E155" i="6"/>
  <c r="H155" i="6" s="1"/>
  <c r="E154" i="6"/>
  <c r="H154" i="6" s="1"/>
  <c r="E153" i="6"/>
  <c r="H153" i="6" s="1"/>
  <c r="E152" i="6"/>
  <c r="H152" i="6" s="1"/>
  <c r="E150" i="6"/>
  <c r="H150" i="6" s="1"/>
  <c r="E149" i="6"/>
  <c r="H149" i="6" s="1"/>
  <c r="E148" i="6"/>
  <c r="H148" i="6" s="1"/>
  <c r="E146" i="6"/>
  <c r="H146" i="6" s="1"/>
  <c r="E145" i="6"/>
  <c r="H145" i="6" s="1"/>
  <c r="E144" i="6"/>
  <c r="H144" i="6" s="1"/>
  <c r="E143" i="6"/>
  <c r="H143" i="6" s="1"/>
  <c r="E142" i="6"/>
  <c r="H142" i="6" s="1"/>
  <c r="E141" i="6"/>
  <c r="H141" i="6" s="1"/>
  <c r="E140" i="6"/>
  <c r="H140" i="6" s="1"/>
  <c r="E139" i="6"/>
  <c r="H139" i="6" s="1"/>
  <c r="E137" i="6"/>
  <c r="H137" i="6" s="1"/>
  <c r="E136" i="6"/>
  <c r="H136" i="6" s="1"/>
  <c r="E135" i="6"/>
  <c r="H135" i="6" s="1"/>
  <c r="E133" i="6"/>
  <c r="H133" i="6" s="1"/>
  <c r="E132" i="6"/>
  <c r="H132" i="6" s="1"/>
  <c r="E131" i="6"/>
  <c r="H131" i="6" s="1"/>
  <c r="E130" i="6"/>
  <c r="H130" i="6" s="1"/>
  <c r="E129" i="6"/>
  <c r="H129" i="6" s="1"/>
  <c r="E128" i="6"/>
  <c r="H128" i="6" s="1"/>
  <c r="E127" i="6"/>
  <c r="H127" i="6" s="1"/>
  <c r="E126" i="6"/>
  <c r="H126" i="6" s="1"/>
  <c r="E125" i="6"/>
  <c r="H125" i="6" s="1"/>
  <c r="E123" i="6"/>
  <c r="H123" i="6" s="1"/>
  <c r="E122" i="6"/>
  <c r="H122" i="6" s="1"/>
  <c r="E121" i="6"/>
  <c r="H121" i="6" s="1"/>
  <c r="E120" i="6"/>
  <c r="H120" i="6" s="1"/>
  <c r="E119" i="6"/>
  <c r="H119" i="6" s="1"/>
  <c r="E118" i="6"/>
  <c r="E117" i="6"/>
  <c r="H117" i="6" s="1"/>
  <c r="E116" i="6"/>
  <c r="H116" i="6" s="1"/>
  <c r="E115" i="6"/>
  <c r="H115" i="6" s="1"/>
  <c r="E106" i="6"/>
  <c r="H106" i="6" s="1"/>
  <c r="E107" i="6"/>
  <c r="H107" i="6" s="1"/>
  <c r="E108" i="6"/>
  <c r="H108" i="6" s="1"/>
  <c r="E109" i="6"/>
  <c r="H109" i="6" s="1"/>
  <c r="E110" i="6"/>
  <c r="E111" i="6"/>
  <c r="H111" i="6" s="1"/>
  <c r="E112" i="6"/>
  <c r="E113" i="6"/>
  <c r="H113" i="6" s="1"/>
  <c r="E105" i="6"/>
  <c r="H105" i="6" s="1"/>
  <c r="E103" i="6"/>
  <c r="H103" i="6" s="1"/>
  <c r="E102" i="6"/>
  <c r="H102" i="6" s="1"/>
  <c r="E101" i="6"/>
  <c r="H101" i="6" s="1"/>
  <c r="E100" i="6"/>
  <c r="H100" i="6" s="1"/>
  <c r="E99" i="6"/>
  <c r="H99" i="6" s="1"/>
  <c r="E98" i="6"/>
  <c r="H98" i="6" s="1"/>
  <c r="E97" i="6"/>
  <c r="H97" i="6" s="1"/>
  <c r="E96" i="6"/>
  <c r="H96" i="6" s="1"/>
  <c r="E95" i="6"/>
  <c r="E93" i="6"/>
  <c r="H93" i="6" s="1"/>
  <c r="E92" i="6"/>
  <c r="H92" i="6" s="1"/>
  <c r="E91" i="6"/>
  <c r="H91" i="6" s="1"/>
  <c r="E90" i="6"/>
  <c r="H90" i="6" s="1"/>
  <c r="E89" i="6"/>
  <c r="H89" i="6" s="1"/>
  <c r="E88" i="6"/>
  <c r="H88" i="6" s="1"/>
  <c r="E87" i="6"/>
  <c r="H87" i="6" s="1"/>
  <c r="G81" i="6"/>
  <c r="G80" i="6"/>
  <c r="G79" i="6"/>
  <c r="G78" i="6"/>
  <c r="G77" i="6"/>
  <c r="G76" i="6"/>
  <c r="G75" i="6"/>
  <c r="E81" i="6"/>
  <c r="H81" i="6" s="1"/>
  <c r="E80" i="6"/>
  <c r="H80" i="6" s="1"/>
  <c r="E79" i="6"/>
  <c r="H79" i="6" s="1"/>
  <c r="E78" i="6"/>
  <c r="H78" i="6" s="1"/>
  <c r="E77" i="6"/>
  <c r="H77" i="6" s="1"/>
  <c r="E76" i="6"/>
  <c r="H76" i="6" s="1"/>
  <c r="E75" i="6"/>
  <c r="H75" i="6" s="1"/>
  <c r="G73" i="6"/>
  <c r="G72" i="6"/>
  <c r="G71" i="6"/>
  <c r="E73" i="6"/>
  <c r="H73" i="6" s="1"/>
  <c r="E72" i="6"/>
  <c r="H72" i="6" s="1"/>
  <c r="E71" i="6"/>
  <c r="H71" i="6" s="1"/>
  <c r="G69" i="6"/>
  <c r="G68" i="6"/>
  <c r="G67" i="6"/>
  <c r="G66" i="6"/>
  <c r="G65" i="6"/>
  <c r="G64" i="6"/>
  <c r="G63" i="6"/>
  <c r="G62" i="6"/>
  <c r="E69" i="6"/>
  <c r="H69" i="6" s="1"/>
  <c r="E68" i="6"/>
  <c r="H68" i="6" s="1"/>
  <c r="E67" i="6"/>
  <c r="H67" i="6" s="1"/>
  <c r="E66" i="6"/>
  <c r="H66" i="6" s="1"/>
  <c r="E65" i="6"/>
  <c r="H65" i="6" s="1"/>
  <c r="E64" i="6"/>
  <c r="H64" i="6" s="1"/>
  <c r="E63" i="6"/>
  <c r="H63" i="6" s="1"/>
  <c r="E62" i="6"/>
  <c r="H62" i="6" s="1"/>
  <c r="G60" i="6"/>
  <c r="G59" i="6"/>
  <c r="G58" i="6"/>
  <c r="E60" i="6"/>
  <c r="H60" i="6" s="1"/>
  <c r="E59" i="6"/>
  <c r="H59" i="6" s="1"/>
  <c r="E58" i="6"/>
  <c r="H58" i="6" s="1"/>
  <c r="E56" i="6"/>
  <c r="H56" i="6" s="1"/>
  <c r="E55" i="6"/>
  <c r="H55" i="6" s="1"/>
  <c r="E54" i="6"/>
  <c r="H54" i="6" s="1"/>
  <c r="E53" i="6"/>
  <c r="H53" i="6" s="1"/>
  <c r="E52" i="6"/>
  <c r="H52" i="6" s="1"/>
  <c r="E51" i="6"/>
  <c r="H51" i="6" s="1"/>
  <c r="E50" i="6"/>
  <c r="H50" i="6" s="1"/>
  <c r="E49" i="6"/>
  <c r="H49" i="6" s="1"/>
  <c r="E48" i="6"/>
  <c r="G56" i="6"/>
  <c r="G55" i="6"/>
  <c r="G54" i="6"/>
  <c r="G53" i="6"/>
  <c r="G52" i="6"/>
  <c r="G51" i="6"/>
  <c r="G50" i="6"/>
  <c r="G49" i="6"/>
  <c r="H48" i="6"/>
  <c r="G48" i="6"/>
  <c r="G46" i="6"/>
  <c r="G45" i="6"/>
  <c r="G44" i="6"/>
  <c r="G43" i="6"/>
  <c r="G42" i="6"/>
  <c r="G41" i="6"/>
  <c r="G40" i="6"/>
  <c r="G39" i="6"/>
  <c r="H38" i="6"/>
  <c r="G38" i="6"/>
  <c r="E46" i="6"/>
  <c r="H46" i="6" s="1"/>
  <c r="E45" i="6"/>
  <c r="H45" i="6" s="1"/>
  <c r="E44" i="6"/>
  <c r="H44" i="6" s="1"/>
  <c r="E43" i="6"/>
  <c r="H43" i="6" s="1"/>
  <c r="E42" i="6"/>
  <c r="H42" i="6" s="1"/>
  <c r="E41" i="6"/>
  <c r="H41" i="6" s="1"/>
  <c r="E40" i="6"/>
  <c r="H40" i="6" s="1"/>
  <c r="E39" i="6"/>
  <c r="H39" i="6" s="1"/>
  <c r="E38" i="6"/>
  <c r="G35" i="6"/>
  <c r="G34" i="6"/>
  <c r="G33" i="6"/>
  <c r="G32" i="6"/>
  <c r="G31" i="6"/>
  <c r="G30" i="6"/>
  <c r="G29" i="6"/>
  <c r="E36" i="6"/>
  <c r="H36" i="6" s="1"/>
  <c r="E35" i="6"/>
  <c r="H35" i="6" s="1"/>
  <c r="E34" i="6"/>
  <c r="H34" i="6" s="1"/>
  <c r="E33" i="6"/>
  <c r="H33" i="6" s="1"/>
  <c r="E32" i="6"/>
  <c r="H32" i="6" s="1"/>
  <c r="E31" i="6"/>
  <c r="H31" i="6" s="1"/>
  <c r="E30" i="6"/>
  <c r="H30" i="6" s="1"/>
  <c r="E29" i="6"/>
  <c r="H29" i="6" s="1"/>
  <c r="E28" i="6"/>
  <c r="H28" i="6" s="1"/>
  <c r="G26" i="6"/>
  <c r="G25" i="6"/>
  <c r="G24" i="6"/>
  <c r="G23" i="6"/>
  <c r="G22" i="6"/>
  <c r="G21" i="6"/>
  <c r="G20" i="6"/>
  <c r="G19" i="6"/>
  <c r="G18" i="6"/>
  <c r="E26" i="6"/>
  <c r="H26" i="6" s="1"/>
  <c r="E25" i="6"/>
  <c r="H25" i="6" s="1"/>
  <c r="E24" i="6"/>
  <c r="H24" i="6" s="1"/>
  <c r="E23" i="6"/>
  <c r="H23" i="6" s="1"/>
  <c r="E22" i="6"/>
  <c r="H22" i="6" s="1"/>
  <c r="E21" i="6"/>
  <c r="H21" i="6" s="1"/>
  <c r="E20" i="6"/>
  <c r="H20" i="6" s="1"/>
  <c r="E19" i="6"/>
  <c r="H19" i="6" s="1"/>
  <c r="E18" i="6"/>
  <c r="H18" i="6" s="1"/>
  <c r="G11" i="6"/>
  <c r="G12" i="6"/>
  <c r="G13" i="6"/>
  <c r="G14" i="6"/>
  <c r="G15" i="6"/>
  <c r="G16" i="6"/>
  <c r="G10" i="6"/>
  <c r="H16" i="6"/>
  <c r="E11" i="6"/>
  <c r="H11" i="6" s="1"/>
  <c r="E12" i="6"/>
  <c r="H12" i="6" s="1"/>
  <c r="E13" i="6"/>
  <c r="H13" i="6" s="1"/>
  <c r="E14" i="6"/>
  <c r="H14" i="6" s="1"/>
  <c r="E15" i="6"/>
  <c r="H15" i="6" s="1"/>
  <c r="E16" i="6"/>
  <c r="E10" i="6"/>
  <c r="H10" i="6" s="1"/>
  <c r="D9" i="6"/>
  <c r="C9" i="6"/>
  <c r="B9" i="9" s="1"/>
  <c r="I57" i="5"/>
  <c r="I56" i="5"/>
  <c r="I46" i="5"/>
  <c r="I29" i="5"/>
  <c r="H29" i="5"/>
  <c r="C9" i="9" l="1"/>
  <c r="H10" i="8"/>
  <c r="H110" i="6"/>
  <c r="H77" i="8"/>
  <c r="H66" i="8"/>
  <c r="H40" i="8"/>
  <c r="H29" i="8"/>
  <c r="H118" i="6"/>
  <c r="H114" i="6" s="1"/>
  <c r="H112" i="6"/>
  <c r="H95" i="6"/>
  <c r="H94" i="6" s="1"/>
  <c r="H151" i="6"/>
  <c r="H147" i="6"/>
  <c r="H138" i="6"/>
  <c r="H134" i="6"/>
  <c r="H124" i="6"/>
  <c r="H86" i="6"/>
  <c r="G21" i="9" s="1"/>
  <c r="G20" i="9" s="1"/>
  <c r="H74" i="6"/>
  <c r="H70" i="6"/>
  <c r="H61" i="6"/>
  <c r="H57" i="6"/>
  <c r="H47" i="6"/>
  <c r="E70" i="4"/>
  <c r="D70" i="4"/>
  <c r="C70" i="4"/>
  <c r="H104" i="6" l="1"/>
  <c r="H85" i="6" s="1"/>
  <c r="D75" i="4"/>
  <c r="E20" i="4"/>
  <c r="E75" i="4" s="1"/>
  <c r="C18" i="4"/>
  <c r="I26" i="2"/>
  <c r="H26" i="2"/>
  <c r="D26" i="2"/>
  <c r="I21" i="2"/>
  <c r="H21" i="2"/>
  <c r="C21" i="2"/>
  <c r="H69" i="5" l="1"/>
  <c r="F69" i="5"/>
  <c r="I69" i="5" s="1"/>
  <c r="F59" i="5"/>
  <c r="I59" i="5" s="1"/>
  <c r="H58" i="5"/>
  <c r="F58" i="5"/>
  <c r="I58" i="5" s="1"/>
  <c r="H18" i="5"/>
  <c r="F18" i="5"/>
  <c r="I18" i="5" s="1"/>
  <c r="I17" i="5" s="1"/>
  <c r="I42" i="5" s="1"/>
  <c r="C69" i="4"/>
  <c r="E19" i="4"/>
  <c r="E59" i="4" s="1"/>
  <c r="D19" i="4"/>
  <c r="D59" i="4" s="1"/>
  <c r="E12" i="4"/>
  <c r="B24" i="1"/>
  <c r="A1" i="14" l="1"/>
  <c r="A1" i="13"/>
  <c r="A1" i="12"/>
  <c r="G16" i="13"/>
  <c r="F16" i="13"/>
  <c r="E16" i="13"/>
  <c r="D16" i="13"/>
  <c r="C16" i="13"/>
  <c r="B16" i="13"/>
  <c r="G5" i="13"/>
  <c r="F5" i="13"/>
  <c r="E5" i="13"/>
  <c r="D5" i="13"/>
  <c r="C5" i="13"/>
  <c r="B5" i="13"/>
  <c r="G27" i="12"/>
  <c r="F27" i="12"/>
  <c r="E27" i="12"/>
  <c r="D27" i="12"/>
  <c r="C27" i="12"/>
  <c r="B27" i="12"/>
  <c r="G20" i="12"/>
  <c r="F20" i="12"/>
  <c r="E20" i="12"/>
  <c r="D20" i="12"/>
  <c r="C20" i="12"/>
  <c r="B20" i="12"/>
  <c r="A1" i="11"/>
  <c r="G18" i="11"/>
  <c r="F18" i="11"/>
  <c r="E18" i="11"/>
  <c r="D18" i="11"/>
  <c r="C18" i="11"/>
  <c r="B18" i="11"/>
  <c r="B7" i="11"/>
  <c r="G7" i="11"/>
  <c r="F7" i="11"/>
  <c r="E7" i="11"/>
  <c r="D7" i="11"/>
  <c r="C7" i="11"/>
  <c r="G29" i="10"/>
  <c r="F29" i="10"/>
  <c r="E29" i="10"/>
  <c r="D29" i="10"/>
  <c r="C29" i="10"/>
  <c r="B29" i="10"/>
  <c r="G22" i="10"/>
  <c r="F22" i="10"/>
  <c r="E22" i="10"/>
  <c r="D22" i="10"/>
  <c r="C22" i="10"/>
  <c r="B22" i="10"/>
  <c r="G8" i="10"/>
  <c r="F8" i="10"/>
  <c r="E8" i="10"/>
  <c r="D8" i="10"/>
  <c r="C8" i="10"/>
  <c r="A1" i="10"/>
  <c r="F27" i="9"/>
  <c r="E27" i="9"/>
  <c r="D27" i="9"/>
  <c r="C27" i="9"/>
  <c r="B27" i="9"/>
  <c r="F23" i="9"/>
  <c r="E23" i="9"/>
  <c r="D23" i="9"/>
  <c r="C23" i="9"/>
  <c r="B23" i="9"/>
  <c r="B15" i="9"/>
  <c r="F15" i="9"/>
  <c r="E15" i="9"/>
  <c r="D15" i="9"/>
  <c r="C15" i="9"/>
  <c r="F11" i="9"/>
  <c r="E11" i="9"/>
  <c r="D11" i="9"/>
  <c r="C11" i="9"/>
  <c r="C8" i="9" s="1"/>
  <c r="B11" i="9"/>
  <c r="A1" i="8"/>
  <c r="A1" i="9"/>
  <c r="C77" i="8"/>
  <c r="G77" i="8"/>
  <c r="F77" i="8"/>
  <c r="E77" i="8"/>
  <c r="D77" i="8"/>
  <c r="G66" i="8"/>
  <c r="F66" i="8"/>
  <c r="E66" i="8"/>
  <c r="D66" i="8"/>
  <c r="C66" i="8"/>
  <c r="G47" i="8"/>
  <c r="F47" i="8"/>
  <c r="E47" i="8"/>
  <c r="D47" i="8"/>
  <c r="C47" i="8"/>
  <c r="G40" i="8"/>
  <c r="F40" i="8"/>
  <c r="E40" i="8"/>
  <c r="D40" i="8"/>
  <c r="C40" i="8"/>
  <c r="G29" i="8"/>
  <c r="F29" i="8"/>
  <c r="E29" i="8"/>
  <c r="D29" i="8"/>
  <c r="C29" i="8"/>
  <c r="G10" i="8"/>
  <c r="F10" i="8"/>
  <c r="E10" i="8"/>
  <c r="D10" i="8"/>
  <c r="C10" i="8"/>
  <c r="A1" i="7"/>
  <c r="G151" i="6"/>
  <c r="F151" i="6"/>
  <c r="E151" i="6"/>
  <c r="D151" i="6"/>
  <c r="C151" i="6"/>
  <c r="G147" i="6"/>
  <c r="F147" i="6"/>
  <c r="E147" i="6"/>
  <c r="D147" i="6"/>
  <c r="C147" i="6"/>
  <c r="G138" i="6"/>
  <c r="F138" i="6"/>
  <c r="E138" i="6"/>
  <c r="D138" i="6"/>
  <c r="C138" i="6"/>
  <c r="G134" i="6"/>
  <c r="F134" i="6"/>
  <c r="E134" i="6"/>
  <c r="D134" i="6"/>
  <c r="C134" i="6"/>
  <c r="G124" i="6"/>
  <c r="F124" i="6"/>
  <c r="E124" i="6"/>
  <c r="D124" i="6"/>
  <c r="C124" i="6"/>
  <c r="G114" i="6"/>
  <c r="F114" i="6"/>
  <c r="E114" i="6"/>
  <c r="C114" i="6"/>
  <c r="D114" i="6"/>
  <c r="G104" i="6"/>
  <c r="F104" i="6"/>
  <c r="E104" i="6"/>
  <c r="D104" i="6"/>
  <c r="C104" i="6"/>
  <c r="G94" i="6"/>
  <c r="F94" i="6"/>
  <c r="E94" i="6"/>
  <c r="D94" i="6"/>
  <c r="C94" i="6"/>
  <c r="G86" i="6"/>
  <c r="F21" i="9" s="1"/>
  <c r="F86" i="6"/>
  <c r="E21" i="9" s="1"/>
  <c r="E86" i="6"/>
  <c r="D21" i="9" s="1"/>
  <c r="D86" i="6"/>
  <c r="C21" i="9" s="1"/>
  <c r="C86" i="6"/>
  <c r="B21" i="9" s="1"/>
  <c r="G74" i="6"/>
  <c r="F74" i="6"/>
  <c r="E74" i="6"/>
  <c r="D74" i="6"/>
  <c r="C74" i="6"/>
  <c r="G70" i="6"/>
  <c r="F70" i="6"/>
  <c r="E70" i="6"/>
  <c r="D70" i="6"/>
  <c r="C70" i="6"/>
  <c r="G61" i="6"/>
  <c r="F61" i="6"/>
  <c r="E61" i="6"/>
  <c r="D61" i="6"/>
  <c r="C61" i="6"/>
  <c r="G57" i="6"/>
  <c r="F57" i="6"/>
  <c r="E57" i="6"/>
  <c r="D57" i="6"/>
  <c r="C57" i="6"/>
  <c r="G47" i="6"/>
  <c r="F47" i="6"/>
  <c r="E47" i="6"/>
  <c r="D47" i="6"/>
  <c r="C47" i="6"/>
  <c r="G37" i="6"/>
  <c r="F37" i="6"/>
  <c r="E37" i="6"/>
  <c r="D37" i="6"/>
  <c r="C37" i="6"/>
  <c r="G27" i="6"/>
  <c r="F27" i="6"/>
  <c r="E27" i="6"/>
  <c r="D27" i="6"/>
  <c r="D8" i="6" s="1"/>
  <c r="C27" i="6"/>
  <c r="H17" i="6"/>
  <c r="G17" i="6"/>
  <c r="F17" i="6"/>
  <c r="E17" i="6"/>
  <c r="D17" i="6"/>
  <c r="C17" i="6"/>
  <c r="G9" i="6"/>
  <c r="F9" i="9" s="1"/>
  <c r="F9" i="6"/>
  <c r="E9" i="9" s="1"/>
  <c r="E9" i="6"/>
  <c r="D9" i="9" s="1"/>
  <c r="A1" i="6"/>
  <c r="H76" i="5"/>
  <c r="G76" i="5"/>
  <c r="F76" i="5"/>
  <c r="E76" i="5"/>
  <c r="D76" i="5"/>
  <c r="D68" i="5"/>
  <c r="H68" i="5"/>
  <c r="G68" i="5"/>
  <c r="F68" i="5"/>
  <c r="E68" i="5"/>
  <c r="H60" i="5"/>
  <c r="G60" i="5"/>
  <c r="F60" i="5"/>
  <c r="E60" i="5"/>
  <c r="D60" i="5"/>
  <c r="H55" i="5"/>
  <c r="G55" i="5"/>
  <c r="F55" i="5"/>
  <c r="E55" i="5"/>
  <c r="D55" i="5"/>
  <c r="H46" i="5"/>
  <c r="G46" i="5"/>
  <c r="F46" i="5"/>
  <c r="E46" i="5"/>
  <c r="D46" i="5"/>
  <c r="H36" i="5"/>
  <c r="G36" i="5"/>
  <c r="F36" i="5"/>
  <c r="E36" i="5"/>
  <c r="D36" i="5"/>
  <c r="H38" i="5"/>
  <c r="G38" i="5"/>
  <c r="F38" i="5"/>
  <c r="E38" i="5"/>
  <c r="D38" i="5"/>
  <c r="G29" i="5"/>
  <c r="F29" i="5"/>
  <c r="E29" i="5"/>
  <c r="D29" i="5"/>
  <c r="H17" i="5"/>
  <c r="G17" i="5"/>
  <c r="F17" i="5"/>
  <c r="E17" i="5"/>
  <c r="D17" i="5"/>
  <c r="H37" i="6" l="1"/>
  <c r="C20" i="9"/>
  <c r="D85" i="6"/>
  <c r="C21" i="7" s="1"/>
  <c r="C19" i="7" s="1"/>
  <c r="F8" i="9"/>
  <c r="E8" i="6"/>
  <c r="E42" i="5"/>
  <c r="H42" i="5"/>
  <c r="E10" i="4" s="1"/>
  <c r="E52" i="4" s="1"/>
  <c r="F42" i="5"/>
  <c r="G42" i="5"/>
  <c r="D10" i="4" s="1"/>
  <c r="D52" i="4" s="1"/>
  <c r="D42" i="5"/>
  <c r="C10" i="4" s="1"/>
  <c r="C52" i="4" s="1"/>
  <c r="F27" i="13"/>
  <c r="F14" i="12"/>
  <c r="F6" i="12" s="1"/>
  <c r="F35" i="12" s="1"/>
  <c r="E27" i="13"/>
  <c r="E14" i="12"/>
  <c r="E6" i="12" s="1"/>
  <c r="E30" i="12" s="1"/>
  <c r="D27" i="13"/>
  <c r="D14" i="12"/>
  <c r="D6" i="12" s="1"/>
  <c r="D35" i="12" s="1"/>
  <c r="C27" i="13"/>
  <c r="C14" i="12"/>
  <c r="C6" i="12" s="1"/>
  <c r="C35" i="12" s="1"/>
  <c r="B27" i="13"/>
  <c r="B14" i="12"/>
  <c r="B6" i="12" s="1"/>
  <c r="B35" i="12" s="1"/>
  <c r="G27" i="13"/>
  <c r="G14" i="12"/>
  <c r="G6" i="12" s="1"/>
  <c r="G35" i="12" s="1"/>
  <c r="G29" i="11"/>
  <c r="F29" i="11"/>
  <c r="E29" i="11"/>
  <c r="C29" i="11"/>
  <c r="D29" i="11"/>
  <c r="B29" i="11"/>
  <c r="G37" i="10"/>
  <c r="F37" i="10"/>
  <c r="E37" i="10"/>
  <c r="D37" i="10"/>
  <c r="C37" i="10"/>
  <c r="G32" i="10"/>
  <c r="F32" i="10"/>
  <c r="C32" i="10"/>
  <c r="F20" i="9"/>
  <c r="E20" i="9"/>
  <c r="D20" i="9"/>
  <c r="B20" i="9"/>
  <c r="C31" i="9"/>
  <c r="E8" i="9"/>
  <c r="D8" i="9"/>
  <c r="B8" i="9"/>
  <c r="H27" i="6"/>
  <c r="F85" i="6"/>
  <c r="E21" i="7" s="1"/>
  <c r="C85" i="6"/>
  <c r="B21" i="7" s="1"/>
  <c r="G85" i="6"/>
  <c r="F21" i="7" s="1"/>
  <c r="E85" i="6"/>
  <c r="C8" i="6"/>
  <c r="G8" i="6"/>
  <c r="F10" i="7" s="1"/>
  <c r="C10" i="7"/>
  <c r="H9" i="6"/>
  <c r="G9" i="9" s="1"/>
  <c r="G8" i="9" s="1"/>
  <c r="G31" i="9" s="1"/>
  <c r="F8" i="6"/>
  <c r="E10" i="7" s="1"/>
  <c r="I76" i="5"/>
  <c r="I60" i="5"/>
  <c r="G66" i="5"/>
  <c r="D11" i="4" s="1"/>
  <c r="D68" i="4" s="1"/>
  <c r="I68" i="5"/>
  <c r="H66" i="5"/>
  <c r="E11" i="4" s="1"/>
  <c r="E68" i="4" s="1"/>
  <c r="I55" i="5"/>
  <c r="E66" i="5"/>
  <c r="F66" i="5"/>
  <c r="D66" i="5"/>
  <c r="C11" i="4" s="1"/>
  <c r="C68" i="4" s="1"/>
  <c r="D32" i="10"/>
  <c r="E32" i="10"/>
  <c r="A1" i="5"/>
  <c r="A1" i="4"/>
  <c r="E69" i="4"/>
  <c r="D69" i="4"/>
  <c r="F30" i="12" l="1"/>
  <c r="F31" i="9"/>
  <c r="B10" i="7"/>
  <c r="B16" i="10"/>
  <c r="B8" i="10" s="1"/>
  <c r="C64" i="8"/>
  <c r="C57" i="8" s="1"/>
  <c r="C46" i="8" s="1"/>
  <c r="B19" i="7"/>
  <c r="C16" i="4" s="1"/>
  <c r="C73" i="4" s="1"/>
  <c r="C77" i="4" s="1"/>
  <c r="C78" i="4" s="1"/>
  <c r="G71" i="5"/>
  <c r="D64" i="8"/>
  <c r="D21" i="7"/>
  <c r="D19" i="7" s="1"/>
  <c r="G64" i="8"/>
  <c r="G57" i="8" s="1"/>
  <c r="G46" i="8" s="1"/>
  <c r="F19" i="7"/>
  <c r="E16" i="4" s="1"/>
  <c r="E73" i="4" s="1"/>
  <c r="E77" i="4" s="1"/>
  <c r="E78" i="4" s="1"/>
  <c r="F64" i="8"/>
  <c r="E19" i="7"/>
  <c r="D16" i="4" s="1"/>
  <c r="D73" i="4" s="1"/>
  <c r="D77" i="4" s="1"/>
  <c r="D78" i="4" s="1"/>
  <c r="F27" i="8"/>
  <c r="F20" i="8" s="1"/>
  <c r="F9" i="8" s="1"/>
  <c r="E8" i="7"/>
  <c r="D15" i="4" s="1"/>
  <c r="D57" i="4" s="1"/>
  <c r="G27" i="8"/>
  <c r="G20" i="8" s="1"/>
  <c r="G9" i="8" s="1"/>
  <c r="F8" i="7"/>
  <c r="D10" i="7"/>
  <c r="D27" i="8"/>
  <c r="C8" i="7"/>
  <c r="C30" i="7" s="1"/>
  <c r="G30" i="12"/>
  <c r="E35" i="12"/>
  <c r="D30" i="12"/>
  <c r="C30" i="12"/>
  <c r="B30" i="12"/>
  <c r="E31" i="9"/>
  <c r="D31" i="9"/>
  <c r="B31" i="9"/>
  <c r="F160" i="6"/>
  <c r="C160" i="6"/>
  <c r="D160" i="6"/>
  <c r="G160" i="6"/>
  <c r="E160" i="6"/>
  <c r="H8" i="6"/>
  <c r="H160" i="6" s="1"/>
  <c r="I66" i="5"/>
  <c r="H71" i="5"/>
  <c r="F71" i="5"/>
  <c r="E71" i="5"/>
  <c r="D71" i="5"/>
  <c r="C53" i="4"/>
  <c r="E53" i="4"/>
  <c r="D53" i="4"/>
  <c r="E42" i="4"/>
  <c r="D42" i="4"/>
  <c r="C42" i="4"/>
  <c r="E39" i="4"/>
  <c r="D39" i="4"/>
  <c r="C39" i="4"/>
  <c r="E29" i="4"/>
  <c r="D29" i="4"/>
  <c r="C29" i="4"/>
  <c r="E18" i="4"/>
  <c r="D18" i="4"/>
  <c r="E9" i="4"/>
  <c r="D9" i="4"/>
  <c r="C9" i="4"/>
  <c r="K17" i="3"/>
  <c r="K16" i="3"/>
  <c r="K15" i="3"/>
  <c r="K14" i="3"/>
  <c r="K11" i="3"/>
  <c r="K10" i="3"/>
  <c r="K9" i="3"/>
  <c r="K8" i="3"/>
  <c r="J13" i="3"/>
  <c r="I13" i="3"/>
  <c r="H13" i="3"/>
  <c r="G13" i="3"/>
  <c r="E13" i="3"/>
  <c r="J7" i="3"/>
  <c r="I7" i="3"/>
  <c r="H7" i="3"/>
  <c r="G7" i="3"/>
  <c r="E7" i="3"/>
  <c r="A1" i="2"/>
  <c r="A1" i="3" s="1"/>
  <c r="F26" i="2"/>
  <c r="E26" i="2"/>
  <c r="C26" i="2"/>
  <c r="F21" i="2"/>
  <c r="E21" i="2"/>
  <c r="D21" i="2"/>
  <c r="F13" i="2"/>
  <c r="E13" i="2"/>
  <c r="D13" i="2"/>
  <c r="F9" i="2"/>
  <c r="E9" i="2"/>
  <c r="D9" i="2"/>
  <c r="C13" i="2"/>
  <c r="C9" i="2"/>
  <c r="G74" i="1"/>
  <c r="F74" i="1"/>
  <c r="G67" i="1"/>
  <c r="F67" i="1"/>
  <c r="G62" i="1"/>
  <c r="F62" i="1"/>
  <c r="G56" i="1"/>
  <c r="F56" i="1"/>
  <c r="G22" i="1"/>
  <c r="F22" i="1"/>
  <c r="G41" i="1"/>
  <c r="F41" i="1"/>
  <c r="G37" i="1"/>
  <c r="F37" i="1"/>
  <c r="F30" i="1"/>
  <c r="G30" i="1"/>
  <c r="G26" i="1"/>
  <c r="F26" i="1"/>
  <c r="G18" i="1"/>
  <c r="F18" i="1"/>
  <c r="G8" i="1"/>
  <c r="F8" i="1"/>
  <c r="C59" i="1"/>
  <c r="B59" i="1"/>
  <c r="C40" i="1"/>
  <c r="B40" i="1"/>
  <c r="C37" i="1"/>
  <c r="B37" i="1"/>
  <c r="C30" i="1"/>
  <c r="B30" i="1"/>
  <c r="C24" i="1"/>
  <c r="C16" i="1"/>
  <c r="B16" i="1"/>
  <c r="C8" i="1"/>
  <c r="B8" i="1"/>
  <c r="G5" i="1"/>
  <c r="F5" i="1"/>
  <c r="D14" i="4" l="1"/>
  <c r="D22" i="4" s="1"/>
  <c r="D23" i="4" s="1"/>
  <c r="D24" i="4" s="1"/>
  <c r="D33" i="4" s="1"/>
  <c r="D61" i="4"/>
  <c r="D62" i="4" s="1"/>
  <c r="G21" i="7"/>
  <c r="G19" i="7" s="1"/>
  <c r="I71" i="5"/>
  <c r="F30" i="7"/>
  <c r="E15" i="4"/>
  <c r="B37" i="10"/>
  <c r="B32" i="10"/>
  <c r="G83" i="8"/>
  <c r="C27" i="8"/>
  <c r="C20" i="8" s="1"/>
  <c r="C9" i="8" s="1"/>
  <c r="C83" i="8" s="1"/>
  <c r="B8" i="7"/>
  <c r="E64" i="8"/>
  <c r="E57" i="8" s="1"/>
  <c r="E46" i="8" s="1"/>
  <c r="D57" i="8"/>
  <c r="D46" i="8" s="1"/>
  <c r="F57" i="8"/>
  <c r="F46" i="8" s="1"/>
  <c r="F83" i="8" s="1"/>
  <c r="E30" i="7"/>
  <c r="D20" i="8"/>
  <c r="D9" i="8" s="1"/>
  <c r="G10" i="7"/>
  <c r="D8" i="7"/>
  <c r="E46" i="4"/>
  <c r="D46" i="4"/>
  <c r="C46" i="4"/>
  <c r="J19" i="3"/>
  <c r="I19" i="3"/>
  <c r="H19" i="3"/>
  <c r="G19" i="3"/>
  <c r="E19" i="3"/>
  <c r="G26" i="2"/>
  <c r="G21" i="2"/>
  <c r="G13" i="2"/>
  <c r="H13" i="2" s="1"/>
  <c r="I13" i="2" s="1"/>
  <c r="G9" i="2"/>
  <c r="F78" i="1"/>
  <c r="G78" i="1"/>
  <c r="F46" i="1"/>
  <c r="K7" i="3"/>
  <c r="G46" i="1"/>
  <c r="B46" i="1"/>
  <c r="B61" i="1" s="1"/>
  <c r="C46" i="1"/>
  <c r="C61" i="1" s="1"/>
  <c r="K13" i="3"/>
  <c r="F8" i="2"/>
  <c r="F19" i="2" s="1"/>
  <c r="E8" i="2"/>
  <c r="D8" i="2"/>
  <c r="C8" i="2"/>
  <c r="D83" i="8" l="1"/>
  <c r="H64" i="8"/>
  <c r="H57" i="8" s="1"/>
  <c r="H46" i="8" s="1"/>
  <c r="E57" i="4"/>
  <c r="E61" i="4" s="1"/>
  <c r="E62" i="4" s="1"/>
  <c r="E14" i="4"/>
  <c r="E22" i="4" s="1"/>
  <c r="E23" i="4" s="1"/>
  <c r="E24" i="4" s="1"/>
  <c r="E33" i="4" s="1"/>
  <c r="E27" i="8"/>
  <c r="H27" i="8" s="1"/>
  <c r="H20" i="8" s="1"/>
  <c r="H9" i="8" s="1"/>
  <c r="C15" i="4"/>
  <c r="B30" i="7"/>
  <c r="F58" i="1"/>
  <c r="F80" i="1" s="1"/>
  <c r="F95" i="1" s="1"/>
  <c r="G17" i="2"/>
  <c r="G8" i="7"/>
  <c r="G30" i="7" s="1"/>
  <c r="D30" i="7"/>
  <c r="H9" i="2"/>
  <c r="I9" i="2" s="1"/>
  <c r="D19" i="2"/>
  <c r="E19" i="2"/>
  <c r="K19" i="3"/>
  <c r="G8" i="2"/>
  <c r="H8" i="2" s="1"/>
  <c r="G58" i="1"/>
  <c r="G80" i="1" s="1"/>
  <c r="C17" i="2"/>
  <c r="C19" i="2" s="1"/>
  <c r="H83" i="8" l="1"/>
  <c r="E20" i="8"/>
  <c r="E9" i="8" s="1"/>
  <c r="E83" i="8" s="1"/>
  <c r="G19" i="2"/>
  <c r="C57" i="4"/>
  <c r="C61" i="4" s="1"/>
  <c r="C62" i="4" s="1"/>
  <c r="C14" i="4"/>
  <c r="C22" i="4" s="1"/>
  <c r="C23" i="4" s="1"/>
  <c r="C24" i="4" s="1"/>
  <c r="C33" i="4" s="1"/>
  <c r="H19" i="2"/>
  <c r="I8" i="2"/>
  <c r="I19" i="2" s="1"/>
</calcChain>
</file>

<file path=xl/sharedStrings.xml><?xml version="1.0" encoding="utf-8"?>
<sst xmlns="http://schemas.openxmlformats.org/spreadsheetml/2006/main" count="817" uniqueCount="566">
  <si>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</si>
  <si>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</si>
  <si>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</si>
  <si>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</si>
  <si>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</si>
  <si>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</si>
  <si>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</si>
  <si>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</si>
  <si>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</si>
  <si>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</si>
  <si>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</si>
  <si>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</si>
  <si>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</si>
  <si>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</si>
  <si>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</si>
  <si>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</si>
  <si>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</si>
  <si>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</si>
  <si>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</si>
  <si>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</si>
  <si>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</si>
  <si>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</si>
  <si>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</si>
  <si>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</si>
  <si>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</si>
  <si>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</si>
  <si>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</si>
  <si>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</si>
  <si>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</si>
  <si>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</si>
  <si>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</si>
  <si>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</si>
  <si>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</si>
  <si>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</si>
  <si>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</si>
  <si>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</si>
  <si>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</si>
  <si>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</si>
  <si>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</si>
  <si>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</si>
  <si>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</si>
  <si>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</si>
  <si>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</si>
  <si>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</si>
  <si>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</si>
  <si>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</si>
  <si>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</si>
  <si>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</si>
  <si>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</si>
  <si>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</si>
  <si>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</si>
  <si>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</si>
  <si>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</si>
  <si>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</si>
  <si>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</si>
  <si>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</si>
  <si>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</si>
  <si>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</si>
  <si>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</si>
  <si>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</si>
  <si>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</si>
  <si>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</si>
  <si>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</si>
  <si>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</si>
  <si>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</si>
  <si>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</si>
  <si>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</si>
  <si>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</si>
  <si>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</si>
  <si>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</si>
  <si>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</si>
  <si>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</si>
  <si>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</si>
  <si>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</si>
  <si>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</si>
  <si>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</si>
  <si>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</si>
  <si>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</si>
  <si>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</si>
  <si>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</si>
  <si>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</si>
  <si>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</si>
  <si>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</si>
  <si>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</si>
  <si>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</si>
  <si>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</si>
  <si>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</si>
  <si>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</si>
  <si>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</si>
  <si>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</si>
  <si>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</si>
  <si>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</si>
  <si>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</si>
  <si>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</si>
  <si>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</si>
  <si>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</si>
  <si>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</si>
  <si>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</si>
  <si>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</si>
  <si>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</si>
  <si>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</si>
  <si>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</si>
  <si>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</si>
  <si>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</si>
  <si>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</si>
  <si>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</si>
  <si>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</si>
  <si>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</si>
  <si>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</si>
  <si>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</si>
  <si>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</si>
  <si>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</si>
  <si>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</si>
  <si>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</si>
  <si>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</si>
  <si>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</si>
  <si>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</si>
  <si>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</si>
  <si>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</si>
  <si>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</si>
  <si>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</si>
  <si>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</si>
  <si>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</si>
  <si>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</si>
  <si>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</si>
  <si>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</si>
  <si>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</si>
  <si>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</si>
  <si>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</si>
  <si>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</si>
  <si>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</si>
  <si>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</si>
  <si>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</si>
  <si>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</si>
  <si>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</si>
  <si>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</si>
  <si>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</si>
  <si>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</si>
  <si>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</si>
  <si>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</si>
  <si>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</si>
  <si>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</si>
  <si>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</si>
  <si>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</si>
  <si>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</si>
  <si>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</si>
  <si>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</si>
  <si>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</si>
  <si>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</si>
  <si>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</si>
  <si>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</si>
  <si>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</si>
  <si>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</si>
  <si>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</si>
  <si>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</si>
  <si>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</si>
  <si>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</si>
  <si>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</si>
  <si>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</si>
  <si>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</si>
  <si>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</si>
  <si>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</si>
  <si>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</si>
  <si>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</si>
  <si>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</si>
  <si>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</si>
  <si>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</si>
  <si>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</si>
  <si>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</si>
  <si>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</si>
  <si>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</si>
  <si>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</si>
  <si>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</si>
  <si>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</si>
  <si>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</si>
  <si>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</si>
  <si>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</si>
  <si>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</si>
  <si>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</si>
  <si>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</si>
  <si>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</si>
  <si>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</si>
  <si>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</si>
  <si>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</si>
  <si>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</si>
  <si>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</si>
  <si>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</si>
  <si>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</si>
  <si>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</si>
  <si>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</si>
  <si>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</si>
  <si>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</si>
  <si>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</si>
  <si>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</si>
  <si>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</si>
  <si>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</si>
  <si>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</si>
  <si>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</si>
  <si>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</si>
  <si>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</si>
  <si>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</si>
  <si>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</si>
  <si>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</si>
  <si>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</si>
  <si>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</si>
  <si>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</si>
  <si>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</si>
  <si>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</si>
  <si>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</si>
  <si>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</si>
  <si>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</si>
  <si>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</si>
  <si>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</si>
  <si>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</si>
  <si>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</si>
  <si>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</si>
  <si>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</si>
  <si>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</si>
  <si>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</si>
  <si>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</si>
  <si>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</si>
  <si>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</si>
  <si>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</si>
  <si>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</si>
  <si>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</si>
  <si>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</si>
  <si>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</si>
  <si>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</si>
  <si>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</si>
  <si>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</si>
  <si>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</si>
  <si>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</si>
  <si>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</si>
  <si>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</si>
  <si>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</si>
  <si>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</si>
  <si>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</si>
  <si>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</si>
  <si>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</si>
  <si>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</si>
  <si>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</si>
  <si>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</si>
  <si>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</si>
  <si>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</si>
  <si>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</si>
  <si>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</si>
  <si>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</si>
  <si>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</si>
  <si>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</si>
  <si>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</si>
  <si>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</si>
  <si>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</si>
  <si>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</si>
  <si>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</si>
  <si>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</si>
  <si>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</si>
  <si>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</si>
  <si>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</si>
  <si>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</si>
  <si>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</si>
  <si>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</si>
  <si>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</si>
  <si>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</si>
  <si>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</si>
  <si>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</si>
  <si>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</si>
  <si>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</si>
  <si>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</si>
  <si>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</si>
  <si>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</si>
  <si>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</si>
  <si>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</si>
  <si>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</si>
  <si>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</si>
  <si>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</si>
  <si>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</si>
  <si>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</si>
  <si>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</si>
  <si>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</si>
  <si>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</si>
  <si>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</si>
  <si>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</si>
  <si>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</si>
  <si>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</si>
  <si>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</si>
  <si>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</si>
  <si>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</si>
  <si>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</si>
  <si>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</si>
  <si>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</si>
  <si>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</si>
  <si>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</si>
  <si>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</si>
  <si>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</si>
  <si>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</si>
  <si>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</si>
  <si>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</si>
  <si>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</si>
  <si>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</si>
  <si>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</si>
  <si>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</si>
  <si>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</si>
  <si>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</si>
  <si>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</si>
  <si>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</si>
  <si>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</si>
  <si>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</si>
  <si>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</si>
  <si>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</si>
  <si>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</si>
  <si>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</si>
  <si>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</si>
  <si>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</si>
  <si>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</si>
  <si>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</si>
  <si>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</si>
  <si>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</si>
  <si>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</si>
  <si>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</si>
  <si>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</si>
  <si>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</si>
  <si>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</si>
  <si>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</si>
  <si>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</si>
  <si>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</si>
  <si>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</si>
  <si>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</si>
  <si>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</si>
  <si>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</si>
  <si>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</si>
  <si>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</si>
  <si>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</si>
  <si>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</si>
  <si>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</si>
  <si>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</si>
  <si>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</si>
  <si>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</si>
  <si>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</si>
  <si>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</si>
  <si>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</si>
  <si>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</si>
  <si>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</si>
  <si>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</si>
  <si>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</si>
  <si>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</si>
  <si>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</si>
  <si>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</si>
  <si>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</si>
  <si>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</si>
  <si>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</si>
  <si>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</si>
  <si>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</si>
  <si>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</si>
  <si>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</si>
  <si>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</si>
  <si>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</si>
  <si>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</si>
  <si>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</si>
  <si>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</si>
  <si>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</si>
  <si>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</si>
  <si>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</si>
  <si>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</si>
  <si>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</si>
  <si>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</si>
  <si>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</si>
  <si>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</si>
  <si>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</si>
  <si>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</si>
  <si>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</si>
  <si>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</si>
  <si>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</si>
  <si>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</si>
  <si>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</si>
  <si>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</si>
  <si>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</si>
  <si>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</si>
  <si>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</si>
  <si>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</si>
  <si>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</si>
  <si>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</si>
  <si>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</si>
  <si>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</si>
  <si>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</si>
  <si>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</si>
  <si>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</si>
  <si>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</si>
  <si>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</si>
  <si>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</si>
  <si>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</si>
  <si>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</si>
  <si>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</si>
  <si>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</si>
  <si>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</si>
  <si>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</si>
  <si>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</si>
  <si>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</si>
  <si>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</si>
  <si>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</si>
  <si>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</si>
  <si>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</si>
  <si>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</si>
  <si>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</si>
  <si>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</si>
  <si>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</si>
  <si>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</si>
  <si>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</si>
  <si>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</si>
  <si>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</si>
  <si>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</si>
  <si>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</si>
  <si>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</si>
  <si>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</si>
  <si>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</si>
  <si>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</si>
  <si>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</si>
  <si>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</si>
  <si>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</si>
  <si>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</si>
  <si>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</si>
  <si>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</si>
  <si>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</si>
  <si>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</si>
  <si>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Proyecciones de Ingresos - LDF</t>
  </si>
  <si>
    <t xml:space="preserve">(CIFRAS NOMINALES) </t>
  </si>
  <si>
    <t>Concepto (b)</t>
  </si>
  <si>
    <t xml:space="preserve">Año en Cuestión </t>
  </si>
  <si>
    <r>
      <t>C.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Contribuciones de Mejoras</t>
    </r>
  </si>
  <si>
    <r>
      <t>D.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Derechos</t>
    </r>
  </si>
  <si>
    <r>
      <t>G.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Ingresos por Ventas de Bienes y Servicios</t>
    </r>
  </si>
  <si>
    <r>
      <t>H.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Participaciones</t>
    </r>
  </si>
  <si>
    <r>
      <t>L.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Otros Ingresos de Libre Disposición</t>
    </r>
  </si>
  <si>
    <r>
      <t>B.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Convenios</t>
    </r>
  </si>
  <si>
    <r>
      <t>C.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Fondos Distintos de Aportaciones</t>
    </r>
  </si>
  <si>
    <r>
      <t>D.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Transferencias, Subsidios y Subvenciones, y Pensiones y Jubilaciones</t>
    </r>
  </si>
  <si>
    <r>
      <t>E.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Otras Transferencias Federales Etiquetadas</t>
    </r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</si>
  <si>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</si>
  <si>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</si>
  <si>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</si>
  <si>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Proyecciones de Egresos - LDF</t>
  </si>
  <si>
    <t>(CIFRAS NOMINALES)</t>
  </si>
  <si>
    <t>Resultados de Ingresos - LDF</t>
  </si>
  <si>
    <r>
      <t>1.</t>
    </r>
    <r>
      <rPr>
        <b/>
        <sz val="7"/>
        <color theme="1"/>
        <rFont val="Times New Roman"/>
        <family val="1"/>
      </rPr>
      <t xml:space="preserve">  </t>
    </r>
    <r>
      <rPr>
        <b/>
        <sz val="6"/>
        <color theme="1"/>
        <rFont val="Arial"/>
        <family val="2"/>
      </rPr>
      <t>Ingresos de Libre Disposición (1=A+B+C+D+E+F+G+H+I+J+K+L)</t>
    </r>
  </si>
  <si>
    <r>
      <t>A.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Impuestos</t>
    </r>
  </si>
  <si>
    <r>
      <t>B.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Cuotas y Aportaciones de Seguridad Social</t>
    </r>
  </si>
  <si>
    <r>
      <t>E.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Productos</t>
    </r>
  </si>
  <si>
    <r>
      <t>F.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Aprovechamientos</t>
    </r>
  </si>
  <si>
    <r>
      <t>I.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Incentivos Derivados de la Colaboración Fiscal</t>
    </r>
  </si>
  <si>
    <r>
      <t>J.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 xml:space="preserve">Transferencias </t>
    </r>
  </si>
  <si>
    <r>
      <t>K.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Convenios</t>
    </r>
  </si>
  <si>
    <r>
      <t>2.</t>
    </r>
    <r>
      <rPr>
        <b/>
        <sz val="7"/>
        <color theme="1"/>
        <rFont val="Times New Roman"/>
        <family val="1"/>
      </rPr>
      <t xml:space="preserve">  </t>
    </r>
    <r>
      <rPr>
        <b/>
        <sz val="6"/>
        <color theme="1"/>
        <rFont val="Arial"/>
        <family val="2"/>
      </rPr>
      <t>Transferencias Federales Etiquetadas</t>
    </r>
    <r>
      <rPr>
        <b/>
        <vertAlign val="superscript"/>
        <sz val="6"/>
        <color theme="1"/>
        <rFont val="Arial"/>
        <family val="2"/>
      </rPr>
      <t xml:space="preserve"> </t>
    </r>
    <r>
      <rPr>
        <b/>
        <sz val="6"/>
        <color theme="1"/>
        <rFont val="Arial"/>
        <family val="2"/>
      </rPr>
      <t>(2=A+B+C+D+E)</t>
    </r>
  </si>
  <si>
    <r>
      <t>A.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Aportaciones</t>
    </r>
  </si>
  <si>
    <r>
      <t>3.</t>
    </r>
    <r>
      <rPr>
        <b/>
        <sz val="7"/>
        <color theme="1"/>
        <rFont val="Times New Roman"/>
        <family val="1"/>
      </rPr>
      <t xml:space="preserve">  </t>
    </r>
    <r>
      <rPr>
        <b/>
        <sz val="6"/>
        <color theme="1"/>
        <rFont val="Arial"/>
        <family val="2"/>
      </rPr>
      <t>Ingresos Derivados de Financiamientos (3=A)</t>
    </r>
  </si>
  <si>
    <r>
      <t>4.</t>
    </r>
    <r>
      <rPr>
        <b/>
        <sz val="7"/>
        <color theme="1"/>
        <rFont val="Times New Roman"/>
        <family val="1"/>
      </rPr>
      <t xml:space="preserve">  </t>
    </r>
    <r>
      <rPr>
        <b/>
        <sz val="6"/>
        <color theme="1"/>
        <rFont val="Arial"/>
        <family val="2"/>
      </rPr>
      <t>Total de Resultados de Ingresos (4=1+2+3)</t>
    </r>
  </si>
  <si>
    <t>Resultados de Egresos -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</si>
  <si>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</si>
  <si>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</si>
  <si>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</si>
  <si>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</si>
  <si>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</si>
  <si>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</si>
  <si>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</si>
  <si>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</si>
  <si>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</si>
  <si>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</si>
  <si>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</si>
  <si>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</si>
  <si>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</si>
  <si>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</si>
  <si>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</si>
  <si>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</si>
  <si>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</si>
  <si>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</si>
  <si>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</si>
  <si>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</si>
  <si>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</si>
  <si>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</si>
  <si>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</si>
  <si>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</si>
  <si>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</si>
  <si>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</si>
  <si>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</si>
  <si>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</si>
  <si>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</si>
  <si>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</si>
  <si>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</si>
  <si>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</si>
  <si>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</si>
  <si>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</si>
  <si>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</si>
  <si>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</si>
  <si>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</si>
  <si>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</si>
  <si>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</si>
  <si>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</si>
  <si>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</si>
  <si>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</si>
  <si>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</si>
  <si>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</si>
  <si>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</si>
  <si>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</si>
  <si>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INSTITUTO TLAXCALTECA DE LA JUVENTUD</t>
  </si>
  <si>
    <t>31 de diciembre de 2015 (e)</t>
  </si>
  <si>
    <t>al 31 de diciembre de 2015 (d)</t>
  </si>
  <si>
    <t>Monto pagado de la inversión al 30 de noviembre de 2016 (k)</t>
  </si>
  <si>
    <t>Monto pagado de la inversión actualizado al 30 de nobiembre de 2016 (l)</t>
  </si>
  <si>
    <t>Saldo pendiente por pagar de la inversión al 30 de noviembre de 2016 (m = g – l)</t>
  </si>
  <si>
    <t>H. Participaciones
(H=h1+h2+h3+h4+h5+h6+h7+h8+h9+h10+h11)</t>
  </si>
  <si>
    <t>I. Total de Ingresos de Libre Disposición
(I=A+B+C+D+E+F+G+H+I+J+K+L)</t>
  </si>
  <si>
    <t>Clasificación Administrativa</t>
  </si>
  <si>
    <t>I. Gasto No Etiquetado</t>
  </si>
  <si>
    <t>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</si>
  <si>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</si>
  <si>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</si>
  <si>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</si>
  <si>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</si>
  <si>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</si>
  <si>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</si>
  <si>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</si>
  <si>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</si>
  <si>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</si>
  <si>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4. Deuda Contingente 1 (informativo)</t>
  </si>
  <si>
    <t>A. Direccion General</t>
  </si>
  <si>
    <r>
      <t>1.</t>
    </r>
    <r>
      <rPr>
        <b/>
        <sz val="6"/>
        <color theme="1"/>
        <rFont val="Times New Roman"/>
        <family val="1"/>
      </rPr>
      <t xml:space="preserve">   </t>
    </r>
    <r>
      <rPr>
        <b/>
        <sz val="6"/>
        <color theme="1"/>
        <rFont val="Arial"/>
        <family val="2"/>
      </rPr>
      <t>Ingresos de Libre Disposición (1=A+B+C+D+E+F+G+H+I+J+K+L)</t>
    </r>
  </si>
  <si>
    <r>
      <t>A.</t>
    </r>
    <r>
      <rPr>
        <sz val="6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Impuestos</t>
    </r>
  </si>
  <si>
    <r>
      <t>B.</t>
    </r>
    <r>
      <rPr>
        <sz val="6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Cuotas y Aportaciones de Seguridad Social</t>
    </r>
  </si>
  <si>
    <r>
      <t>C.</t>
    </r>
    <r>
      <rPr>
        <sz val="6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Contribuciones de Mejoras</t>
    </r>
  </si>
  <si>
    <r>
      <t>D.</t>
    </r>
    <r>
      <rPr>
        <sz val="6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Derechos</t>
    </r>
  </si>
  <si>
    <r>
      <t>E.</t>
    </r>
    <r>
      <rPr>
        <sz val="6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Productos</t>
    </r>
  </si>
  <si>
    <r>
      <t>F.</t>
    </r>
    <r>
      <rPr>
        <sz val="6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Aprovechamientos</t>
    </r>
  </si>
  <si>
    <r>
      <t>G.</t>
    </r>
    <r>
      <rPr>
        <sz val="6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Ingresos por Ventas de Bienes y Servicios</t>
    </r>
  </si>
  <si>
    <r>
      <t>H.</t>
    </r>
    <r>
      <rPr>
        <sz val="6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Participaciones</t>
    </r>
  </si>
  <si>
    <r>
      <t>I.</t>
    </r>
    <r>
      <rPr>
        <sz val="6"/>
        <color theme="1"/>
        <rFont val="Times New Roman"/>
        <family val="1"/>
      </rPr>
      <t xml:space="preserve">      </t>
    </r>
    <r>
      <rPr>
        <sz val="6"/>
        <color theme="1"/>
        <rFont val="Arial"/>
        <family val="2"/>
      </rPr>
      <t>Incentivos Derivados de la Colaboración Fiscal</t>
    </r>
  </si>
  <si>
    <r>
      <t>J.</t>
    </r>
    <r>
      <rPr>
        <sz val="6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Transferencias</t>
    </r>
  </si>
  <si>
    <r>
      <t>K.</t>
    </r>
    <r>
      <rPr>
        <sz val="6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Convenios</t>
    </r>
  </si>
  <si>
    <r>
      <t>L.</t>
    </r>
    <r>
      <rPr>
        <sz val="6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Otros Ingresos de Libre Disposición</t>
    </r>
  </si>
  <si>
    <r>
      <t>2.</t>
    </r>
    <r>
      <rPr>
        <b/>
        <sz val="6"/>
        <color theme="1"/>
        <rFont val="Times New Roman"/>
        <family val="1"/>
      </rPr>
      <t xml:space="preserve">   </t>
    </r>
    <r>
      <rPr>
        <b/>
        <sz val="6"/>
        <color theme="1"/>
        <rFont val="Arial"/>
        <family val="2"/>
      </rPr>
      <t>Transferencias Federales Etiquetadas (2=A+B+C+D+E)</t>
    </r>
  </si>
  <si>
    <r>
      <t>A.</t>
    </r>
    <r>
      <rPr>
        <sz val="6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Aportaciones</t>
    </r>
  </si>
  <si>
    <r>
      <t>B.</t>
    </r>
    <r>
      <rPr>
        <sz val="6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Convenios</t>
    </r>
  </si>
  <si>
    <r>
      <t>C.</t>
    </r>
    <r>
      <rPr>
        <sz val="6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Fondos Distintos de Aportaciones</t>
    </r>
  </si>
  <si>
    <r>
      <t>D.</t>
    </r>
    <r>
      <rPr>
        <sz val="6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Transferencias, Subsidios y Subvenciones, y Pensiones y Jubilaciones</t>
    </r>
  </si>
  <si>
    <r>
      <t>E.</t>
    </r>
    <r>
      <rPr>
        <sz val="6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Otras Transferencias Federales Etiquetadas</t>
    </r>
  </si>
  <si>
    <r>
      <t>3.</t>
    </r>
    <r>
      <rPr>
        <b/>
        <sz val="6"/>
        <color theme="1"/>
        <rFont val="Times New Roman"/>
        <family val="1"/>
      </rPr>
      <t xml:space="preserve">   </t>
    </r>
    <r>
      <rPr>
        <b/>
        <sz val="6"/>
        <color theme="1"/>
        <rFont val="Arial"/>
        <family val="2"/>
      </rPr>
      <t>Ingresos Derivados de Financiamientos (3=A)</t>
    </r>
  </si>
  <si>
    <r>
      <t>A.</t>
    </r>
    <r>
      <rPr>
        <sz val="6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Ingresos Derivados de Financiamientos</t>
    </r>
  </si>
  <si>
    <r>
      <t>4.</t>
    </r>
    <r>
      <rPr>
        <b/>
        <sz val="6"/>
        <color theme="1"/>
        <rFont val="Times New Roman"/>
        <family val="1"/>
      </rPr>
      <t xml:space="preserve">   </t>
    </r>
    <r>
      <rPr>
        <b/>
        <sz val="6"/>
        <color theme="1"/>
        <rFont val="Arial"/>
        <family val="2"/>
      </rPr>
      <t>Total de Ingresos Proyectados (4=1+2+3)</t>
    </r>
  </si>
  <si>
    <r>
      <t>1.</t>
    </r>
    <r>
      <rPr>
        <b/>
        <sz val="6"/>
        <color theme="1"/>
        <rFont val="Times New Roman"/>
        <family val="1"/>
      </rPr>
      <t xml:space="preserve">  </t>
    </r>
    <r>
      <rPr>
        <b/>
        <sz val="6"/>
        <color theme="1"/>
        <rFont val="Arial"/>
        <family val="2"/>
      </rPr>
      <t>Gasto No Etiquetado</t>
    </r>
    <r>
      <rPr>
        <sz val="6"/>
        <color theme="1"/>
        <rFont val="Arial"/>
        <family val="2"/>
      </rPr>
      <t xml:space="preserve"> </t>
    </r>
    <r>
      <rPr>
        <b/>
        <sz val="6"/>
        <color theme="1"/>
        <rFont val="Arial"/>
        <family val="2"/>
      </rPr>
      <t>(1=A+B+C+D+E+F+G+H+I)</t>
    </r>
  </si>
  <si>
    <r>
      <t>A.</t>
    </r>
    <r>
      <rPr>
        <sz val="6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Servicios Personales</t>
    </r>
  </si>
  <si>
    <r>
      <t>B.</t>
    </r>
    <r>
      <rPr>
        <sz val="6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Materiales y Suministros</t>
    </r>
  </si>
  <si>
    <r>
      <t>C.</t>
    </r>
    <r>
      <rPr>
        <sz val="6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Servicios Generales</t>
    </r>
  </si>
  <si>
    <r>
      <t>D.</t>
    </r>
    <r>
      <rPr>
        <sz val="6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Transferencias, Asignaciones, Subsidios y Otras Ayudas</t>
    </r>
  </si>
  <si>
    <r>
      <t>E.</t>
    </r>
    <r>
      <rPr>
        <sz val="6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Bienes Muebles, Inmuebles e Intangibles</t>
    </r>
  </si>
  <si>
    <r>
      <t>F.</t>
    </r>
    <r>
      <rPr>
        <sz val="6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Inversión Pública</t>
    </r>
  </si>
  <si>
    <r>
      <t>G.</t>
    </r>
    <r>
      <rPr>
        <sz val="6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Inversiones Financieras y Otras Provisiones</t>
    </r>
  </si>
  <si>
    <r>
      <t>H.</t>
    </r>
    <r>
      <rPr>
        <sz val="6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 xml:space="preserve">Participaciones y Aportaciones </t>
    </r>
  </si>
  <si>
    <r>
      <t>I.</t>
    </r>
    <r>
      <rPr>
        <sz val="6"/>
        <color theme="1"/>
        <rFont val="Times New Roman"/>
        <family val="1"/>
      </rPr>
      <t xml:space="preserve">      </t>
    </r>
    <r>
      <rPr>
        <sz val="6"/>
        <color theme="1"/>
        <rFont val="Arial"/>
        <family val="2"/>
      </rPr>
      <t>Deuda Pública</t>
    </r>
  </si>
  <si>
    <r>
      <t>2.</t>
    </r>
    <r>
      <rPr>
        <b/>
        <sz val="6"/>
        <color theme="1"/>
        <rFont val="Times New Roman"/>
        <family val="1"/>
      </rPr>
      <t xml:space="preserve">  </t>
    </r>
    <r>
      <rPr>
        <b/>
        <sz val="6"/>
        <color theme="1"/>
        <rFont val="Arial"/>
        <family val="2"/>
      </rPr>
      <t>Gasto Etiquetado (2=A+B+C+D+E+F+G+H+I)</t>
    </r>
  </si>
  <si>
    <r>
      <t>H.</t>
    </r>
    <r>
      <rPr>
        <sz val="6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Participaciones y Aportaciones</t>
    </r>
  </si>
  <si>
    <r>
      <t>3.</t>
    </r>
    <r>
      <rPr>
        <b/>
        <sz val="6"/>
        <color theme="1"/>
        <rFont val="Times New Roman"/>
        <family val="1"/>
      </rPr>
      <t xml:space="preserve">  </t>
    </r>
    <r>
      <rPr>
        <b/>
        <sz val="6"/>
        <color theme="1"/>
        <rFont val="Arial"/>
        <family val="2"/>
      </rPr>
      <t>Total de Egresos Proyectados (3 = 1 + 2)</t>
    </r>
  </si>
  <si>
    <r>
      <t xml:space="preserve">Año del Ejercicio Vigente </t>
    </r>
    <r>
      <rPr>
        <b/>
        <vertAlign val="superscript"/>
        <sz val="6"/>
        <color theme="1"/>
        <rFont val="Arial"/>
        <family val="2"/>
      </rPr>
      <t xml:space="preserve">2 </t>
    </r>
    <r>
      <rPr>
        <b/>
        <sz val="6"/>
        <color theme="1"/>
        <rFont val="Arial"/>
        <family val="2"/>
      </rPr>
      <t>(d)
2016</t>
    </r>
  </si>
  <si>
    <r>
      <t>3.</t>
    </r>
    <r>
      <rPr>
        <b/>
        <sz val="6"/>
        <color theme="1"/>
        <rFont val="Times New Roman"/>
        <family val="1"/>
      </rPr>
      <t xml:space="preserve">  </t>
    </r>
    <r>
      <rPr>
        <b/>
        <sz val="6"/>
        <color theme="1"/>
        <rFont val="Arial"/>
        <family val="2"/>
      </rPr>
      <t>Total del Resultado de Egresos (3=1+2)</t>
    </r>
  </si>
  <si>
    <r>
      <t xml:space="preserve">IIA. Total de Pasivos Circulantes </t>
    </r>
    <r>
      <rPr>
        <b/>
        <sz val="7"/>
        <color theme="1"/>
        <rFont val="Arial"/>
        <family val="2"/>
      </rPr>
      <t>(IIA = a + b + c + d + e + f + g + h)</t>
    </r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</si>
  <si>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</si>
  <si>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Del 1 de enero al 31 de diciembre de 2016 (b)</t>
  </si>
  <si>
    <t>Al 31 de diciembre de 2016 y al 31 de diciembre de 2015 (b)</t>
  </si>
  <si>
    <t>31 diciembre de 2016 (d)</t>
  </si>
  <si>
    <t>Del 1 de enero Al 31 de diciembre de 2016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</si>
</sst>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7"/>
      <color theme="1"/>
      <name val="Times New Roman"/>
      <family val="1"/>
    </font>
    <font>
      <sz val="7"/>
      <color theme="1"/>
      <name val="Times New Roman"/>
      <family val="1"/>
    </font>
    <font>
      <b/>
      <sz val="6"/>
      <color rgb="FF000000"/>
      <name val="Arial"/>
      <family val="2"/>
    </font>
    <font>
      <sz val="6"/>
      <color rgb="FF000000"/>
      <name val="Arial"/>
      <family val="2"/>
    </font>
    <font>
      <b/>
      <sz val="6"/>
      <color theme="1"/>
      <name val="Times New Roman"/>
      <family val="1"/>
    </font>
    <font>
      <sz val="6"/>
      <color theme="1"/>
      <name val="Times New Roman"/>
      <family val="1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7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63">
    <xf numFmtId="0" fontId="0" fillId="0" borderId="0" xfId="0"/>
    <xf numFmtId="0" fontId="2" fillId="0" borderId="8" xfId="0" applyFont="1" applyBorder="1" applyAlignment="1">
      <alignment horizontal="justify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1" fillId="0" borderId="5" xfId="0" applyFont="1" applyBorder="1" applyAlignment="1">
      <alignment horizontal="left" vertical="center" wrapText="1" indent="1"/>
    </xf>
    <xf numFmtId="0" fontId="2" fillId="0" borderId="5" xfId="0" applyFont="1" applyBorder="1" applyAlignment="1">
      <alignment horizontal="left" vertical="center" wrapText="1" indent="3"/>
    </xf>
    <xf numFmtId="0" fontId="2" fillId="0" borderId="5" xfId="0" applyFont="1" applyBorder="1" applyAlignment="1">
      <alignment horizontal="justify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2" fillId="0" borderId="8" xfId="0" applyFont="1" applyBorder="1" applyAlignment="1">
      <alignment horizontal="justify" vertical="center"/>
    </xf>
    <xf numFmtId="0" fontId="6" fillId="0" borderId="6" xfId="0" applyFont="1" applyBorder="1" applyAlignment="1">
      <alignment vertical="center"/>
    </xf>
    <xf numFmtId="0" fontId="2" fillId="0" borderId="6" xfId="0" applyFont="1" applyBorder="1" applyAlignment="1">
      <alignment horizontal="left" vertical="center" indent="1"/>
    </xf>
    <xf numFmtId="0" fontId="7" fillId="0" borderId="9" xfId="0" applyFont="1" applyBorder="1" applyAlignment="1">
      <alignment vertical="center"/>
    </xf>
    <xf numFmtId="0" fontId="2" fillId="0" borderId="5" xfId="0" applyFont="1" applyFill="1" applyBorder="1" applyAlignment="1">
      <alignment horizontal="justify" vertical="center" wrapText="1"/>
    </xf>
    <xf numFmtId="0" fontId="1" fillId="0" borderId="5" xfId="0" applyFont="1" applyFill="1" applyBorder="1" applyAlignment="1">
      <alignment horizontal="left" vertical="center" wrapText="1" indent="1"/>
    </xf>
    <xf numFmtId="0" fontId="2" fillId="0" borderId="5" xfId="0" applyFont="1" applyFill="1" applyBorder="1" applyAlignment="1">
      <alignment horizontal="left" vertical="center" wrapText="1" indent="3"/>
    </xf>
    <xf numFmtId="0" fontId="1" fillId="0" borderId="5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right" vertical="center" wrapText="1"/>
    </xf>
    <xf numFmtId="0" fontId="2" fillId="0" borderId="11" xfId="0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left" vertical="center" wrapText="1" indent="4"/>
    </xf>
    <xf numFmtId="0" fontId="2" fillId="0" borderId="8" xfId="0" applyFont="1" applyFill="1" applyBorder="1" applyAlignment="1">
      <alignment horizontal="justify" vertical="center" wrapText="1"/>
    </xf>
    <xf numFmtId="0" fontId="6" fillId="0" borderId="8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horizontal="right" vertical="center"/>
    </xf>
    <xf numFmtId="3" fontId="2" fillId="0" borderId="7" xfId="0" applyNumberFormat="1" applyFont="1" applyFill="1" applyBorder="1" applyAlignment="1">
      <alignment horizontal="right" vertical="center" wrapText="1"/>
    </xf>
    <xf numFmtId="3" fontId="2" fillId="0" borderId="11" xfId="0" applyNumberFormat="1" applyFont="1" applyFill="1" applyBorder="1" applyAlignment="1">
      <alignment horizontal="right" vertical="center" wrapText="1"/>
    </xf>
    <xf numFmtId="3" fontId="6" fillId="0" borderId="5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center" vertical="center"/>
    </xf>
    <xf numFmtId="3" fontId="7" fillId="0" borderId="8" xfId="0" applyNumberFormat="1" applyFont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1" fillId="0" borderId="0" xfId="0" applyFont="1"/>
    <xf numFmtId="0" fontId="10" fillId="0" borderId="8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justify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justify" vertical="center" wrapText="1"/>
    </xf>
    <xf numFmtId="3" fontId="10" fillId="0" borderId="7" xfId="0" applyNumberFormat="1" applyFont="1" applyBorder="1" applyAlignment="1">
      <alignment horizontal="right" vertical="center" wrapText="1"/>
    </xf>
    <xf numFmtId="0" fontId="12" fillId="0" borderId="0" xfId="0" applyFont="1" applyAlignment="1">
      <alignment horizontal="justify" vertical="center" wrapText="1"/>
    </xf>
    <xf numFmtId="0" fontId="10" fillId="0" borderId="7" xfId="0" applyFont="1" applyBorder="1" applyAlignment="1">
      <alignment horizontal="justify" vertical="center" wrapText="1"/>
    </xf>
    <xf numFmtId="3" fontId="12" fillId="0" borderId="7" xfId="0" applyNumberFormat="1" applyFont="1" applyBorder="1" applyAlignment="1">
      <alignment horizontal="right" vertical="center" wrapText="1"/>
    </xf>
    <xf numFmtId="0" fontId="12" fillId="0" borderId="5" xfId="0" applyFont="1" applyBorder="1" applyAlignment="1">
      <alignment horizontal="justify" vertical="center" wrapText="1"/>
    </xf>
    <xf numFmtId="0" fontId="12" fillId="0" borderId="7" xfId="0" applyFont="1" applyBorder="1" applyAlignment="1">
      <alignment horizontal="justify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3" fontId="12" fillId="0" borderId="11" xfId="0" applyNumberFormat="1" applyFont="1" applyBorder="1" applyAlignment="1">
      <alignment horizontal="right" vertical="center" wrapText="1"/>
    </xf>
    <xf numFmtId="0" fontId="12" fillId="0" borderId="10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justify" vertical="center" wrapText="1"/>
    </xf>
    <xf numFmtId="3" fontId="12" fillId="0" borderId="4" xfId="0" applyNumberFormat="1" applyFont="1" applyBorder="1" applyAlignment="1">
      <alignment horizontal="right" vertical="center" wrapText="1"/>
    </xf>
    <xf numFmtId="0" fontId="12" fillId="0" borderId="3" xfId="0" applyFont="1" applyBorder="1" applyAlignment="1">
      <alignment horizontal="justify" vertical="center" wrapText="1"/>
    </xf>
    <xf numFmtId="0" fontId="10" fillId="0" borderId="4" xfId="0" applyFont="1" applyBorder="1" applyAlignment="1">
      <alignment horizontal="justify" vertical="center" wrapText="1"/>
    </xf>
    <xf numFmtId="0" fontId="10" fillId="0" borderId="0" xfId="0" applyFont="1" applyAlignment="1">
      <alignment horizontal="justify" vertical="center" wrapText="1"/>
    </xf>
    <xf numFmtId="0" fontId="13" fillId="0" borderId="7" xfId="0" applyFont="1" applyBorder="1" applyAlignment="1">
      <alignment horizontal="justify" vertical="center" wrapText="1"/>
    </xf>
    <xf numFmtId="0" fontId="12" fillId="0" borderId="7" xfId="0" applyFont="1" applyBorder="1" applyAlignment="1">
      <alignment horizontal="right" vertical="center" wrapText="1"/>
    </xf>
    <xf numFmtId="0" fontId="12" fillId="0" borderId="8" xfId="0" applyFont="1" applyBorder="1" applyAlignment="1">
      <alignment horizontal="justify" vertical="center" wrapText="1"/>
    </xf>
    <xf numFmtId="0" fontId="12" fillId="0" borderId="11" xfId="0" applyFont="1" applyBorder="1" applyAlignment="1">
      <alignment horizontal="right" vertical="center" wrapText="1"/>
    </xf>
    <xf numFmtId="0" fontId="12" fillId="0" borderId="11" xfId="0" applyFont="1" applyBorder="1" applyAlignment="1">
      <alignment horizontal="justify" vertical="center" wrapText="1"/>
    </xf>
    <xf numFmtId="3" fontId="11" fillId="0" borderId="0" xfId="0" applyNumberFormat="1" applyFont="1"/>
    <xf numFmtId="0" fontId="10" fillId="2" borderId="7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justify" vertical="center" wrapText="1"/>
    </xf>
    <xf numFmtId="0" fontId="12" fillId="0" borderId="6" xfId="0" applyFont="1" applyBorder="1" applyAlignment="1">
      <alignment horizontal="justify" vertical="center" wrapText="1"/>
    </xf>
    <xf numFmtId="3" fontId="12" fillId="2" borderId="7" xfId="0" applyNumberFormat="1" applyFont="1" applyFill="1" applyBorder="1" applyAlignment="1">
      <alignment horizontal="right" vertical="center" wrapText="1"/>
    </xf>
    <xf numFmtId="3" fontId="13" fillId="0" borderId="7" xfId="0" applyNumberFormat="1" applyFont="1" applyBorder="1" applyAlignment="1">
      <alignment horizontal="right" vertical="center" wrapText="1"/>
    </xf>
    <xf numFmtId="3" fontId="13" fillId="0" borderId="11" xfId="0" applyNumberFormat="1" applyFont="1" applyBorder="1" applyAlignment="1">
      <alignment horizontal="justify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right" vertical="center" wrapText="1"/>
    </xf>
    <xf numFmtId="0" fontId="12" fillId="0" borderId="5" xfId="0" applyFont="1" applyBorder="1" applyAlignment="1">
      <alignment horizontal="left" vertical="center" wrapText="1" indent="1"/>
    </xf>
    <xf numFmtId="0" fontId="10" fillId="0" borderId="11" xfId="0" applyFont="1" applyBorder="1" applyAlignment="1">
      <alignment horizontal="right" vertical="center" wrapText="1"/>
    </xf>
    <xf numFmtId="0" fontId="12" fillId="0" borderId="6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3" fontId="12" fillId="0" borderId="7" xfId="0" applyNumberFormat="1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2" fillId="0" borderId="7" xfId="0" applyFont="1" applyBorder="1" applyAlignment="1">
      <alignment horizontal="left" vertical="center" wrapText="1" indent="2"/>
    </xf>
    <xf numFmtId="0" fontId="10" fillId="0" borderId="6" xfId="0" applyFont="1" applyBorder="1" applyAlignment="1">
      <alignment vertical="center" wrapText="1"/>
    </xf>
    <xf numFmtId="3" fontId="12" fillId="2" borderId="7" xfId="0" applyNumberFormat="1" applyFont="1" applyFill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3" fontId="12" fillId="0" borderId="11" xfId="0" applyNumberFormat="1" applyFont="1" applyBorder="1" applyAlignment="1">
      <alignment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 indent="1"/>
    </xf>
    <xf numFmtId="3" fontId="10" fillId="0" borderId="7" xfId="0" applyNumberFormat="1" applyFont="1" applyBorder="1" applyAlignment="1">
      <alignment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2" fillId="0" borderId="6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3" fontId="12" fillId="0" borderId="7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2" fillId="0" borderId="7" xfId="0" applyFont="1" applyBorder="1" applyAlignment="1">
      <alignment horizontal="left" vertical="center" indent="1"/>
    </xf>
    <xf numFmtId="3" fontId="12" fillId="3" borderId="7" xfId="0" applyNumberFormat="1" applyFont="1" applyFill="1" applyBorder="1" applyAlignment="1">
      <alignment vertical="center"/>
    </xf>
    <xf numFmtId="3" fontId="10" fillId="0" borderId="7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3" fontId="12" fillId="0" borderId="11" xfId="0" applyNumberFormat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3" fontId="12" fillId="0" borderId="7" xfId="0" applyNumberFormat="1" applyFont="1" applyBorder="1" applyAlignment="1">
      <alignment horizontal="right" vertical="center"/>
    </xf>
    <xf numFmtId="0" fontId="12" fillId="0" borderId="6" xfId="0" applyFont="1" applyBorder="1" applyAlignment="1">
      <alignment horizontal="left" vertical="center"/>
    </xf>
    <xf numFmtId="3" fontId="12" fillId="0" borderId="18" xfId="0" applyNumberFormat="1" applyFont="1" applyBorder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6" xfId="0" applyFont="1" applyBorder="1" applyAlignment="1">
      <alignment horizontal="justify" vertical="center"/>
    </xf>
    <xf numFmtId="0" fontId="12" fillId="0" borderId="0" xfId="0" applyFont="1" applyAlignment="1">
      <alignment horizontal="justify" vertical="center"/>
    </xf>
    <xf numFmtId="0" fontId="12" fillId="0" borderId="16" xfId="0" applyFont="1" applyBorder="1" applyAlignment="1">
      <alignment horizontal="justify" vertical="center"/>
    </xf>
    <xf numFmtId="3" fontId="12" fillId="2" borderId="7" xfId="0" applyNumberFormat="1" applyFont="1" applyFill="1" applyBorder="1" applyAlignment="1">
      <alignment horizontal="right" vertical="center"/>
    </xf>
    <xf numFmtId="0" fontId="12" fillId="0" borderId="16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/>
    </xf>
    <xf numFmtId="0" fontId="12" fillId="0" borderId="9" xfId="0" applyFont="1" applyBorder="1" applyAlignment="1">
      <alignment horizontal="justify" vertical="center"/>
    </xf>
    <xf numFmtId="3" fontId="12" fillId="0" borderId="11" xfId="0" applyNumberFormat="1" applyFont="1" applyBorder="1" applyAlignment="1">
      <alignment horizontal="right" vertical="center"/>
    </xf>
    <xf numFmtId="0" fontId="12" fillId="0" borderId="7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3" fontId="10" fillId="0" borderId="7" xfId="0" applyNumberFormat="1" applyFont="1" applyBorder="1" applyAlignment="1">
      <alignment horizontal="right" vertical="center"/>
    </xf>
    <xf numFmtId="0" fontId="10" fillId="0" borderId="6" xfId="0" applyFont="1" applyBorder="1" applyAlignment="1">
      <alignment horizontal="justify" vertical="center"/>
    </xf>
    <xf numFmtId="0" fontId="10" fillId="0" borderId="7" xfId="0" applyFont="1" applyBorder="1" applyAlignment="1">
      <alignment horizontal="justify" vertical="center"/>
    </xf>
    <xf numFmtId="0" fontId="10" fillId="0" borderId="9" xfId="0" applyFont="1" applyBorder="1" applyAlignment="1">
      <alignment horizontal="justify" vertical="center"/>
    </xf>
    <xf numFmtId="0" fontId="10" fillId="0" borderId="11" xfId="0" applyFont="1" applyBorder="1" applyAlignment="1">
      <alignment horizontal="justify" vertical="center"/>
    </xf>
    <xf numFmtId="3" fontId="10" fillId="0" borderId="11" xfId="0" applyNumberFormat="1" applyFont="1" applyBorder="1" applyAlignment="1">
      <alignment horizontal="right" vertical="center"/>
    </xf>
    <xf numFmtId="0" fontId="10" fillId="0" borderId="6" xfId="0" applyFont="1" applyBorder="1" applyAlignment="1">
      <alignment horizontal="left" vertical="center" wrapText="1"/>
    </xf>
    <xf numFmtId="3" fontId="10" fillId="0" borderId="5" xfId="0" applyNumberFormat="1" applyFont="1" applyBorder="1" applyAlignment="1">
      <alignment horizontal="right" vertical="center" wrapText="1"/>
    </xf>
    <xf numFmtId="0" fontId="12" fillId="0" borderId="6" xfId="0" applyFont="1" applyBorder="1" applyAlignment="1">
      <alignment horizontal="left" vertical="center" wrapText="1"/>
    </xf>
    <xf numFmtId="3" fontId="12" fillId="0" borderId="5" xfId="0" applyNumberFormat="1" applyFont="1" applyBorder="1" applyAlignment="1">
      <alignment horizontal="right" vertical="center" wrapText="1"/>
    </xf>
    <xf numFmtId="0" fontId="12" fillId="0" borderId="6" xfId="0" applyFont="1" applyBorder="1" applyAlignment="1">
      <alignment horizontal="left" vertical="center" wrapText="1" indent="1"/>
    </xf>
    <xf numFmtId="0" fontId="10" fillId="0" borderId="9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right" vertical="center" wrapText="1"/>
    </xf>
    <xf numFmtId="3" fontId="10" fillId="0" borderId="5" xfId="0" applyNumberFormat="1" applyFont="1" applyBorder="1" applyAlignment="1">
      <alignment horizontal="right" vertical="center"/>
    </xf>
    <xf numFmtId="3" fontId="12" fillId="0" borderId="5" xfId="0" applyNumberFormat="1" applyFont="1" applyBorder="1" applyAlignment="1">
      <alignment horizontal="right" vertical="center"/>
    </xf>
    <xf numFmtId="3" fontId="10" fillId="0" borderId="8" xfId="0" applyNumberFormat="1" applyFont="1" applyBorder="1" applyAlignment="1">
      <alignment horizontal="right" vertical="center"/>
    </xf>
    <xf numFmtId="3" fontId="11" fillId="0" borderId="0" xfId="0" applyNumberFormat="1" applyFont="1" applyAlignment="1">
      <alignment horizontal="right"/>
    </xf>
    <xf numFmtId="3" fontId="10" fillId="0" borderId="1" xfId="0" applyNumberFormat="1" applyFont="1" applyBorder="1" applyAlignment="1">
      <alignment vertical="center"/>
    </xf>
    <xf numFmtId="3" fontId="10" fillId="0" borderId="5" xfId="0" applyNumberFormat="1" applyFont="1" applyBorder="1" applyAlignment="1">
      <alignment vertical="center"/>
    </xf>
    <xf numFmtId="0" fontId="12" fillId="0" borderId="9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3" fontId="12" fillId="0" borderId="8" xfId="0" applyNumberFormat="1" applyFont="1" applyBorder="1" applyAlignment="1">
      <alignment horizontal="right" vertical="center"/>
    </xf>
    <xf numFmtId="0" fontId="12" fillId="0" borderId="0" xfId="0" applyFont="1" applyAlignment="1">
      <alignment horizontal="left" vertical="center" wrapText="1"/>
    </xf>
    <xf numFmtId="0" fontId="10" fillId="0" borderId="7" xfId="0" applyFont="1" applyBorder="1" applyAlignment="1">
      <alignment horizontal="justify" vertical="center" wrapText="1"/>
    </xf>
    <xf numFmtId="0" fontId="13" fillId="0" borderId="11" xfId="0" applyFont="1" applyBorder="1" applyAlignment="1">
      <alignment horizontal="justify" vertical="center" wrapText="1"/>
    </xf>
    <xf numFmtId="3" fontId="12" fillId="0" borderId="7" xfId="0" applyNumberFormat="1" applyFont="1" applyFill="1" applyBorder="1" applyAlignment="1">
      <alignment horizontal="right" vertical="center"/>
    </xf>
    <xf numFmtId="0" fontId="12" fillId="0" borderId="0" xfId="0" applyFont="1" applyBorder="1" applyAlignment="1">
      <alignment horizontal="justify" vertical="center" wrapText="1"/>
    </xf>
    <xf numFmtId="3" fontId="12" fillId="0" borderId="8" xfId="0" applyNumberFormat="1" applyFont="1" applyBorder="1" applyAlignment="1">
      <alignment horizontal="right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justify" vertical="center" wrapText="1"/>
    </xf>
    <xf numFmtId="0" fontId="12" fillId="0" borderId="7" xfId="0" applyFont="1" applyBorder="1" applyAlignment="1">
      <alignment horizontal="justify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justify" vertical="center" wrapText="1"/>
    </xf>
    <xf numFmtId="0" fontId="10" fillId="0" borderId="7" xfId="0" applyFont="1" applyBorder="1" applyAlignment="1">
      <alignment horizontal="justify" vertical="center" wrapText="1"/>
    </xf>
    <xf numFmtId="0" fontId="13" fillId="0" borderId="9" xfId="0" applyFont="1" applyBorder="1" applyAlignment="1">
      <alignment horizontal="justify" vertical="center" wrapText="1"/>
    </xf>
    <xf numFmtId="0" fontId="13" fillId="0" borderId="11" xfId="0" applyFont="1" applyBorder="1" applyAlignment="1">
      <alignment horizontal="justify" vertical="center" wrapText="1"/>
    </xf>
    <xf numFmtId="0" fontId="13" fillId="0" borderId="6" xfId="0" applyFont="1" applyBorder="1" applyAlignment="1">
      <alignment horizontal="justify" vertical="center" wrapText="1"/>
    </xf>
    <xf numFmtId="0" fontId="13" fillId="0" borderId="7" xfId="0" applyFont="1" applyBorder="1" applyAlignment="1">
      <alignment horizontal="justify" vertical="center" wrapText="1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justify" vertical="center" wrapText="1"/>
    </xf>
    <xf numFmtId="0" fontId="10" fillId="0" borderId="4" xfId="0" applyFont="1" applyBorder="1" applyAlignment="1">
      <alignment horizontal="justify" vertical="center" wrapText="1"/>
    </xf>
    <xf numFmtId="3" fontId="10" fillId="0" borderId="5" xfId="0" applyNumberFormat="1" applyFont="1" applyBorder="1" applyAlignment="1">
      <alignment vertical="center"/>
    </xf>
    <xf numFmtId="3" fontId="10" fillId="0" borderId="8" xfId="0" applyNumberFormat="1" applyFont="1" applyBorder="1" applyAlignment="1">
      <alignment vertical="center"/>
    </xf>
    <xf numFmtId="0" fontId="10" fillId="2" borderId="2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0" fillId="2" borderId="1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2" borderId="13" xfId="0" applyFont="1" applyFill="1" applyBorder="1" applyAlignment="1">
      <alignment vertical="center"/>
    </xf>
    <xf numFmtId="0" fontId="10" fillId="2" borderId="15" xfId="0" applyFont="1" applyFill="1" applyBorder="1" applyAlignment="1">
      <alignment vertical="center"/>
    </xf>
    <xf numFmtId="0" fontId="12" fillId="0" borderId="10" xfId="0" applyFont="1" applyBorder="1" applyAlignment="1">
      <alignment horizontal="justify" vertical="center"/>
    </xf>
    <xf numFmtId="0" fontId="12" fillId="0" borderId="17" xfId="0" applyFont="1" applyBorder="1" applyAlignment="1">
      <alignment horizontal="justify" vertical="center"/>
    </xf>
    <xf numFmtId="0" fontId="10" fillId="0" borderId="6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2" fillId="0" borderId="0" xfId="0" applyFont="1" applyAlignment="1">
      <alignment horizontal="justify" vertical="center"/>
    </xf>
    <xf numFmtId="0" fontId="12" fillId="0" borderId="16" xfId="0" applyFont="1" applyBorder="1" applyAlignment="1">
      <alignment horizontal="justify" vertical="center"/>
    </xf>
    <xf numFmtId="0" fontId="10" fillId="0" borderId="6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justify" vertical="center"/>
    </xf>
    <xf numFmtId="0" fontId="12" fillId="0" borderId="3" xfId="0" applyFont="1" applyBorder="1" applyAlignment="1">
      <alignment horizontal="justify" vertical="center"/>
    </xf>
    <xf numFmtId="0" fontId="12" fillId="0" borderId="4" xfId="0" applyFont="1" applyBorder="1" applyAlignment="1">
      <alignment horizontal="justify" vertical="center"/>
    </xf>
    <xf numFmtId="0" fontId="10" fillId="0" borderId="7" xfId="0" applyFont="1" applyBorder="1" applyAlignment="1">
      <alignment horizontal="left" vertical="center"/>
    </xf>
    <xf numFmtId="0" fontId="10" fillId="2" borderId="5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right" vertical="center" wrapText="1"/>
    </xf>
    <xf numFmtId="3" fontId="12" fillId="0" borderId="5" xfId="0" applyNumberFormat="1" applyFont="1" applyBorder="1" applyAlignment="1">
      <alignment horizontal="right" vertical="center" wrapText="1"/>
    </xf>
    <xf numFmtId="0" fontId="10" fillId="0" borderId="19" xfId="0" applyFont="1" applyBorder="1" applyAlignment="1">
      <alignment horizontal="justify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882650</xdr:colOff>
      <xdr:row>90</xdr:row>
      <xdr:rowOff>69840</xdr:rowOff>
    </xdr:from>
    <xdr:to>
      <xdr:col>6</xdr:col>
      <xdr:colOff>895350</xdr:colOff>
      <xdr:row>93</xdr:row>
      <xdr:rowOff>69846</xdr:rowOff>
    </xdr:to>
    <xdr:grpSp>
      <xdr:nvGrpSpPr>
        <xdr:cNvPr id="26" name="25 Grupo"/>
        <xdr:cNvGrpSpPr/>
      </xdr:nvGrpSpPr>
      <xdr:grpSpPr>
        <a:xfrm>
          <a:off x="882650" y="15919440"/>
          <a:ext cx="9550400" cy="438156"/>
          <a:chOff x="1790700" y="18059400"/>
          <a:chExt cx="5769250" cy="573239"/>
        </a:xfrm>
      </xdr:grpSpPr>
      <xdr:sp macro="" textlink="">
        <xdr:nvSpPr>
          <xdr:cNvPr id="24" name="23 CuadroTexto"/>
          <xdr:cNvSpPr txBox="1"/>
        </xdr:nvSpPr>
        <xdr:spPr>
          <a:xfrm>
            <a:off x="1790700" y="18059400"/>
            <a:ext cx="2880000" cy="57323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NESTOR FLORES HERNANDEZ</a:t>
            </a:r>
          </a:p>
          <a:p>
            <a:pPr algn="ctr"/>
            <a:r>
              <a:rPr lang="es-MX" sz="1000"/>
              <a:t>DIRECTOR GENERAL</a:t>
            </a:r>
          </a:p>
        </xdr:txBody>
      </xdr:sp>
      <xdr:sp macro="" textlink="">
        <xdr:nvSpPr>
          <xdr:cNvPr id="25" name="24 CuadroTexto"/>
          <xdr:cNvSpPr txBox="1"/>
        </xdr:nvSpPr>
        <xdr:spPr>
          <a:xfrm>
            <a:off x="4679950" y="18059400"/>
            <a:ext cx="2880000" cy="57323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RODOLFO SANCHEZ CANTOR</a:t>
            </a:r>
          </a:p>
          <a:p>
            <a:pPr algn="ctr"/>
            <a:r>
              <a:rPr lang="es-MX" sz="1000"/>
              <a:t>JEFE DEL DEPARTAMENTO DE ADMINISTRACION Y FINANZAS</a:t>
            </a: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0</xdr:rowOff>
    </xdr:from>
    <xdr:to>
      <xdr:col>6</xdr:col>
      <xdr:colOff>642937</xdr:colOff>
      <xdr:row>45</xdr:row>
      <xdr:rowOff>36635</xdr:rowOff>
    </xdr:to>
    <xdr:grpSp>
      <xdr:nvGrpSpPr>
        <xdr:cNvPr id="2" name="1 Grupo"/>
        <xdr:cNvGrpSpPr/>
      </xdr:nvGrpSpPr>
      <xdr:grpSpPr>
        <a:xfrm>
          <a:off x="0" y="8826500"/>
          <a:ext cx="5984875" cy="608135"/>
          <a:chOff x="1790700" y="18059400"/>
          <a:chExt cx="5769250" cy="540000"/>
        </a:xfrm>
      </xdr:grpSpPr>
      <xdr:sp macro="" textlink="">
        <xdr:nvSpPr>
          <xdr:cNvPr id="3" name="2 CuadroTexto"/>
          <xdr:cNvSpPr txBox="1"/>
        </xdr:nvSpPr>
        <xdr:spPr>
          <a:xfrm>
            <a:off x="1790700" y="18059400"/>
            <a:ext cx="2880000" cy="54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NESTOR FLORES HERNANDEZ</a:t>
            </a:r>
          </a:p>
          <a:p>
            <a:pPr algn="ctr"/>
            <a:r>
              <a:rPr lang="es-MX" sz="1000"/>
              <a:t>DIRECTOR GENERAL</a:t>
            </a:r>
          </a:p>
        </xdr:txBody>
      </xdr:sp>
      <xdr:sp macro="" textlink="">
        <xdr:nvSpPr>
          <xdr:cNvPr id="4" name="3 CuadroTexto"/>
          <xdr:cNvSpPr txBox="1"/>
        </xdr:nvSpPr>
        <xdr:spPr>
          <a:xfrm>
            <a:off x="4679950" y="18059400"/>
            <a:ext cx="2880000" cy="54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RODOLFO SANCHEZ CANTOR</a:t>
            </a:r>
          </a:p>
          <a:p>
            <a:pPr algn="ctr"/>
            <a:r>
              <a:rPr lang="es-MX" sz="1000"/>
              <a:t>JEFE DEL DEPARTAMENTO DE ADMINISTRACION Y FINANZAS</a:t>
            </a: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0</xdr:rowOff>
    </xdr:from>
    <xdr:to>
      <xdr:col>6</xdr:col>
      <xdr:colOff>659423</xdr:colOff>
      <xdr:row>44</xdr:row>
      <xdr:rowOff>36635</xdr:rowOff>
    </xdr:to>
    <xdr:grpSp>
      <xdr:nvGrpSpPr>
        <xdr:cNvPr id="2" name="1 Grupo"/>
        <xdr:cNvGrpSpPr/>
      </xdr:nvGrpSpPr>
      <xdr:grpSpPr>
        <a:xfrm>
          <a:off x="0" y="8330712"/>
          <a:ext cx="5971442" cy="608135"/>
          <a:chOff x="1790700" y="18059400"/>
          <a:chExt cx="5769250" cy="540000"/>
        </a:xfrm>
      </xdr:grpSpPr>
      <xdr:sp macro="" textlink="">
        <xdr:nvSpPr>
          <xdr:cNvPr id="3" name="2 CuadroTexto"/>
          <xdr:cNvSpPr txBox="1"/>
        </xdr:nvSpPr>
        <xdr:spPr>
          <a:xfrm>
            <a:off x="1790700" y="18059400"/>
            <a:ext cx="2880000" cy="54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NESTOR FLORES HERNANDEZ</a:t>
            </a:r>
          </a:p>
          <a:p>
            <a:pPr algn="ctr"/>
            <a:r>
              <a:rPr lang="es-MX" sz="1000"/>
              <a:t>DIRECTOR GENERAL</a:t>
            </a:r>
          </a:p>
        </xdr:txBody>
      </xdr:sp>
      <xdr:sp macro="" textlink="">
        <xdr:nvSpPr>
          <xdr:cNvPr id="4" name="3 CuadroTexto"/>
          <xdr:cNvSpPr txBox="1"/>
        </xdr:nvSpPr>
        <xdr:spPr>
          <a:xfrm>
            <a:off x="4679950" y="18059400"/>
            <a:ext cx="2880000" cy="54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RODOLFO SANCHEZ CANTOR</a:t>
            </a:r>
          </a:p>
          <a:p>
            <a:pPr algn="ctr"/>
            <a:r>
              <a:rPr lang="es-MX" sz="1000"/>
              <a:t>JEFE DEL DEPARTAMENTO DE ADMINISTRACION Y FINANZAS</a:t>
            </a:r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44</xdr:row>
      <xdr:rowOff>0</xdr:rowOff>
    </xdr:from>
    <xdr:to>
      <xdr:col>6</xdr:col>
      <xdr:colOff>1333500</xdr:colOff>
      <xdr:row>47</xdr:row>
      <xdr:rowOff>36635</xdr:rowOff>
    </xdr:to>
    <xdr:grpSp>
      <xdr:nvGrpSpPr>
        <xdr:cNvPr id="2" name="1 Grupo"/>
        <xdr:cNvGrpSpPr/>
      </xdr:nvGrpSpPr>
      <xdr:grpSpPr>
        <a:xfrm>
          <a:off x="0" y="8631115"/>
          <a:ext cx="6506308" cy="608135"/>
          <a:chOff x="1790700" y="18059400"/>
          <a:chExt cx="5769250" cy="540000"/>
        </a:xfrm>
      </xdr:grpSpPr>
      <xdr:sp macro="" textlink="">
        <xdr:nvSpPr>
          <xdr:cNvPr id="3" name="2 CuadroTexto"/>
          <xdr:cNvSpPr txBox="1"/>
        </xdr:nvSpPr>
        <xdr:spPr>
          <a:xfrm>
            <a:off x="1790700" y="18059400"/>
            <a:ext cx="2880000" cy="54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NESTOR FLORES HERNANDEZ</a:t>
            </a:r>
          </a:p>
          <a:p>
            <a:pPr algn="ctr"/>
            <a:r>
              <a:rPr lang="es-MX" sz="1000"/>
              <a:t>DIRECTOR GENERAL</a:t>
            </a:r>
          </a:p>
        </xdr:txBody>
      </xdr:sp>
      <xdr:sp macro="" textlink="">
        <xdr:nvSpPr>
          <xdr:cNvPr id="4" name="3 CuadroTexto"/>
          <xdr:cNvSpPr txBox="1"/>
        </xdr:nvSpPr>
        <xdr:spPr>
          <a:xfrm>
            <a:off x="4679950" y="18059400"/>
            <a:ext cx="2880000" cy="54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RODOLFO SANCHEZ CANTOR</a:t>
            </a:r>
          </a:p>
          <a:p>
            <a:pPr algn="ctr"/>
            <a:r>
              <a:rPr lang="es-MX" sz="1000"/>
              <a:t>JEFE DEL DEPARTAMENTO DE ADMINISTRACION Y FINANZAS</a:t>
            </a:r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67</xdr:row>
      <xdr:rowOff>76200</xdr:rowOff>
    </xdr:from>
    <xdr:to>
      <xdr:col>5</xdr:col>
      <xdr:colOff>933450</xdr:colOff>
      <xdr:row>70</xdr:row>
      <xdr:rowOff>36635</xdr:rowOff>
    </xdr:to>
    <xdr:grpSp>
      <xdr:nvGrpSpPr>
        <xdr:cNvPr id="2" name="1 Grupo"/>
        <xdr:cNvGrpSpPr/>
      </xdr:nvGrpSpPr>
      <xdr:grpSpPr>
        <a:xfrm>
          <a:off x="0" y="12887325"/>
          <a:ext cx="8972550" cy="531935"/>
          <a:chOff x="1790700" y="18059400"/>
          <a:chExt cx="5769250" cy="540000"/>
        </a:xfrm>
      </xdr:grpSpPr>
      <xdr:sp macro="" textlink="">
        <xdr:nvSpPr>
          <xdr:cNvPr id="3" name="2 CuadroTexto"/>
          <xdr:cNvSpPr txBox="1"/>
        </xdr:nvSpPr>
        <xdr:spPr>
          <a:xfrm>
            <a:off x="1790700" y="18059400"/>
            <a:ext cx="2880000" cy="54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NESTOR FLORES HERNANDEZ</a:t>
            </a:r>
          </a:p>
          <a:p>
            <a:pPr algn="ctr"/>
            <a:r>
              <a:rPr lang="es-MX" sz="1000"/>
              <a:t>DIRECTOR GENERAL</a:t>
            </a:r>
          </a:p>
        </xdr:txBody>
      </xdr:sp>
      <xdr:sp macro="" textlink="">
        <xdr:nvSpPr>
          <xdr:cNvPr id="4" name="3 CuadroTexto"/>
          <xdr:cNvSpPr txBox="1"/>
        </xdr:nvSpPr>
        <xdr:spPr>
          <a:xfrm>
            <a:off x="4679950" y="18059400"/>
            <a:ext cx="2880000" cy="54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RODOLFO SANCHEZ CANTOR</a:t>
            </a:r>
          </a:p>
          <a:p>
            <a:pPr algn="ctr"/>
            <a:r>
              <a:rPr lang="es-MX" sz="1000"/>
              <a:t>JEFE DEL DEPARTAMENTO DE ADMINISTRACION Y FINANZAS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205154</xdr:colOff>
      <xdr:row>56</xdr:row>
      <xdr:rowOff>137012</xdr:rowOff>
    </xdr:from>
    <xdr:to>
      <xdr:col>8</xdr:col>
      <xdr:colOff>549520</xdr:colOff>
      <xdr:row>59</xdr:row>
      <xdr:rowOff>135547</xdr:rowOff>
    </xdr:to>
    <xdr:grpSp>
      <xdr:nvGrpSpPr>
        <xdr:cNvPr id="2" name="1 Grupo"/>
        <xdr:cNvGrpSpPr/>
      </xdr:nvGrpSpPr>
      <xdr:grpSpPr>
        <a:xfrm>
          <a:off x="205154" y="9815877"/>
          <a:ext cx="6293828" cy="438151"/>
          <a:chOff x="1790700" y="18059400"/>
          <a:chExt cx="5769250" cy="540000"/>
        </a:xfrm>
      </xdr:grpSpPr>
      <xdr:sp macro="" textlink="">
        <xdr:nvSpPr>
          <xdr:cNvPr id="3" name="2 CuadroTexto"/>
          <xdr:cNvSpPr txBox="1"/>
        </xdr:nvSpPr>
        <xdr:spPr>
          <a:xfrm>
            <a:off x="1790700" y="18059400"/>
            <a:ext cx="2880000" cy="54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NESTOR FLORES HERNANDEZ</a:t>
            </a:r>
          </a:p>
          <a:p>
            <a:pPr algn="ctr"/>
            <a:r>
              <a:rPr lang="es-MX" sz="1000"/>
              <a:t>DIRECTOR GENERAL</a:t>
            </a:r>
          </a:p>
        </xdr:txBody>
      </xdr:sp>
      <xdr:sp macro="" textlink="">
        <xdr:nvSpPr>
          <xdr:cNvPr id="4" name="3 CuadroTexto"/>
          <xdr:cNvSpPr txBox="1"/>
        </xdr:nvSpPr>
        <xdr:spPr>
          <a:xfrm>
            <a:off x="4679950" y="18059400"/>
            <a:ext cx="2880000" cy="54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RODOLFO SANCHEZ CANTOR</a:t>
            </a:r>
          </a:p>
          <a:p>
            <a:pPr algn="ctr"/>
            <a:r>
              <a:rPr lang="es-MX" sz="1000"/>
              <a:t>JEFE DEL DEPARTAMENTO DE ADMINISTRACION Y FINANZAS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87922</xdr:colOff>
      <xdr:row>33</xdr:row>
      <xdr:rowOff>0</xdr:rowOff>
    </xdr:from>
    <xdr:to>
      <xdr:col>10</xdr:col>
      <xdr:colOff>593480</xdr:colOff>
      <xdr:row>36</xdr:row>
      <xdr:rowOff>36635</xdr:rowOff>
    </xdr:to>
    <xdr:grpSp>
      <xdr:nvGrpSpPr>
        <xdr:cNvPr id="2" name="1 Grupo"/>
        <xdr:cNvGrpSpPr/>
      </xdr:nvGrpSpPr>
      <xdr:grpSpPr>
        <a:xfrm>
          <a:off x="87922" y="6389077"/>
          <a:ext cx="8755673" cy="476250"/>
          <a:chOff x="1790700" y="18059400"/>
          <a:chExt cx="5769250" cy="540000"/>
        </a:xfrm>
      </xdr:grpSpPr>
      <xdr:sp macro="" textlink="">
        <xdr:nvSpPr>
          <xdr:cNvPr id="3" name="2 CuadroTexto"/>
          <xdr:cNvSpPr txBox="1"/>
        </xdr:nvSpPr>
        <xdr:spPr>
          <a:xfrm>
            <a:off x="1790700" y="18059400"/>
            <a:ext cx="2880000" cy="54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NESTOR FLORES HERNANDEZ</a:t>
            </a:r>
          </a:p>
          <a:p>
            <a:pPr algn="ctr"/>
            <a:r>
              <a:rPr lang="es-MX" sz="1000"/>
              <a:t>DIRECTOR GENERAL</a:t>
            </a:r>
          </a:p>
        </xdr:txBody>
      </xdr:sp>
      <xdr:sp macro="" textlink="">
        <xdr:nvSpPr>
          <xdr:cNvPr id="4" name="3 CuadroTexto"/>
          <xdr:cNvSpPr txBox="1"/>
        </xdr:nvSpPr>
        <xdr:spPr>
          <a:xfrm>
            <a:off x="4679950" y="18059400"/>
            <a:ext cx="2880000" cy="54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RODOLFO SANCHEZ CANTOR</a:t>
            </a:r>
          </a:p>
          <a:p>
            <a:pPr algn="ctr"/>
            <a:r>
              <a:rPr lang="es-MX" sz="1000"/>
              <a:t>JEFE DEL DEPARTAMENTO DE ADMINISTRACION Y FINANZAS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307732</xdr:colOff>
      <xdr:row>84</xdr:row>
      <xdr:rowOff>139211</xdr:rowOff>
    </xdr:from>
    <xdr:ext cx="2316866" cy="264560"/>
    <xdr:sp macro="" textlink="">
      <xdr:nvSpPr>
        <xdr:cNvPr id="3" name="2 CuadroTexto"/>
        <xdr:cNvSpPr txBox="1"/>
      </xdr:nvSpPr>
      <xdr:spPr>
        <a:xfrm>
          <a:off x="4945674" y="22947923"/>
          <a:ext cx="231686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s-MX" sz="1100"/>
        </a:p>
      </xdr:txBody>
    </xdr:sp>
    <xdr:clientData/>
  </xdr:oneCellAnchor>
  <xdr:twoCellAnchor>
    <xdr:from>
      <xdr:col>1</xdr:col>
      <xdr:colOff>29309</xdr:colOff>
      <xdr:row>81</xdr:row>
      <xdr:rowOff>117231</xdr:rowOff>
    </xdr:from>
    <xdr:to>
      <xdr:col>4</xdr:col>
      <xdr:colOff>871904</xdr:colOff>
      <xdr:row>85</xdr:row>
      <xdr:rowOff>0</xdr:rowOff>
    </xdr:to>
    <xdr:grpSp>
      <xdr:nvGrpSpPr>
        <xdr:cNvPr id="4" name="3 Grupo"/>
        <xdr:cNvGrpSpPr/>
      </xdr:nvGrpSpPr>
      <xdr:grpSpPr>
        <a:xfrm>
          <a:off x="117232" y="12243289"/>
          <a:ext cx="7619999" cy="468923"/>
          <a:chOff x="1790700" y="18059400"/>
          <a:chExt cx="5769250" cy="540000"/>
        </a:xfrm>
      </xdr:grpSpPr>
      <xdr:sp macro="" textlink="">
        <xdr:nvSpPr>
          <xdr:cNvPr id="5" name="4 CuadroTexto"/>
          <xdr:cNvSpPr txBox="1"/>
        </xdr:nvSpPr>
        <xdr:spPr>
          <a:xfrm>
            <a:off x="1790700" y="18059400"/>
            <a:ext cx="2880000" cy="54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NESTOR FLORES HERNANDEZ</a:t>
            </a:r>
          </a:p>
          <a:p>
            <a:pPr algn="ctr"/>
            <a:r>
              <a:rPr lang="es-MX" sz="1000"/>
              <a:t>DIRECTOR GENERAL</a:t>
            </a:r>
          </a:p>
        </xdr:txBody>
      </xdr:sp>
      <xdr:sp macro="" textlink="">
        <xdr:nvSpPr>
          <xdr:cNvPr id="6" name="5 CuadroTexto"/>
          <xdr:cNvSpPr txBox="1"/>
        </xdr:nvSpPr>
        <xdr:spPr>
          <a:xfrm>
            <a:off x="4679950" y="18059400"/>
            <a:ext cx="2880000" cy="54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RODOLFO SANCHEZ CANTOR</a:t>
            </a:r>
          </a:p>
          <a:p>
            <a:pPr algn="ctr"/>
            <a:r>
              <a:rPr lang="es-MX" sz="1000"/>
              <a:t>JEFE DEL DEPARTAMENTO DE ADMINISTRACION Y FINANZAS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23807</xdr:colOff>
      <xdr:row>79</xdr:row>
      <xdr:rowOff>182574</xdr:rowOff>
    </xdr:from>
    <xdr:to>
      <xdr:col>8</xdr:col>
      <xdr:colOff>817557</xdr:colOff>
      <xdr:row>83</xdr:row>
      <xdr:rowOff>28709</xdr:rowOff>
    </xdr:to>
    <xdr:grpSp>
      <xdr:nvGrpSpPr>
        <xdr:cNvPr id="5" name="4 Grupo"/>
        <xdr:cNvGrpSpPr/>
      </xdr:nvGrpSpPr>
      <xdr:grpSpPr>
        <a:xfrm>
          <a:off x="126995" y="13122287"/>
          <a:ext cx="8286750" cy="455735"/>
          <a:chOff x="1790700" y="18059400"/>
          <a:chExt cx="5769250" cy="540000"/>
        </a:xfrm>
      </xdr:grpSpPr>
      <xdr:sp macro="" textlink="">
        <xdr:nvSpPr>
          <xdr:cNvPr id="6" name="5 CuadroTexto"/>
          <xdr:cNvSpPr txBox="1"/>
        </xdr:nvSpPr>
        <xdr:spPr>
          <a:xfrm>
            <a:off x="1790700" y="18059400"/>
            <a:ext cx="2880000" cy="54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NESTOR FLORES HERNANDEZ</a:t>
            </a:r>
          </a:p>
          <a:p>
            <a:pPr algn="ctr"/>
            <a:r>
              <a:rPr lang="es-MX" sz="1000"/>
              <a:t>DIRECTOR GENERAL</a:t>
            </a:r>
          </a:p>
        </xdr:txBody>
      </xdr:sp>
      <xdr:sp macro="" textlink="">
        <xdr:nvSpPr>
          <xdr:cNvPr id="7" name="6 CuadroTexto"/>
          <xdr:cNvSpPr txBox="1"/>
        </xdr:nvSpPr>
        <xdr:spPr>
          <a:xfrm>
            <a:off x="4679950" y="18059400"/>
            <a:ext cx="2880000" cy="54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RODOLFO SANCHEZ CANTOR</a:t>
            </a:r>
          </a:p>
          <a:p>
            <a:pPr algn="ctr"/>
            <a:r>
              <a:rPr lang="es-MX" sz="1000"/>
              <a:t>JEFE DEL DEPARTAMENTO DE ADMINISTRACION Y FINANZAS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117231</xdr:colOff>
      <xdr:row>163</xdr:row>
      <xdr:rowOff>36649</xdr:rowOff>
    </xdr:from>
    <xdr:to>
      <xdr:col>7</xdr:col>
      <xdr:colOff>593481</xdr:colOff>
      <xdr:row>166</xdr:row>
      <xdr:rowOff>51292</xdr:rowOff>
    </xdr:to>
    <xdr:grpSp>
      <xdr:nvGrpSpPr>
        <xdr:cNvPr id="2" name="1 Grupo"/>
        <xdr:cNvGrpSpPr/>
      </xdr:nvGrpSpPr>
      <xdr:grpSpPr>
        <a:xfrm>
          <a:off x="117231" y="25124034"/>
          <a:ext cx="8228135" cy="454258"/>
          <a:chOff x="1790700" y="18059399"/>
          <a:chExt cx="5769250" cy="597840"/>
        </a:xfrm>
      </xdr:grpSpPr>
      <xdr:sp macro="" textlink="">
        <xdr:nvSpPr>
          <xdr:cNvPr id="3" name="2 CuadroTexto"/>
          <xdr:cNvSpPr txBox="1"/>
        </xdr:nvSpPr>
        <xdr:spPr>
          <a:xfrm>
            <a:off x="1790700" y="18059399"/>
            <a:ext cx="2880000" cy="57857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NESTOR FLORES HERNANDEZ</a:t>
            </a:r>
          </a:p>
          <a:p>
            <a:pPr algn="ctr"/>
            <a:r>
              <a:rPr lang="es-MX" sz="1000"/>
              <a:t>DIRECTOR GENERAL</a:t>
            </a:r>
          </a:p>
        </xdr:txBody>
      </xdr:sp>
      <xdr:sp macro="" textlink="">
        <xdr:nvSpPr>
          <xdr:cNvPr id="4" name="3 CuadroTexto"/>
          <xdr:cNvSpPr txBox="1"/>
        </xdr:nvSpPr>
        <xdr:spPr>
          <a:xfrm>
            <a:off x="4679950" y="18059399"/>
            <a:ext cx="2880000" cy="59784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RODOLFO SANCHEZ CANTOR</a:t>
            </a:r>
          </a:p>
          <a:p>
            <a:pPr algn="ctr"/>
            <a:r>
              <a:rPr lang="es-MX" sz="1000"/>
              <a:t>JEFE DEL DEPARTAMENTO DE ADMINISTRACION Y FINANZAS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0</xdr:rowOff>
    </xdr:from>
    <xdr:to>
      <xdr:col>6</xdr:col>
      <xdr:colOff>682625</xdr:colOff>
      <xdr:row>45</xdr:row>
      <xdr:rowOff>36635</xdr:rowOff>
    </xdr:to>
    <xdr:grpSp>
      <xdr:nvGrpSpPr>
        <xdr:cNvPr id="2" name="1 Grupo"/>
        <xdr:cNvGrpSpPr/>
      </xdr:nvGrpSpPr>
      <xdr:grpSpPr>
        <a:xfrm>
          <a:off x="0" y="8778875"/>
          <a:ext cx="6119813" cy="465260"/>
          <a:chOff x="1790700" y="18059400"/>
          <a:chExt cx="5769250" cy="540000"/>
        </a:xfrm>
      </xdr:grpSpPr>
      <xdr:sp macro="" textlink="">
        <xdr:nvSpPr>
          <xdr:cNvPr id="3" name="2 CuadroTexto"/>
          <xdr:cNvSpPr txBox="1"/>
        </xdr:nvSpPr>
        <xdr:spPr>
          <a:xfrm>
            <a:off x="1790700" y="18059400"/>
            <a:ext cx="2880000" cy="54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NESTOR FLORES HERNANDEZ</a:t>
            </a:r>
          </a:p>
          <a:p>
            <a:pPr algn="ctr"/>
            <a:r>
              <a:rPr lang="es-MX" sz="1000"/>
              <a:t>DIRECTOR GENERAL</a:t>
            </a:r>
          </a:p>
        </xdr:txBody>
      </xdr:sp>
      <xdr:sp macro="" textlink="">
        <xdr:nvSpPr>
          <xdr:cNvPr id="4" name="3 CuadroTexto"/>
          <xdr:cNvSpPr txBox="1"/>
        </xdr:nvSpPr>
        <xdr:spPr>
          <a:xfrm>
            <a:off x="4679950" y="18059400"/>
            <a:ext cx="2880000" cy="54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RODOLFO SANCHEZ CANTOR</a:t>
            </a:r>
          </a:p>
          <a:p>
            <a:pPr algn="ctr"/>
            <a:r>
              <a:rPr lang="es-MX" sz="1000"/>
              <a:t>JEFE DEL DEPARTAMENTO DE ADMINISTRACION Y FINANZAS</a:t>
            </a: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15872</xdr:colOff>
      <xdr:row>86</xdr:row>
      <xdr:rowOff>15866</xdr:rowOff>
    </xdr:from>
    <xdr:to>
      <xdr:col>7</xdr:col>
      <xdr:colOff>692146</xdr:colOff>
      <xdr:row>89</xdr:row>
      <xdr:rowOff>52501</xdr:rowOff>
    </xdr:to>
    <xdr:grpSp>
      <xdr:nvGrpSpPr>
        <xdr:cNvPr id="2" name="1 Grupo"/>
        <xdr:cNvGrpSpPr/>
      </xdr:nvGrpSpPr>
      <xdr:grpSpPr>
        <a:xfrm>
          <a:off x="15872" y="13049241"/>
          <a:ext cx="8145462" cy="465260"/>
          <a:chOff x="1790700" y="18059400"/>
          <a:chExt cx="5769250" cy="540000"/>
        </a:xfrm>
      </xdr:grpSpPr>
      <xdr:sp macro="" textlink="">
        <xdr:nvSpPr>
          <xdr:cNvPr id="3" name="2 CuadroTexto"/>
          <xdr:cNvSpPr txBox="1"/>
        </xdr:nvSpPr>
        <xdr:spPr>
          <a:xfrm>
            <a:off x="1790700" y="18059400"/>
            <a:ext cx="2880000" cy="54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NESTOR FLORES HERNANDEZ</a:t>
            </a:r>
          </a:p>
          <a:p>
            <a:pPr algn="ctr"/>
            <a:r>
              <a:rPr lang="es-MX" sz="1000"/>
              <a:t>DIRECTOR GENERAL</a:t>
            </a:r>
          </a:p>
        </xdr:txBody>
      </xdr:sp>
      <xdr:sp macro="" textlink="">
        <xdr:nvSpPr>
          <xdr:cNvPr id="4" name="3 CuadroTexto"/>
          <xdr:cNvSpPr txBox="1"/>
        </xdr:nvSpPr>
        <xdr:spPr>
          <a:xfrm>
            <a:off x="4679950" y="18059400"/>
            <a:ext cx="2880000" cy="54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RODOLFO SANCHEZ CANTOR</a:t>
            </a:r>
          </a:p>
          <a:p>
            <a:pPr algn="ctr"/>
            <a:r>
              <a:rPr lang="es-MX" sz="1000"/>
              <a:t>JEFE DEL DEPARTAMENTO DE ADMINISTRACION Y FINANZAS</a:t>
            </a: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14654</xdr:colOff>
      <xdr:row>47</xdr:row>
      <xdr:rowOff>117231</xdr:rowOff>
    </xdr:from>
    <xdr:to>
      <xdr:col>6</xdr:col>
      <xdr:colOff>718039</xdr:colOff>
      <xdr:row>50</xdr:row>
      <xdr:rowOff>153866</xdr:rowOff>
    </xdr:to>
    <xdr:grpSp>
      <xdr:nvGrpSpPr>
        <xdr:cNvPr id="2" name="1 Grupo"/>
        <xdr:cNvGrpSpPr/>
      </xdr:nvGrpSpPr>
      <xdr:grpSpPr>
        <a:xfrm>
          <a:off x="14654" y="9283212"/>
          <a:ext cx="6403731" cy="466725"/>
          <a:chOff x="1790700" y="18059400"/>
          <a:chExt cx="5769250" cy="540000"/>
        </a:xfrm>
      </xdr:grpSpPr>
      <xdr:sp macro="" textlink="">
        <xdr:nvSpPr>
          <xdr:cNvPr id="3" name="2 CuadroTexto"/>
          <xdr:cNvSpPr txBox="1"/>
        </xdr:nvSpPr>
        <xdr:spPr>
          <a:xfrm>
            <a:off x="1790700" y="18059400"/>
            <a:ext cx="2880000" cy="54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NESTOR FLORES HERNANDEZ</a:t>
            </a:r>
          </a:p>
          <a:p>
            <a:pPr algn="ctr"/>
            <a:r>
              <a:rPr lang="es-MX" sz="1000"/>
              <a:t>DIRECTOR GENERAL</a:t>
            </a:r>
          </a:p>
        </xdr:txBody>
      </xdr:sp>
      <xdr:sp macro="" textlink="">
        <xdr:nvSpPr>
          <xdr:cNvPr id="4" name="3 CuadroTexto"/>
          <xdr:cNvSpPr txBox="1"/>
        </xdr:nvSpPr>
        <xdr:spPr>
          <a:xfrm>
            <a:off x="4679950" y="18059400"/>
            <a:ext cx="2880000" cy="54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RODOLFO SANCHEZ CANTOR</a:t>
            </a:r>
          </a:p>
          <a:p>
            <a:pPr algn="ctr"/>
            <a:r>
              <a:rPr lang="es-MX" sz="1000"/>
              <a:t>JEFE DEL DEPARTAMENTO DE ADMINISTRACION Y FINANZAS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zoomScale="150" zoomScaleNormal="150" workbookViewId="0">
      <selection activeCell="A45" sqref="A45"/>
    </sheetView>
  </sheetViews>
  <sheetFormatPr baseColWidth="10" defaultRowHeight="11.25" x14ac:dyDescent="0.2"/>
  <cols>
    <col min="1" max="1" width="49.42578125" style="46" customWidth="1"/>
    <col min="2" max="3" width="14.42578125" style="46" customWidth="1"/>
    <col min="4" max="4" width="0.7109375" style="46" customWidth="1"/>
    <col min="5" max="5" width="49.42578125" style="46" customWidth="1"/>
    <col min="6" max="7" width="14.42578125" style="46" customWidth="1"/>
    <col min="8" max="16384" width="11.42578125" style="46"/>
  </cols>
  <sheetData>
    <row r="1" spans="1:7" x14ac:dyDescent="0.2">
      <c r="A1" s="157" t="s">
        <v>501</v>
      </c>
      <c r="B1" s="158"/>
      <c r="C1" s="158"/>
      <c r="D1" s="158"/>
      <c r="E1" s="158"/>
      <c r="F1" s="158"/>
      <c r="G1" s="159"/>
    </row>
    <row r="2" spans="1:7" x14ac:dyDescent="0.2">
      <c r="A2" s="160" t="s">
        <v>0</v>
      </c>
      <c r="B2" s="161"/>
      <c r="C2" s="161"/>
      <c r="D2" s="161"/>
      <c r="E2" s="161"/>
      <c r="F2" s="161"/>
      <c r="G2" s="162"/>
    </row>
    <row r="3" spans="1:7" x14ac:dyDescent="0.2">
      <c r="A3" s="160" t="s">
        <v>563</v>
      </c>
      <c r="B3" s="161"/>
      <c r="C3" s="161"/>
      <c r="D3" s="161"/>
      <c r="E3" s="161"/>
      <c r="F3" s="161"/>
      <c r="G3" s="162"/>
    </row>
    <row r="4" spans="1:7" ht="12" thickBot="1" x14ac:dyDescent="0.25">
      <c r="A4" s="163" t="s">
        <v>1</v>
      </c>
      <c r="B4" s="164"/>
      <c r="C4" s="164"/>
      <c r="D4" s="164"/>
      <c r="E4" s="164"/>
      <c r="F4" s="164"/>
      <c r="G4" s="165"/>
    </row>
    <row r="5" spans="1:7" ht="23.25" thickBot="1" x14ac:dyDescent="0.25">
      <c r="A5" s="47" t="s">
        <v>2</v>
      </c>
      <c r="B5" s="48" t="s">
        <v>564</v>
      </c>
      <c r="C5" s="48" t="s">
        <v>502</v>
      </c>
      <c r="D5" s="49"/>
      <c r="E5" s="50" t="s">
        <v>2</v>
      </c>
      <c r="F5" s="48" t="str">
        <f>B5</f>
        <v>31 diciembre de 2016 (d)</v>
      </c>
      <c r="G5" s="48" t="str">
        <f>C5</f>
        <v>31 de diciembre de 2015 (e)</v>
      </c>
    </row>
    <row r="6" spans="1:7" x14ac:dyDescent="0.2">
      <c r="A6" s="51" t="s">
        <v>3</v>
      </c>
      <c r="B6" s="52"/>
      <c r="C6" s="52"/>
      <c r="D6" s="53"/>
      <c r="E6" s="54" t="s">
        <v>4</v>
      </c>
      <c r="F6" s="52"/>
      <c r="G6" s="52"/>
    </row>
    <row r="7" spans="1:7" x14ac:dyDescent="0.2">
      <c r="A7" s="51" t="s">
        <v>5</v>
      </c>
      <c r="B7" s="55"/>
      <c r="C7" s="55"/>
      <c r="D7" s="53"/>
      <c r="E7" s="54" t="s">
        <v>6</v>
      </c>
      <c r="F7" s="55"/>
      <c r="G7" s="55"/>
    </row>
    <row r="8" spans="1:7" ht="22.5" x14ac:dyDescent="0.2">
      <c r="A8" s="56" t="s">
        <v>7</v>
      </c>
      <c r="B8" s="52">
        <f>SUM(B9:B15)</f>
        <v>300486</v>
      </c>
      <c r="C8" s="52">
        <f>SUM(C9:C15)</f>
        <v>1310485</v>
      </c>
      <c r="D8" s="53"/>
      <c r="E8" s="57" t="s">
        <v>8</v>
      </c>
      <c r="F8" s="52">
        <f>SUM(F9:F17)</f>
        <v>454</v>
      </c>
      <c r="G8" s="52">
        <f>SUM(G9:G17)</f>
        <v>3016</v>
      </c>
    </row>
    <row r="9" spans="1:7" x14ac:dyDescent="0.2">
      <c r="A9" s="56" t="s">
        <v>9</v>
      </c>
      <c r="B9" s="55">
        <v>0</v>
      </c>
      <c r="C9" s="55">
        <v>0</v>
      </c>
      <c r="D9" s="53"/>
      <c r="E9" s="57" t="s">
        <v>10</v>
      </c>
      <c r="F9" s="55">
        <v>0</v>
      </c>
      <c r="G9" s="55">
        <v>0</v>
      </c>
    </row>
    <row r="10" spans="1:7" x14ac:dyDescent="0.2">
      <c r="A10" s="56" t="s">
        <v>11</v>
      </c>
      <c r="B10" s="55">
        <v>300486</v>
      </c>
      <c r="C10" s="55">
        <v>1310485</v>
      </c>
      <c r="D10" s="53"/>
      <c r="E10" s="57" t="s">
        <v>12</v>
      </c>
      <c r="F10" s="55">
        <v>0</v>
      </c>
      <c r="G10" s="55">
        <v>0</v>
      </c>
    </row>
    <row r="11" spans="1:7" x14ac:dyDescent="0.2">
      <c r="A11" s="56" t="s">
        <v>13</v>
      </c>
      <c r="B11" s="55">
        <v>0</v>
      </c>
      <c r="C11" s="55">
        <v>0</v>
      </c>
      <c r="D11" s="53"/>
      <c r="E11" s="57" t="s">
        <v>14</v>
      </c>
      <c r="F11" s="55">
        <v>0</v>
      </c>
      <c r="G11" s="55">
        <v>0</v>
      </c>
    </row>
    <row r="12" spans="1:7" x14ac:dyDescent="0.2">
      <c r="A12" s="56" t="s">
        <v>15</v>
      </c>
      <c r="B12" s="55">
        <v>0</v>
      </c>
      <c r="C12" s="55">
        <v>0</v>
      </c>
      <c r="D12" s="53"/>
      <c r="E12" s="57" t="s">
        <v>16</v>
      </c>
      <c r="F12" s="55">
        <v>0</v>
      </c>
      <c r="G12" s="55">
        <v>0</v>
      </c>
    </row>
    <row r="13" spans="1:7" x14ac:dyDescent="0.2">
      <c r="A13" s="56" t="s">
        <v>17</v>
      </c>
      <c r="B13" s="55">
        <v>0</v>
      </c>
      <c r="C13" s="55">
        <v>0</v>
      </c>
      <c r="D13" s="53"/>
      <c r="E13" s="57" t="s">
        <v>18</v>
      </c>
      <c r="F13" s="55">
        <v>0</v>
      </c>
      <c r="G13" s="55">
        <v>0</v>
      </c>
    </row>
    <row r="14" spans="1:7" ht="22.5" x14ac:dyDescent="0.2">
      <c r="A14" s="56" t="s">
        <v>19</v>
      </c>
      <c r="B14" s="55">
        <v>0</v>
      </c>
      <c r="C14" s="55">
        <v>0</v>
      </c>
      <c r="D14" s="53"/>
      <c r="E14" s="57" t="s">
        <v>20</v>
      </c>
      <c r="F14" s="55">
        <v>0</v>
      </c>
      <c r="G14" s="55">
        <v>0</v>
      </c>
    </row>
    <row r="15" spans="1:7" x14ac:dyDescent="0.2">
      <c r="A15" s="56" t="s">
        <v>21</v>
      </c>
      <c r="B15" s="55">
        <v>0</v>
      </c>
      <c r="C15" s="55">
        <v>0</v>
      </c>
      <c r="D15" s="53"/>
      <c r="E15" s="57" t="s">
        <v>22</v>
      </c>
      <c r="F15" s="55">
        <v>454</v>
      </c>
      <c r="G15" s="55">
        <v>3016</v>
      </c>
    </row>
    <row r="16" spans="1:7" ht="22.5" x14ac:dyDescent="0.2">
      <c r="A16" s="58" t="s">
        <v>23</v>
      </c>
      <c r="B16" s="52">
        <f>SUM(B17:B23)</f>
        <v>0</v>
      </c>
      <c r="C16" s="52">
        <f>SUM(C17:C23)</f>
        <v>0</v>
      </c>
      <c r="D16" s="53"/>
      <c r="E16" s="57" t="s">
        <v>24</v>
      </c>
      <c r="F16" s="55">
        <v>0</v>
      </c>
      <c r="G16" s="55">
        <v>0</v>
      </c>
    </row>
    <row r="17" spans="1:7" x14ac:dyDescent="0.2">
      <c r="A17" s="56" t="s">
        <v>25</v>
      </c>
      <c r="B17" s="55">
        <v>0</v>
      </c>
      <c r="C17" s="55">
        <v>0</v>
      </c>
      <c r="D17" s="53"/>
      <c r="E17" s="57" t="s">
        <v>26</v>
      </c>
      <c r="F17" s="55">
        <v>0</v>
      </c>
      <c r="G17" s="55">
        <v>0</v>
      </c>
    </row>
    <row r="18" spans="1:7" x14ac:dyDescent="0.2">
      <c r="A18" s="56" t="s">
        <v>27</v>
      </c>
      <c r="B18" s="55">
        <v>0</v>
      </c>
      <c r="C18" s="55">
        <v>0</v>
      </c>
      <c r="D18" s="53"/>
      <c r="E18" s="57" t="s">
        <v>28</v>
      </c>
      <c r="F18" s="55">
        <f>SUM(F19:F21)</f>
        <v>0</v>
      </c>
      <c r="G18" s="55">
        <f>SUM(G19:G21)</f>
        <v>0</v>
      </c>
    </row>
    <row r="19" spans="1:7" x14ac:dyDescent="0.2">
      <c r="A19" s="56" t="s">
        <v>29</v>
      </c>
      <c r="B19" s="55">
        <v>0</v>
      </c>
      <c r="C19" s="55">
        <v>0</v>
      </c>
      <c r="D19" s="53"/>
      <c r="E19" s="57" t="s">
        <v>30</v>
      </c>
      <c r="F19" s="55">
        <v>0</v>
      </c>
      <c r="G19" s="55">
        <v>0</v>
      </c>
    </row>
    <row r="20" spans="1:7" ht="22.5" x14ac:dyDescent="0.2">
      <c r="A20" s="56" t="s">
        <v>31</v>
      </c>
      <c r="B20" s="55">
        <v>0</v>
      </c>
      <c r="C20" s="55">
        <v>0</v>
      </c>
      <c r="D20" s="53"/>
      <c r="E20" s="57" t="s">
        <v>32</v>
      </c>
      <c r="F20" s="55">
        <v>0</v>
      </c>
      <c r="G20" s="55">
        <v>0</v>
      </c>
    </row>
    <row r="21" spans="1:7" x14ac:dyDescent="0.2">
      <c r="A21" s="56" t="s">
        <v>33</v>
      </c>
      <c r="B21" s="55">
        <v>0</v>
      </c>
      <c r="C21" s="55">
        <v>0</v>
      </c>
      <c r="D21" s="53"/>
      <c r="E21" s="57" t="s">
        <v>34</v>
      </c>
      <c r="F21" s="55">
        <v>0</v>
      </c>
      <c r="G21" s="55">
        <v>0</v>
      </c>
    </row>
    <row r="22" spans="1:7" ht="22.5" x14ac:dyDescent="0.2">
      <c r="A22" s="56" t="s">
        <v>35</v>
      </c>
      <c r="B22" s="55">
        <v>0</v>
      </c>
      <c r="C22" s="55">
        <v>0</v>
      </c>
      <c r="D22" s="53"/>
      <c r="E22" s="57" t="s">
        <v>36</v>
      </c>
      <c r="F22" s="55">
        <f>SUM(F23:F24)</f>
        <v>0</v>
      </c>
      <c r="G22" s="55">
        <f>SUM(G23:G24)</f>
        <v>0</v>
      </c>
    </row>
    <row r="23" spans="1:7" x14ac:dyDescent="0.2">
      <c r="A23" s="56" t="s">
        <v>37</v>
      </c>
      <c r="B23" s="55">
        <v>0</v>
      </c>
      <c r="C23" s="55">
        <v>0</v>
      </c>
      <c r="D23" s="53"/>
      <c r="E23" s="57" t="s">
        <v>38</v>
      </c>
      <c r="F23" s="55">
        <v>0</v>
      </c>
      <c r="G23" s="55">
        <v>0</v>
      </c>
    </row>
    <row r="24" spans="1:7" x14ac:dyDescent="0.2">
      <c r="A24" s="56" t="s">
        <v>39</v>
      </c>
      <c r="B24" s="52">
        <f>SUM(B25:B29)</f>
        <v>0</v>
      </c>
      <c r="C24" s="52">
        <f>SUM(C25:C29)</f>
        <v>0</v>
      </c>
      <c r="D24" s="53"/>
      <c r="E24" s="57" t="s">
        <v>40</v>
      </c>
      <c r="F24" s="55">
        <v>0</v>
      </c>
      <c r="G24" s="55">
        <v>0</v>
      </c>
    </row>
    <row r="25" spans="1:7" ht="22.5" x14ac:dyDescent="0.2">
      <c r="A25" s="56" t="s">
        <v>41</v>
      </c>
      <c r="B25" s="55">
        <v>0</v>
      </c>
      <c r="C25" s="55">
        <v>0</v>
      </c>
      <c r="D25" s="53"/>
      <c r="E25" s="57" t="s">
        <v>42</v>
      </c>
      <c r="F25" s="55">
        <v>0</v>
      </c>
      <c r="G25" s="55">
        <v>0</v>
      </c>
    </row>
    <row r="26" spans="1:7" ht="22.5" x14ac:dyDescent="0.2">
      <c r="A26" s="56" t="s">
        <v>43</v>
      </c>
      <c r="B26" s="55">
        <v>0</v>
      </c>
      <c r="C26" s="55">
        <v>0</v>
      </c>
      <c r="D26" s="53"/>
      <c r="E26" s="57" t="s">
        <v>44</v>
      </c>
      <c r="F26" s="52">
        <f>SUM(F27:F29)</f>
        <v>0</v>
      </c>
      <c r="G26" s="52">
        <f>SUM(G27:G29)</f>
        <v>0</v>
      </c>
    </row>
    <row r="27" spans="1:7" ht="22.5" x14ac:dyDescent="0.2">
      <c r="A27" s="56" t="s">
        <v>45</v>
      </c>
      <c r="B27" s="55">
        <v>0</v>
      </c>
      <c r="C27" s="55">
        <v>0</v>
      </c>
      <c r="D27" s="53"/>
      <c r="E27" s="57" t="s">
        <v>46</v>
      </c>
      <c r="F27" s="55">
        <v>0</v>
      </c>
      <c r="G27" s="55">
        <v>0</v>
      </c>
    </row>
    <row r="28" spans="1:7" x14ac:dyDescent="0.2">
      <c r="A28" s="56" t="s">
        <v>47</v>
      </c>
      <c r="B28" s="55">
        <v>0</v>
      </c>
      <c r="C28" s="55">
        <v>0</v>
      </c>
      <c r="D28" s="53"/>
      <c r="E28" s="57" t="s">
        <v>48</v>
      </c>
      <c r="F28" s="55">
        <v>0</v>
      </c>
      <c r="G28" s="55">
        <v>0</v>
      </c>
    </row>
    <row r="29" spans="1:7" x14ac:dyDescent="0.2">
      <c r="A29" s="56" t="s">
        <v>49</v>
      </c>
      <c r="B29" s="55">
        <v>0</v>
      </c>
      <c r="C29" s="55">
        <v>0</v>
      </c>
      <c r="D29" s="53"/>
      <c r="E29" s="57" t="s">
        <v>50</v>
      </c>
      <c r="F29" s="55">
        <v>0</v>
      </c>
      <c r="G29" s="55">
        <v>0</v>
      </c>
    </row>
    <row r="30" spans="1:7" ht="22.5" x14ac:dyDescent="0.2">
      <c r="A30" s="56" t="s">
        <v>51</v>
      </c>
      <c r="B30" s="52">
        <f>SUM(B31:B35)</f>
        <v>0</v>
      </c>
      <c r="C30" s="52">
        <f>SUM(C31:C35)</f>
        <v>0</v>
      </c>
      <c r="D30" s="53"/>
      <c r="E30" s="57" t="s">
        <v>52</v>
      </c>
      <c r="F30" s="52">
        <f>SUM(F31:F36)</f>
        <v>0</v>
      </c>
      <c r="G30" s="52">
        <f>SUM(G31:G36)</f>
        <v>0</v>
      </c>
    </row>
    <row r="31" spans="1:7" x14ac:dyDescent="0.2">
      <c r="A31" s="56" t="s">
        <v>53</v>
      </c>
      <c r="B31" s="55">
        <v>0</v>
      </c>
      <c r="C31" s="55">
        <v>0</v>
      </c>
      <c r="D31" s="53"/>
      <c r="E31" s="57" t="s">
        <v>54</v>
      </c>
      <c r="F31" s="55">
        <v>0</v>
      </c>
      <c r="G31" s="55">
        <v>0</v>
      </c>
    </row>
    <row r="32" spans="1:7" x14ac:dyDescent="0.2">
      <c r="A32" s="56" t="s">
        <v>55</v>
      </c>
      <c r="B32" s="55">
        <v>0</v>
      </c>
      <c r="C32" s="55">
        <v>0</v>
      </c>
      <c r="D32" s="53"/>
      <c r="E32" s="57" t="s">
        <v>56</v>
      </c>
      <c r="F32" s="55">
        <v>0</v>
      </c>
      <c r="G32" s="55">
        <v>0</v>
      </c>
    </row>
    <row r="33" spans="1:7" x14ac:dyDescent="0.2">
      <c r="A33" s="56" t="s">
        <v>57</v>
      </c>
      <c r="B33" s="55">
        <v>0</v>
      </c>
      <c r="C33" s="55">
        <v>0</v>
      </c>
      <c r="D33" s="53"/>
      <c r="E33" s="57" t="s">
        <v>58</v>
      </c>
      <c r="F33" s="55">
        <v>0</v>
      </c>
      <c r="G33" s="55">
        <v>0</v>
      </c>
    </row>
    <row r="34" spans="1:7" ht="22.5" x14ac:dyDescent="0.2">
      <c r="A34" s="56" t="s">
        <v>59</v>
      </c>
      <c r="B34" s="55">
        <v>0</v>
      </c>
      <c r="C34" s="55">
        <v>0</v>
      </c>
      <c r="D34" s="53"/>
      <c r="E34" s="57" t="s">
        <v>60</v>
      </c>
      <c r="F34" s="55">
        <v>0</v>
      </c>
      <c r="G34" s="55">
        <v>0</v>
      </c>
    </row>
    <row r="35" spans="1:7" ht="22.5" x14ac:dyDescent="0.2">
      <c r="A35" s="56" t="s">
        <v>61</v>
      </c>
      <c r="B35" s="55">
        <v>0</v>
      </c>
      <c r="C35" s="55">
        <v>0</v>
      </c>
      <c r="D35" s="53"/>
      <c r="E35" s="57" t="s">
        <v>62</v>
      </c>
      <c r="F35" s="55">
        <v>0</v>
      </c>
      <c r="G35" s="55">
        <v>0</v>
      </c>
    </row>
    <row r="36" spans="1:7" x14ac:dyDescent="0.2">
      <c r="A36" s="56" t="s">
        <v>63</v>
      </c>
      <c r="B36" s="55">
        <v>0</v>
      </c>
      <c r="C36" s="55">
        <v>0</v>
      </c>
      <c r="D36" s="53"/>
      <c r="E36" s="57" t="s">
        <v>64</v>
      </c>
      <c r="F36" s="55">
        <v>0</v>
      </c>
      <c r="G36" s="55">
        <v>0</v>
      </c>
    </row>
    <row r="37" spans="1:7" ht="22.5" x14ac:dyDescent="0.2">
      <c r="A37" s="56" t="s">
        <v>65</v>
      </c>
      <c r="B37" s="55">
        <f>SUM(B38:B39)</f>
        <v>0</v>
      </c>
      <c r="C37" s="55">
        <f>SUM(C38:C39)</f>
        <v>0</v>
      </c>
      <c r="D37" s="53"/>
      <c r="E37" s="57" t="s">
        <v>66</v>
      </c>
      <c r="F37" s="55">
        <f>SUM(F38:F40)</f>
        <v>0</v>
      </c>
      <c r="G37" s="55">
        <f>SUM(G38:G40)</f>
        <v>0</v>
      </c>
    </row>
    <row r="38" spans="1:7" ht="22.5" x14ac:dyDescent="0.2">
      <c r="A38" s="56" t="s">
        <v>67</v>
      </c>
      <c r="B38" s="55">
        <v>0</v>
      </c>
      <c r="C38" s="55">
        <v>0</v>
      </c>
      <c r="D38" s="53"/>
      <c r="E38" s="57" t="s">
        <v>68</v>
      </c>
      <c r="F38" s="55">
        <v>0</v>
      </c>
      <c r="G38" s="55">
        <v>0</v>
      </c>
    </row>
    <row r="39" spans="1:7" x14ac:dyDescent="0.2">
      <c r="A39" s="56" t="s">
        <v>69</v>
      </c>
      <c r="B39" s="55">
        <v>0</v>
      </c>
      <c r="C39" s="55">
        <v>0</v>
      </c>
      <c r="D39" s="53"/>
      <c r="E39" s="57" t="s">
        <v>70</v>
      </c>
      <c r="F39" s="55">
        <v>0</v>
      </c>
      <c r="G39" s="55">
        <v>0</v>
      </c>
    </row>
    <row r="40" spans="1:7" x14ac:dyDescent="0.2">
      <c r="A40" s="56" t="s">
        <v>71</v>
      </c>
      <c r="B40" s="55">
        <f>SUM(B41:B44)</f>
        <v>0</v>
      </c>
      <c r="C40" s="55">
        <f>SUM(C41:C44)</f>
        <v>0</v>
      </c>
      <c r="D40" s="53"/>
      <c r="E40" s="57" t="s">
        <v>72</v>
      </c>
      <c r="F40" s="55">
        <v>0</v>
      </c>
      <c r="G40" s="55">
        <v>0</v>
      </c>
    </row>
    <row r="41" spans="1:7" x14ac:dyDescent="0.2">
      <c r="A41" s="56" t="s">
        <v>73</v>
      </c>
      <c r="B41" s="55">
        <v>0</v>
      </c>
      <c r="C41" s="55">
        <v>0</v>
      </c>
      <c r="D41" s="53"/>
      <c r="E41" s="57" t="s">
        <v>74</v>
      </c>
      <c r="F41" s="55">
        <f>SUM(F42:F44)</f>
        <v>0</v>
      </c>
      <c r="G41" s="55">
        <f>SUM(G42:G44)</f>
        <v>0</v>
      </c>
    </row>
    <row r="42" spans="1:7" x14ac:dyDescent="0.2">
      <c r="A42" s="56" t="s">
        <v>75</v>
      </c>
      <c r="B42" s="55">
        <v>0</v>
      </c>
      <c r="C42" s="55">
        <v>0</v>
      </c>
      <c r="D42" s="53"/>
      <c r="E42" s="57" t="s">
        <v>76</v>
      </c>
      <c r="F42" s="55">
        <v>0</v>
      </c>
      <c r="G42" s="55">
        <v>0</v>
      </c>
    </row>
    <row r="43" spans="1:7" ht="22.5" x14ac:dyDescent="0.2">
      <c r="A43" s="56" t="s">
        <v>77</v>
      </c>
      <c r="B43" s="55">
        <v>0</v>
      </c>
      <c r="C43" s="55">
        <v>0</v>
      </c>
      <c r="D43" s="53"/>
      <c r="E43" s="57" t="s">
        <v>78</v>
      </c>
      <c r="F43" s="55">
        <v>0</v>
      </c>
      <c r="G43" s="55">
        <v>0</v>
      </c>
    </row>
    <row r="44" spans="1:7" x14ac:dyDescent="0.2">
      <c r="A44" s="56" t="s">
        <v>79</v>
      </c>
      <c r="B44" s="55">
        <v>0</v>
      </c>
      <c r="C44" s="55">
        <v>0</v>
      </c>
      <c r="D44" s="53"/>
      <c r="E44" s="57" t="s">
        <v>80</v>
      </c>
      <c r="F44" s="55">
        <v>0</v>
      </c>
      <c r="G44" s="55">
        <v>0</v>
      </c>
    </row>
    <row r="45" spans="1:7" ht="6.75" customHeight="1" thickBot="1" x14ac:dyDescent="0.25">
      <c r="A45" s="69"/>
      <c r="B45" s="156"/>
      <c r="C45" s="60"/>
      <c r="D45" s="61"/>
      <c r="E45" s="71"/>
      <c r="F45" s="60"/>
      <c r="G45" s="60"/>
    </row>
    <row r="46" spans="1:7" ht="20.25" x14ac:dyDescent="0.2">
      <c r="A46" s="51" t="s">
        <v>81</v>
      </c>
      <c r="B46" s="52">
        <f>B8+B16+B24+B30+B36+B37+B40</f>
        <v>300486</v>
      </c>
      <c r="C46" s="52">
        <f>C8+C16+C24+C30+C36+C37+C40</f>
        <v>1310485</v>
      </c>
      <c r="D46" s="155"/>
      <c r="E46" s="152" t="s">
        <v>560</v>
      </c>
      <c r="F46" s="52">
        <f>F8+F18+F22+F25+F26+F30+F37+F41</f>
        <v>454</v>
      </c>
      <c r="G46" s="52">
        <f>G8+G18+G22+G25+G26+G30+G37+G41</f>
        <v>3016</v>
      </c>
    </row>
    <row r="47" spans="1:7" ht="9" customHeight="1" thickBot="1" x14ac:dyDescent="0.25">
      <c r="A47" s="59"/>
      <c r="B47" s="60"/>
      <c r="C47" s="60"/>
      <c r="D47" s="61"/>
      <c r="E47" s="153"/>
      <c r="F47" s="60"/>
      <c r="G47" s="60"/>
    </row>
    <row r="48" spans="1:7" x14ac:dyDescent="0.2">
      <c r="A48" s="62" t="s">
        <v>82</v>
      </c>
      <c r="B48" s="63"/>
      <c r="C48" s="63"/>
      <c r="D48" s="64"/>
      <c r="E48" s="65" t="s">
        <v>83</v>
      </c>
      <c r="F48" s="63"/>
      <c r="G48" s="63"/>
    </row>
    <row r="49" spans="1:7" x14ac:dyDescent="0.2">
      <c r="A49" s="56" t="s">
        <v>84</v>
      </c>
      <c r="B49" s="55">
        <v>0</v>
      </c>
      <c r="C49" s="55">
        <v>0</v>
      </c>
      <c r="D49" s="53"/>
      <c r="E49" s="57" t="s">
        <v>85</v>
      </c>
      <c r="F49" s="55">
        <v>0</v>
      </c>
      <c r="G49" s="55">
        <v>0</v>
      </c>
    </row>
    <row r="50" spans="1:7" x14ac:dyDescent="0.2">
      <c r="A50" s="56" t="s">
        <v>86</v>
      </c>
      <c r="B50" s="55">
        <v>5750944</v>
      </c>
      <c r="C50" s="55">
        <v>3868010</v>
      </c>
      <c r="D50" s="53"/>
      <c r="E50" s="57" t="s">
        <v>87</v>
      </c>
      <c r="F50" s="55">
        <v>0</v>
      </c>
      <c r="G50" s="55">
        <v>0</v>
      </c>
    </row>
    <row r="51" spans="1:7" x14ac:dyDescent="0.2">
      <c r="A51" s="56" t="s">
        <v>88</v>
      </c>
      <c r="B51" s="55">
        <v>0</v>
      </c>
      <c r="C51" s="55">
        <v>0</v>
      </c>
      <c r="D51" s="53"/>
      <c r="E51" s="57" t="s">
        <v>89</v>
      </c>
      <c r="F51" s="55">
        <v>0</v>
      </c>
      <c r="G51" s="55">
        <v>0</v>
      </c>
    </row>
    <row r="52" spans="1:7" x14ac:dyDescent="0.2">
      <c r="A52" s="56" t="s">
        <v>90</v>
      </c>
      <c r="B52" s="55">
        <v>8433993</v>
      </c>
      <c r="C52" s="55">
        <v>6862076</v>
      </c>
      <c r="D52" s="53"/>
      <c r="E52" s="57" t="s">
        <v>91</v>
      </c>
      <c r="F52" s="55">
        <v>0</v>
      </c>
      <c r="G52" s="55">
        <v>0</v>
      </c>
    </row>
    <row r="53" spans="1:7" ht="22.5" x14ac:dyDescent="0.2">
      <c r="A53" s="56" t="s">
        <v>92</v>
      </c>
      <c r="B53" s="55">
        <v>0</v>
      </c>
      <c r="C53" s="55">
        <v>0</v>
      </c>
      <c r="D53" s="53"/>
      <c r="E53" s="57" t="s">
        <v>93</v>
      </c>
      <c r="F53" s="55">
        <v>0</v>
      </c>
      <c r="G53" s="55">
        <v>0</v>
      </c>
    </row>
    <row r="54" spans="1:7" x14ac:dyDescent="0.2">
      <c r="A54" s="56" t="s">
        <v>94</v>
      </c>
      <c r="B54" s="55">
        <v>0</v>
      </c>
      <c r="C54" s="55">
        <v>0</v>
      </c>
      <c r="D54" s="66"/>
      <c r="E54" s="57" t="s">
        <v>95</v>
      </c>
      <c r="F54" s="55">
        <v>0</v>
      </c>
      <c r="G54" s="55">
        <v>0</v>
      </c>
    </row>
    <row r="55" spans="1:7" x14ac:dyDescent="0.2">
      <c r="A55" s="56" t="s">
        <v>96</v>
      </c>
      <c r="B55" s="55">
        <v>0</v>
      </c>
      <c r="C55" s="55">
        <v>0</v>
      </c>
      <c r="D55" s="66"/>
      <c r="E55" s="54"/>
      <c r="F55" s="55"/>
      <c r="G55" s="55"/>
    </row>
    <row r="56" spans="1:7" x14ac:dyDescent="0.2">
      <c r="A56" s="56" t="s">
        <v>97</v>
      </c>
      <c r="B56" s="55">
        <v>0</v>
      </c>
      <c r="C56" s="55">
        <v>0</v>
      </c>
      <c r="D56" s="66"/>
      <c r="E56" s="54" t="s">
        <v>98</v>
      </c>
      <c r="F56" s="52">
        <f>SUM(F49:F54)</f>
        <v>0</v>
      </c>
      <c r="G56" s="52">
        <f>SUM(G49:G54)</f>
        <v>0</v>
      </c>
    </row>
    <row r="57" spans="1:7" x14ac:dyDescent="0.2">
      <c r="A57" s="56" t="s">
        <v>99</v>
      </c>
      <c r="B57" s="55">
        <v>0</v>
      </c>
      <c r="C57" s="55">
        <v>0</v>
      </c>
      <c r="D57" s="53"/>
      <c r="E57" s="67"/>
      <c r="F57" s="55"/>
      <c r="G57" s="55"/>
    </row>
    <row r="58" spans="1:7" x14ac:dyDescent="0.2">
      <c r="A58" s="56"/>
      <c r="B58" s="55"/>
      <c r="C58" s="55"/>
      <c r="D58" s="53"/>
      <c r="E58" s="54" t="s">
        <v>100</v>
      </c>
      <c r="F58" s="52">
        <f>F46+F56</f>
        <v>454</v>
      </c>
      <c r="G58" s="52">
        <f>G46+G56</f>
        <v>3016</v>
      </c>
    </row>
    <row r="59" spans="1:7" ht="22.5" x14ac:dyDescent="0.2">
      <c r="A59" s="51" t="s">
        <v>101</v>
      </c>
      <c r="B59" s="52">
        <f>SUM(B49:B57)</f>
        <v>14184937</v>
      </c>
      <c r="C59" s="52">
        <f>SUM(C49:C57)</f>
        <v>10730086</v>
      </c>
      <c r="D59" s="53"/>
      <c r="E59" s="57"/>
      <c r="F59" s="55"/>
      <c r="G59" s="55"/>
    </row>
    <row r="60" spans="1:7" x14ac:dyDescent="0.2">
      <c r="A60" s="56"/>
      <c r="B60" s="55"/>
      <c r="C60" s="55"/>
      <c r="D60" s="66"/>
      <c r="E60" s="54" t="s">
        <v>102</v>
      </c>
      <c r="F60" s="55"/>
      <c r="G60" s="55"/>
    </row>
    <row r="61" spans="1:7" x14ac:dyDescent="0.2">
      <c r="A61" s="51" t="s">
        <v>103</v>
      </c>
      <c r="B61" s="52">
        <f>B46+B59</f>
        <v>14485423</v>
      </c>
      <c r="C61" s="52">
        <f>C46+C59</f>
        <v>12040571</v>
      </c>
      <c r="D61" s="53"/>
      <c r="E61" s="54"/>
      <c r="F61" s="55"/>
      <c r="G61" s="55"/>
    </row>
    <row r="62" spans="1:7" x14ac:dyDescent="0.2">
      <c r="A62" s="56"/>
      <c r="B62" s="68"/>
      <c r="C62" s="68"/>
      <c r="D62" s="53"/>
      <c r="E62" s="54" t="s">
        <v>104</v>
      </c>
      <c r="F62" s="52">
        <f>SUM(F63:F65)</f>
        <v>0</v>
      </c>
      <c r="G62" s="52">
        <f>SUM(G63:G65)</f>
        <v>0</v>
      </c>
    </row>
    <row r="63" spans="1:7" x14ac:dyDescent="0.2">
      <c r="A63" s="56"/>
      <c r="B63" s="68"/>
      <c r="C63" s="68"/>
      <c r="D63" s="53"/>
      <c r="E63" s="57" t="s">
        <v>105</v>
      </c>
      <c r="F63" s="55">
        <v>0</v>
      </c>
      <c r="G63" s="55">
        <v>0</v>
      </c>
    </row>
    <row r="64" spans="1:7" x14ac:dyDescent="0.2">
      <c r="A64" s="56"/>
      <c r="B64" s="68"/>
      <c r="C64" s="68"/>
      <c r="D64" s="53"/>
      <c r="E64" s="57" t="s">
        <v>106</v>
      </c>
      <c r="F64" s="55">
        <v>0</v>
      </c>
      <c r="G64" s="55">
        <v>0</v>
      </c>
    </row>
    <row r="65" spans="1:7" x14ac:dyDescent="0.2">
      <c r="A65" s="56"/>
      <c r="B65" s="68"/>
      <c r="C65" s="68"/>
      <c r="D65" s="53"/>
      <c r="E65" s="57" t="s">
        <v>107</v>
      </c>
      <c r="F65" s="55">
        <v>0</v>
      </c>
      <c r="G65" s="55">
        <v>0</v>
      </c>
    </row>
    <row r="66" spans="1:7" x14ac:dyDescent="0.2">
      <c r="A66" s="56"/>
      <c r="B66" s="68"/>
      <c r="C66" s="68"/>
      <c r="D66" s="53"/>
      <c r="E66" s="57"/>
      <c r="F66" s="55"/>
      <c r="G66" s="55"/>
    </row>
    <row r="67" spans="1:7" ht="22.5" x14ac:dyDescent="0.2">
      <c r="A67" s="56"/>
      <c r="B67" s="68"/>
      <c r="C67" s="68"/>
      <c r="D67" s="53"/>
      <c r="E67" s="54" t="s">
        <v>108</v>
      </c>
      <c r="F67" s="52">
        <f>SUM(F68:F72)</f>
        <v>14484969</v>
      </c>
      <c r="G67" s="52">
        <f>SUM(G68:G72)</f>
        <v>12037555</v>
      </c>
    </row>
    <row r="68" spans="1:7" x14ac:dyDescent="0.2">
      <c r="A68" s="56"/>
      <c r="B68" s="68"/>
      <c r="C68" s="68"/>
      <c r="D68" s="53"/>
      <c r="E68" s="57" t="s">
        <v>109</v>
      </c>
      <c r="F68" s="55">
        <v>3789663</v>
      </c>
      <c r="G68" s="55">
        <v>2119698</v>
      </c>
    </row>
    <row r="69" spans="1:7" x14ac:dyDescent="0.2">
      <c r="A69" s="56"/>
      <c r="B69" s="68"/>
      <c r="C69" s="68"/>
      <c r="D69" s="53"/>
      <c r="E69" s="57" t="s">
        <v>110</v>
      </c>
      <c r="F69" s="55">
        <v>5806463</v>
      </c>
      <c r="G69" s="55">
        <v>3751548</v>
      </c>
    </row>
    <row r="70" spans="1:7" x14ac:dyDescent="0.2">
      <c r="A70" s="56"/>
      <c r="B70" s="68"/>
      <c r="C70" s="68"/>
      <c r="D70" s="53"/>
      <c r="E70" s="57" t="s">
        <v>111</v>
      </c>
      <c r="F70" s="55">
        <v>0</v>
      </c>
      <c r="G70" s="55">
        <v>0</v>
      </c>
    </row>
    <row r="71" spans="1:7" x14ac:dyDescent="0.2">
      <c r="A71" s="56"/>
      <c r="B71" s="68"/>
      <c r="C71" s="68"/>
      <c r="D71" s="53"/>
      <c r="E71" s="57" t="s">
        <v>112</v>
      </c>
      <c r="F71" s="55">
        <v>0</v>
      </c>
      <c r="G71" s="55">
        <v>0</v>
      </c>
    </row>
    <row r="72" spans="1:7" x14ac:dyDescent="0.2">
      <c r="A72" s="56"/>
      <c r="B72" s="68"/>
      <c r="C72" s="68"/>
      <c r="D72" s="53"/>
      <c r="E72" s="57" t="s">
        <v>113</v>
      </c>
      <c r="F72" s="55">
        <v>4888843</v>
      </c>
      <c r="G72" s="55">
        <v>6166309</v>
      </c>
    </row>
    <row r="73" spans="1:7" x14ac:dyDescent="0.2">
      <c r="A73" s="56"/>
      <c r="B73" s="68"/>
      <c r="C73" s="68"/>
      <c r="D73" s="53"/>
      <c r="E73" s="57"/>
      <c r="F73" s="55"/>
      <c r="G73" s="55"/>
    </row>
    <row r="74" spans="1:7" ht="22.5" x14ac:dyDescent="0.2">
      <c r="A74" s="56"/>
      <c r="B74" s="68"/>
      <c r="C74" s="68"/>
      <c r="D74" s="53"/>
      <c r="E74" s="54" t="s">
        <v>114</v>
      </c>
      <c r="F74" s="55">
        <f>SUM(F75:F76)</f>
        <v>0</v>
      </c>
      <c r="G74" s="55">
        <f>SUM(G75:G76)</f>
        <v>0</v>
      </c>
    </row>
    <row r="75" spans="1:7" x14ac:dyDescent="0.2">
      <c r="A75" s="56"/>
      <c r="B75" s="68"/>
      <c r="C75" s="68"/>
      <c r="D75" s="53"/>
      <c r="E75" s="57" t="s">
        <v>115</v>
      </c>
      <c r="F75" s="55">
        <v>0</v>
      </c>
      <c r="G75" s="55">
        <v>0</v>
      </c>
    </row>
    <row r="76" spans="1:7" x14ac:dyDescent="0.2">
      <c r="A76" s="56"/>
      <c r="B76" s="68"/>
      <c r="C76" s="68"/>
      <c r="D76" s="53"/>
      <c r="E76" s="57" t="s">
        <v>116</v>
      </c>
      <c r="F76" s="55">
        <v>0</v>
      </c>
      <c r="G76" s="55">
        <v>0</v>
      </c>
    </row>
    <row r="77" spans="1:7" x14ac:dyDescent="0.2">
      <c r="A77" s="56"/>
      <c r="B77" s="68"/>
      <c r="C77" s="68"/>
      <c r="D77" s="53"/>
      <c r="E77" s="57"/>
      <c r="F77" s="55"/>
      <c r="G77" s="55"/>
    </row>
    <row r="78" spans="1:7" x14ac:dyDescent="0.2">
      <c r="A78" s="56"/>
      <c r="B78" s="68"/>
      <c r="C78" s="68"/>
      <c r="D78" s="53"/>
      <c r="E78" s="54" t="s">
        <v>117</v>
      </c>
      <c r="F78" s="52">
        <f>F62+F67+F74</f>
        <v>14484969</v>
      </c>
      <c r="G78" s="52">
        <f>G62+G67+G74</f>
        <v>12037555</v>
      </c>
    </row>
    <row r="79" spans="1:7" x14ac:dyDescent="0.2">
      <c r="A79" s="56"/>
      <c r="B79" s="68"/>
      <c r="C79" s="68"/>
      <c r="D79" s="53"/>
      <c r="E79" s="57"/>
      <c r="F79" s="55"/>
      <c r="G79" s="55"/>
    </row>
    <row r="80" spans="1:7" x14ac:dyDescent="0.2">
      <c r="A80" s="56"/>
      <c r="B80" s="68"/>
      <c r="C80" s="68"/>
      <c r="D80" s="53"/>
      <c r="E80" s="54" t="s">
        <v>118</v>
      </c>
      <c r="F80" s="52">
        <f>F58+F78</f>
        <v>14485423</v>
      </c>
      <c r="G80" s="52">
        <f>G58+G78</f>
        <v>12040571</v>
      </c>
    </row>
    <row r="81" spans="1:7" x14ac:dyDescent="0.2">
      <c r="A81" s="56"/>
      <c r="B81" s="68"/>
      <c r="C81" s="68"/>
      <c r="D81" s="53"/>
      <c r="E81" s="57"/>
      <c r="F81" s="55"/>
      <c r="G81" s="55"/>
    </row>
    <row r="82" spans="1:7" x14ac:dyDescent="0.2">
      <c r="A82" s="56"/>
      <c r="B82" s="68"/>
      <c r="C82" s="68"/>
      <c r="D82" s="53"/>
      <c r="E82" s="57"/>
      <c r="F82" s="55"/>
      <c r="G82" s="55"/>
    </row>
    <row r="83" spans="1:7" x14ac:dyDescent="0.2">
      <c r="A83" s="56"/>
      <c r="B83" s="68"/>
      <c r="C83" s="68"/>
      <c r="D83" s="53"/>
      <c r="E83" s="57"/>
      <c r="F83" s="55"/>
      <c r="G83" s="55"/>
    </row>
    <row r="84" spans="1:7" ht="12" thickBot="1" x14ac:dyDescent="0.25">
      <c r="A84" s="69"/>
      <c r="B84" s="70"/>
      <c r="C84" s="70"/>
      <c r="D84" s="61"/>
      <c r="E84" s="71"/>
      <c r="F84" s="60"/>
      <c r="G84" s="60"/>
    </row>
    <row r="95" spans="1:7" x14ac:dyDescent="0.2">
      <c r="F95" s="72">
        <f>F80-B61</f>
        <v>0</v>
      </c>
    </row>
  </sheetData>
  <mergeCells count="4">
    <mergeCell ref="A1:G1"/>
    <mergeCell ref="A2:G2"/>
    <mergeCell ref="A3:G3"/>
    <mergeCell ref="A4:G4"/>
  </mergeCells>
  <pageMargins left="0.59055118110236227" right="0.59055118110236227" top="0.70866141732283472" bottom="0.51181102362204722" header="0.31496062992125984" footer="0.31496062992125984"/>
  <pageSetup scale="79" orientation="landscape" r:id="rId1"/>
  <headerFooter>
    <oddFooter>&amp;C&amp;P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zoomScale="120" zoomScaleNormal="120" workbookViewId="0">
      <selection activeCell="D40" sqref="D40"/>
    </sheetView>
  </sheetViews>
  <sheetFormatPr baseColWidth="10" defaultRowHeight="15" x14ac:dyDescent="0.25"/>
  <cols>
    <col min="1" max="1" width="23" customWidth="1"/>
  </cols>
  <sheetData>
    <row r="1" spans="1:7" x14ac:dyDescent="0.25">
      <c r="A1" s="244" t="str">
        <f>'formato 1'!A1:G1</f>
        <v>INSTITUTO TLAXCALTECA DE LA JUVENTUD</v>
      </c>
      <c r="B1" s="245"/>
      <c r="C1" s="245"/>
      <c r="D1" s="245"/>
      <c r="E1" s="245"/>
      <c r="F1" s="245"/>
      <c r="G1" s="246"/>
    </row>
    <row r="2" spans="1:7" x14ac:dyDescent="0.25">
      <c r="A2" s="247" t="s">
        <v>423</v>
      </c>
      <c r="B2" s="248"/>
      <c r="C2" s="248"/>
      <c r="D2" s="248"/>
      <c r="E2" s="248"/>
      <c r="F2" s="248"/>
      <c r="G2" s="249"/>
    </row>
    <row r="3" spans="1:7" x14ac:dyDescent="0.25">
      <c r="A3" s="247" t="s">
        <v>1</v>
      </c>
      <c r="B3" s="248"/>
      <c r="C3" s="248"/>
      <c r="D3" s="248"/>
      <c r="E3" s="248"/>
      <c r="F3" s="248"/>
      <c r="G3" s="249"/>
    </row>
    <row r="4" spans="1:7" ht="15.75" thickBot="1" x14ac:dyDescent="0.3">
      <c r="A4" s="250" t="s">
        <v>424</v>
      </c>
      <c r="B4" s="251"/>
      <c r="C4" s="251"/>
      <c r="D4" s="251"/>
      <c r="E4" s="251"/>
      <c r="F4" s="251"/>
      <c r="G4" s="252"/>
    </row>
    <row r="5" spans="1:7" ht="16.5" x14ac:dyDescent="0.25">
      <c r="A5" s="253" t="s">
        <v>425</v>
      </c>
      <c r="B5" s="31" t="s">
        <v>426</v>
      </c>
      <c r="C5" s="255">
        <v>2018</v>
      </c>
      <c r="D5" s="255">
        <v>2019</v>
      </c>
      <c r="E5" s="255">
        <v>2020</v>
      </c>
      <c r="F5" s="255">
        <v>2021</v>
      </c>
      <c r="G5" s="255">
        <v>2022</v>
      </c>
    </row>
    <row r="6" spans="1:7" ht="15.75" thickBot="1" x14ac:dyDescent="0.3">
      <c r="A6" s="254"/>
      <c r="B6" s="27">
        <v>2017</v>
      </c>
      <c r="C6" s="256"/>
      <c r="D6" s="256"/>
      <c r="E6" s="256"/>
      <c r="F6" s="256"/>
      <c r="G6" s="256"/>
    </row>
    <row r="7" spans="1:7" x14ac:dyDescent="0.25">
      <c r="A7" s="15"/>
      <c r="B7" s="21"/>
      <c r="C7" s="21"/>
      <c r="D7" s="21"/>
      <c r="E7" s="21"/>
      <c r="F7" s="21"/>
      <c r="G7" s="21"/>
    </row>
    <row r="8" spans="1:7" ht="33" x14ac:dyDescent="0.25">
      <c r="A8" s="16" t="s">
        <v>523</v>
      </c>
      <c r="B8" s="36">
        <f t="shared" ref="B8:G8" si="0">SUM(B9:B20)</f>
        <v>7285000</v>
      </c>
      <c r="C8" s="36">
        <f t="shared" si="0"/>
        <v>7285000</v>
      </c>
      <c r="D8" s="36">
        <f t="shared" si="0"/>
        <v>7285000</v>
      </c>
      <c r="E8" s="36">
        <f t="shared" si="0"/>
        <v>7285000</v>
      </c>
      <c r="F8" s="36">
        <f t="shared" si="0"/>
        <v>7285000</v>
      </c>
      <c r="G8" s="36">
        <f t="shared" si="0"/>
        <v>7285000</v>
      </c>
    </row>
    <row r="9" spans="1:7" x14ac:dyDescent="0.25">
      <c r="A9" s="17" t="s">
        <v>524</v>
      </c>
      <c r="B9" s="36">
        <v>0</v>
      </c>
      <c r="C9" s="36">
        <v>0</v>
      </c>
      <c r="D9" s="36">
        <v>0</v>
      </c>
      <c r="E9" s="36">
        <v>0</v>
      </c>
      <c r="F9" s="36">
        <v>0</v>
      </c>
      <c r="G9" s="36">
        <v>0</v>
      </c>
    </row>
    <row r="10" spans="1:7" ht="16.5" x14ac:dyDescent="0.25">
      <c r="A10" s="17" t="s">
        <v>525</v>
      </c>
      <c r="B10" s="36">
        <v>0</v>
      </c>
      <c r="C10" s="36">
        <v>0</v>
      </c>
      <c r="D10" s="36">
        <v>0</v>
      </c>
      <c r="E10" s="36">
        <v>0</v>
      </c>
      <c r="F10" s="36">
        <v>0</v>
      </c>
      <c r="G10" s="36">
        <v>0</v>
      </c>
    </row>
    <row r="11" spans="1:7" x14ac:dyDescent="0.25">
      <c r="A11" s="17" t="s">
        <v>526</v>
      </c>
      <c r="B11" s="36">
        <v>0</v>
      </c>
      <c r="C11" s="36">
        <v>0</v>
      </c>
      <c r="D11" s="36">
        <v>0</v>
      </c>
      <c r="E11" s="36">
        <v>0</v>
      </c>
      <c r="F11" s="36">
        <v>0</v>
      </c>
      <c r="G11" s="36">
        <v>0</v>
      </c>
    </row>
    <row r="12" spans="1:7" x14ac:dyDescent="0.25">
      <c r="A12" s="17" t="s">
        <v>527</v>
      </c>
      <c r="B12" s="36">
        <v>0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</row>
    <row r="13" spans="1:7" x14ac:dyDescent="0.25">
      <c r="A13" s="17" t="s">
        <v>528</v>
      </c>
      <c r="B13" s="36">
        <v>0</v>
      </c>
      <c r="C13" s="36">
        <v>0</v>
      </c>
      <c r="D13" s="36">
        <v>0</v>
      </c>
      <c r="E13" s="36">
        <v>0</v>
      </c>
      <c r="F13" s="36">
        <v>0</v>
      </c>
      <c r="G13" s="36">
        <v>0</v>
      </c>
    </row>
    <row r="14" spans="1:7" x14ac:dyDescent="0.25">
      <c r="A14" s="17" t="s">
        <v>529</v>
      </c>
      <c r="B14" s="36">
        <v>0</v>
      </c>
      <c r="C14" s="36">
        <v>0</v>
      </c>
      <c r="D14" s="36">
        <v>0</v>
      </c>
      <c r="E14" s="36">
        <v>0</v>
      </c>
      <c r="F14" s="36">
        <v>0</v>
      </c>
      <c r="G14" s="36">
        <v>0</v>
      </c>
    </row>
    <row r="15" spans="1:7" ht="16.5" x14ac:dyDescent="0.25">
      <c r="A15" s="17" t="s">
        <v>530</v>
      </c>
      <c r="B15" s="36">
        <v>0</v>
      </c>
      <c r="C15" s="36">
        <v>0</v>
      </c>
      <c r="D15" s="36">
        <v>0</v>
      </c>
      <c r="E15" s="36">
        <v>0</v>
      </c>
      <c r="F15" s="36">
        <v>0</v>
      </c>
      <c r="G15" s="36">
        <v>0</v>
      </c>
    </row>
    <row r="16" spans="1:7" x14ac:dyDescent="0.25">
      <c r="A16" s="17" t="s">
        <v>531</v>
      </c>
      <c r="B16" s="36">
        <f>'formato 6a'!C8</f>
        <v>7285000</v>
      </c>
      <c r="C16" s="36">
        <v>7285000</v>
      </c>
      <c r="D16" s="36">
        <v>7285000</v>
      </c>
      <c r="E16" s="36">
        <v>7285000</v>
      </c>
      <c r="F16" s="36">
        <v>7285000</v>
      </c>
      <c r="G16" s="36">
        <v>7285000</v>
      </c>
    </row>
    <row r="17" spans="1:7" ht="16.5" x14ac:dyDescent="0.25">
      <c r="A17" s="17" t="s">
        <v>532</v>
      </c>
      <c r="B17" s="36">
        <v>0</v>
      </c>
      <c r="C17" s="36">
        <v>0</v>
      </c>
      <c r="D17" s="36">
        <v>0</v>
      </c>
      <c r="E17" s="36">
        <v>0</v>
      </c>
      <c r="F17" s="36">
        <v>0</v>
      </c>
      <c r="G17" s="36">
        <v>0</v>
      </c>
    </row>
    <row r="18" spans="1:7" x14ac:dyDescent="0.25">
      <c r="A18" s="17" t="s">
        <v>533</v>
      </c>
      <c r="B18" s="36">
        <v>0</v>
      </c>
      <c r="C18" s="36">
        <v>0</v>
      </c>
      <c r="D18" s="36">
        <v>0</v>
      </c>
      <c r="E18" s="36">
        <v>0</v>
      </c>
      <c r="F18" s="36">
        <v>0</v>
      </c>
      <c r="G18" s="36">
        <v>0</v>
      </c>
    </row>
    <row r="19" spans="1:7" x14ac:dyDescent="0.25">
      <c r="A19" s="17" t="s">
        <v>534</v>
      </c>
      <c r="B19" s="36">
        <v>0</v>
      </c>
      <c r="C19" s="36">
        <v>0</v>
      </c>
      <c r="D19" s="36">
        <v>0</v>
      </c>
      <c r="E19" s="36">
        <v>0</v>
      </c>
      <c r="F19" s="36">
        <v>0</v>
      </c>
      <c r="G19" s="36">
        <v>0</v>
      </c>
    </row>
    <row r="20" spans="1:7" ht="16.5" x14ac:dyDescent="0.25">
      <c r="A20" s="17" t="s">
        <v>535</v>
      </c>
      <c r="B20" s="36">
        <v>0</v>
      </c>
      <c r="C20" s="36">
        <v>0</v>
      </c>
      <c r="D20" s="36">
        <v>0</v>
      </c>
      <c r="E20" s="36">
        <v>0</v>
      </c>
      <c r="F20" s="36">
        <v>0</v>
      </c>
      <c r="G20" s="36">
        <v>0</v>
      </c>
    </row>
    <row r="21" spans="1:7" x14ac:dyDescent="0.25">
      <c r="A21" s="15"/>
      <c r="B21" s="36"/>
      <c r="C21" s="36"/>
      <c r="D21" s="36"/>
      <c r="E21" s="36"/>
      <c r="F21" s="36"/>
      <c r="G21" s="36"/>
    </row>
    <row r="22" spans="1:7" ht="16.5" x14ac:dyDescent="0.25">
      <c r="A22" s="16" t="s">
        <v>536</v>
      </c>
      <c r="B22" s="36">
        <f t="shared" ref="B22:G22" si="1">SUM(B23:B27)</f>
        <v>0</v>
      </c>
      <c r="C22" s="36">
        <f t="shared" si="1"/>
        <v>0</v>
      </c>
      <c r="D22" s="36">
        <f t="shared" si="1"/>
        <v>0</v>
      </c>
      <c r="E22" s="36">
        <f t="shared" si="1"/>
        <v>0</v>
      </c>
      <c r="F22" s="36">
        <f t="shared" si="1"/>
        <v>0</v>
      </c>
      <c r="G22" s="36">
        <f t="shared" si="1"/>
        <v>0</v>
      </c>
    </row>
    <row r="23" spans="1:7" x14ac:dyDescent="0.25">
      <c r="A23" s="17" t="s">
        <v>537</v>
      </c>
      <c r="B23" s="36">
        <v>0</v>
      </c>
      <c r="C23" s="36">
        <v>0</v>
      </c>
      <c r="D23" s="36">
        <v>0</v>
      </c>
      <c r="E23" s="36">
        <v>0</v>
      </c>
      <c r="F23" s="36">
        <v>0</v>
      </c>
      <c r="G23" s="36">
        <v>0</v>
      </c>
    </row>
    <row r="24" spans="1:7" x14ac:dyDescent="0.25">
      <c r="A24" s="17" t="s">
        <v>538</v>
      </c>
      <c r="B24" s="36">
        <v>0</v>
      </c>
      <c r="C24" s="36">
        <v>0</v>
      </c>
      <c r="D24" s="36">
        <v>0</v>
      </c>
      <c r="E24" s="36">
        <v>0</v>
      </c>
      <c r="F24" s="36">
        <v>0</v>
      </c>
      <c r="G24" s="36">
        <v>0</v>
      </c>
    </row>
    <row r="25" spans="1:7" ht="16.5" x14ac:dyDescent="0.25">
      <c r="A25" s="17" t="s">
        <v>539</v>
      </c>
      <c r="B25" s="36">
        <v>0</v>
      </c>
      <c r="C25" s="36">
        <v>0</v>
      </c>
      <c r="D25" s="36">
        <v>0</v>
      </c>
      <c r="E25" s="36">
        <v>0</v>
      </c>
      <c r="F25" s="36">
        <v>0</v>
      </c>
      <c r="G25" s="36">
        <v>0</v>
      </c>
    </row>
    <row r="26" spans="1:7" ht="24.75" x14ac:dyDescent="0.25">
      <c r="A26" s="17" t="s">
        <v>540</v>
      </c>
      <c r="B26" s="36">
        <v>0</v>
      </c>
      <c r="C26" s="36">
        <v>0</v>
      </c>
      <c r="D26" s="36">
        <v>0</v>
      </c>
      <c r="E26" s="36">
        <v>0</v>
      </c>
      <c r="F26" s="36">
        <v>0</v>
      </c>
      <c r="G26" s="36">
        <v>0</v>
      </c>
    </row>
    <row r="27" spans="1:7" ht="16.5" x14ac:dyDescent="0.25">
      <c r="A27" s="17" t="s">
        <v>541</v>
      </c>
      <c r="B27" s="36">
        <v>0</v>
      </c>
      <c r="C27" s="36">
        <v>0</v>
      </c>
      <c r="D27" s="36">
        <v>0</v>
      </c>
      <c r="E27" s="36">
        <v>0</v>
      </c>
      <c r="F27" s="36">
        <v>0</v>
      </c>
      <c r="G27" s="36">
        <v>0</v>
      </c>
    </row>
    <row r="28" spans="1:7" x14ac:dyDescent="0.25">
      <c r="A28" s="15"/>
      <c r="B28" s="36"/>
      <c r="C28" s="36"/>
      <c r="D28" s="36"/>
      <c r="E28" s="36"/>
      <c r="F28" s="36"/>
      <c r="G28" s="36"/>
    </row>
    <row r="29" spans="1:7" ht="16.5" x14ac:dyDescent="0.25">
      <c r="A29" s="16" t="s">
        <v>542</v>
      </c>
      <c r="B29" s="36">
        <f t="shared" ref="B29:G29" si="2">SUM(B30)</f>
        <v>0</v>
      </c>
      <c r="C29" s="36">
        <f t="shared" si="2"/>
        <v>0</v>
      </c>
      <c r="D29" s="36">
        <f t="shared" si="2"/>
        <v>0</v>
      </c>
      <c r="E29" s="36">
        <f t="shared" si="2"/>
        <v>0</v>
      </c>
      <c r="F29" s="36">
        <f t="shared" si="2"/>
        <v>0</v>
      </c>
      <c r="G29" s="36">
        <f t="shared" si="2"/>
        <v>0</v>
      </c>
    </row>
    <row r="30" spans="1:7" ht="16.5" x14ac:dyDescent="0.25">
      <c r="A30" s="17" t="s">
        <v>543</v>
      </c>
      <c r="B30" s="36">
        <v>0</v>
      </c>
      <c r="C30" s="36">
        <v>0</v>
      </c>
      <c r="D30" s="36">
        <v>0</v>
      </c>
      <c r="E30" s="36">
        <v>0</v>
      </c>
      <c r="F30" s="36">
        <v>0</v>
      </c>
      <c r="G30" s="36">
        <v>0</v>
      </c>
    </row>
    <row r="31" spans="1:7" x14ac:dyDescent="0.25">
      <c r="A31" s="15"/>
      <c r="B31" s="36"/>
      <c r="C31" s="36"/>
      <c r="D31" s="36"/>
      <c r="E31" s="36"/>
      <c r="F31" s="36"/>
      <c r="G31" s="36"/>
    </row>
    <row r="32" spans="1:7" ht="16.5" x14ac:dyDescent="0.25">
      <c r="A32" s="16" t="s">
        <v>544</v>
      </c>
      <c r="B32" s="36">
        <f t="shared" ref="B32:G32" si="3">B8+B22+B29</f>
        <v>7285000</v>
      </c>
      <c r="C32" s="36">
        <f t="shared" si="3"/>
        <v>7285000</v>
      </c>
      <c r="D32" s="36">
        <f t="shared" si="3"/>
        <v>7285000</v>
      </c>
      <c r="E32" s="36">
        <f t="shared" si="3"/>
        <v>7285000</v>
      </c>
      <c r="F32" s="36">
        <f t="shared" si="3"/>
        <v>7285000</v>
      </c>
      <c r="G32" s="36">
        <f t="shared" si="3"/>
        <v>7285000</v>
      </c>
    </row>
    <row r="33" spans="1:7" x14ac:dyDescent="0.25">
      <c r="A33" s="15"/>
      <c r="B33" s="36"/>
      <c r="C33" s="36"/>
      <c r="D33" s="36"/>
      <c r="E33" s="36"/>
      <c r="F33" s="36"/>
      <c r="G33" s="36"/>
    </row>
    <row r="34" spans="1:7" x14ac:dyDescent="0.25">
      <c r="A34" s="18" t="s">
        <v>287</v>
      </c>
      <c r="B34" s="36"/>
      <c r="C34" s="36"/>
      <c r="D34" s="36"/>
      <c r="E34" s="36"/>
      <c r="F34" s="36"/>
      <c r="G34" s="36"/>
    </row>
    <row r="35" spans="1:7" ht="24.75" x14ac:dyDescent="0.25">
      <c r="A35" s="19" t="s">
        <v>436</v>
      </c>
      <c r="B35" s="36">
        <v>0</v>
      </c>
      <c r="C35" s="36">
        <v>0</v>
      </c>
      <c r="D35" s="36">
        <v>0</v>
      </c>
      <c r="E35" s="36">
        <v>0</v>
      </c>
      <c r="F35" s="36">
        <v>0</v>
      </c>
      <c r="G35" s="36">
        <v>0</v>
      </c>
    </row>
    <row r="36" spans="1:7" ht="24.75" x14ac:dyDescent="0.25">
      <c r="A36" s="19" t="s">
        <v>437</v>
      </c>
      <c r="B36" s="36">
        <v>0</v>
      </c>
      <c r="C36" s="36">
        <v>0</v>
      </c>
      <c r="D36" s="36">
        <v>0</v>
      </c>
      <c r="E36" s="36">
        <v>0</v>
      </c>
      <c r="F36" s="36">
        <v>0</v>
      </c>
      <c r="G36" s="36">
        <v>0</v>
      </c>
    </row>
    <row r="37" spans="1:7" ht="16.5" x14ac:dyDescent="0.25">
      <c r="A37" s="18" t="s">
        <v>438</v>
      </c>
      <c r="B37" s="36">
        <f t="shared" ref="B37:G37" si="4">B8+B22</f>
        <v>7285000</v>
      </c>
      <c r="C37" s="36">
        <f t="shared" si="4"/>
        <v>7285000</v>
      </c>
      <c r="D37" s="36">
        <f t="shared" si="4"/>
        <v>7285000</v>
      </c>
      <c r="E37" s="36">
        <f t="shared" si="4"/>
        <v>7285000</v>
      </c>
      <c r="F37" s="36">
        <f t="shared" si="4"/>
        <v>7285000</v>
      </c>
      <c r="G37" s="36">
        <f t="shared" si="4"/>
        <v>7285000</v>
      </c>
    </row>
    <row r="38" spans="1:7" ht="15.75" thickBot="1" x14ac:dyDescent="0.3">
      <c r="A38" s="20"/>
      <c r="B38" s="37"/>
      <c r="C38" s="37"/>
      <c r="D38" s="37"/>
      <c r="E38" s="37"/>
      <c r="F38" s="37"/>
      <c r="G38" s="37"/>
    </row>
  </sheetData>
  <mergeCells count="10">
    <mergeCell ref="A1:G1"/>
    <mergeCell ref="A2:G2"/>
    <mergeCell ref="A3:G3"/>
    <mergeCell ref="A4:G4"/>
    <mergeCell ref="A5:A6"/>
    <mergeCell ref="C5:C6"/>
    <mergeCell ref="D5:D6"/>
    <mergeCell ref="E5:E6"/>
    <mergeCell ref="F5:F6"/>
    <mergeCell ref="G5:G6"/>
  </mergeCells>
  <pageMargins left="0.7" right="0.7" top="0.75" bottom="0.75" header="0.3" footer="0.3"/>
  <pageSetup scale="9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opLeftCell="A36" zoomScale="130" zoomScaleNormal="130" workbookViewId="0">
      <selection activeCell="A42" sqref="A42"/>
    </sheetView>
  </sheetViews>
  <sheetFormatPr baseColWidth="10" defaultRowHeight="15" x14ac:dyDescent="0.25"/>
  <cols>
    <col min="1" max="1" width="22.5703125" customWidth="1"/>
  </cols>
  <sheetData>
    <row r="1" spans="1:7" x14ac:dyDescent="0.25">
      <c r="A1" s="244" t="str">
        <f>'formato 1'!A1:G1</f>
        <v>INSTITUTO TLAXCALTECA DE LA JUVENTUD</v>
      </c>
      <c r="B1" s="245"/>
      <c r="C1" s="245"/>
      <c r="D1" s="245"/>
      <c r="E1" s="245"/>
      <c r="F1" s="245"/>
      <c r="G1" s="246"/>
    </row>
    <row r="2" spans="1:7" x14ac:dyDescent="0.25">
      <c r="A2" s="247" t="s">
        <v>439</v>
      </c>
      <c r="B2" s="248"/>
      <c r="C2" s="248"/>
      <c r="D2" s="248"/>
      <c r="E2" s="248"/>
      <c r="F2" s="248"/>
      <c r="G2" s="249"/>
    </row>
    <row r="3" spans="1:7" x14ac:dyDescent="0.25">
      <c r="A3" s="247" t="s">
        <v>1</v>
      </c>
      <c r="B3" s="248"/>
      <c r="C3" s="248"/>
      <c r="D3" s="248"/>
      <c r="E3" s="248"/>
      <c r="F3" s="248"/>
      <c r="G3" s="249"/>
    </row>
    <row r="4" spans="1:7" ht="15.75" thickBot="1" x14ac:dyDescent="0.3">
      <c r="A4" s="250" t="s">
        <v>440</v>
      </c>
      <c r="B4" s="251"/>
      <c r="C4" s="251"/>
      <c r="D4" s="251"/>
      <c r="E4" s="251"/>
      <c r="F4" s="251"/>
      <c r="G4" s="252"/>
    </row>
    <row r="5" spans="1:7" ht="16.5" x14ac:dyDescent="0.25">
      <c r="A5" s="253" t="s">
        <v>425</v>
      </c>
      <c r="B5" s="31" t="s">
        <v>426</v>
      </c>
      <c r="C5" s="255">
        <f>'formato 7a'!C5:C6</f>
        <v>2018</v>
      </c>
      <c r="D5" s="255">
        <f>'formato 7a'!D5:D6</f>
        <v>2019</v>
      </c>
      <c r="E5" s="255">
        <f>'formato 7a'!E5:E6</f>
        <v>2020</v>
      </c>
      <c r="F5" s="255">
        <f>'formato 7a'!F5:F6</f>
        <v>2021</v>
      </c>
      <c r="G5" s="255">
        <f>'formato 7a'!G5:G6</f>
        <v>2022</v>
      </c>
    </row>
    <row r="6" spans="1:7" ht="33.75" customHeight="1" thickBot="1" x14ac:dyDescent="0.3">
      <c r="A6" s="254"/>
      <c r="B6" s="27">
        <f>'formato 7a'!B6</f>
        <v>2017</v>
      </c>
      <c r="C6" s="256"/>
      <c r="D6" s="256"/>
      <c r="E6" s="256"/>
      <c r="F6" s="256"/>
      <c r="G6" s="256"/>
    </row>
    <row r="7" spans="1:7" ht="16.5" x14ac:dyDescent="0.25">
      <c r="A7" s="5" t="s">
        <v>545</v>
      </c>
      <c r="B7" s="32">
        <f t="shared" ref="B7:G7" si="0">SUM(B8:B16)</f>
        <v>7285000</v>
      </c>
      <c r="C7" s="32">
        <f t="shared" si="0"/>
        <v>7285000</v>
      </c>
      <c r="D7" s="32">
        <f t="shared" si="0"/>
        <v>7285000</v>
      </c>
      <c r="E7" s="32">
        <f t="shared" si="0"/>
        <v>7285000</v>
      </c>
      <c r="F7" s="32">
        <f t="shared" si="0"/>
        <v>7285000</v>
      </c>
      <c r="G7" s="32">
        <f t="shared" si="0"/>
        <v>7285000</v>
      </c>
    </row>
    <row r="8" spans="1:7" x14ac:dyDescent="0.25">
      <c r="A8" s="6" t="s">
        <v>546</v>
      </c>
      <c r="B8" s="32">
        <v>3092500</v>
      </c>
      <c r="C8" s="32">
        <v>3092500</v>
      </c>
      <c r="D8" s="32">
        <v>3092500</v>
      </c>
      <c r="E8" s="32">
        <v>3092500</v>
      </c>
      <c r="F8" s="32">
        <v>3092500</v>
      </c>
      <c r="G8" s="32">
        <v>3092500</v>
      </c>
    </row>
    <row r="9" spans="1:7" x14ac:dyDescent="0.25">
      <c r="A9" s="6" t="s">
        <v>547</v>
      </c>
      <c r="B9" s="32">
        <v>558200</v>
      </c>
      <c r="C9" s="32">
        <v>558200</v>
      </c>
      <c r="D9" s="32">
        <v>558200</v>
      </c>
      <c r="E9" s="32">
        <v>558200</v>
      </c>
      <c r="F9" s="32">
        <v>558200</v>
      </c>
      <c r="G9" s="32">
        <v>558200</v>
      </c>
    </row>
    <row r="10" spans="1:7" x14ac:dyDescent="0.25">
      <c r="A10" s="6" t="s">
        <v>548</v>
      </c>
      <c r="B10" s="32">
        <v>2001300</v>
      </c>
      <c r="C10" s="32">
        <v>2001300</v>
      </c>
      <c r="D10" s="32">
        <v>2001300</v>
      </c>
      <c r="E10" s="32">
        <v>2001300</v>
      </c>
      <c r="F10" s="32">
        <v>2001300</v>
      </c>
      <c r="G10" s="32">
        <v>2001300</v>
      </c>
    </row>
    <row r="11" spans="1:7" ht="16.5" x14ac:dyDescent="0.25">
      <c r="A11" s="6" t="s">
        <v>549</v>
      </c>
      <c r="B11" s="32">
        <v>955000</v>
      </c>
      <c r="C11" s="32">
        <v>955000</v>
      </c>
      <c r="D11" s="32">
        <v>955000</v>
      </c>
      <c r="E11" s="32">
        <v>955000</v>
      </c>
      <c r="F11" s="32">
        <v>955000</v>
      </c>
      <c r="G11" s="32">
        <v>955000</v>
      </c>
    </row>
    <row r="12" spans="1:7" ht="16.5" x14ac:dyDescent="0.25">
      <c r="A12" s="6" t="s">
        <v>550</v>
      </c>
      <c r="B12" s="32">
        <v>678000</v>
      </c>
      <c r="C12" s="32">
        <v>678000</v>
      </c>
      <c r="D12" s="32">
        <v>678000</v>
      </c>
      <c r="E12" s="32">
        <v>678000</v>
      </c>
      <c r="F12" s="32">
        <v>678000</v>
      </c>
      <c r="G12" s="32">
        <v>678000</v>
      </c>
    </row>
    <row r="13" spans="1:7" x14ac:dyDescent="0.25">
      <c r="A13" s="6" t="s">
        <v>551</v>
      </c>
      <c r="B13" s="32">
        <v>0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</row>
    <row r="14" spans="1:7" ht="16.5" x14ac:dyDescent="0.25">
      <c r="A14" s="6" t="s">
        <v>552</v>
      </c>
      <c r="B14" s="32">
        <v>0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</row>
    <row r="15" spans="1:7" ht="16.5" x14ac:dyDescent="0.25">
      <c r="A15" s="6" t="s">
        <v>553</v>
      </c>
      <c r="B15" s="32">
        <v>0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</row>
    <row r="16" spans="1:7" x14ac:dyDescent="0.25">
      <c r="A16" s="6" t="s">
        <v>554</v>
      </c>
      <c r="B16" s="32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</row>
    <row r="17" spans="1:7" x14ac:dyDescent="0.25">
      <c r="A17" s="7"/>
      <c r="B17" s="32"/>
      <c r="C17" s="32"/>
      <c r="D17" s="32"/>
      <c r="E17" s="32"/>
      <c r="F17" s="32"/>
      <c r="G17" s="32"/>
    </row>
    <row r="18" spans="1:7" ht="16.5" x14ac:dyDescent="0.25">
      <c r="A18" s="5" t="s">
        <v>555</v>
      </c>
      <c r="B18" s="32">
        <f t="shared" ref="B18:G18" si="1">SUM(B19:B27)</f>
        <v>0</v>
      </c>
      <c r="C18" s="32">
        <f t="shared" si="1"/>
        <v>0</v>
      </c>
      <c r="D18" s="32">
        <f t="shared" si="1"/>
        <v>0</v>
      </c>
      <c r="E18" s="32">
        <f t="shared" si="1"/>
        <v>0</v>
      </c>
      <c r="F18" s="32">
        <f t="shared" si="1"/>
        <v>0</v>
      </c>
      <c r="G18" s="32">
        <f t="shared" si="1"/>
        <v>0</v>
      </c>
    </row>
    <row r="19" spans="1:7" x14ac:dyDescent="0.25">
      <c r="A19" s="6" t="s">
        <v>546</v>
      </c>
      <c r="B19" s="32">
        <v>0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 spans="1:7" x14ac:dyDescent="0.25">
      <c r="A20" s="6" t="s">
        <v>547</v>
      </c>
      <c r="B20" s="32">
        <v>0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</row>
    <row r="21" spans="1:7" x14ac:dyDescent="0.25">
      <c r="A21" s="6" t="s">
        <v>548</v>
      </c>
      <c r="B21" s="32">
        <v>0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</row>
    <row r="22" spans="1:7" ht="16.5" x14ac:dyDescent="0.25">
      <c r="A22" s="6" t="s">
        <v>549</v>
      </c>
      <c r="B22" s="32">
        <v>0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 spans="1:7" ht="16.5" x14ac:dyDescent="0.25">
      <c r="A23" s="6" t="s">
        <v>550</v>
      </c>
      <c r="B23" s="32">
        <v>0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</row>
    <row r="24" spans="1:7" x14ac:dyDescent="0.25">
      <c r="A24" s="6" t="s">
        <v>551</v>
      </c>
      <c r="B24" s="32">
        <v>0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</row>
    <row r="25" spans="1:7" ht="16.5" x14ac:dyDescent="0.25">
      <c r="A25" s="6" t="s">
        <v>552</v>
      </c>
      <c r="B25" s="32">
        <v>0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</row>
    <row r="26" spans="1:7" ht="16.5" x14ac:dyDescent="0.25">
      <c r="A26" s="6" t="s">
        <v>556</v>
      </c>
      <c r="B26" s="32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</row>
    <row r="27" spans="1:7" x14ac:dyDescent="0.25">
      <c r="A27" s="6" t="s">
        <v>554</v>
      </c>
      <c r="B27" s="32">
        <v>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</row>
    <row r="28" spans="1:7" x14ac:dyDescent="0.25">
      <c r="A28" s="7"/>
      <c r="B28" s="32"/>
      <c r="C28" s="32"/>
      <c r="D28" s="32"/>
      <c r="E28" s="32"/>
      <c r="F28" s="32"/>
      <c r="G28" s="32"/>
    </row>
    <row r="29" spans="1:7" ht="16.5" x14ac:dyDescent="0.25">
      <c r="A29" s="5" t="s">
        <v>557</v>
      </c>
      <c r="B29" s="32">
        <f t="shared" ref="B29:G29" si="2">B7+B18</f>
        <v>7285000</v>
      </c>
      <c r="C29" s="32">
        <f t="shared" si="2"/>
        <v>7285000</v>
      </c>
      <c r="D29" s="32">
        <f t="shared" si="2"/>
        <v>7285000</v>
      </c>
      <c r="E29" s="32">
        <f t="shared" si="2"/>
        <v>7285000</v>
      </c>
      <c r="F29" s="32">
        <f t="shared" si="2"/>
        <v>7285000</v>
      </c>
      <c r="G29" s="32">
        <f t="shared" si="2"/>
        <v>7285000</v>
      </c>
    </row>
    <row r="30" spans="1:7" ht="15.75" thickBot="1" x14ac:dyDescent="0.3">
      <c r="A30" s="1"/>
      <c r="B30" s="33"/>
      <c r="C30" s="33"/>
      <c r="D30" s="33"/>
      <c r="E30" s="33"/>
      <c r="F30" s="33"/>
      <c r="G30" s="33"/>
    </row>
  </sheetData>
  <mergeCells count="10">
    <mergeCell ref="A1:G1"/>
    <mergeCell ref="A2:G2"/>
    <mergeCell ref="A3:G3"/>
    <mergeCell ref="A4:G4"/>
    <mergeCell ref="A5:A6"/>
    <mergeCell ref="C5:C6"/>
    <mergeCell ref="D5:D6"/>
    <mergeCell ref="E5:E6"/>
    <mergeCell ref="F5:F6"/>
    <mergeCell ref="G5:G6"/>
  </mergeCells>
  <pageMargins left="0.7" right="0.7" top="0.75" bottom="0.75" header="0.3" footer="0.3"/>
  <pageSetup scale="95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zoomScale="120" zoomScaleNormal="120" workbookViewId="0">
      <selection activeCell="B4" sqref="B4"/>
    </sheetView>
  </sheetViews>
  <sheetFormatPr baseColWidth="10" defaultRowHeight="15" x14ac:dyDescent="0.25"/>
  <cols>
    <col min="1" max="1" width="24.42578125" customWidth="1"/>
  </cols>
  <sheetData>
    <row r="1" spans="1:7" x14ac:dyDescent="0.25">
      <c r="A1" s="244" t="str">
        <f>'formato 1'!A1:G1</f>
        <v>INSTITUTO TLAXCALTECA DE LA JUVENTUD</v>
      </c>
      <c r="B1" s="245"/>
      <c r="C1" s="245"/>
      <c r="D1" s="245"/>
      <c r="E1" s="245"/>
      <c r="F1" s="245"/>
      <c r="G1" s="246"/>
    </row>
    <row r="2" spans="1:7" x14ac:dyDescent="0.25">
      <c r="A2" s="247" t="s">
        <v>441</v>
      </c>
      <c r="B2" s="248"/>
      <c r="C2" s="248"/>
      <c r="D2" s="248"/>
      <c r="E2" s="248"/>
      <c r="F2" s="248"/>
      <c r="G2" s="249"/>
    </row>
    <row r="3" spans="1:7" ht="15.75" thickBot="1" x14ac:dyDescent="0.3">
      <c r="A3" s="250" t="s">
        <v>1</v>
      </c>
      <c r="B3" s="251"/>
      <c r="C3" s="251"/>
      <c r="D3" s="251"/>
      <c r="E3" s="251"/>
      <c r="F3" s="251"/>
      <c r="G3" s="252"/>
    </row>
    <row r="4" spans="1:7" ht="34.5" thickBot="1" x14ac:dyDescent="0.3">
      <c r="A4" s="8" t="s">
        <v>425</v>
      </c>
      <c r="B4" s="2">
        <v>2011</v>
      </c>
      <c r="C4" s="2">
        <v>2012</v>
      </c>
      <c r="D4" s="2">
        <v>2013</v>
      </c>
      <c r="E4" s="2">
        <v>2014</v>
      </c>
      <c r="F4" s="2">
        <v>2015</v>
      </c>
      <c r="G4" s="2" t="s">
        <v>558</v>
      </c>
    </row>
    <row r="5" spans="1:7" x14ac:dyDescent="0.25">
      <c r="A5" s="15"/>
      <c r="B5" s="21"/>
      <c r="C5" s="21"/>
      <c r="D5" s="21"/>
      <c r="E5" s="21"/>
      <c r="F5" s="21"/>
      <c r="G5" s="21"/>
    </row>
    <row r="6" spans="1:7" ht="17.25" x14ac:dyDescent="0.25">
      <c r="A6" s="16" t="s">
        <v>442</v>
      </c>
      <c r="B6" s="21">
        <f t="shared" ref="B6:G6" si="0">SUM(B7:B18)</f>
        <v>5668268.0800000001</v>
      </c>
      <c r="C6" s="21">
        <f t="shared" si="0"/>
        <v>6668268.0775000006</v>
      </c>
      <c r="D6" s="21">
        <f t="shared" si="0"/>
        <v>6668268.0800000001</v>
      </c>
      <c r="E6" s="21">
        <f t="shared" si="0"/>
        <v>6668268.0800000001</v>
      </c>
      <c r="F6" s="21">
        <f t="shared" si="0"/>
        <v>7668268</v>
      </c>
      <c r="G6" s="21">
        <f t="shared" si="0"/>
        <v>7285000</v>
      </c>
    </row>
    <row r="7" spans="1:7" x14ac:dyDescent="0.25">
      <c r="A7" s="23" t="s">
        <v>443</v>
      </c>
      <c r="B7" s="21">
        <v>0</v>
      </c>
      <c r="C7" s="21">
        <v>0</v>
      </c>
      <c r="D7" s="21">
        <v>0</v>
      </c>
      <c r="E7" s="21">
        <v>0</v>
      </c>
      <c r="F7" s="21">
        <v>0</v>
      </c>
      <c r="G7" s="21">
        <v>0</v>
      </c>
    </row>
    <row r="8" spans="1:7" ht="17.25" x14ac:dyDescent="0.25">
      <c r="A8" s="23" t="s">
        <v>444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23" t="s">
        <v>427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3" t="s">
        <v>428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3" t="s">
        <v>445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3" t="s">
        <v>446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ht="17.25" x14ac:dyDescent="0.25">
      <c r="A13" s="23" t="s">
        <v>429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23" t="s">
        <v>430</v>
      </c>
      <c r="B14" s="21">
        <f>'formato 7d'!B5</f>
        <v>5668268.0800000001</v>
      </c>
      <c r="C14" s="21">
        <f>'formato 7d'!C5</f>
        <v>6668268.0775000006</v>
      </c>
      <c r="D14" s="21">
        <f>'formato 7d'!D5</f>
        <v>6668268.0800000001</v>
      </c>
      <c r="E14" s="21">
        <f>'formato 7d'!E5</f>
        <v>6668268.0800000001</v>
      </c>
      <c r="F14" s="21">
        <f>'formato 7d'!F5</f>
        <v>7668268</v>
      </c>
      <c r="G14" s="21">
        <f>'formato 7d'!G5</f>
        <v>7285000</v>
      </c>
    </row>
    <row r="15" spans="1:7" ht="17.25" x14ac:dyDescent="0.25">
      <c r="A15" s="23" t="s">
        <v>447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3" t="s">
        <v>448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3" t="s">
        <v>449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ht="17.25" x14ac:dyDescent="0.25">
      <c r="A18" s="23" t="s">
        <v>431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19"/>
      <c r="B19" s="21"/>
      <c r="C19" s="21"/>
      <c r="D19" s="21"/>
      <c r="E19" s="21"/>
      <c r="F19" s="21"/>
      <c r="G19" s="21"/>
    </row>
    <row r="20" spans="1:7" ht="18" x14ac:dyDescent="0.25">
      <c r="A20" s="16" t="s">
        <v>450</v>
      </c>
      <c r="B20" s="21">
        <f t="shared" ref="B20:G20" si="1">SUM(B21:B25)</f>
        <v>0</v>
      </c>
      <c r="C20" s="21">
        <f t="shared" si="1"/>
        <v>0</v>
      </c>
      <c r="D20" s="21">
        <f t="shared" si="1"/>
        <v>0</v>
      </c>
      <c r="E20" s="21">
        <f t="shared" si="1"/>
        <v>0</v>
      </c>
      <c r="F20" s="21">
        <f t="shared" si="1"/>
        <v>0</v>
      </c>
      <c r="G20" s="21">
        <f t="shared" si="1"/>
        <v>0</v>
      </c>
    </row>
    <row r="21" spans="1:7" x14ac:dyDescent="0.25">
      <c r="A21" s="23" t="s">
        <v>451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x14ac:dyDescent="0.25">
      <c r="A22" s="23" t="s">
        <v>432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ht="17.25" x14ac:dyDescent="0.25">
      <c r="A23" s="23" t="s">
        <v>433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ht="25.5" x14ac:dyDescent="0.25">
      <c r="A24" s="23" t="s">
        <v>434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ht="17.25" x14ac:dyDescent="0.25">
      <c r="A25" s="23" t="s">
        <v>435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19"/>
      <c r="B26" s="21"/>
      <c r="C26" s="21"/>
      <c r="D26" s="21"/>
      <c r="E26" s="21"/>
      <c r="F26" s="21"/>
      <c r="G26" s="21"/>
    </row>
    <row r="27" spans="1:7" ht="17.25" x14ac:dyDescent="0.25">
      <c r="A27" s="16" t="s">
        <v>452</v>
      </c>
      <c r="B27" s="21">
        <f t="shared" ref="B27:G27" si="2">SUM(B28)</f>
        <v>0</v>
      </c>
      <c r="C27" s="21">
        <f t="shared" si="2"/>
        <v>0</v>
      </c>
      <c r="D27" s="21">
        <f t="shared" si="2"/>
        <v>0</v>
      </c>
      <c r="E27" s="21">
        <f t="shared" si="2"/>
        <v>0</v>
      </c>
      <c r="F27" s="21">
        <f t="shared" si="2"/>
        <v>0</v>
      </c>
      <c r="G27" s="21">
        <f t="shared" si="2"/>
        <v>0</v>
      </c>
    </row>
    <row r="28" spans="1:7" x14ac:dyDescent="0.25">
      <c r="A28" s="19" t="s">
        <v>285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</row>
    <row r="29" spans="1:7" x14ac:dyDescent="0.25">
      <c r="A29" s="19"/>
      <c r="B29" s="21"/>
      <c r="C29" s="21"/>
      <c r="D29" s="21"/>
      <c r="E29" s="21"/>
      <c r="F29" s="21"/>
      <c r="G29" s="21"/>
    </row>
    <row r="30" spans="1:7" ht="17.25" x14ac:dyDescent="0.25">
      <c r="A30" s="16" t="s">
        <v>453</v>
      </c>
      <c r="B30" s="21">
        <f t="shared" ref="B30:G30" si="3">B6+B20+B27</f>
        <v>5668268.0800000001</v>
      </c>
      <c r="C30" s="21">
        <f t="shared" si="3"/>
        <v>6668268.0775000006</v>
      </c>
      <c r="D30" s="21">
        <f t="shared" si="3"/>
        <v>6668268.0800000001</v>
      </c>
      <c r="E30" s="21">
        <f t="shared" si="3"/>
        <v>6668268.0800000001</v>
      </c>
      <c r="F30" s="21">
        <f t="shared" si="3"/>
        <v>7668268</v>
      </c>
      <c r="G30" s="21">
        <f t="shared" si="3"/>
        <v>7285000</v>
      </c>
    </row>
    <row r="31" spans="1:7" x14ac:dyDescent="0.25">
      <c r="A31" s="19"/>
      <c r="B31" s="21"/>
      <c r="C31" s="21"/>
      <c r="D31" s="21"/>
      <c r="E31" s="21"/>
      <c r="F31" s="21"/>
      <c r="G31" s="21"/>
    </row>
    <row r="32" spans="1:7" x14ac:dyDescent="0.25">
      <c r="A32" s="18" t="s">
        <v>287</v>
      </c>
      <c r="B32" s="21"/>
      <c r="C32" s="21"/>
      <c r="D32" s="21"/>
      <c r="E32" s="21"/>
      <c r="F32" s="21"/>
      <c r="G32" s="21"/>
    </row>
    <row r="33" spans="1:7" ht="24.75" x14ac:dyDescent="0.25">
      <c r="A33" s="19" t="s">
        <v>436</v>
      </c>
      <c r="B33" s="21">
        <v>0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</row>
    <row r="34" spans="1:7" ht="24.75" x14ac:dyDescent="0.25">
      <c r="A34" s="19" t="s">
        <v>437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</row>
    <row r="35" spans="1:7" ht="16.5" x14ac:dyDescent="0.25">
      <c r="A35" s="18" t="s">
        <v>438</v>
      </c>
      <c r="B35" s="21">
        <f t="shared" ref="B35:G35" si="4">B6+B20</f>
        <v>5668268.0800000001</v>
      </c>
      <c r="C35" s="21">
        <f t="shared" si="4"/>
        <v>6668268.0775000006</v>
      </c>
      <c r="D35" s="21">
        <f t="shared" si="4"/>
        <v>6668268.0800000001</v>
      </c>
      <c r="E35" s="21">
        <f t="shared" si="4"/>
        <v>6668268.0800000001</v>
      </c>
      <c r="F35" s="21">
        <f t="shared" si="4"/>
        <v>7668268</v>
      </c>
      <c r="G35" s="21">
        <f t="shared" si="4"/>
        <v>7285000</v>
      </c>
    </row>
    <row r="36" spans="1:7" ht="15.75" thickBot="1" x14ac:dyDescent="0.3">
      <c r="A36" s="24"/>
      <c r="B36" s="22"/>
      <c r="C36" s="22"/>
      <c r="D36" s="22"/>
      <c r="E36" s="22"/>
      <c r="F36" s="22"/>
      <c r="G36" s="22"/>
    </row>
  </sheetData>
  <mergeCells count="3">
    <mergeCell ref="A1:G1"/>
    <mergeCell ref="A2:G2"/>
    <mergeCell ref="A3:G3"/>
  </mergeCells>
  <pageMargins left="0.7" right="0.7" top="0.75" bottom="0.75" header="0.3" footer="0.3"/>
  <pageSetup scale="9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opLeftCell="A39" zoomScale="130" zoomScaleNormal="130" workbookViewId="0">
      <selection activeCell="A45" sqref="A45"/>
    </sheetView>
  </sheetViews>
  <sheetFormatPr baseColWidth="10" defaultRowHeight="15" x14ac:dyDescent="0.25"/>
  <cols>
    <col min="1" max="1" width="20.42578125" customWidth="1"/>
    <col min="7" max="7" width="21.5703125" bestFit="1" customWidth="1"/>
  </cols>
  <sheetData>
    <row r="1" spans="1:7" x14ac:dyDescent="0.25">
      <c r="A1" s="244" t="str">
        <f>'formato 1'!A1:G1</f>
        <v>INSTITUTO TLAXCALTECA DE LA JUVENTUD</v>
      </c>
      <c r="B1" s="245"/>
      <c r="C1" s="245"/>
      <c r="D1" s="245"/>
      <c r="E1" s="245"/>
      <c r="F1" s="245"/>
      <c r="G1" s="246"/>
    </row>
    <row r="2" spans="1:7" x14ac:dyDescent="0.25">
      <c r="A2" s="247" t="s">
        <v>454</v>
      </c>
      <c r="B2" s="248"/>
      <c r="C2" s="248"/>
      <c r="D2" s="248"/>
      <c r="E2" s="248"/>
      <c r="F2" s="248"/>
      <c r="G2" s="249"/>
    </row>
    <row r="3" spans="1:7" ht="15.75" thickBot="1" x14ac:dyDescent="0.3">
      <c r="A3" s="250" t="s">
        <v>1</v>
      </c>
      <c r="B3" s="251"/>
      <c r="C3" s="251"/>
      <c r="D3" s="251"/>
      <c r="E3" s="251"/>
      <c r="F3" s="251"/>
      <c r="G3" s="252"/>
    </row>
    <row r="4" spans="1:7" ht="18" thickBot="1" x14ac:dyDescent="0.3">
      <c r="A4" s="8" t="s">
        <v>425</v>
      </c>
      <c r="B4" s="28">
        <f>'formato 7c'!B4</f>
        <v>2011</v>
      </c>
      <c r="C4" s="28">
        <f>'formato 7c'!C4</f>
        <v>2012</v>
      </c>
      <c r="D4" s="28">
        <f>'formato 7c'!D4</f>
        <v>2013</v>
      </c>
      <c r="E4" s="28">
        <f>'formato 7c'!E4</f>
        <v>2014</v>
      </c>
      <c r="F4" s="28">
        <f>'formato 7c'!F4</f>
        <v>2015</v>
      </c>
      <c r="G4" s="29" t="s">
        <v>558</v>
      </c>
    </row>
    <row r="5" spans="1:7" ht="16.5" x14ac:dyDescent="0.25">
      <c r="A5" s="9" t="s">
        <v>545</v>
      </c>
      <c r="B5" s="34">
        <f t="shared" ref="B5:G5" si="0">SUM(B6:B14)</f>
        <v>5668268.0800000001</v>
      </c>
      <c r="C5" s="34">
        <f t="shared" si="0"/>
        <v>6668268.0775000006</v>
      </c>
      <c r="D5" s="34">
        <f t="shared" si="0"/>
        <v>6668268.0800000001</v>
      </c>
      <c r="E5" s="34">
        <f t="shared" si="0"/>
        <v>6668268.0800000001</v>
      </c>
      <c r="F5" s="34">
        <f t="shared" si="0"/>
        <v>7668268</v>
      </c>
      <c r="G5" s="34">
        <f t="shared" si="0"/>
        <v>7285000</v>
      </c>
    </row>
    <row r="6" spans="1:7" x14ac:dyDescent="0.25">
      <c r="A6" s="10" t="s">
        <v>546</v>
      </c>
      <c r="B6" s="34">
        <v>2879002.9999999995</v>
      </c>
      <c r="C6" s="34">
        <v>2879002.9975000005</v>
      </c>
      <c r="D6" s="34">
        <v>2879003</v>
      </c>
      <c r="E6" s="34">
        <v>2879003.0399999996</v>
      </c>
      <c r="F6" s="34">
        <v>2879003</v>
      </c>
      <c r="G6" s="34">
        <v>3010300</v>
      </c>
    </row>
    <row r="7" spans="1:7" x14ac:dyDescent="0.25">
      <c r="A7" s="10" t="s">
        <v>547</v>
      </c>
      <c r="B7" s="34">
        <v>410700.02</v>
      </c>
      <c r="C7" s="34">
        <v>869385.08</v>
      </c>
      <c r="D7" s="34">
        <v>412400</v>
      </c>
      <c r="E7" s="34">
        <v>565190</v>
      </c>
      <c r="F7" s="34">
        <v>600213</v>
      </c>
      <c r="G7" s="34">
        <v>626800</v>
      </c>
    </row>
    <row r="8" spans="1:7" x14ac:dyDescent="0.25">
      <c r="A8" s="10" t="s">
        <v>548</v>
      </c>
      <c r="B8" s="34">
        <v>2203565.06</v>
      </c>
      <c r="C8" s="34">
        <v>1385180</v>
      </c>
      <c r="D8" s="34">
        <v>2016865.08</v>
      </c>
      <c r="E8" s="34">
        <v>2364075.0400000005</v>
      </c>
      <c r="F8" s="34">
        <v>2636252</v>
      </c>
      <c r="G8" s="34">
        <v>1992300</v>
      </c>
    </row>
    <row r="9" spans="1:7" ht="16.5" x14ac:dyDescent="0.25">
      <c r="A9" s="10" t="s">
        <v>549</v>
      </c>
      <c r="B9" s="34">
        <v>0</v>
      </c>
      <c r="C9" s="34">
        <v>1100000</v>
      </c>
      <c r="D9" s="34">
        <v>600000</v>
      </c>
      <c r="E9" s="34">
        <v>350000</v>
      </c>
      <c r="F9" s="34">
        <v>834000</v>
      </c>
      <c r="G9" s="34">
        <v>936800</v>
      </c>
    </row>
    <row r="10" spans="1:7" ht="16.5" x14ac:dyDescent="0.25">
      <c r="A10" s="10" t="s">
        <v>550</v>
      </c>
      <c r="B10" s="34">
        <v>175000</v>
      </c>
      <c r="C10" s="34">
        <v>434700</v>
      </c>
      <c r="D10" s="34">
        <v>760000</v>
      </c>
      <c r="E10" s="34">
        <v>510000</v>
      </c>
      <c r="F10" s="34">
        <v>718800</v>
      </c>
      <c r="G10" s="34">
        <v>718800</v>
      </c>
    </row>
    <row r="11" spans="1:7" x14ac:dyDescent="0.25">
      <c r="A11" s="10" t="s">
        <v>551</v>
      </c>
      <c r="B11" s="34">
        <v>0</v>
      </c>
      <c r="C11" s="34">
        <v>0</v>
      </c>
      <c r="D11" s="34">
        <v>0</v>
      </c>
      <c r="E11" s="34">
        <v>0</v>
      </c>
      <c r="F11" s="34">
        <v>0</v>
      </c>
      <c r="G11" s="34">
        <v>0</v>
      </c>
    </row>
    <row r="12" spans="1:7" ht="16.5" x14ac:dyDescent="0.25">
      <c r="A12" s="10" t="s">
        <v>552</v>
      </c>
      <c r="B12" s="34">
        <v>0</v>
      </c>
      <c r="C12" s="34">
        <v>0</v>
      </c>
      <c r="D12" s="34">
        <v>0</v>
      </c>
      <c r="E12" s="34">
        <v>0</v>
      </c>
      <c r="F12" s="34">
        <v>0</v>
      </c>
      <c r="G12" s="34">
        <v>0</v>
      </c>
    </row>
    <row r="13" spans="1:7" x14ac:dyDescent="0.25">
      <c r="A13" s="10" t="s">
        <v>553</v>
      </c>
      <c r="B13" s="34">
        <v>0</v>
      </c>
      <c r="C13" s="34">
        <v>0</v>
      </c>
      <c r="D13" s="34">
        <v>0</v>
      </c>
      <c r="E13" s="34">
        <v>0</v>
      </c>
      <c r="F13" s="34">
        <v>0</v>
      </c>
      <c r="G13" s="34">
        <v>0</v>
      </c>
    </row>
    <row r="14" spans="1:7" x14ac:dyDescent="0.25">
      <c r="A14" s="10" t="s">
        <v>554</v>
      </c>
      <c r="B14" s="34">
        <v>0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</row>
    <row r="15" spans="1:7" x14ac:dyDescent="0.25">
      <c r="A15" s="10"/>
      <c r="B15" s="34"/>
      <c r="C15" s="34"/>
      <c r="D15" s="34"/>
      <c r="E15" s="34"/>
      <c r="F15" s="34"/>
      <c r="G15" s="34"/>
    </row>
    <row r="16" spans="1:7" ht="16.5" x14ac:dyDescent="0.25">
      <c r="A16" s="9" t="s">
        <v>555</v>
      </c>
      <c r="B16" s="34">
        <f t="shared" ref="B16:G16" si="1">SUM(B17:B25)</f>
        <v>0</v>
      </c>
      <c r="C16" s="34">
        <f t="shared" si="1"/>
        <v>0</v>
      </c>
      <c r="D16" s="34">
        <f t="shared" si="1"/>
        <v>0</v>
      </c>
      <c r="E16" s="34">
        <f t="shared" si="1"/>
        <v>0</v>
      </c>
      <c r="F16" s="34">
        <f t="shared" si="1"/>
        <v>0</v>
      </c>
      <c r="G16" s="34">
        <f t="shared" si="1"/>
        <v>0</v>
      </c>
    </row>
    <row r="17" spans="1:7" x14ac:dyDescent="0.25">
      <c r="A17" s="10" t="s">
        <v>546</v>
      </c>
      <c r="B17" s="34">
        <v>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</row>
    <row r="18" spans="1:7" x14ac:dyDescent="0.25">
      <c r="A18" s="10" t="s">
        <v>547</v>
      </c>
      <c r="B18" s="34">
        <v>0</v>
      </c>
      <c r="C18" s="34">
        <v>0</v>
      </c>
      <c r="D18" s="34">
        <v>0</v>
      </c>
      <c r="E18" s="34">
        <v>0</v>
      </c>
      <c r="F18" s="34">
        <v>0</v>
      </c>
      <c r="G18" s="34">
        <v>0</v>
      </c>
    </row>
    <row r="19" spans="1:7" x14ac:dyDescent="0.25">
      <c r="A19" s="10" t="s">
        <v>548</v>
      </c>
      <c r="B19" s="34">
        <v>0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</row>
    <row r="20" spans="1:7" ht="16.5" x14ac:dyDescent="0.25">
      <c r="A20" s="10" t="s">
        <v>549</v>
      </c>
      <c r="B20" s="34">
        <v>0</v>
      </c>
      <c r="C20" s="34">
        <v>0</v>
      </c>
      <c r="D20" s="34">
        <v>0</v>
      </c>
      <c r="E20" s="34">
        <v>0</v>
      </c>
      <c r="F20" s="34">
        <v>0</v>
      </c>
      <c r="G20" s="34">
        <v>0</v>
      </c>
    </row>
    <row r="21" spans="1:7" ht="16.5" x14ac:dyDescent="0.25">
      <c r="A21" s="10" t="s">
        <v>550</v>
      </c>
      <c r="B21" s="34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</row>
    <row r="22" spans="1:7" x14ac:dyDescent="0.25">
      <c r="A22" s="10" t="s">
        <v>551</v>
      </c>
      <c r="B22" s="34">
        <v>0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</row>
    <row r="23" spans="1:7" ht="16.5" x14ac:dyDescent="0.25">
      <c r="A23" s="10" t="s">
        <v>552</v>
      </c>
      <c r="B23" s="34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</row>
    <row r="24" spans="1:7" x14ac:dyDescent="0.25">
      <c r="A24" s="10" t="s">
        <v>556</v>
      </c>
      <c r="B24" s="34">
        <v>0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</row>
    <row r="25" spans="1:7" x14ac:dyDescent="0.25">
      <c r="A25" s="10" t="s">
        <v>554</v>
      </c>
      <c r="B25" s="34">
        <v>0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</row>
    <row r="26" spans="1:7" x14ac:dyDescent="0.25">
      <c r="A26" s="10"/>
      <c r="B26" s="34"/>
      <c r="C26" s="34"/>
      <c r="D26" s="34"/>
      <c r="E26" s="34"/>
      <c r="F26" s="34"/>
      <c r="G26" s="34"/>
    </row>
    <row r="27" spans="1:7" ht="16.5" x14ac:dyDescent="0.25">
      <c r="A27" s="9" t="s">
        <v>559</v>
      </c>
      <c r="B27" s="34">
        <f t="shared" ref="B27:G27" si="2">B5+B16</f>
        <v>5668268.0800000001</v>
      </c>
      <c r="C27" s="34">
        <f t="shared" si="2"/>
        <v>6668268.0775000006</v>
      </c>
      <c r="D27" s="34">
        <f t="shared" si="2"/>
        <v>6668268.0800000001</v>
      </c>
      <c r="E27" s="34">
        <f t="shared" si="2"/>
        <v>6668268.0800000001</v>
      </c>
      <c r="F27" s="34">
        <f t="shared" si="2"/>
        <v>7668268</v>
      </c>
      <c r="G27" s="34">
        <f t="shared" si="2"/>
        <v>7285000</v>
      </c>
    </row>
    <row r="28" spans="1:7" ht="15.75" thickBot="1" x14ac:dyDescent="0.3">
      <c r="A28" s="11"/>
      <c r="B28" s="35"/>
      <c r="C28" s="35"/>
      <c r="D28" s="35"/>
      <c r="E28" s="35"/>
      <c r="F28" s="35"/>
      <c r="G28" s="35"/>
    </row>
  </sheetData>
  <mergeCells count="3">
    <mergeCell ref="A1:G1"/>
    <mergeCell ref="A2:G2"/>
    <mergeCell ref="A3:G3"/>
  </mergeCells>
  <pageMargins left="0.7" right="0.7" top="0.75" bottom="0.75" header="0.3" footer="0.3"/>
  <pageSetup scale="9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topLeftCell="A58" workbookViewId="0">
      <selection activeCell="D75" sqref="D75"/>
    </sheetView>
  </sheetViews>
  <sheetFormatPr baseColWidth="10" defaultRowHeight="15" x14ac:dyDescent="0.25"/>
  <cols>
    <col min="1" max="1" width="57.7109375" customWidth="1"/>
    <col min="2" max="6" width="15.7109375" customWidth="1"/>
  </cols>
  <sheetData>
    <row r="1" spans="1:6" x14ac:dyDescent="0.25">
      <c r="A1" s="257" t="str">
        <f>'formato 1'!A1:G1</f>
        <v>INSTITUTO TLAXCALTECA DE LA JUVENTUD</v>
      </c>
      <c r="B1" s="258"/>
      <c r="C1" s="258"/>
      <c r="D1" s="258"/>
      <c r="E1" s="258"/>
      <c r="F1" s="259"/>
    </row>
    <row r="2" spans="1:6" ht="15.75" thickBot="1" x14ac:dyDescent="0.3">
      <c r="A2" s="260" t="s">
        <v>455</v>
      </c>
      <c r="B2" s="261"/>
      <c r="C2" s="261"/>
      <c r="D2" s="261"/>
      <c r="E2" s="261"/>
      <c r="F2" s="262"/>
    </row>
    <row r="3" spans="1:6" ht="17.25" thickBot="1" x14ac:dyDescent="0.3">
      <c r="A3" s="25"/>
      <c r="B3" s="26" t="s">
        <v>456</v>
      </c>
      <c r="C3" s="26" t="s">
        <v>457</v>
      </c>
      <c r="D3" s="26" t="s">
        <v>458</v>
      </c>
      <c r="E3" s="26" t="s">
        <v>459</v>
      </c>
      <c r="F3" s="26" t="s">
        <v>460</v>
      </c>
    </row>
    <row r="4" spans="1:6" x14ac:dyDescent="0.25">
      <c r="A4" s="12" t="s">
        <v>461</v>
      </c>
      <c r="B4" s="38"/>
      <c r="C4" s="39"/>
      <c r="D4" s="39"/>
      <c r="E4" s="39"/>
      <c r="F4" s="39"/>
    </row>
    <row r="5" spans="1:6" x14ac:dyDescent="0.25">
      <c r="A5" s="3" t="s">
        <v>462</v>
      </c>
      <c r="B5" s="38">
        <v>0</v>
      </c>
      <c r="C5" s="39">
        <v>0</v>
      </c>
      <c r="D5" s="39">
        <v>0</v>
      </c>
      <c r="E5" s="39">
        <v>0</v>
      </c>
      <c r="F5" s="39">
        <v>0</v>
      </c>
    </row>
    <row r="6" spans="1:6" x14ac:dyDescent="0.25">
      <c r="A6" s="4" t="s">
        <v>463</v>
      </c>
      <c r="B6" s="38">
        <v>0</v>
      </c>
      <c r="C6" s="39">
        <v>0</v>
      </c>
      <c r="D6" s="39">
        <v>0</v>
      </c>
      <c r="E6" s="39">
        <v>0</v>
      </c>
      <c r="F6" s="39">
        <v>0</v>
      </c>
    </row>
    <row r="7" spans="1:6" x14ac:dyDescent="0.25">
      <c r="A7" s="12"/>
      <c r="B7" s="40"/>
      <c r="C7" s="41"/>
      <c r="D7" s="41"/>
      <c r="E7" s="41"/>
      <c r="F7" s="41"/>
    </row>
    <row r="8" spans="1:6" x14ac:dyDescent="0.25">
      <c r="A8" s="12" t="s">
        <v>464</v>
      </c>
      <c r="B8" s="40">
        <v>0</v>
      </c>
      <c r="C8" s="41">
        <v>0</v>
      </c>
      <c r="D8" s="41">
        <v>0</v>
      </c>
      <c r="E8" s="41">
        <v>0</v>
      </c>
      <c r="F8" s="41">
        <v>0</v>
      </c>
    </row>
    <row r="9" spans="1:6" x14ac:dyDescent="0.25">
      <c r="A9" s="4" t="s">
        <v>465</v>
      </c>
      <c r="B9" s="40">
        <v>0</v>
      </c>
      <c r="C9" s="41">
        <v>0</v>
      </c>
      <c r="D9" s="41">
        <v>0</v>
      </c>
      <c r="E9" s="41">
        <v>0</v>
      </c>
      <c r="F9" s="41">
        <v>0</v>
      </c>
    </row>
    <row r="10" spans="1:6" x14ac:dyDescent="0.25">
      <c r="A10" s="13" t="s">
        <v>466</v>
      </c>
      <c r="B10" s="40">
        <v>0</v>
      </c>
      <c r="C10" s="41">
        <v>0</v>
      </c>
      <c r="D10" s="41">
        <v>0</v>
      </c>
      <c r="E10" s="41">
        <v>0</v>
      </c>
      <c r="F10" s="41">
        <v>0</v>
      </c>
    </row>
    <row r="11" spans="1:6" x14ac:dyDescent="0.25">
      <c r="A11" s="13" t="s">
        <v>467</v>
      </c>
      <c r="B11" s="40">
        <v>0</v>
      </c>
      <c r="C11" s="41">
        <v>0</v>
      </c>
      <c r="D11" s="41">
        <v>0</v>
      </c>
      <c r="E11" s="41">
        <v>0</v>
      </c>
      <c r="F11" s="41">
        <v>0</v>
      </c>
    </row>
    <row r="12" spans="1:6" x14ac:dyDescent="0.25">
      <c r="A12" s="13" t="s">
        <v>468</v>
      </c>
      <c r="B12" s="40">
        <v>0</v>
      </c>
      <c r="C12" s="41">
        <v>0</v>
      </c>
      <c r="D12" s="41">
        <v>0</v>
      </c>
      <c r="E12" s="41">
        <v>0</v>
      </c>
      <c r="F12" s="41">
        <v>0</v>
      </c>
    </row>
    <row r="13" spans="1:6" x14ac:dyDescent="0.25">
      <c r="A13" s="4" t="s">
        <v>469</v>
      </c>
      <c r="B13" s="40">
        <v>0</v>
      </c>
      <c r="C13" s="41">
        <v>0</v>
      </c>
      <c r="D13" s="41">
        <v>0</v>
      </c>
      <c r="E13" s="41">
        <v>0</v>
      </c>
      <c r="F13" s="41">
        <v>0</v>
      </c>
    </row>
    <row r="14" spans="1:6" x14ac:dyDescent="0.25">
      <c r="A14" s="13" t="s">
        <v>466</v>
      </c>
      <c r="B14" s="40">
        <v>0</v>
      </c>
      <c r="C14" s="41">
        <v>0</v>
      </c>
      <c r="D14" s="41">
        <v>0</v>
      </c>
      <c r="E14" s="41">
        <v>0</v>
      </c>
      <c r="F14" s="41">
        <v>0</v>
      </c>
    </row>
    <row r="15" spans="1:6" x14ac:dyDescent="0.25">
      <c r="A15" s="13" t="s">
        <v>467</v>
      </c>
      <c r="B15" s="40">
        <v>0</v>
      </c>
      <c r="C15" s="41">
        <v>0</v>
      </c>
      <c r="D15" s="41">
        <v>0</v>
      </c>
      <c r="E15" s="41">
        <v>0</v>
      </c>
      <c r="F15" s="41">
        <v>0</v>
      </c>
    </row>
    <row r="16" spans="1:6" x14ac:dyDescent="0.25">
      <c r="A16" s="13" t="s">
        <v>468</v>
      </c>
      <c r="B16" s="40">
        <v>0</v>
      </c>
      <c r="C16" s="41">
        <v>0</v>
      </c>
      <c r="D16" s="41">
        <v>0</v>
      </c>
      <c r="E16" s="41">
        <v>0</v>
      </c>
      <c r="F16" s="41">
        <v>0</v>
      </c>
    </row>
    <row r="17" spans="1:6" x14ac:dyDescent="0.25">
      <c r="A17" s="4" t="s">
        <v>470</v>
      </c>
      <c r="B17" s="40">
        <v>0</v>
      </c>
      <c r="C17" s="41">
        <v>0</v>
      </c>
      <c r="D17" s="41">
        <v>0</v>
      </c>
      <c r="E17" s="41">
        <v>0</v>
      </c>
      <c r="F17" s="41">
        <v>0</v>
      </c>
    </row>
    <row r="18" spans="1:6" x14ac:dyDescent="0.25">
      <c r="A18" s="4" t="s">
        <v>471</v>
      </c>
      <c r="B18" s="40">
        <v>0</v>
      </c>
      <c r="C18" s="41">
        <v>0</v>
      </c>
      <c r="D18" s="41">
        <v>0</v>
      </c>
      <c r="E18" s="41">
        <v>0</v>
      </c>
      <c r="F18" s="41">
        <v>0</v>
      </c>
    </row>
    <row r="19" spans="1:6" x14ac:dyDescent="0.25">
      <c r="A19" s="4" t="s">
        <v>472</v>
      </c>
      <c r="B19" s="40">
        <v>0</v>
      </c>
      <c r="C19" s="41">
        <v>0</v>
      </c>
      <c r="D19" s="41">
        <v>0</v>
      </c>
      <c r="E19" s="41">
        <v>0</v>
      </c>
      <c r="F19" s="41">
        <v>0</v>
      </c>
    </row>
    <row r="20" spans="1:6" x14ac:dyDescent="0.25">
      <c r="A20" s="4" t="s">
        <v>473</v>
      </c>
      <c r="B20" s="40">
        <v>0</v>
      </c>
      <c r="C20" s="41">
        <v>0</v>
      </c>
      <c r="D20" s="41">
        <v>0</v>
      </c>
      <c r="E20" s="41">
        <v>0</v>
      </c>
      <c r="F20" s="41">
        <v>0</v>
      </c>
    </row>
    <row r="21" spans="1:6" x14ac:dyDescent="0.25">
      <c r="A21" s="4" t="s">
        <v>474</v>
      </c>
      <c r="B21" s="40">
        <v>0</v>
      </c>
      <c r="C21" s="41">
        <v>0</v>
      </c>
      <c r="D21" s="41">
        <v>0</v>
      </c>
      <c r="E21" s="41">
        <v>0</v>
      </c>
      <c r="F21" s="41">
        <v>0</v>
      </c>
    </row>
    <row r="22" spans="1:6" x14ac:dyDescent="0.25">
      <c r="A22" s="4" t="s">
        <v>475</v>
      </c>
      <c r="B22" s="40">
        <v>0</v>
      </c>
      <c r="C22" s="41">
        <v>0</v>
      </c>
      <c r="D22" s="41">
        <v>0</v>
      </c>
      <c r="E22" s="41">
        <v>0</v>
      </c>
      <c r="F22" s="41">
        <v>0</v>
      </c>
    </row>
    <row r="23" spans="1:6" x14ac:dyDescent="0.25">
      <c r="A23" s="4" t="s">
        <v>476</v>
      </c>
      <c r="B23" s="40">
        <v>0</v>
      </c>
      <c r="C23" s="41">
        <v>0</v>
      </c>
      <c r="D23" s="41">
        <v>0</v>
      </c>
      <c r="E23" s="41">
        <v>0</v>
      </c>
      <c r="F23" s="41">
        <v>0</v>
      </c>
    </row>
    <row r="24" spans="1:6" x14ac:dyDescent="0.25">
      <c r="A24" s="4" t="s">
        <v>477</v>
      </c>
      <c r="B24" s="40">
        <v>0</v>
      </c>
      <c r="C24" s="41">
        <v>0</v>
      </c>
      <c r="D24" s="41">
        <v>0</v>
      </c>
      <c r="E24" s="41">
        <v>0</v>
      </c>
      <c r="F24" s="41">
        <v>0</v>
      </c>
    </row>
    <row r="25" spans="1:6" x14ac:dyDescent="0.25">
      <c r="A25" s="12"/>
      <c r="B25" s="38"/>
      <c r="C25" s="39"/>
      <c r="D25" s="39"/>
      <c r="E25" s="39"/>
      <c r="F25" s="39"/>
    </row>
    <row r="26" spans="1:6" x14ac:dyDescent="0.25">
      <c r="A26" s="30" t="s">
        <v>478</v>
      </c>
      <c r="B26" s="40"/>
      <c r="C26" s="41"/>
      <c r="D26" s="41"/>
      <c r="E26" s="41"/>
      <c r="F26" s="41"/>
    </row>
    <row r="27" spans="1:6" x14ac:dyDescent="0.25">
      <c r="A27" s="4" t="s">
        <v>479</v>
      </c>
      <c r="B27" s="40">
        <v>0</v>
      </c>
      <c r="C27" s="41">
        <v>0</v>
      </c>
      <c r="D27" s="41">
        <v>0</v>
      </c>
      <c r="E27" s="41">
        <v>0</v>
      </c>
      <c r="F27" s="41">
        <v>0</v>
      </c>
    </row>
    <row r="28" spans="1:6" x14ac:dyDescent="0.25">
      <c r="A28" s="12"/>
      <c r="B28" s="38"/>
      <c r="C28" s="39"/>
      <c r="D28" s="39"/>
      <c r="E28" s="39"/>
      <c r="F28" s="39"/>
    </row>
    <row r="29" spans="1:6" x14ac:dyDescent="0.25">
      <c r="A29" s="30" t="s">
        <v>480</v>
      </c>
      <c r="B29" s="40"/>
      <c r="C29" s="41"/>
      <c r="D29" s="41"/>
      <c r="E29" s="41"/>
      <c r="F29" s="41"/>
    </row>
    <row r="30" spans="1:6" x14ac:dyDescent="0.25">
      <c r="A30" s="4" t="s">
        <v>465</v>
      </c>
      <c r="B30" s="40">
        <v>0</v>
      </c>
      <c r="C30" s="41">
        <v>0</v>
      </c>
      <c r="D30" s="41">
        <v>0</v>
      </c>
      <c r="E30" s="41">
        <v>0</v>
      </c>
      <c r="F30" s="41">
        <v>0</v>
      </c>
    </row>
    <row r="31" spans="1:6" x14ac:dyDescent="0.25">
      <c r="A31" s="4" t="s">
        <v>469</v>
      </c>
      <c r="B31" s="40">
        <v>0</v>
      </c>
      <c r="C31" s="41">
        <v>0</v>
      </c>
      <c r="D31" s="41">
        <v>0</v>
      </c>
      <c r="E31" s="41">
        <v>0</v>
      </c>
      <c r="F31" s="41">
        <v>0</v>
      </c>
    </row>
    <row r="32" spans="1:6" x14ac:dyDescent="0.25">
      <c r="A32" s="4" t="s">
        <v>481</v>
      </c>
      <c r="B32" s="40">
        <v>0</v>
      </c>
      <c r="C32" s="41">
        <v>0</v>
      </c>
      <c r="D32" s="41">
        <v>0</v>
      </c>
      <c r="E32" s="41">
        <v>0</v>
      </c>
      <c r="F32" s="41">
        <v>0</v>
      </c>
    </row>
    <row r="33" spans="1:6" x14ac:dyDescent="0.25">
      <c r="A33" s="12"/>
      <c r="B33" s="38"/>
      <c r="C33" s="39"/>
      <c r="D33" s="39"/>
      <c r="E33" s="39"/>
      <c r="F33" s="39"/>
    </row>
    <row r="34" spans="1:6" x14ac:dyDescent="0.25">
      <c r="A34" s="30" t="s">
        <v>482</v>
      </c>
      <c r="B34" s="40"/>
      <c r="C34" s="41"/>
      <c r="D34" s="41"/>
      <c r="E34" s="41"/>
      <c r="F34" s="41"/>
    </row>
    <row r="35" spans="1:6" x14ac:dyDescent="0.25">
      <c r="A35" s="4" t="s">
        <v>483</v>
      </c>
      <c r="B35" s="40">
        <v>0</v>
      </c>
      <c r="C35" s="41">
        <v>0</v>
      </c>
      <c r="D35" s="41">
        <v>0</v>
      </c>
      <c r="E35" s="41">
        <v>0</v>
      </c>
      <c r="F35" s="41">
        <v>0</v>
      </c>
    </row>
    <row r="36" spans="1:6" x14ac:dyDescent="0.25">
      <c r="A36" s="4" t="s">
        <v>484</v>
      </c>
      <c r="B36" s="40">
        <v>0</v>
      </c>
      <c r="C36" s="41">
        <v>0</v>
      </c>
      <c r="D36" s="41">
        <v>0</v>
      </c>
      <c r="E36" s="41">
        <v>0</v>
      </c>
      <c r="F36" s="41">
        <v>0</v>
      </c>
    </row>
    <row r="37" spans="1:6" x14ac:dyDescent="0.25">
      <c r="A37" s="4" t="s">
        <v>485</v>
      </c>
      <c r="B37" s="40">
        <v>0</v>
      </c>
      <c r="C37" s="41">
        <v>0</v>
      </c>
      <c r="D37" s="41">
        <v>0</v>
      </c>
      <c r="E37" s="41">
        <v>0</v>
      </c>
      <c r="F37" s="41">
        <v>0</v>
      </c>
    </row>
    <row r="38" spans="1:6" x14ac:dyDescent="0.25">
      <c r="A38" s="12"/>
      <c r="B38" s="38"/>
      <c r="C38" s="39"/>
      <c r="D38" s="39"/>
      <c r="E38" s="39"/>
      <c r="F38" s="39"/>
    </row>
    <row r="39" spans="1:6" x14ac:dyDescent="0.25">
      <c r="A39" s="12" t="s">
        <v>486</v>
      </c>
      <c r="B39" s="40"/>
      <c r="C39" s="41"/>
      <c r="D39" s="41"/>
      <c r="E39" s="41"/>
      <c r="F39" s="41"/>
    </row>
    <row r="40" spans="1:6" x14ac:dyDescent="0.25">
      <c r="A40" s="12"/>
      <c r="B40" s="38"/>
      <c r="C40" s="39"/>
      <c r="D40" s="39"/>
      <c r="E40" s="39"/>
      <c r="F40" s="39"/>
    </row>
    <row r="41" spans="1:6" x14ac:dyDescent="0.25">
      <c r="A41" s="12" t="s">
        <v>487</v>
      </c>
      <c r="B41" s="40"/>
      <c r="C41" s="41"/>
      <c r="D41" s="41"/>
      <c r="E41" s="41"/>
      <c r="F41" s="41"/>
    </row>
    <row r="42" spans="1:6" x14ac:dyDescent="0.25">
      <c r="A42" s="4" t="s">
        <v>488</v>
      </c>
      <c r="B42" s="40">
        <v>0</v>
      </c>
      <c r="C42" s="41">
        <v>0</v>
      </c>
      <c r="D42" s="41">
        <v>0</v>
      </c>
      <c r="E42" s="41">
        <v>0</v>
      </c>
      <c r="F42" s="41">
        <v>0</v>
      </c>
    </row>
    <row r="43" spans="1:6" x14ac:dyDescent="0.25">
      <c r="A43" s="4" t="s">
        <v>489</v>
      </c>
      <c r="B43" s="40">
        <v>0</v>
      </c>
      <c r="C43" s="41">
        <v>0</v>
      </c>
      <c r="D43" s="41">
        <v>0</v>
      </c>
      <c r="E43" s="41">
        <v>0</v>
      </c>
      <c r="F43" s="41">
        <v>0</v>
      </c>
    </row>
    <row r="44" spans="1:6" x14ac:dyDescent="0.25">
      <c r="A44" s="4" t="s">
        <v>490</v>
      </c>
      <c r="B44" s="40">
        <v>0</v>
      </c>
      <c r="C44" s="41">
        <v>0</v>
      </c>
      <c r="D44" s="41">
        <v>0</v>
      </c>
      <c r="E44" s="41">
        <v>0</v>
      </c>
      <c r="F44" s="41">
        <v>0</v>
      </c>
    </row>
    <row r="45" spans="1:6" x14ac:dyDescent="0.25">
      <c r="A45" s="12"/>
      <c r="B45" s="38"/>
      <c r="C45" s="39"/>
      <c r="D45" s="39"/>
      <c r="E45" s="39"/>
      <c r="F45" s="39"/>
    </row>
    <row r="46" spans="1:6" x14ac:dyDescent="0.25">
      <c r="A46" s="12" t="s">
        <v>491</v>
      </c>
      <c r="B46" s="40"/>
      <c r="C46" s="41"/>
      <c r="D46" s="41"/>
      <c r="E46" s="41"/>
      <c r="F46" s="41"/>
    </row>
    <row r="47" spans="1:6" x14ac:dyDescent="0.25">
      <c r="A47" s="4" t="s">
        <v>489</v>
      </c>
      <c r="B47" s="40">
        <v>0</v>
      </c>
      <c r="C47" s="41">
        <v>0</v>
      </c>
      <c r="D47" s="41">
        <v>0</v>
      </c>
      <c r="E47" s="41">
        <v>0</v>
      </c>
      <c r="F47" s="41">
        <v>0</v>
      </c>
    </row>
    <row r="48" spans="1:6" x14ac:dyDescent="0.25">
      <c r="A48" s="4" t="s">
        <v>490</v>
      </c>
      <c r="B48" s="40">
        <v>0</v>
      </c>
      <c r="C48" s="41">
        <v>0</v>
      </c>
      <c r="D48" s="41">
        <v>0</v>
      </c>
      <c r="E48" s="41">
        <v>0</v>
      </c>
      <c r="F48" s="41">
        <v>0</v>
      </c>
    </row>
    <row r="49" spans="1:6" x14ac:dyDescent="0.25">
      <c r="A49" s="12"/>
      <c r="B49" s="38"/>
      <c r="C49" s="39"/>
      <c r="D49" s="39"/>
      <c r="E49" s="39"/>
      <c r="F49" s="39"/>
    </row>
    <row r="50" spans="1:6" x14ac:dyDescent="0.25">
      <c r="A50" s="12" t="s">
        <v>492</v>
      </c>
      <c r="B50" s="40"/>
      <c r="C50" s="41"/>
      <c r="D50" s="41"/>
      <c r="E50" s="41"/>
      <c r="F50" s="41"/>
    </row>
    <row r="51" spans="1:6" x14ac:dyDescent="0.25">
      <c r="A51" s="4" t="s">
        <v>489</v>
      </c>
      <c r="B51" s="40">
        <v>0</v>
      </c>
      <c r="C51" s="41">
        <v>0</v>
      </c>
      <c r="D51" s="41">
        <v>0</v>
      </c>
      <c r="E51" s="41">
        <v>0</v>
      </c>
      <c r="F51" s="41">
        <v>0</v>
      </c>
    </row>
    <row r="52" spans="1:6" x14ac:dyDescent="0.25">
      <c r="A52" s="4" t="s">
        <v>490</v>
      </c>
      <c r="B52" s="40">
        <v>0</v>
      </c>
      <c r="C52" s="41">
        <v>0</v>
      </c>
      <c r="D52" s="41">
        <v>0</v>
      </c>
      <c r="E52" s="41">
        <v>0</v>
      </c>
      <c r="F52" s="41">
        <v>0</v>
      </c>
    </row>
    <row r="53" spans="1:6" x14ac:dyDescent="0.25">
      <c r="A53" s="4" t="s">
        <v>493</v>
      </c>
      <c r="B53" s="40">
        <v>0</v>
      </c>
      <c r="C53" s="41">
        <v>0</v>
      </c>
      <c r="D53" s="41">
        <v>0</v>
      </c>
      <c r="E53" s="41">
        <v>0</v>
      </c>
      <c r="F53" s="41">
        <v>0</v>
      </c>
    </row>
    <row r="54" spans="1:6" x14ac:dyDescent="0.25">
      <c r="A54" s="12"/>
      <c r="B54" s="38"/>
      <c r="C54" s="39"/>
      <c r="D54" s="39"/>
      <c r="E54" s="39"/>
      <c r="F54" s="39"/>
    </row>
    <row r="55" spans="1:6" x14ac:dyDescent="0.25">
      <c r="A55" s="12" t="s">
        <v>494</v>
      </c>
      <c r="B55" s="40"/>
      <c r="C55" s="41"/>
      <c r="D55" s="41"/>
      <c r="E55" s="41"/>
      <c r="F55" s="41"/>
    </row>
    <row r="56" spans="1:6" x14ac:dyDescent="0.25">
      <c r="A56" s="4" t="s">
        <v>489</v>
      </c>
      <c r="B56" s="40">
        <v>0</v>
      </c>
      <c r="C56" s="41">
        <v>0</v>
      </c>
      <c r="D56" s="41">
        <v>0</v>
      </c>
      <c r="E56" s="41">
        <v>0</v>
      </c>
      <c r="F56" s="41">
        <v>0</v>
      </c>
    </row>
    <row r="57" spans="1:6" x14ac:dyDescent="0.25">
      <c r="A57" s="4" t="s">
        <v>490</v>
      </c>
      <c r="B57" s="40">
        <v>0</v>
      </c>
      <c r="C57" s="41">
        <v>0</v>
      </c>
      <c r="D57" s="41">
        <v>0</v>
      </c>
      <c r="E57" s="41">
        <v>0</v>
      </c>
      <c r="F57" s="41">
        <v>0</v>
      </c>
    </row>
    <row r="58" spans="1:6" x14ac:dyDescent="0.25">
      <c r="A58" s="12"/>
      <c r="B58" s="38"/>
      <c r="C58" s="39"/>
      <c r="D58" s="39"/>
      <c r="E58" s="39"/>
      <c r="F58" s="39"/>
    </row>
    <row r="59" spans="1:6" x14ac:dyDescent="0.25">
      <c r="A59" s="12" t="s">
        <v>495</v>
      </c>
      <c r="B59" s="40"/>
      <c r="C59" s="41"/>
      <c r="D59" s="41"/>
      <c r="E59" s="41"/>
      <c r="F59" s="41"/>
    </row>
    <row r="60" spans="1:6" x14ac:dyDescent="0.25">
      <c r="A60" s="4" t="s">
        <v>496</v>
      </c>
      <c r="B60" s="40">
        <v>0</v>
      </c>
      <c r="C60" s="41">
        <v>0</v>
      </c>
      <c r="D60" s="41">
        <v>0</v>
      </c>
      <c r="E60" s="41">
        <v>0</v>
      </c>
      <c r="F60" s="41">
        <v>0</v>
      </c>
    </row>
    <row r="61" spans="1:6" x14ac:dyDescent="0.25">
      <c r="A61" s="4" t="s">
        <v>497</v>
      </c>
      <c r="B61" s="40">
        <v>0</v>
      </c>
      <c r="C61" s="41">
        <v>0</v>
      </c>
      <c r="D61" s="41">
        <v>0</v>
      </c>
      <c r="E61" s="41">
        <v>0</v>
      </c>
      <c r="F61" s="41">
        <v>0</v>
      </c>
    </row>
    <row r="62" spans="1:6" x14ac:dyDescent="0.25">
      <c r="A62" s="12"/>
      <c r="B62" s="38"/>
      <c r="C62" s="39"/>
      <c r="D62" s="39"/>
      <c r="E62" s="39"/>
      <c r="F62" s="39"/>
    </row>
    <row r="63" spans="1:6" x14ac:dyDescent="0.25">
      <c r="A63" s="12" t="s">
        <v>498</v>
      </c>
      <c r="B63" s="40"/>
      <c r="C63" s="41"/>
      <c r="D63" s="41"/>
      <c r="E63" s="41"/>
      <c r="F63" s="41"/>
    </row>
    <row r="64" spans="1:6" x14ac:dyDescent="0.25">
      <c r="A64" s="4" t="s">
        <v>499</v>
      </c>
      <c r="B64" s="40">
        <v>0</v>
      </c>
      <c r="C64" s="41">
        <v>0</v>
      </c>
      <c r="D64" s="41">
        <v>0</v>
      </c>
      <c r="E64" s="41">
        <v>0</v>
      </c>
      <c r="F64" s="41">
        <v>0</v>
      </c>
    </row>
    <row r="65" spans="1:6" x14ac:dyDescent="0.25">
      <c r="A65" s="4" t="s">
        <v>500</v>
      </c>
      <c r="B65" s="40">
        <v>0</v>
      </c>
      <c r="C65" s="41">
        <v>0</v>
      </c>
      <c r="D65" s="41">
        <v>0</v>
      </c>
      <c r="E65" s="41">
        <v>0</v>
      </c>
      <c r="F65" s="41">
        <v>0</v>
      </c>
    </row>
    <row r="66" spans="1:6" ht="15.75" thickBot="1" x14ac:dyDescent="0.3">
      <c r="A66" s="14"/>
      <c r="B66" s="42"/>
      <c r="C66" s="43"/>
      <c r="D66" s="43"/>
      <c r="E66" s="43"/>
      <c r="F66" s="43"/>
    </row>
  </sheetData>
  <mergeCells count="2">
    <mergeCell ref="A1:F1"/>
    <mergeCell ref="A2:F2"/>
  </mergeCells>
  <pageMargins left="0.7" right="0.7" top="0.75" bottom="0.75" header="0.3" footer="0.3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zoomScale="130" zoomScaleNormal="130" workbookViewId="0">
      <selection activeCell="A4" sqref="A4:I4"/>
    </sheetView>
  </sheetViews>
  <sheetFormatPr baseColWidth="10" defaultRowHeight="11.25" x14ac:dyDescent="0.2"/>
  <cols>
    <col min="1" max="1" width="3.140625" style="46" customWidth="1"/>
    <col min="2" max="2" width="16.42578125" style="46" customWidth="1"/>
    <col min="3" max="3" width="11.7109375" style="46" customWidth="1"/>
    <col min="4" max="4" width="11.42578125" style="46"/>
    <col min="5" max="5" width="10.140625" style="46" customWidth="1"/>
    <col min="6" max="6" width="13.7109375" style="46" customWidth="1"/>
    <col min="7" max="7" width="12.5703125" style="46" customWidth="1"/>
    <col min="8" max="8" width="10" style="46" customWidth="1"/>
    <col min="9" max="16384" width="11.42578125" style="46"/>
  </cols>
  <sheetData>
    <row r="1" spans="1:9" ht="12" thickBot="1" x14ac:dyDescent="0.25">
      <c r="A1" s="177" t="str">
        <f>'formato 1'!A1:G1</f>
        <v>INSTITUTO TLAXCALTECA DE LA JUVENTUD</v>
      </c>
      <c r="B1" s="178"/>
      <c r="C1" s="178"/>
      <c r="D1" s="178"/>
      <c r="E1" s="178"/>
      <c r="F1" s="178"/>
      <c r="G1" s="178"/>
      <c r="H1" s="178"/>
      <c r="I1" s="179"/>
    </row>
    <row r="2" spans="1:9" ht="12" thickBot="1" x14ac:dyDescent="0.25">
      <c r="A2" s="180" t="s">
        <v>119</v>
      </c>
      <c r="B2" s="181"/>
      <c r="C2" s="181"/>
      <c r="D2" s="181"/>
      <c r="E2" s="181"/>
      <c r="F2" s="181"/>
      <c r="G2" s="181"/>
      <c r="H2" s="181"/>
      <c r="I2" s="182"/>
    </row>
    <row r="3" spans="1:9" ht="12" thickBot="1" x14ac:dyDescent="0.25">
      <c r="A3" s="180" t="s">
        <v>562</v>
      </c>
      <c r="B3" s="181"/>
      <c r="C3" s="181"/>
      <c r="D3" s="181"/>
      <c r="E3" s="181"/>
      <c r="F3" s="181"/>
      <c r="G3" s="181"/>
      <c r="H3" s="181"/>
      <c r="I3" s="182"/>
    </row>
    <row r="4" spans="1:9" ht="12" thickBot="1" x14ac:dyDescent="0.25">
      <c r="A4" s="180" t="s">
        <v>1</v>
      </c>
      <c r="B4" s="181"/>
      <c r="C4" s="181"/>
      <c r="D4" s="181"/>
      <c r="E4" s="181"/>
      <c r="F4" s="181"/>
      <c r="G4" s="181"/>
      <c r="H4" s="181"/>
      <c r="I4" s="182"/>
    </row>
    <row r="5" spans="1:9" ht="22.5" x14ac:dyDescent="0.2">
      <c r="A5" s="183" t="s">
        <v>120</v>
      </c>
      <c r="B5" s="184"/>
      <c r="C5" s="73" t="s">
        <v>121</v>
      </c>
      <c r="D5" s="168" t="s">
        <v>122</v>
      </c>
      <c r="E5" s="168" t="s">
        <v>123</v>
      </c>
      <c r="F5" s="168" t="s">
        <v>124</v>
      </c>
      <c r="G5" s="73" t="s">
        <v>125</v>
      </c>
      <c r="H5" s="168" t="s">
        <v>127</v>
      </c>
      <c r="I5" s="168" t="s">
        <v>128</v>
      </c>
    </row>
    <row r="6" spans="1:9" ht="34.5" thickBot="1" x14ac:dyDescent="0.25">
      <c r="A6" s="163"/>
      <c r="B6" s="165"/>
      <c r="C6" s="74" t="s">
        <v>503</v>
      </c>
      <c r="D6" s="170"/>
      <c r="E6" s="170"/>
      <c r="F6" s="170"/>
      <c r="G6" s="74" t="s">
        <v>126</v>
      </c>
      <c r="H6" s="170"/>
      <c r="I6" s="170"/>
    </row>
    <row r="7" spans="1:9" x14ac:dyDescent="0.2">
      <c r="A7" s="185"/>
      <c r="B7" s="186"/>
      <c r="C7" s="54"/>
      <c r="D7" s="54"/>
      <c r="E7" s="54"/>
      <c r="F7" s="54"/>
      <c r="G7" s="54"/>
      <c r="H7" s="54"/>
      <c r="I7" s="54"/>
    </row>
    <row r="8" spans="1:9" x14ac:dyDescent="0.2">
      <c r="A8" s="171" t="s">
        <v>129</v>
      </c>
      <c r="B8" s="172"/>
      <c r="C8" s="52">
        <f>C9+C13</f>
        <v>0</v>
      </c>
      <c r="D8" s="52">
        <f>D9+D13</f>
        <v>0</v>
      </c>
      <c r="E8" s="52">
        <f>E9+E13</f>
        <v>0</v>
      </c>
      <c r="F8" s="52">
        <f>F9+F13</f>
        <v>0</v>
      </c>
      <c r="G8" s="52">
        <f t="shared" ref="G8:I9" si="0">C8+D8-E8+F8</f>
        <v>0</v>
      </c>
      <c r="H8" s="52">
        <f t="shared" si="0"/>
        <v>0</v>
      </c>
      <c r="I8" s="52">
        <f t="shared" si="0"/>
        <v>0</v>
      </c>
    </row>
    <row r="9" spans="1:9" x14ac:dyDescent="0.2">
      <c r="A9" s="171" t="s">
        <v>130</v>
      </c>
      <c r="B9" s="172"/>
      <c r="C9" s="52">
        <f>SUM(C10:C12)</f>
        <v>0</v>
      </c>
      <c r="D9" s="52">
        <f>SUM(D10:D12)</f>
        <v>0</v>
      </c>
      <c r="E9" s="52">
        <f>SUM(E10:E12)</f>
        <v>0</v>
      </c>
      <c r="F9" s="52">
        <f>SUM(F10:F12)</f>
        <v>0</v>
      </c>
      <c r="G9" s="52">
        <f t="shared" si="0"/>
        <v>0</v>
      </c>
      <c r="H9" s="52">
        <f t="shared" si="0"/>
        <v>0</v>
      </c>
      <c r="I9" s="52">
        <f t="shared" si="0"/>
        <v>0</v>
      </c>
    </row>
    <row r="10" spans="1:9" ht="22.5" x14ac:dyDescent="0.2">
      <c r="A10" s="75"/>
      <c r="B10" s="57" t="s">
        <v>131</v>
      </c>
      <c r="C10" s="55">
        <v>0</v>
      </c>
      <c r="D10" s="55">
        <v>0</v>
      </c>
      <c r="E10" s="55">
        <v>0</v>
      </c>
      <c r="F10" s="55">
        <v>0</v>
      </c>
      <c r="G10" s="55">
        <v>0</v>
      </c>
      <c r="H10" s="55">
        <v>0</v>
      </c>
      <c r="I10" s="55">
        <v>0</v>
      </c>
    </row>
    <row r="11" spans="1:9" x14ac:dyDescent="0.2">
      <c r="A11" s="76"/>
      <c r="B11" s="57" t="s">
        <v>132</v>
      </c>
      <c r="C11" s="55">
        <v>0</v>
      </c>
      <c r="D11" s="55">
        <v>0</v>
      </c>
      <c r="E11" s="55">
        <v>0</v>
      </c>
      <c r="F11" s="55">
        <v>0</v>
      </c>
      <c r="G11" s="55">
        <v>0</v>
      </c>
      <c r="H11" s="55">
        <v>0</v>
      </c>
      <c r="I11" s="55">
        <v>0</v>
      </c>
    </row>
    <row r="12" spans="1:9" ht="22.5" x14ac:dyDescent="0.2">
      <c r="A12" s="76"/>
      <c r="B12" s="57" t="s">
        <v>133</v>
      </c>
      <c r="C12" s="55">
        <v>0</v>
      </c>
      <c r="D12" s="55">
        <v>0</v>
      </c>
      <c r="E12" s="55">
        <v>0</v>
      </c>
      <c r="F12" s="55">
        <v>0</v>
      </c>
      <c r="G12" s="55">
        <v>0</v>
      </c>
      <c r="H12" s="55">
        <v>0</v>
      </c>
      <c r="I12" s="55">
        <v>0</v>
      </c>
    </row>
    <row r="13" spans="1:9" x14ac:dyDescent="0.2">
      <c r="A13" s="171" t="s">
        <v>134</v>
      </c>
      <c r="B13" s="172"/>
      <c r="C13" s="52">
        <f>SUM(C14:C16)</f>
        <v>0</v>
      </c>
      <c r="D13" s="52">
        <f>SUM(D14:D16)</f>
        <v>0</v>
      </c>
      <c r="E13" s="52">
        <f>SUM(E14:E16)</f>
        <v>0</v>
      </c>
      <c r="F13" s="52">
        <f>SUM(F14:F16)</f>
        <v>0</v>
      </c>
      <c r="G13" s="52">
        <f>C13+D13-E13+F13</f>
        <v>0</v>
      </c>
      <c r="H13" s="52">
        <f>D13+E13-F13+G13</f>
        <v>0</v>
      </c>
      <c r="I13" s="52">
        <f>E13+F13-G13+H13</f>
        <v>0</v>
      </c>
    </row>
    <row r="14" spans="1:9" ht="22.5" x14ac:dyDescent="0.2">
      <c r="A14" s="75"/>
      <c r="B14" s="57" t="s">
        <v>135</v>
      </c>
      <c r="C14" s="55">
        <v>0</v>
      </c>
      <c r="D14" s="55">
        <v>0</v>
      </c>
      <c r="E14" s="55">
        <v>0</v>
      </c>
      <c r="F14" s="55">
        <v>0</v>
      </c>
      <c r="G14" s="55">
        <v>0</v>
      </c>
      <c r="H14" s="55">
        <v>0</v>
      </c>
      <c r="I14" s="55">
        <v>0</v>
      </c>
    </row>
    <row r="15" spans="1:9" x14ac:dyDescent="0.2">
      <c r="A15" s="76"/>
      <c r="B15" s="57" t="s">
        <v>136</v>
      </c>
      <c r="C15" s="55">
        <v>0</v>
      </c>
      <c r="D15" s="55">
        <v>0</v>
      </c>
      <c r="E15" s="55">
        <v>0</v>
      </c>
      <c r="F15" s="55">
        <v>0</v>
      </c>
      <c r="G15" s="55">
        <v>0</v>
      </c>
      <c r="H15" s="55">
        <v>0</v>
      </c>
      <c r="I15" s="55">
        <v>0</v>
      </c>
    </row>
    <row r="16" spans="1:9" ht="22.5" x14ac:dyDescent="0.2">
      <c r="A16" s="76"/>
      <c r="B16" s="57" t="s">
        <v>137</v>
      </c>
      <c r="C16" s="55">
        <v>0</v>
      </c>
      <c r="D16" s="55">
        <v>0</v>
      </c>
      <c r="E16" s="55">
        <v>0</v>
      </c>
      <c r="F16" s="55">
        <v>0</v>
      </c>
      <c r="G16" s="55">
        <v>0</v>
      </c>
      <c r="H16" s="55">
        <v>0</v>
      </c>
      <c r="I16" s="55">
        <v>0</v>
      </c>
    </row>
    <row r="17" spans="1:9" x14ac:dyDescent="0.2">
      <c r="A17" s="171" t="s">
        <v>138</v>
      </c>
      <c r="B17" s="172"/>
      <c r="C17" s="55">
        <f>'formato 1'!G46</f>
        <v>3016</v>
      </c>
      <c r="D17" s="77">
        <v>0</v>
      </c>
      <c r="E17" s="77">
        <v>0</v>
      </c>
      <c r="F17" s="77">
        <v>0</v>
      </c>
      <c r="G17" s="52">
        <f>'formato 1'!F46</f>
        <v>454</v>
      </c>
      <c r="H17" s="77">
        <v>0</v>
      </c>
      <c r="I17" s="77">
        <v>0</v>
      </c>
    </row>
    <row r="18" spans="1:9" x14ac:dyDescent="0.2">
      <c r="A18" s="76"/>
      <c r="B18" s="57"/>
      <c r="C18" s="55"/>
      <c r="D18" s="55"/>
      <c r="E18" s="55"/>
      <c r="F18" s="55"/>
      <c r="G18" s="55"/>
      <c r="H18" s="55"/>
      <c r="I18" s="55"/>
    </row>
    <row r="19" spans="1:9" x14ac:dyDescent="0.2">
      <c r="A19" s="171" t="s">
        <v>139</v>
      </c>
      <c r="B19" s="172"/>
      <c r="C19" s="52">
        <f>C8+C17</f>
        <v>3016</v>
      </c>
      <c r="D19" s="52">
        <f t="shared" ref="D19:I19" si="1">D8+D17</f>
        <v>0</v>
      </c>
      <c r="E19" s="52">
        <f t="shared" si="1"/>
        <v>0</v>
      </c>
      <c r="F19" s="52">
        <f t="shared" si="1"/>
        <v>0</v>
      </c>
      <c r="G19" s="52">
        <f>G8+G17</f>
        <v>454</v>
      </c>
      <c r="H19" s="52">
        <f t="shared" si="1"/>
        <v>0</v>
      </c>
      <c r="I19" s="52">
        <f t="shared" si="1"/>
        <v>0</v>
      </c>
    </row>
    <row r="20" spans="1:9" x14ac:dyDescent="0.2">
      <c r="A20" s="171"/>
      <c r="B20" s="172"/>
      <c r="C20" s="52"/>
      <c r="D20" s="52"/>
      <c r="E20" s="52"/>
      <c r="F20" s="52"/>
      <c r="G20" s="52"/>
      <c r="H20" s="52"/>
      <c r="I20" s="52"/>
    </row>
    <row r="21" spans="1:9" x14ac:dyDescent="0.2">
      <c r="A21" s="171" t="s">
        <v>521</v>
      </c>
      <c r="B21" s="172"/>
      <c r="C21" s="52">
        <f>SUM(C22:C24)</f>
        <v>0</v>
      </c>
      <c r="D21" s="52">
        <f>SUM(D22:D24)</f>
        <v>0</v>
      </c>
      <c r="E21" s="52">
        <f>SUM(E22:E24)</f>
        <v>0</v>
      </c>
      <c r="F21" s="52">
        <f>SUM(F22:F24)</f>
        <v>0</v>
      </c>
      <c r="G21" s="52">
        <f>C21+D21-E21+F21</f>
        <v>0</v>
      </c>
      <c r="H21" s="52">
        <f t="shared" ref="H21:I21" si="2">SUM(H22:H24)</f>
        <v>0</v>
      </c>
      <c r="I21" s="52">
        <f t="shared" si="2"/>
        <v>0</v>
      </c>
    </row>
    <row r="22" spans="1:9" x14ac:dyDescent="0.2">
      <c r="A22" s="166" t="s">
        <v>140</v>
      </c>
      <c r="B22" s="167"/>
      <c r="C22" s="55">
        <v>0</v>
      </c>
      <c r="D22" s="55">
        <v>0</v>
      </c>
      <c r="E22" s="55">
        <v>0</v>
      </c>
      <c r="F22" s="55">
        <v>0</v>
      </c>
      <c r="G22" s="55">
        <v>0</v>
      </c>
      <c r="H22" s="55">
        <v>0</v>
      </c>
      <c r="I22" s="55">
        <v>0</v>
      </c>
    </row>
    <row r="23" spans="1:9" x14ac:dyDescent="0.2">
      <c r="A23" s="166" t="s">
        <v>141</v>
      </c>
      <c r="B23" s="167"/>
      <c r="C23" s="55">
        <v>0</v>
      </c>
      <c r="D23" s="55">
        <v>0</v>
      </c>
      <c r="E23" s="55">
        <v>0</v>
      </c>
      <c r="F23" s="55">
        <v>0</v>
      </c>
      <c r="G23" s="55">
        <v>0</v>
      </c>
      <c r="H23" s="55">
        <v>0</v>
      </c>
      <c r="I23" s="55">
        <v>0</v>
      </c>
    </row>
    <row r="24" spans="1:9" x14ac:dyDescent="0.2">
      <c r="A24" s="166" t="s">
        <v>142</v>
      </c>
      <c r="B24" s="167"/>
      <c r="C24" s="55">
        <v>0</v>
      </c>
      <c r="D24" s="55">
        <v>0</v>
      </c>
      <c r="E24" s="55">
        <v>0</v>
      </c>
      <c r="F24" s="55">
        <v>0</v>
      </c>
      <c r="G24" s="55">
        <v>0</v>
      </c>
      <c r="H24" s="55">
        <v>0</v>
      </c>
      <c r="I24" s="55">
        <v>0</v>
      </c>
    </row>
    <row r="25" spans="1:9" x14ac:dyDescent="0.2">
      <c r="A25" s="175"/>
      <c r="B25" s="176"/>
      <c r="C25" s="78"/>
      <c r="D25" s="78"/>
      <c r="E25" s="78"/>
      <c r="F25" s="78"/>
      <c r="G25" s="78"/>
      <c r="H25" s="78"/>
      <c r="I25" s="78"/>
    </row>
    <row r="26" spans="1:9" x14ac:dyDescent="0.2">
      <c r="A26" s="171" t="s">
        <v>143</v>
      </c>
      <c r="B26" s="172"/>
      <c r="C26" s="52">
        <f>SUM(C27:C29)</f>
        <v>0</v>
      </c>
      <c r="D26" s="52">
        <f>SUM(D27:D29)</f>
        <v>0</v>
      </c>
      <c r="E26" s="52">
        <f>SUM(E27:E29)</f>
        <v>0</v>
      </c>
      <c r="F26" s="52">
        <f>SUM(F27:F29)</f>
        <v>0</v>
      </c>
      <c r="G26" s="52">
        <f>C26+D26-E26+F26</f>
        <v>0</v>
      </c>
      <c r="H26" s="52">
        <f>SUM(H27:H29)</f>
        <v>0</v>
      </c>
      <c r="I26" s="52">
        <f>SUM(I27:I29)</f>
        <v>0</v>
      </c>
    </row>
    <row r="27" spans="1:9" x14ac:dyDescent="0.2">
      <c r="A27" s="166" t="s">
        <v>144</v>
      </c>
      <c r="B27" s="167"/>
      <c r="C27" s="55">
        <v>0</v>
      </c>
      <c r="D27" s="55">
        <v>0</v>
      </c>
      <c r="E27" s="55">
        <v>0</v>
      </c>
      <c r="F27" s="55">
        <v>0</v>
      </c>
      <c r="G27" s="55">
        <v>0</v>
      </c>
      <c r="H27" s="55">
        <v>0</v>
      </c>
      <c r="I27" s="55">
        <v>0</v>
      </c>
    </row>
    <row r="28" spans="1:9" x14ac:dyDescent="0.2">
      <c r="A28" s="166" t="s">
        <v>145</v>
      </c>
      <c r="B28" s="167"/>
      <c r="C28" s="55">
        <v>0</v>
      </c>
      <c r="D28" s="55">
        <v>0</v>
      </c>
      <c r="E28" s="55">
        <v>0</v>
      </c>
      <c r="F28" s="55">
        <v>0</v>
      </c>
      <c r="G28" s="55">
        <v>0</v>
      </c>
      <c r="H28" s="55">
        <v>0</v>
      </c>
      <c r="I28" s="55">
        <v>0</v>
      </c>
    </row>
    <row r="29" spans="1:9" x14ac:dyDescent="0.2">
      <c r="A29" s="166" t="s">
        <v>146</v>
      </c>
      <c r="B29" s="167"/>
      <c r="C29" s="55">
        <v>0</v>
      </c>
      <c r="D29" s="55">
        <v>0</v>
      </c>
      <c r="E29" s="55">
        <v>0</v>
      </c>
      <c r="F29" s="55">
        <v>0</v>
      </c>
      <c r="G29" s="55">
        <v>0</v>
      </c>
      <c r="H29" s="55">
        <v>0</v>
      </c>
      <c r="I29" s="55">
        <v>0</v>
      </c>
    </row>
    <row r="30" spans="1:9" ht="12" thickBot="1" x14ac:dyDescent="0.25">
      <c r="A30" s="173"/>
      <c r="B30" s="174"/>
      <c r="C30" s="79"/>
      <c r="D30" s="79"/>
      <c r="E30" s="79"/>
      <c r="F30" s="79"/>
      <c r="G30" s="79"/>
      <c r="H30" s="79"/>
      <c r="I30" s="79"/>
    </row>
    <row r="33" spans="2:7" ht="12" thickBot="1" x14ac:dyDescent="0.25"/>
    <row r="34" spans="2:7" ht="22.5" x14ac:dyDescent="0.2">
      <c r="B34" s="168" t="s">
        <v>147</v>
      </c>
      <c r="C34" s="80" t="s">
        <v>148</v>
      </c>
      <c r="D34" s="80" t="s">
        <v>150</v>
      </c>
      <c r="E34" s="80" t="s">
        <v>153</v>
      </c>
      <c r="F34" s="168" t="s">
        <v>155</v>
      </c>
      <c r="G34" s="80" t="s">
        <v>156</v>
      </c>
    </row>
    <row r="35" spans="2:7" x14ac:dyDescent="0.2">
      <c r="B35" s="169"/>
      <c r="C35" s="73" t="s">
        <v>149</v>
      </c>
      <c r="D35" s="73" t="s">
        <v>151</v>
      </c>
      <c r="E35" s="73" t="s">
        <v>154</v>
      </c>
      <c r="F35" s="169"/>
      <c r="G35" s="73" t="s">
        <v>157</v>
      </c>
    </row>
    <row r="36" spans="2:7" ht="12" thickBot="1" x14ac:dyDescent="0.25">
      <c r="B36" s="170"/>
      <c r="C36" s="81"/>
      <c r="D36" s="74" t="s">
        <v>152</v>
      </c>
      <c r="E36" s="81"/>
      <c r="F36" s="170"/>
      <c r="G36" s="81"/>
    </row>
    <row r="37" spans="2:7" ht="33.75" x14ac:dyDescent="0.2">
      <c r="B37" s="82" t="s">
        <v>158</v>
      </c>
      <c r="C37" s="57"/>
      <c r="D37" s="57"/>
      <c r="E37" s="57"/>
      <c r="F37" s="57"/>
      <c r="G37" s="57"/>
    </row>
    <row r="38" spans="2:7" x14ac:dyDescent="0.2">
      <c r="B38" s="56" t="s">
        <v>159</v>
      </c>
      <c r="C38" s="68">
        <v>0</v>
      </c>
      <c r="D38" s="68">
        <v>0</v>
      </c>
      <c r="E38" s="68">
        <v>0</v>
      </c>
      <c r="F38" s="68">
        <v>0</v>
      </c>
      <c r="G38" s="68">
        <v>0</v>
      </c>
    </row>
    <row r="39" spans="2:7" x14ac:dyDescent="0.2">
      <c r="B39" s="56" t="s">
        <v>160</v>
      </c>
      <c r="C39" s="68">
        <v>0</v>
      </c>
      <c r="D39" s="68">
        <v>0</v>
      </c>
      <c r="E39" s="68">
        <v>0</v>
      </c>
      <c r="F39" s="68">
        <v>0</v>
      </c>
      <c r="G39" s="68">
        <v>0</v>
      </c>
    </row>
    <row r="40" spans="2:7" ht="12" thickBot="1" x14ac:dyDescent="0.25">
      <c r="B40" s="69" t="s">
        <v>161</v>
      </c>
      <c r="C40" s="70">
        <v>0</v>
      </c>
      <c r="D40" s="70">
        <v>0</v>
      </c>
      <c r="E40" s="70">
        <v>0</v>
      </c>
      <c r="F40" s="70">
        <v>0</v>
      </c>
      <c r="G40" s="70">
        <v>0</v>
      </c>
    </row>
  </sheetData>
  <mergeCells count="29">
    <mergeCell ref="A8:B8"/>
    <mergeCell ref="A9:B9"/>
    <mergeCell ref="A13:B13"/>
    <mergeCell ref="A17:B17"/>
    <mergeCell ref="A7:B7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19:B19"/>
    <mergeCell ref="A20:B20"/>
    <mergeCell ref="A21:B21"/>
    <mergeCell ref="A22:B22"/>
    <mergeCell ref="A23:B23"/>
    <mergeCell ref="A24:B24"/>
    <mergeCell ref="F34:F36"/>
    <mergeCell ref="A26:B26"/>
    <mergeCell ref="A27:B27"/>
    <mergeCell ref="A28:B28"/>
    <mergeCell ref="A29:B29"/>
    <mergeCell ref="A30:B30"/>
    <mergeCell ref="B34:B36"/>
    <mergeCell ref="A25:B25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topLeftCell="A6" zoomScale="130" zoomScaleNormal="130" workbookViewId="0">
      <selection activeCell="D13" sqref="D13"/>
    </sheetView>
  </sheetViews>
  <sheetFormatPr baseColWidth="10" defaultRowHeight="11.25" x14ac:dyDescent="0.2"/>
  <cols>
    <col min="1" max="1" width="20.85546875" style="46" bestFit="1" customWidth="1"/>
    <col min="2" max="16384" width="11.42578125" style="46"/>
  </cols>
  <sheetData>
    <row r="1" spans="1:11" ht="12" thickBot="1" x14ac:dyDescent="0.25">
      <c r="A1" s="177" t="str">
        <f>'formato 2'!A1:I1</f>
        <v>INSTITUTO TLAXCALTECA DE LA JUVENTUD</v>
      </c>
      <c r="B1" s="178"/>
      <c r="C1" s="178"/>
      <c r="D1" s="178"/>
      <c r="E1" s="178"/>
      <c r="F1" s="178"/>
      <c r="G1" s="178"/>
      <c r="H1" s="178"/>
      <c r="I1" s="178"/>
      <c r="J1" s="178"/>
      <c r="K1" s="179"/>
    </row>
    <row r="2" spans="1:11" ht="12" thickBot="1" x14ac:dyDescent="0.25">
      <c r="A2" s="180" t="s">
        <v>162</v>
      </c>
      <c r="B2" s="181"/>
      <c r="C2" s="181"/>
      <c r="D2" s="181"/>
      <c r="E2" s="181"/>
      <c r="F2" s="181"/>
      <c r="G2" s="181"/>
      <c r="H2" s="181"/>
      <c r="I2" s="181"/>
      <c r="J2" s="181"/>
      <c r="K2" s="182"/>
    </row>
    <row r="3" spans="1:11" ht="12" thickBot="1" x14ac:dyDescent="0.25">
      <c r="A3" s="180" t="s">
        <v>562</v>
      </c>
      <c r="B3" s="181"/>
      <c r="C3" s="181"/>
      <c r="D3" s="181"/>
      <c r="E3" s="181"/>
      <c r="F3" s="181"/>
      <c r="G3" s="181"/>
      <c r="H3" s="181"/>
      <c r="I3" s="181"/>
      <c r="J3" s="181"/>
      <c r="K3" s="182"/>
    </row>
    <row r="4" spans="1:11" ht="12" thickBot="1" x14ac:dyDescent="0.25">
      <c r="A4" s="180" t="s">
        <v>1</v>
      </c>
      <c r="B4" s="181"/>
      <c r="C4" s="181"/>
      <c r="D4" s="181"/>
      <c r="E4" s="181"/>
      <c r="F4" s="181"/>
      <c r="G4" s="181"/>
      <c r="H4" s="181"/>
      <c r="I4" s="181"/>
      <c r="J4" s="181"/>
      <c r="K4" s="182"/>
    </row>
    <row r="5" spans="1:11" ht="75" thickBot="1" x14ac:dyDescent="0.25">
      <c r="A5" s="45" t="s">
        <v>163</v>
      </c>
      <c r="B5" s="44" t="s">
        <v>164</v>
      </c>
      <c r="C5" s="44" t="s">
        <v>165</v>
      </c>
      <c r="D5" s="44" t="s">
        <v>166</v>
      </c>
      <c r="E5" s="44" t="s">
        <v>167</v>
      </c>
      <c r="F5" s="44" t="s">
        <v>168</v>
      </c>
      <c r="G5" s="44" t="s">
        <v>169</v>
      </c>
      <c r="H5" s="44" t="s">
        <v>170</v>
      </c>
      <c r="I5" s="44" t="s">
        <v>504</v>
      </c>
      <c r="J5" s="44" t="s">
        <v>505</v>
      </c>
      <c r="K5" s="44" t="s">
        <v>506</v>
      </c>
    </row>
    <row r="6" spans="1:11" x14ac:dyDescent="0.2">
      <c r="A6" s="51"/>
      <c r="B6" s="67"/>
      <c r="C6" s="67"/>
      <c r="D6" s="67"/>
      <c r="E6" s="67"/>
      <c r="F6" s="67"/>
      <c r="G6" s="67"/>
      <c r="H6" s="67"/>
      <c r="I6" s="67"/>
      <c r="J6" s="67"/>
      <c r="K6" s="67"/>
    </row>
    <row r="7" spans="1:11" ht="33.75" x14ac:dyDescent="0.2">
      <c r="A7" s="82" t="s">
        <v>171</v>
      </c>
      <c r="B7" s="83"/>
      <c r="C7" s="83"/>
      <c r="D7" s="83"/>
      <c r="E7" s="83">
        <f t="shared" ref="B7:J7" si="0">SUM(E8:E11)</f>
        <v>0</v>
      </c>
      <c r="F7" s="83"/>
      <c r="G7" s="83">
        <f t="shared" si="0"/>
        <v>0</v>
      </c>
      <c r="H7" s="83">
        <f t="shared" si="0"/>
        <v>0</v>
      </c>
      <c r="I7" s="83">
        <f t="shared" si="0"/>
        <v>0</v>
      </c>
      <c r="J7" s="83">
        <f t="shared" si="0"/>
        <v>0</v>
      </c>
      <c r="K7" s="83">
        <f>E7-J7</f>
        <v>0</v>
      </c>
    </row>
    <row r="8" spans="1:11" x14ac:dyDescent="0.2">
      <c r="A8" s="84" t="s">
        <v>172</v>
      </c>
      <c r="B8" s="83"/>
      <c r="C8" s="83"/>
      <c r="D8" s="83"/>
      <c r="E8" s="83">
        <v>0</v>
      </c>
      <c r="F8" s="83"/>
      <c r="G8" s="83">
        <v>0</v>
      </c>
      <c r="H8" s="83">
        <v>0</v>
      </c>
      <c r="I8" s="83">
        <v>0</v>
      </c>
      <c r="J8" s="83">
        <v>0</v>
      </c>
      <c r="K8" s="83">
        <f>E8-J8</f>
        <v>0</v>
      </c>
    </row>
    <row r="9" spans="1:11" x14ac:dyDescent="0.2">
      <c r="A9" s="84" t="s">
        <v>173</v>
      </c>
      <c r="B9" s="83"/>
      <c r="C9" s="83"/>
      <c r="D9" s="83"/>
      <c r="E9" s="83">
        <v>0</v>
      </c>
      <c r="F9" s="83"/>
      <c r="G9" s="83">
        <v>0</v>
      </c>
      <c r="H9" s="83">
        <v>0</v>
      </c>
      <c r="I9" s="83">
        <v>0</v>
      </c>
      <c r="J9" s="83">
        <v>0</v>
      </c>
      <c r="K9" s="83">
        <f t="shared" ref="K9:K11" si="1">E9-J9</f>
        <v>0</v>
      </c>
    </row>
    <row r="10" spans="1:11" x14ac:dyDescent="0.2">
      <c r="A10" s="84" t="s">
        <v>174</v>
      </c>
      <c r="B10" s="83"/>
      <c r="C10" s="83"/>
      <c r="D10" s="83"/>
      <c r="E10" s="83">
        <v>0</v>
      </c>
      <c r="F10" s="83"/>
      <c r="G10" s="83">
        <v>0</v>
      </c>
      <c r="H10" s="83">
        <v>0</v>
      </c>
      <c r="I10" s="83">
        <v>0</v>
      </c>
      <c r="J10" s="83">
        <v>0</v>
      </c>
      <c r="K10" s="83">
        <f t="shared" si="1"/>
        <v>0</v>
      </c>
    </row>
    <row r="11" spans="1:11" x14ac:dyDescent="0.2">
      <c r="A11" s="84" t="s">
        <v>175</v>
      </c>
      <c r="B11" s="83"/>
      <c r="C11" s="83"/>
      <c r="D11" s="83"/>
      <c r="E11" s="83">
        <v>0</v>
      </c>
      <c r="F11" s="83"/>
      <c r="G11" s="83">
        <v>0</v>
      </c>
      <c r="H11" s="83">
        <v>0</v>
      </c>
      <c r="I11" s="83">
        <v>0</v>
      </c>
      <c r="J11" s="83">
        <v>0</v>
      </c>
      <c r="K11" s="83">
        <f t="shared" si="1"/>
        <v>0</v>
      </c>
    </row>
    <row r="12" spans="1:11" x14ac:dyDescent="0.2">
      <c r="A12" s="58"/>
      <c r="B12" s="83"/>
      <c r="C12" s="83"/>
      <c r="D12" s="83"/>
      <c r="E12" s="83"/>
      <c r="F12" s="83"/>
      <c r="G12" s="83"/>
      <c r="H12" s="83"/>
      <c r="I12" s="83"/>
      <c r="J12" s="83"/>
      <c r="K12" s="83"/>
    </row>
    <row r="13" spans="1:11" ht="22.5" x14ac:dyDescent="0.2">
      <c r="A13" s="82" t="s">
        <v>176</v>
      </c>
      <c r="B13" s="83"/>
      <c r="C13" s="83"/>
      <c r="D13" s="83"/>
      <c r="E13" s="83">
        <f t="shared" ref="B13:J13" si="2">SUM(E14:E17)</f>
        <v>0</v>
      </c>
      <c r="F13" s="83"/>
      <c r="G13" s="83">
        <f t="shared" si="2"/>
        <v>0</v>
      </c>
      <c r="H13" s="83">
        <f t="shared" si="2"/>
        <v>0</v>
      </c>
      <c r="I13" s="83">
        <f t="shared" si="2"/>
        <v>0</v>
      </c>
      <c r="J13" s="83">
        <f t="shared" si="2"/>
        <v>0</v>
      </c>
      <c r="K13" s="83">
        <f>E13-J13</f>
        <v>0</v>
      </c>
    </row>
    <row r="14" spans="1:11" x14ac:dyDescent="0.2">
      <c r="A14" s="84" t="s">
        <v>177</v>
      </c>
      <c r="B14" s="83"/>
      <c r="C14" s="83"/>
      <c r="D14" s="83"/>
      <c r="E14" s="83">
        <v>0</v>
      </c>
      <c r="F14" s="83"/>
      <c r="G14" s="83">
        <v>0</v>
      </c>
      <c r="H14" s="83">
        <v>0</v>
      </c>
      <c r="I14" s="83">
        <v>0</v>
      </c>
      <c r="J14" s="83">
        <v>0</v>
      </c>
      <c r="K14" s="83">
        <f t="shared" ref="K14:K17" si="3">E14-J14</f>
        <v>0</v>
      </c>
    </row>
    <row r="15" spans="1:11" x14ac:dyDescent="0.2">
      <c r="A15" s="84" t="s">
        <v>178</v>
      </c>
      <c r="B15" s="83"/>
      <c r="C15" s="83"/>
      <c r="D15" s="83"/>
      <c r="E15" s="83">
        <v>0</v>
      </c>
      <c r="F15" s="83"/>
      <c r="G15" s="83">
        <v>0</v>
      </c>
      <c r="H15" s="83">
        <v>0</v>
      </c>
      <c r="I15" s="83">
        <v>0</v>
      </c>
      <c r="J15" s="83">
        <v>0</v>
      </c>
      <c r="K15" s="83">
        <f t="shared" si="3"/>
        <v>0</v>
      </c>
    </row>
    <row r="16" spans="1:11" x14ac:dyDescent="0.2">
      <c r="A16" s="84" t="s">
        <v>179</v>
      </c>
      <c r="B16" s="83"/>
      <c r="C16" s="83"/>
      <c r="D16" s="83"/>
      <c r="E16" s="83">
        <v>0</v>
      </c>
      <c r="F16" s="83"/>
      <c r="G16" s="83">
        <v>0</v>
      </c>
      <c r="H16" s="83">
        <v>0</v>
      </c>
      <c r="I16" s="83">
        <v>0</v>
      </c>
      <c r="J16" s="83">
        <v>0</v>
      </c>
      <c r="K16" s="83">
        <f t="shared" si="3"/>
        <v>0</v>
      </c>
    </row>
    <row r="17" spans="1:11" x14ac:dyDescent="0.2">
      <c r="A17" s="84" t="s">
        <v>180</v>
      </c>
      <c r="B17" s="83"/>
      <c r="C17" s="83"/>
      <c r="D17" s="83"/>
      <c r="E17" s="83">
        <v>0</v>
      </c>
      <c r="F17" s="83"/>
      <c r="G17" s="83">
        <v>0</v>
      </c>
      <c r="H17" s="83">
        <v>0</v>
      </c>
      <c r="I17" s="83">
        <v>0</v>
      </c>
      <c r="J17" s="83">
        <v>0</v>
      </c>
      <c r="K17" s="83">
        <f t="shared" si="3"/>
        <v>0</v>
      </c>
    </row>
    <row r="18" spans="1:11" x14ac:dyDescent="0.2">
      <c r="A18" s="58"/>
      <c r="B18" s="83"/>
      <c r="C18" s="83"/>
      <c r="D18" s="83"/>
      <c r="E18" s="83"/>
      <c r="F18" s="83"/>
      <c r="G18" s="83"/>
      <c r="H18" s="83"/>
      <c r="I18" s="83"/>
      <c r="J18" s="83"/>
      <c r="K18" s="83"/>
    </row>
    <row r="19" spans="1:11" ht="33.75" x14ac:dyDescent="0.2">
      <c r="A19" s="82" t="s">
        <v>181</v>
      </c>
      <c r="B19" s="83"/>
      <c r="C19" s="83"/>
      <c r="D19" s="83"/>
      <c r="E19" s="83">
        <f t="shared" ref="B19:J19" si="4">E7+E13</f>
        <v>0</v>
      </c>
      <c r="F19" s="83"/>
      <c r="G19" s="83">
        <f t="shared" si="4"/>
        <v>0</v>
      </c>
      <c r="H19" s="83">
        <f t="shared" si="4"/>
        <v>0</v>
      </c>
      <c r="I19" s="83">
        <f t="shared" si="4"/>
        <v>0</v>
      </c>
      <c r="J19" s="83">
        <f t="shared" si="4"/>
        <v>0</v>
      </c>
      <c r="K19" s="83">
        <f>E19-J19</f>
        <v>0</v>
      </c>
    </row>
    <row r="20" spans="1:11" ht="12" thickBot="1" x14ac:dyDescent="0.25">
      <c r="A20" s="69"/>
      <c r="B20" s="85"/>
      <c r="C20" s="85"/>
      <c r="D20" s="85"/>
      <c r="E20" s="85"/>
      <c r="F20" s="85"/>
      <c r="G20" s="85"/>
      <c r="H20" s="85"/>
      <c r="I20" s="85"/>
      <c r="J20" s="85"/>
      <c r="K20" s="85"/>
    </row>
  </sheetData>
  <mergeCells count="4">
    <mergeCell ref="A1:K1"/>
    <mergeCell ref="A2:K2"/>
    <mergeCell ref="A3:K3"/>
    <mergeCell ref="A4:K4"/>
  </mergeCells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topLeftCell="A69" zoomScale="130" zoomScaleNormal="130" workbookViewId="0">
      <selection activeCell="D81" sqref="D81"/>
    </sheetView>
  </sheetViews>
  <sheetFormatPr baseColWidth="10" defaultRowHeight="11.25" x14ac:dyDescent="0.2"/>
  <cols>
    <col min="1" max="1" width="1.28515625" style="46" customWidth="1"/>
    <col min="2" max="2" width="72" style="46" customWidth="1"/>
    <col min="3" max="3" width="14.85546875" style="46" bestFit="1" customWidth="1"/>
    <col min="4" max="5" width="14.85546875" style="46" customWidth="1"/>
    <col min="6" max="16384" width="11.42578125" style="46"/>
  </cols>
  <sheetData>
    <row r="1" spans="1:5" x14ac:dyDescent="0.2">
      <c r="A1" s="157" t="str">
        <f>'formato 1'!A1:G1</f>
        <v>INSTITUTO TLAXCALTECA DE LA JUVENTUD</v>
      </c>
      <c r="B1" s="158"/>
      <c r="C1" s="158"/>
      <c r="D1" s="158"/>
      <c r="E1" s="159"/>
    </row>
    <row r="2" spans="1:5" x14ac:dyDescent="0.2">
      <c r="A2" s="195" t="s">
        <v>182</v>
      </c>
      <c r="B2" s="196"/>
      <c r="C2" s="196"/>
      <c r="D2" s="196"/>
      <c r="E2" s="197"/>
    </row>
    <row r="3" spans="1:5" x14ac:dyDescent="0.2">
      <c r="A3" s="195" t="s">
        <v>562</v>
      </c>
      <c r="B3" s="196"/>
      <c r="C3" s="196"/>
      <c r="D3" s="196"/>
      <c r="E3" s="197"/>
    </row>
    <row r="4" spans="1:5" ht="12" thickBot="1" x14ac:dyDescent="0.25">
      <c r="A4" s="198" t="s">
        <v>1</v>
      </c>
      <c r="B4" s="199"/>
      <c r="C4" s="199"/>
      <c r="D4" s="199"/>
      <c r="E4" s="200"/>
    </row>
    <row r="5" spans="1:5" ht="12" thickBot="1" x14ac:dyDescent="0.25"/>
    <row r="6" spans="1:5" x14ac:dyDescent="0.2">
      <c r="A6" s="189" t="s">
        <v>2</v>
      </c>
      <c r="B6" s="190"/>
      <c r="C6" s="80" t="s">
        <v>183</v>
      </c>
      <c r="D6" s="168" t="s">
        <v>185</v>
      </c>
      <c r="E6" s="80" t="s">
        <v>186</v>
      </c>
    </row>
    <row r="7" spans="1:5" ht="12" thickBot="1" x14ac:dyDescent="0.25">
      <c r="A7" s="191"/>
      <c r="B7" s="192"/>
      <c r="C7" s="74" t="s">
        <v>184</v>
      </c>
      <c r="D7" s="170"/>
      <c r="E7" s="74" t="s">
        <v>187</v>
      </c>
    </row>
    <row r="8" spans="1:5" x14ac:dyDescent="0.2">
      <c r="A8" s="86"/>
      <c r="B8" s="87"/>
      <c r="C8" s="88"/>
      <c r="D8" s="88"/>
      <c r="E8" s="88"/>
    </row>
    <row r="9" spans="1:5" x14ac:dyDescent="0.2">
      <c r="A9" s="86"/>
      <c r="B9" s="89" t="s">
        <v>188</v>
      </c>
      <c r="C9" s="88">
        <f>SUM(C10:C12)</f>
        <v>7285000</v>
      </c>
      <c r="D9" s="88">
        <f>SUM(D10:D12)</f>
        <v>13046307</v>
      </c>
      <c r="E9" s="88">
        <f>SUM(E10:E12)</f>
        <v>13046307</v>
      </c>
    </row>
    <row r="10" spans="1:5" x14ac:dyDescent="0.2">
      <c r="A10" s="86"/>
      <c r="B10" s="90" t="s">
        <v>189</v>
      </c>
      <c r="C10" s="88">
        <f>'formato 5'!D42</f>
        <v>7285000</v>
      </c>
      <c r="D10" s="88">
        <f>'formato 5'!G42</f>
        <v>8588126</v>
      </c>
      <c r="E10" s="88">
        <f>'formato 5'!H42</f>
        <v>8588126</v>
      </c>
    </row>
    <row r="11" spans="1:5" x14ac:dyDescent="0.2">
      <c r="A11" s="86"/>
      <c r="B11" s="90" t="s">
        <v>190</v>
      </c>
      <c r="C11" s="88">
        <f>'formato 5'!D66</f>
        <v>0</v>
      </c>
      <c r="D11" s="88">
        <f>'formato 5'!G66</f>
        <v>4458181</v>
      </c>
      <c r="E11" s="88">
        <f>'formato 5'!H66</f>
        <v>4458181</v>
      </c>
    </row>
    <row r="12" spans="1:5" x14ac:dyDescent="0.2">
      <c r="A12" s="86"/>
      <c r="B12" s="90" t="s">
        <v>191</v>
      </c>
      <c r="C12" s="88">
        <v>0</v>
      </c>
      <c r="D12" s="88">
        <v>0</v>
      </c>
      <c r="E12" s="88">
        <f>D12</f>
        <v>0</v>
      </c>
    </row>
    <row r="13" spans="1:5" x14ac:dyDescent="0.2">
      <c r="A13" s="86"/>
      <c r="B13" s="87"/>
      <c r="C13" s="88"/>
      <c r="D13" s="88"/>
      <c r="E13" s="88"/>
    </row>
    <row r="14" spans="1:5" x14ac:dyDescent="0.2">
      <c r="A14" s="91"/>
      <c r="B14" s="89" t="s">
        <v>561</v>
      </c>
      <c r="C14" s="88">
        <f>SUM(C15:C16)</f>
        <v>7285000</v>
      </c>
      <c r="D14" s="88">
        <f>SUM(D15:D16)</f>
        <v>12746275</v>
      </c>
      <c r="E14" s="88">
        <f>SUM(E15:E16)</f>
        <v>12745822</v>
      </c>
    </row>
    <row r="15" spans="1:5" x14ac:dyDescent="0.2">
      <c r="A15" s="86"/>
      <c r="B15" s="90" t="s">
        <v>192</v>
      </c>
      <c r="C15" s="88">
        <f>'formato 6b'!B8</f>
        <v>7285000</v>
      </c>
      <c r="D15" s="88">
        <f>'formato 6b'!E8</f>
        <v>8288083</v>
      </c>
      <c r="E15" s="88">
        <f>'formato 6b'!F8</f>
        <v>8287630</v>
      </c>
    </row>
    <row r="16" spans="1:5" x14ac:dyDescent="0.2">
      <c r="A16" s="86"/>
      <c r="B16" s="90" t="s">
        <v>193</v>
      </c>
      <c r="C16" s="88">
        <f>'formato 6b'!B19</f>
        <v>0</v>
      </c>
      <c r="D16" s="88">
        <f>'formato 6b'!E19</f>
        <v>4458192</v>
      </c>
      <c r="E16" s="88">
        <f>'formato 6b'!F19</f>
        <v>4458192</v>
      </c>
    </row>
    <row r="17" spans="1:5" x14ac:dyDescent="0.2">
      <c r="A17" s="86"/>
      <c r="B17" s="87"/>
      <c r="C17" s="88"/>
      <c r="D17" s="88"/>
      <c r="E17" s="88"/>
    </row>
    <row r="18" spans="1:5" x14ac:dyDescent="0.2">
      <c r="A18" s="86"/>
      <c r="B18" s="89" t="s">
        <v>194</v>
      </c>
      <c r="C18" s="92">
        <f>SUM(C19:C20)</f>
        <v>0</v>
      </c>
      <c r="D18" s="88">
        <f>SUM(D19:D20)</f>
        <v>1310485</v>
      </c>
      <c r="E18" s="88">
        <f>SUM(E19:E20)</f>
        <v>1310485</v>
      </c>
    </row>
    <row r="19" spans="1:5" x14ac:dyDescent="0.2">
      <c r="A19" s="86"/>
      <c r="B19" s="90" t="s">
        <v>195</v>
      </c>
      <c r="C19" s="92">
        <v>0</v>
      </c>
      <c r="D19" s="88">
        <f>271824+13601</f>
        <v>285425</v>
      </c>
      <c r="E19" s="88">
        <f>271824+13601</f>
        <v>285425</v>
      </c>
    </row>
    <row r="20" spans="1:5" x14ac:dyDescent="0.2">
      <c r="A20" s="86"/>
      <c r="B20" s="90" t="s">
        <v>196</v>
      </c>
      <c r="C20" s="92">
        <v>0</v>
      </c>
      <c r="D20" s="88">
        <v>1025060</v>
      </c>
      <c r="E20" s="88">
        <f>D20</f>
        <v>1025060</v>
      </c>
    </row>
    <row r="21" spans="1:5" x14ac:dyDescent="0.2">
      <c r="A21" s="86"/>
      <c r="B21" s="87"/>
      <c r="C21" s="88"/>
      <c r="D21" s="88"/>
      <c r="E21" s="88"/>
    </row>
    <row r="22" spans="1:5" x14ac:dyDescent="0.2">
      <c r="A22" s="86"/>
      <c r="B22" s="89" t="s">
        <v>197</v>
      </c>
      <c r="C22" s="88">
        <f>C9-C14+C18</f>
        <v>0</v>
      </c>
      <c r="D22" s="88">
        <f>D9-D14+D18</f>
        <v>1610517</v>
      </c>
      <c r="E22" s="88">
        <f>E9-E14+E18</f>
        <v>1610970</v>
      </c>
    </row>
    <row r="23" spans="1:5" x14ac:dyDescent="0.2">
      <c r="A23" s="86"/>
      <c r="B23" s="89" t="s">
        <v>198</v>
      </c>
      <c r="C23" s="88">
        <f>C22-C12</f>
        <v>0</v>
      </c>
      <c r="D23" s="88">
        <f>D22-D12</f>
        <v>1610517</v>
      </c>
      <c r="E23" s="88">
        <f>E22-E12</f>
        <v>1610970</v>
      </c>
    </row>
    <row r="24" spans="1:5" ht="22.5" x14ac:dyDescent="0.2">
      <c r="A24" s="86"/>
      <c r="B24" s="89" t="s">
        <v>199</v>
      </c>
      <c r="C24" s="88">
        <f>C23-C18</f>
        <v>0</v>
      </c>
      <c r="D24" s="88">
        <f>D23-D18</f>
        <v>300032</v>
      </c>
      <c r="E24" s="88">
        <f>E23-E18</f>
        <v>300485</v>
      </c>
    </row>
    <row r="25" spans="1:5" ht="12" thickBot="1" x14ac:dyDescent="0.25">
      <c r="A25" s="93"/>
      <c r="B25" s="94"/>
      <c r="C25" s="95"/>
      <c r="D25" s="95"/>
      <c r="E25" s="95"/>
    </row>
    <row r="26" spans="1:5" ht="12" thickBot="1" x14ac:dyDescent="0.25"/>
    <row r="27" spans="1:5" ht="12" thickBot="1" x14ac:dyDescent="0.25">
      <c r="A27" s="207" t="s">
        <v>200</v>
      </c>
      <c r="B27" s="208"/>
      <c r="C27" s="96" t="s">
        <v>201</v>
      </c>
      <c r="D27" s="96" t="s">
        <v>185</v>
      </c>
      <c r="E27" s="96" t="s">
        <v>202</v>
      </c>
    </row>
    <row r="28" spans="1:5" x14ac:dyDescent="0.2">
      <c r="A28" s="86"/>
      <c r="B28" s="87"/>
      <c r="C28" s="88"/>
      <c r="D28" s="88"/>
      <c r="E28" s="88"/>
    </row>
    <row r="29" spans="1:5" x14ac:dyDescent="0.2">
      <c r="A29" s="91"/>
      <c r="B29" s="89" t="s">
        <v>203</v>
      </c>
      <c r="C29" s="88">
        <f>SUM(C30:C31)</f>
        <v>0</v>
      </c>
      <c r="D29" s="88">
        <f>SUM(D30:D31)</f>
        <v>0</v>
      </c>
      <c r="E29" s="88">
        <f>SUM(E30:E31)</f>
        <v>0</v>
      </c>
    </row>
    <row r="30" spans="1:5" x14ac:dyDescent="0.2">
      <c r="A30" s="86"/>
      <c r="B30" s="97" t="s">
        <v>204</v>
      </c>
      <c r="C30" s="88">
        <v>0</v>
      </c>
      <c r="D30" s="88">
        <v>0</v>
      </c>
      <c r="E30" s="88">
        <v>0</v>
      </c>
    </row>
    <row r="31" spans="1:5" x14ac:dyDescent="0.2">
      <c r="A31" s="86"/>
      <c r="B31" s="97" t="s">
        <v>205</v>
      </c>
      <c r="C31" s="88">
        <v>0</v>
      </c>
      <c r="D31" s="88">
        <v>0</v>
      </c>
      <c r="E31" s="88">
        <v>0</v>
      </c>
    </row>
    <row r="32" spans="1:5" x14ac:dyDescent="0.2">
      <c r="A32" s="86"/>
      <c r="B32" s="87"/>
      <c r="C32" s="88"/>
      <c r="D32" s="88"/>
      <c r="E32" s="88"/>
    </row>
    <row r="33" spans="1:5" x14ac:dyDescent="0.2">
      <c r="A33" s="91"/>
      <c r="B33" s="89" t="s">
        <v>206</v>
      </c>
      <c r="C33" s="98">
        <f>C24+C29</f>
        <v>0</v>
      </c>
      <c r="D33" s="98">
        <f>D24+D29</f>
        <v>300032</v>
      </c>
      <c r="E33" s="98">
        <f>E24+E29</f>
        <v>300485</v>
      </c>
    </row>
    <row r="34" spans="1:5" ht="12" thickBot="1" x14ac:dyDescent="0.25">
      <c r="A34" s="93"/>
      <c r="B34" s="94"/>
      <c r="C34" s="95"/>
      <c r="D34" s="95"/>
      <c r="E34" s="95"/>
    </row>
    <row r="35" spans="1:5" ht="12" thickBot="1" x14ac:dyDescent="0.25"/>
    <row r="36" spans="1:5" x14ac:dyDescent="0.2">
      <c r="A36" s="189" t="s">
        <v>200</v>
      </c>
      <c r="B36" s="190"/>
      <c r="C36" s="168" t="s">
        <v>207</v>
      </c>
      <c r="D36" s="193" t="s">
        <v>185</v>
      </c>
      <c r="E36" s="99" t="s">
        <v>186</v>
      </c>
    </row>
    <row r="37" spans="1:5" ht="12" thickBot="1" x14ac:dyDescent="0.25">
      <c r="A37" s="191"/>
      <c r="B37" s="192"/>
      <c r="C37" s="170"/>
      <c r="D37" s="194"/>
      <c r="E37" s="100" t="s">
        <v>202</v>
      </c>
    </row>
    <row r="38" spans="1:5" x14ac:dyDescent="0.2">
      <c r="A38" s="101"/>
      <c r="B38" s="102"/>
      <c r="C38" s="103"/>
      <c r="D38" s="103"/>
      <c r="E38" s="103"/>
    </row>
    <row r="39" spans="1:5" x14ac:dyDescent="0.2">
      <c r="A39" s="104"/>
      <c r="B39" s="105" t="s">
        <v>208</v>
      </c>
      <c r="C39" s="103">
        <f>SUM(C40:C41)</f>
        <v>0</v>
      </c>
      <c r="D39" s="103">
        <f>SUM(D40:D41)</f>
        <v>0</v>
      </c>
      <c r="E39" s="103">
        <f>SUM(E40:E41)</f>
        <v>0</v>
      </c>
    </row>
    <row r="40" spans="1:5" x14ac:dyDescent="0.2">
      <c r="A40" s="101"/>
      <c r="B40" s="106" t="s">
        <v>209</v>
      </c>
      <c r="C40" s="103">
        <v>0</v>
      </c>
      <c r="D40" s="103">
        <v>0</v>
      </c>
      <c r="E40" s="103">
        <v>0</v>
      </c>
    </row>
    <row r="41" spans="1:5" x14ac:dyDescent="0.2">
      <c r="A41" s="101"/>
      <c r="B41" s="106" t="s">
        <v>210</v>
      </c>
      <c r="C41" s="103">
        <v>0</v>
      </c>
      <c r="D41" s="103">
        <v>0</v>
      </c>
      <c r="E41" s="103">
        <v>0</v>
      </c>
    </row>
    <row r="42" spans="1:5" x14ac:dyDescent="0.2">
      <c r="A42" s="104"/>
      <c r="B42" s="105" t="s">
        <v>211</v>
      </c>
      <c r="C42" s="103">
        <f>SUM(C43:C44)</f>
        <v>0</v>
      </c>
      <c r="D42" s="103">
        <f>SUM(D43:D44)</f>
        <v>0</v>
      </c>
      <c r="E42" s="103">
        <f>SUM(E43:E44)</f>
        <v>0</v>
      </c>
    </row>
    <row r="43" spans="1:5" x14ac:dyDescent="0.2">
      <c r="A43" s="101"/>
      <c r="B43" s="106" t="s">
        <v>212</v>
      </c>
      <c r="C43" s="103">
        <v>0</v>
      </c>
      <c r="D43" s="103">
        <v>0</v>
      </c>
      <c r="E43" s="103">
        <v>0</v>
      </c>
    </row>
    <row r="44" spans="1:5" x14ac:dyDescent="0.2">
      <c r="A44" s="101"/>
      <c r="B44" s="106" t="s">
        <v>213</v>
      </c>
      <c r="C44" s="103">
        <v>0</v>
      </c>
      <c r="D44" s="103">
        <v>0</v>
      </c>
      <c r="E44" s="103">
        <v>0</v>
      </c>
    </row>
    <row r="45" spans="1:5" x14ac:dyDescent="0.2">
      <c r="A45" s="101"/>
      <c r="B45" s="102"/>
      <c r="C45" s="103"/>
      <c r="D45" s="103"/>
      <c r="E45" s="103"/>
    </row>
    <row r="46" spans="1:5" x14ac:dyDescent="0.2">
      <c r="A46" s="203"/>
      <c r="B46" s="205" t="s">
        <v>214</v>
      </c>
      <c r="C46" s="187">
        <f>C39-C42</f>
        <v>0</v>
      </c>
      <c r="D46" s="187">
        <f>D39-D42</f>
        <v>0</v>
      </c>
      <c r="E46" s="187">
        <f>E39-E42</f>
        <v>0</v>
      </c>
    </row>
    <row r="47" spans="1:5" ht="12" thickBot="1" x14ac:dyDescent="0.25">
      <c r="A47" s="204"/>
      <c r="B47" s="206"/>
      <c r="C47" s="188"/>
      <c r="D47" s="188"/>
      <c r="E47" s="188"/>
    </row>
    <row r="48" spans="1:5" ht="12" thickBot="1" x14ac:dyDescent="0.25"/>
    <row r="49" spans="1:5" x14ac:dyDescent="0.2">
      <c r="A49" s="189" t="s">
        <v>200</v>
      </c>
      <c r="B49" s="190"/>
      <c r="C49" s="99" t="s">
        <v>183</v>
      </c>
      <c r="D49" s="193" t="s">
        <v>185</v>
      </c>
      <c r="E49" s="99" t="s">
        <v>186</v>
      </c>
    </row>
    <row r="50" spans="1:5" ht="12" thickBot="1" x14ac:dyDescent="0.25">
      <c r="A50" s="191"/>
      <c r="B50" s="192"/>
      <c r="C50" s="100" t="s">
        <v>201</v>
      </c>
      <c r="D50" s="194"/>
      <c r="E50" s="100" t="s">
        <v>202</v>
      </c>
    </row>
    <row r="51" spans="1:5" x14ac:dyDescent="0.2">
      <c r="A51" s="201"/>
      <c r="B51" s="202"/>
      <c r="C51" s="103"/>
      <c r="D51" s="103"/>
      <c r="E51" s="103"/>
    </row>
    <row r="52" spans="1:5" x14ac:dyDescent="0.2">
      <c r="A52" s="101"/>
      <c r="B52" s="102" t="s">
        <v>215</v>
      </c>
      <c r="C52" s="103">
        <f>C10</f>
        <v>7285000</v>
      </c>
      <c r="D52" s="103">
        <f>D10</f>
        <v>8588126</v>
      </c>
      <c r="E52" s="103">
        <f>E10</f>
        <v>8588126</v>
      </c>
    </row>
    <row r="53" spans="1:5" x14ac:dyDescent="0.2">
      <c r="A53" s="101"/>
      <c r="B53" s="102" t="s">
        <v>216</v>
      </c>
      <c r="C53" s="103">
        <f>C54-C55</f>
        <v>0</v>
      </c>
      <c r="D53" s="103">
        <f>D54-D55</f>
        <v>0</v>
      </c>
      <c r="E53" s="103">
        <f>E54-E55</f>
        <v>0</v>
      </c>
    </row>
    <row r="54" spans="1:5" x14ac:dyDescent="0.2">
      <c r="A54" s="101"/>
      <c r="B54" s="106" t="s">
        <v>209</v>
      </c>
      <c r="C54" s="103">
        <v>0</v>
      </c>
      <c r="D54" s="103">
        <v>0</v>
      </c>
      <c r="E54" s="103">
        <v>0</v>
      </c>
    </row>
    <row r="55" spans="1:5" x14ac:dyDescent="0.2">
      <c r="A55" s="101"/>
      <c r="B55" s="106" t="s">
        <v>212</v>
      </c>
      <c r="C55" s="103">
        <v>0</v>
      </c>
      <c r="D55" s="103">
        <v>0</v>
      </c>
      <c r="E55" s="103">
        <v>0</v>
      </c>
    </row>
    <row r="56" spans="1:5" x14ac:dyDescent="0.2">
      <c r="A56" s="101"/>
      <c r="B56" s="102"/>
      <c r="C56" s="103"/>
      <c r="D56" s="103"/>
      <c r="E56" s="103"/>
    </row>
    <row r="57" spans="1:5" x14ac:dyDescent="0.2">
      <c r="A57" s="101"/>
      <c r="B57" s="102" t="s">
        <v>192</v>
      </c>
      <c r="C57" s="103">
        <f>C15</f>
        <v>7285000</v>
      </c>
      <c r="D57" s="103">
        <f>D15</f>
        <v>8288083</v>
      </c>
      <c r="E57" s="103">
        <f>E15</f>
        <v>8287630</v>
      </c>
    </row>
    <row r="58" spans="1:5" x14ac:dyDescent="0.2">
      <c r="A58" s="101"/>
      <c r="B58" s="102"/>
      <c r="C58" s="103"/>
      <c r="D58" s="103"/>
      <c r="E58" s="103"/>
    </row>
    <row r="59" spans="1:5" x14ac:dyDescent="0.2">
      <c r="A59" s="101"/>
      <c r="B59" s="102" t="s">
        <v>195</v>
      </c>
      <c r="C59" s="107">
        <v>0</v>
      </c>
      <c r="D59" s="103">
        <f>D19</f>
        <v>285425</v>
      </c>
      <c r="E59" s="103">
        <f>E19</f>
        <v>285425</v>
      </c>
    </row>
    <row r="60" spans="1:5" x14ac:dyDescent="0.2">
      <c r="A60" s="101"/>
      <c r="B60" s="102"/>
      <c r="C60" s="103"/>
      <c r="D60" s="103"/>
      <c r="E60" s="103"/>
    </row>
    <row r="61" spans="1:5" x14ac:dyDescent="0.2">
      <c r="A61" s="104"/>
      <c r="B61" s="105" t="s">
        <v>217</v>
      </c>
      <c r="C61" s="108">
        <f>C52+C53-C57+C59</f>
        <v>0</v>
      </c>
      <c r="D61" s="108">
        <f>D52+D53-D57+D59</f>
        <v>585468</v>
      </c>
      <c r="E61" s="108">
        <f>E52+E53-E57+E59</f>
        <v>585921</v>
      </c>
    </row>
    <row r="62" spans="1:5" x14ac:dyDescent="0.2">
      <c r="A62" s="104"/>
      <c r="B62" s="105" t="s">
        <v>218</v>
      </c>
      <c r="C62" s="108">
        <f>C61-C53</f>
        <v>0</v>
      </c>
      <c r="D62" s="108">
        <f>D61-D53</f>
        <v>585468</v>
      </c>
      <c r="E62" s="108">
        <f>E61-E53</f>
        <v>585921</v>
      </c>
    </row>
    <row r="63" spans="1:5" ht="12" thickBot="1" x14ac:dyDescent="0.25">
      <c r="A63" s="109"/>
      <c r="B63" s="110"/>
      <c r="C63" s="111"/>
      <c r="D63" s="111"/>
      <c r="E63" s="111"/>
    </row>
    <row r="64" spans="1:5" ht="12" thickBot="1" x14ac:dyDescent="0.25"/>
    <row r="65" spans="1:5" x14ac:dyDescent="0.2">
      <c r="A65" s="189" t="s">
        <v>200</v>
      </c>
      <c r="B65" s="190"/>
      <c r="C65" s="168" t="s">
        <v>207</v>
      </c>
      <c r="D65" s="193" t="s">
        <v>185</v>
      </c>
      <c r="E65" s="99" t="s">
        <v>186</v>
      </c>
    </row>
    <row r="66" spans="1:5" ht="12" thickBot="1" x14ac:dyDescent="0.25">
      <c r="A66" s="191"/>
      <c r="B66" s="192"/>
      <c r="C66" s="170"/>
      <c r="D66" s="194"/>
      <c r="E66" s="100" t="s">
        <v>202</v>
      </c>
    </row>
    <row r="67" spans="1:5" x14ac:dyDescent="0.2">
      <c r="A67" s="201"/>
      <c r="B67" s="202"/>
      <c r="C67" s="103"/>
      <c r="D67" s="103"/>
      <c r="E67" s="103"/>
    </row>
    <row r="68" spans="1:5" x14ac:dyDescent="0.2">
      <c r="A68" s="101"/>
      <c r="B68" s="102" t="s">
        <v>190</v>
      </c>
      <c r="C68" s="103">
        <f>C11</f>
        <v>0</v>
      </c>
      <c r="D68" s="103">
        <f>D11</f>
        <v>4458181</v>
      </c>
      <c r="E68" s="103">
        <f>E11</f>
        <v>4458181</v>
      </c>
    </row>
    <row r="69" spans="1:5" x14ac:dyDescent="0.2">
      <c r="A69" s="101"/>
      <c r="B69" s="102" t="s">
        <v>219</v>
      </c>
      <c r="C69" s="103">
        <f>C70-C71</f>
        <v>0</v>
      </c>
      <c r="D69" s="103">
        <f>D70-D71</f>
        <v>0</v>
      </c>
      <c r="E69" s="103">
        <f>E70-E71</f>
        <v>0</v>
      </c>
    </row>
    <row r="70" spans="1:5" x14ac:dyDescent="0.2">
      <c r="A70" s="101"/>
      <c r="B70" s="106" t="s">
        <v>210</v>
      </c>
      <c r="C70" s="103">
        <f>C41</f>
        <v>0</v>
      </c>
      <c r="D70" s="103">
        <f>D41</f>
        <v>0</v>
      </c>
      <c r="E70" s="103">
        <f>E41</f>
        <v>0</v>
      </c>
    </row>
    <row r="71" spans="1:5" x14ac:dyDescent="0.2">
      <c r="A71" s="101"/>
      <c r="B71" s="106" t="s">
        <v>213</v>
      </c>
      <c r="C71" s="103"/>
      <c r="D71" s="103"/>
      <c r="E71" s="103"/>
    </row>
    <row r="72" spans="1:5" x14ac:dyDescent="0.2">
      <c r="A72" s="101"/>
      <c r="B72" s="102"/>
      <c r="C72" s="103"/>
      <c r="D72" s="103"/>
      <c r="E72" s="103"/>
    </row>
    <row r="73" spans="1:5" x14ac:dyDescent="0.2">
      <c r="A73" s="101"/>
      <c r="B73" s="102" t="s">
        <v>220</v>
      </c>
      <c r="C73" s="103">
        <f>C16</f>
        <v>0</v>
      </c>
      <c r="D73" s="103">
        <f>D16</f>
        <v>4458192</v>
      </c>
      <c r="E73" s="103">
        <f>E16</f>
        <v>4458192</v>
      </c>
    </row>
    <row r="74" spans="1:5" x14ac:dyDescent="0.2">
      <c r="A74" s="101"/>
      <c r="B74" s="102"/>
      <c r="C74" s="103"/>
      <c r="D74" s="103"/>
      <c r="E74" s="103"/>
    </row>
    <row r="75" spans="1:5" x14ac:dyDescent="0.2">
      <c r="A75" s="101"/>
      <c r="B75" s="102" t="s">
        <v>196</v>
      </c>
      <c r="C75" s="107">
        <v>0</v>
      </c>
      <c r="D75" s="103">
        <f>D20</f>
        <v>1025060</v>
      </c>
      <c r="E75" s="103">
        <f>E20</f>
        <v>1025060</v>
      </c>
    </row>
    <row r="76" spans="1:5" x14ac:dyDescent="0.2">
      <c r="A76" s="101"/>
      <c r="B76" s="102"/>
      <c r="C76" s="103"/>
      <c r="D76" s="103"/>
      <c r="E76" s="103"/>
    </row>
    <row r="77" spans="1:5" x14ac:dyDescent="0.2">
      <c r="A77" s="104"/>
      <c r="B77" s="105" t="s">
        <v>221</v>
      </c>
      <c r="C77" s="108">
        <f>C68+C69-C73+C75</f>
        <v>0</v>
      </c>
      <c r="D77" s="108">
        <f>D68+D69-D73+D75</f>
        <v>1025049</v>
      </c>
      <c r="E77" s="108">
        <f>E68+E69-E73+E75</f>
        <v>1025049</v>
      </c>
    </row>
    <row r="78" spans="1:5" x14ac:dyDescent="0.2">
      <c r="A78" s="203"/>
      <c r="B78" s="205" t="s">
        <v>222</v>
      </c>
      <c r="C78" s="187">
        <f>C77-C69</f>
        <v>0</v>
      </c>
      <c r="D78" s="187">
        <f>D77-D69</f>
        <v>1025049</v>
      </c>
      <c r="E78" s="187">
        <f>E77-E69</f>
        <v>1025049</v>
      </c>
    </row>
    <row r="79" spans="1:5" ht="12" thickBot="1" x14ac:dyDescent="0.25">
      <c r="A79" s="204"/>
      <c r="B79" s="206"/>
      <c r="C79" s="188"/>
      <c r="D79" s="188"/>
      <c r="E79" s="188"/>
    </row>
    <row r="80" spans="1:5" x14ac:dyDescent="0.2">
      <c r="A80" s="112"/>
      <c r="B80" s="112"/>
      <c r="C80" s="113"/>
      <c r="D80" s="113"/>
      <c r="E80" s="113"/>
    </row>
  </sheetData>
  <mergeCells count="27">
    <mergeCell ref="C46:C47"/>
    <mergeCell ref="D46:D47"/>
    <mergeCell ref="D78:D79"/>
    <mergeCell ref="A46:A47"/>
    <mergeCell ref="B46:B47"/>
    <mergeCell ref="A6:B7"/>
    <mergeCell ref="D6:D7"/>
    <mergeCell ref="A27:B27"/>
    <mergeCell ref="A36:B37"/>
    <mergeCell ref="C36:C37"/>
    <mergeCell ref="D36:D37"/>
    <mergeCell ref="E46:E47"/>
    <mergeCell ref="A49:B50"/>
    <mergeCell ref="D49:D50"/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</mergeCells>
  <pageMargins left="0.70866141732283472" right="0.70866141732283472" top="0.70866141732283472" bottom="0.35433070866141736" header="0.31496062992125984" footer="0.31496062992125984"/>
  <pageSetup scale="7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zoomScale="120" zoomScaleNormal="120" workbookViewId="0">
      <pane xSplit="3" ySplit="7" topLeftCell="D54" activePane="bottomRight" state="frozen"/>
      <selection pane="topRight" activeCell="D1" sqref="D1"/>
      <selection pane="bottomLeft" activeCell="A8" sqref="A8"/>
      <selection pane="bottomRight" activeCell="H65" sqref="H65"/>
    </sheetView>
  </sheetViews>
  <sheetFormatPr baseColWidth="10" defaultRowHeight="11.25" x14ac:dyDescent="0.2"/>
  <cols>
    <col min="1" max="1" width="1.5703125" style="46" customWidth="1"/>
    <col min="2" max="2" width="1.7109375" style="46" customWidth="1"/>
    <col min="3" max="3" width="46.42578125" style="46" customWidth="1"/>
    <col min="4" max="9" width="12.85546875" style="46" customWidth="1"/>
    <col min="10" max="16384" width="11.42578125" style="46"/>
  </cols>
  <sheetData>
    <row r="1" spans="1:9" x14ac:dyDescent="0.2">
      <c r="A1" s="157" t="str">
        <f>'formato 1'!A1:G1</f>
        <v>INSTITUTO TLAXCALTECA DE LA JUVENTUD</v>
      </c>
      <c r="B1" s="158"/>
      <c r="C1" s="158"/>
      <c r="D1" s="158"/>
      <c r="E1" s="158"/>
      <c r="F1" s="158"/>
      <c r="G1" s="158"/>
      <c r="H1" s="158"/>
      <c r="I1" s="159"/>
    </row>
    <row r="2" spans="1:9" x14ac:dyDescent="0.2">
      <c r="A2" s="195" t="s">
        <v>223</v>
      </c>
      <c r="B2" s="196"/>
      <c r="C2" s="196"/>
      <c r="D2" s="196"/>
      <c r="E2" s="196"/>
      <c r="F2" s="196"/>
      <c r="G2" s="196"/>
      <c r="H2" s="196"/>
      <c r="I2" s="197"/>
    </row>
    <row r="3" spans="1:9" x14ac:dyDescent="0.2">
      <c r="A3" s="195" t="s">
        <v>562</v>
      </c>
      <c r="B3" s="196"/>
      <c r="C3" s="196"/>
      <c r="D3" s="196"/>
      <c r="E3" s="196"/>
      <c r="F3" s="196"/>
      <c r="G3" s="196"/>
      <c r="H3" s="196"/>
      <c r="I3" s="197"/>
    </row>
    <row r="4" spans="1:9" ht="12" thickBot="1" x14ac:dyDescent="0.25">
      <c r="A4" s="198" t="s">
        <v>1</v>
      </c>
      <c r="B4" s="199"/>
      <c r="C4" s="199"/>
      <c r="D4" s="199"/>
      <c r="E4" s="199"/>
      <c r="F4" s="199"/>
      <c r="G4" s="199"/>
      <c r="H4" s="199"/>
      <c r="I4" s="200"/>
    </row>
    <row r="5" spans="1:9" ht="12" thickBot="1" x14ac:dyDescent="0.25">
      <c r="A5" s="157"/>
      <c r="B5" s="158"/>
      <c r="C5" s="159"/>
      <c r="D5" s="177" t="s">
        <v>224</v>
      </c>
      <c r="E5" s="178"/>
      <c r="F5" s="178"/>
      <c r="G5" s="178"/>
      <c r="H5" s="179"/>
      <c r="I5" s="193" t="s">
        <v>225</v>
      </c>
    </row>
    <row r="6" spans="1:9" x14ac:dyDescent="0.2">
      <c r="A6" s="195" t="s">
        <v>200</v>
      </c>
      <c r="B6" s="196"/>
      <c r="C6" s="197"/>
      <c r="D6" s="193" t="s">
        <v>227</v>
      </c>
      <c r="E6" s="168" t="s">
        <v>228</v>
      </c>
      <c r="F6" s="193" t="s">
        <v>229</v>
      </c>
      <c r="G6" s="193" t="s">
        <v>185</v>
      </c>
      <c r="H6" s="193" t="s">
        <v>230</v>
      </c>
      <c r="I6" s="228"/>
    </row>
    <row r="7" spans="1:9" ht="12" thickBot="1" x14ac:dyDescent="0.25">
      <c r="A7" s="198" t="s">
        <v>226</v>
      </c>
      <c r="B7" s="199"/>
      <c r="C7" s="200"/>
      <c r="D7" s="194"/>
      <c r="E7" s="170"/>
      <c r="F7" s="194"/>
      <c r="G7" s="194"/>
      <c r="H7" s="194"/>
      <c r="I7" s="194"/>
    </row>
    <row r="8" spans="1:9" x14ac:dyDescent="0.2">
      <c r="A8" s="224"/>
      <c r="B8" s="225"/>
      <c r="C8" s="226"/>
      <c r="D8" s="114"/>
      <c r="E8" s="114"/>
      <c r="F8" s="114"/>
      <c r="G8" s="114"/>
      <c r="H8" s="114"/>
      <c r="I8" s="114"/>
    </row>
    <row r="9" spans="1:9" x14ac:dyDescent="0.2">
      <c r="A9" s="216" t="s">
        <v>231</v>
      </c>
      <c r="B9" s="217"/>
      <c r="C9" s="227"/>
      <c r="D9" s="114"/>
      <c r="E9" s="114"/>
      <c r="F9" s="114"/>
      <c r="G9" s="114"/>
      <c r="H9" s="114"/>
      <c r="I9" s="114"/>
    </row>
    <row r="10" spans="1:9" x14ac:dyDescent="0.2">
      <c r="A10" s="115"/>
      <c r="B10" s="219" t="s">
        <v>232</v>
      </c>
      <c r="C10" s="220"/>
      <c r="D10" s="114">
        <v>0</v>
      </c>
      <c r="E10" s="114">
        <v>0</v>
      </c>
      <c r="F10" s="114">
        <v>0</v>
      </c>
      <c r="G10" s="114">
        <v>0</v>
      </c>
      <c r="H10" s="114">
        <v>0</v>
      </c>
      <c r="I10" s="114">
        <v>0</v>
      </c>
    </row>
    <row r="11" spans="1:9" x14ac:dyDescent="0.2">
      <c r="A11" s="115"/>
      <c r="B11" s="219" t="s">
        <v>233</v>
      </c>
      <c r="C11" s="220"/>
      <c r="D11" s="114">
        <v>0</v>
      </c>
      <c r="E11" s="114">
        <v>0</v>
      </c>
      <c r="F11" s="114">
        <v>0</v>
      </c>
      <c r="G11" s="114">
        <v>0</v>
      </c>
      <c r="H11" s="114">
        <v>0</v>
      </c>
      <c r="I11" s="114">
        <v>0</v>
      </c>
    </row>
    <row r="12" spans="1:9" x14ac:dyDescent="0.2">
      <c r="A12" s="115"/>
      <c r="B12" s="219" t="s">
        <v>234</v>
      </c>
      <c r="C12" s="220"/>
      <c r="D12" s="114">
        <v>0</v>
      </c>
      <c r="E12" s="114">
        <v>0</v>
      </c>
      <c r="F12" s="114">
        <v>0</v>
      </c>
      <c r="G12" s="114">
        <v>0</v>
      </c>
      <c r="H12" s="114">
        <v>0</v>
      </c>
      <c r="I12" s="114">
        <v>0</v>
      </c>
    </row>
    <row r="13" spans="1:9" x14ac:dyDescent="0.2">
      <c r="A13" s="115"/>
      <c r="B13" s="219" t="s">
        <v>235</v>
      </c>
      <c r="C13" s="220"/>
      <c r="D13" s="114">
        <v>0</v>
      </c>
      <c r="E13" s="114">
        <v>0</v>
      </c>
      <c r="F13" s="114">
        <v>0</v>
      </c>
      <c r="G13" s="114">
        <v>0</v>
      </c>
      <c r="H13" s="114">
        <v>0</v>
      </c>
      <c r="I13" s="114">
        <v>0</v>
      </c>
    </row>
    <row r="14" spans="1:9" x14ac:dyDescent="0.2">
      <c r="A14" s="115"/>
      <c r="B14" s="219" t="s">
        <v>236</v>
      </c>
      <c r="C14" s="220"/>
      <c r="D14" s="114">
        <v>0</v>
      </c>
      <c r="E14" s="114">
        <v>12</v>
      </c>
      <c r="F14" s="114">
        <f>D14+E14</f>
        <v>12</v>
      </c>
      <c r="G14" s="114">
        <v>12</v>
      </c>
      <c r="H14" s="114">
        <f>G14</f>
        <v>12</v>
      </c>
      <c r="I14" s="114">
        <f>F14-G14</f>
        <v>0</v>
      </c>
    </row>
    <row r="15" spans="1:9" x14ac:dyDescent="0.2">
      <c r="A15" s="115"/>
      <c r="B15" s="219" t="s">
        <v>237</v>
      </c>
      <c r="C15" s="220"/>
      <c r="D15" s="114">
        <v>0</v>
      </c>
      <c r="E15" s="114">
        <v>0</v>
      </c>
      <c r="F15" s="114">
        <v>0</v>
      </c>
      <c r="G15" s="114">
        <v>0</v>
      </c>
      <c r="H15" s="114">
        <v>0</v>
      </c>
      <c r="I15" s="114">
        <v>0</v>
      </c>
    </row>
    <row r="16" spans="1:9" x14ac:dyDescent="0.2">
      <c r="A16" s="115"/>
      <c r="B16" s="219" t="s">
        <v>238</v>
      </c>
      <c r="C16" s="220"/>
      <c r="D16" s="114">
        <v>0</v>
      </c>
      <c r="E16" s="114">
        <v>0</v>
      </c>
      <c r="F16" s="114">
        <v>0</v>
      </c>
      <c r="G16" s="114">
        <v>0</v>
      </c>
      <c r="H16" s="114">
        <v>0</v>
      </c>
      <c r="I16" s="114">
        <v>0</v>
      </c>
    </row>
    <row r="17" spans="1:9" x14ac:dyDescent="0.2">
      <c r="A17" s="115"/>
      <c r="B17" s="222" t="s">
        <v>507</v>
      </c>
      <c r="C17" s="220"/>
      <c r="D17" s="116">
        <f t="shared" ref="D17:I17" si="0">SUM(D18:D28)</f>
        <v>7285000</v>
      </c>
      <c r="E17" s="116">
        <f t="shared" si="0"/>
        <v>1303114</v>
      </c>
      <c r="F17" s="116">
        <f t="shared" si="0"/>
        <v>8588114</v>
      </c>
      <c r="G17" s="116">
        <f t="shared" si="0"/>
        <v>8588114</v>
      </c>
      <c r="H17" s="116">
        <f t="shared" si="0"/>
        <v>8588114</v>
      </c>
      <c r="I17" s="116">
        <f t="shared" si="0"/>
        <v>0</v>
      </c>
    </row>
    <row r="18" spans="1:9" x14ac:dyDescent="0.2">
      <c r="A18" s="115"/>
      <c r="B18" s="117"/>
      <c r="C18" s="118" t="s">
        <v>239</v>
      </c>
      <c r="D18" s="114">
        <v>7285000</v>
      </c>
      <c r="E18" s="114">
        <v>1303114</v>
      </c>
      <c r="F18" s="114">
        <f>D18+E18</f>
        <v>8588114</v>
      </c>
      <c r="G18" s="114">
        <v>8588114</v>
      </c>
      <c r="H18" s="114">
        <f>G18</f>
        <v>8588114</v>
      </c>
      <c r="I18" s="114">
        <f>F18-G18</f>
        <v>0</v>
      </c>
    </row>
    <row r="19" spans="1:9" x14ac:dyDescent="0.2">
      <c r="A19" s="115"/>
      <c r="B19" s="117"/>
      <c r="C19" s="118" t="s">
        <v>240</v>
      </c>
      <c r="D19" s="114">
        <v>0</v>
      </c>
      <c r="E19" s="114">
        <v>0</v>
      </c>
      <c r="F19" s="114">
        <v>0</v>
      </c>
      <c r="G19" s="114">
        <v>0</v>
      </c>
      <c r="H19" s="114">
        <v>0</v>
      </c>
      <c r="I19" s="114">
        <v>0</v>
      </c>
    </row>
    <row r="20" spans="1:9" x14ac:dyDescent="0.2">
      <c r="A20" s="115"/>
      <c r="B20" s="117"/>
      <c r="C20" s="118" t="s">
        <v>241</v>
      </c>
      <c r="D20" s="114">
        <v>0</v>
      </c>
      <c r="E20" s="114">
        <v>0</v>
      </c>
      <c r="F20" s="114">
        <v>0</v>
      </c>
      <c r="G20" s="114">
        <v>0</v>
      </c>
      <c r="H20" s="114">
        <v>0</v>
      </c>
      <c r="I20" s="114">
        <v>0</v>
      </c>
    </row>
    <row r="21" spans="1:9" x14ac:dyDescent="0.2">
      <c r="A21" s="115"/>
      <c r="B21" s="117"/>
      <c r="C21" s="118" t="s">
        <v>242</v>
      </c>
      <c r="D21" s="114">
        <v>0</v>
      </c>
      <c r="E21" s="114">
        <v>0</v>
      </c>
      <c r="F21" s="114">
        <v>0</v>
      </c>
      <c r="G21" s="114">
        <v>0</v>
      </c>
      <c r="H21" s="114">
        <v>0</v>
      </c>
      <c r="I21" s="114">
        <v>0</v>
      </c>
    </row>
    <row r="22" spans="1:9" x14ac:dyDescent="0.2">
      <c r="A22" s="115"/>
      <c r="B22" s="117"/>
      <c r="C22" s="118" t="s">
        <v>243</v>
      </c>
      <c r="D22" s="114">
        <v>0</v>
      </c>
      <c r="E22" s="114">
        <v>0</v>
      </c>
      <c r="F22" s="114">
        <v>0</v>
      </c>
      <c r="G22" s="114">
        <v>0</v>
      </c>
      <c r="H22" s="114">
        <v>0</v>
      </c>
      <c r="I22" s="114">
        <v>0</v>
      </c>
    </row>
    <row r="23" spans="1:9" x14ac:dyDescent="0.2">
      <c r="A23" s="115"/>
      <c r="B23" s="117"/>
      <c r="C23" s="118" t="s">
        <v>244</v>
      </c>
      <c r="D23" s="114">
        <v>0</v>
      </c>
      <c r="E23" s="114">
        <v>0</v>
      </c>
      <c r="F23" s="114">
        <v>0</v>
      </c>
      <c r="G23" s="114">
        <v>0</v>
      </c>
      <c r="H23" s="114">
        <v>0</v>
      </c>
      <c r="I23" s="114">
        <v>0</v>
      </c>
    </row>
    <row r="24" spans="1:9" x14ac:dyDescent="0.2">
      <c r="A24" s="115"/>
      <c r="B24" s="117"/>
      <c r="C24" s="118" t="s">
        <v>245</v>
      </c>
      <c r="D24" s="114">
        <v>0</v>
      </c>
      <c r="E24" s="114">
        <v>0</v>
      </c>
      <c r="F24" s="114">
        <v>0</v>
      </c>
      <c r="G24" s="114">
        <v>0</v>
      </c>
      <c r="H24" s="114">
        <v>0</v>
      </c>
      <c r="I24" s="114">
        <v>0</v>
      </c>
    </row>
    <row r="25" spans="1:9" x14ac:dyDescent="0.2">
      <c r="A25" s="115"/>
      <c r="B25" s="117"/>
      <c r="C25" s="118" t="s">
        <v>246</v>
      </c>
      <c r="D25" s="114">
        <v>0</v>
      </c>
      <c r="E25" s="114">
        <v>0</v>
      </c>
      <c r="F25" s="114">
        <v>0</v>
      </c>
      <c r="G25" s="114">
        <v>0</v>
      </c>
      <c r="H25" s="114">
        <v>0</v>
      </c>
      <c r="I25" s="114">
        <v>0</v>
      </c>
    </row>
    <row r="26" spans="1:9" x14ac:dyDescent="0.2">
      <c r="A26" s="115"/>
      <c r="B26" s="117"/>
      <c r="C26" s="118" t="s">
        <v>247</v>
      </c>
      <c r="D26" s="114">
        <v>0</v>
      </c>
      <c r="E26" s="114">
        <v>0</v>
      </c>
      <c r="F26" s="114">
        <v>0</v>
      </c>
      <c r="G26" s="114">
        <v>0</v>
      </c>
      <c r="H26" s="114">
        <v>0</v>
      </c>
      <c r="I26" s="114">
        <v>0</v>
      </c>
    </row>
    <row r="27" spans="1:9" x14ac:dyDescent="0.2">
      <c r="A27" s="115"/>
      <c r="B27" s="117"/>
      <c r="C27" s="118" t="s">
        <v>248</v>
      </c>
      <c r="D27" s="114">
        <v>0</v>
      </c>
      <c r="E27" s="114">
        <v>0</v>
      </c>
      <c r="F27" s="114">
        <v>0</v>
      </c>
      <c r="G27" s="114">
        <v>0</v>
      </c>
      <c r="H27" s="114">
        <v>0</v>
      </c>
      <c r="I27" s="114">
        <v>0</v>
      </c>
    </row>
    <row r="28" spans="1:9" ht="22.5" x14ac:dyDescent="0.2">
      <c r="A28" s="115"/>
      <c r="B28" s="117"/>
      <c r="C28" s="123" t="s">
        <v>249</v>
      </c>
      <c r="D28" s="114">
        <v>0</v>
      </c>
      <c r="E28" s="114">
        <v>0</v>
      </c>
      <c r="F28" s="114">
        <v>0</v>
      </c>
      <c r="G28" s="114">
        <v>0</v>
      </c>
      <c r="H28" s="114">
        <v>0</v>
      </c>
      <c r="I28" s="114">
        <v>0</v>
      </c>
    </row>
    <row r="29" spans="1:9" x14ac:dyDescent="0.2">
      <c r="A29" s="115"/>
      <c r="B29" s="219" t="s">
        <v>250</v>
      </c>
      <c r="C29" s="220"/>
      <c r="D29" s="114">
        <f t="shared" ref="D29:I29" si="1">SUM(D30:D34)</f>
        <v>0</v>
      </c>
      <c r="E29" s="114">
        <f t="shared" si="1"/>
        <v>0</v>
      </c>
      <c r="F29" s="114">
        <f t="shared" si="1"/>
        <v>0</v>
      </c>
      <c r="G29" s="114">
        <f t="shared" si="1"/>
        <v>0</v>
      </c>
      <c r="H29" s="114">
        <f t="shared" si="1"/>
        <v>0</v>
      </c>
      <c r="I29" s="114">
        <f t="shared" si="1"/>
        <v>0</v>
      </c>
    </row>
    <row r="30" spans="1:9" x14ac:dyDescent="0.2">
      <c r="A30" s="115"/>
      <c r="B30" s="117"/>
      <c r="C30" s="118" t="s">
        <v>251</v>
      </c>
      <c r="D30" s="114">
        <v>0</v>
      </c>
      <c r="E30" s="114">
        <v>0</v>
      </c>
      <c r="F30" s="114">
        <v>0</v>
      </c>
      <c r="G30" s="114">
        <v>0</v>
      </c>
      <c r="H30" s="114">
        <v>0</v>
      </c>
      <c r="I30" s="114">
        <v>0</v>
      </c>
    </row>
    <row r="31" spans="1:9" x14ac:dyDescent="0.2">
      <c r="A31" s="115"/>
      <c r="B31" s="117"/>
      <c r="C31" s="118" t="s">
        <v>252</v>
      </c>
      <c r="D31" s="114">
        <v>0</v>
      </c>
      <c r="E31" s="114">
        <v>0</v>
      </c>
      <c r="F31" s="114">
        <v>0</v>
      </c>
      <c r="G31" s="114">
        <v>0</v>
      </c>
      <c r="H31" s="114">
        <v>0</v>
      </c>
      <c r="I31" s="114">
        <v>0</v>
      </c>
    </row>
    <row r="32" spans="1:9" x14ac:dyDescent="0.2">
      <c r="A32" s="115"/>
      <c r="B32" s="117"/>
      <c r="C32" s="118" t="s">
        <v>253</v>
      </c>
      <c r="D32" s="114">
        <v>0</v>
      </c>
      <c r="E32" s="114">
        <v>0</v>
      </c>
      <c r="F32" s="114">
        <v>0</v>
      </c>
      <c r="G32" s="114">
        <v>0</v>
      </c>
      <c r="H32" s="114">
        <v>0</v>
      </c>
      <c r="I32" s="114">
        <v>0</v>
      </c>
    </row>
    <row r="33" spans="1:9" x14ac:dyDescent="0.2">
      <c r="A33" s="115"/>
      <c r="B33" s="117"/>
      <c r="C33" s="118" t="s">
        <v>254</v>
      </c>
      <c r="D33" s="114">
        <v>0</v>
      </c>
      <c r="E33" s="114">
        <v>0</v>
      </c>
      <c r="F33" s="114">
        <v>0</v>
      </c>
      <c r="G33" s="114">
        <v>0</v>
      </c>
      <c r="H33" s="114">
        <v>0</v>
      </c>
      <c r="I33" s="114">
        <v>0</v>
      </c>
    </row>
    <row r="34" spans="1:9" x14ac:dyDescent="0.2">
      <c r="A34" s="115"/>
      <c r="B34" s="117"/>
      <c r="C34" s="118" t="s">
        <v>255</v>
      </c>
      <c r="D34" s="114">
        <v>0</v>
      </c>
      <c r="E34" s="114">
        <v>0</v>
      </c>
      <c r="F34" s="114">
        <v>0</v>
      </c>
      <c r="G34" s="114">
        <v>0</v>
      </c>
      <c r="H34" s="114">
        <v>0</v>
      </c>
      <c r="I34" s="114">
        <v>0</v>
      </c>
    </row>
    <row r="35" spans="1:9" x14ac:dyDescent="0.2">
      <c r="A35" s="115"/>
      <c r="B35" s="219" t="s">
        <v>256</v>
      </c>
      <c r="C35" s="220"/>
      <c r="D35" s="114">
        <v>0</v>
      </c>
      <c r="E35" s="114">
        <v>0</v>
      </c>
      <c r="F35" s="114">
        <v>0</v>
      </c>
      <c r="G35" s="114">
        <v>0</v>
      </c>
      <c r="H35" s="114">
        <v>0</v>
      </c>
      <c r="I35" s="114">
        <v>0</v>
      </c>
    </row>
    <row r="36" spans="1:9" x14ac:dyDescent="0.2">
      <c r="A36" s="115"/>
      <c r="B36" s="219" t="s">
        <v>257</v>
      </c>
      <c r="C36" s="220"/>
      <c r="D36" s="114">
        <f>SUM(D37)</f>
        <v>0</v>
      </c>
      <c r="E36" s="114">
        <f>SUM(E37)</f>
        <v>0</v>
      </c>
      <c r="F36" s="114">
        <f>SUM(F37)</f>
        <v>0</v>
      </c>
      <c r="G36" s="114">
        <f>SUM(G37)</f>
        <v>0</v>
      </c>
      <c r="H36" s="114">
        <f>SUM(H37)</f>
        <v>0</v>
      </c>
      <c r="I36" s="114">
        <v>0</v>
      </c>
    </row>
    <row r="37" spans="1:9" x14ac:dyDescent="0.2">
      <c r="A37" s="115"/>
      <c r="B37" s="117"/>
      <c r="C37" s="118" t="s">
        <v>258</v>
      </c>
      <c r="D37" s="114">
        <v>0</v>
      </c>
      <c r="E37" s="114">
        <v>0</v>
      </c>
      <c r="F37" s="114">
        <v>0</v>
      </c>
      <c r="G37" s="114">
        <v>0</v>
      </c>
      <c r="H37" s="114">
        <v>0</v>
      </c>
      <c r="I37" s="114">
        <v>0</v>
      </c>
    </row>
    <row r="38" spans="1:9" x14ac:dyDescent="0.2">
      <c r="A38" s="115"/>
      <c r="B38" s="219" t="s">
        <v>259</v>
      </c>
      <c r="C38" s="220"/>
      <c r="D38" s="114">
        <f>SUM(D39:D40)</f>
        <v>0</v>
      </c>
      <c r="E38" s="114">
        <f>SUM(E39:E40)</f>
        <v>0</v>
      </c>
      <c r="F38" s="114">
        <f>SUM(F39:F40)</f>
        <v>0</v>
      </c>
      <c r="G38" s="114">
        <f>SUM(G39:G40)</f>
        <v>0</v>
      </c>
      <c r="H38" s="114">
        <f>SUM(H39:H40)</f>
        <v>0</v>
      </c>
      <c r="I38" s="114">
        <v>0</v>
      </c>
    </row>
    <row r="39" spans="1:9" x14ac:dyDescent="0.2">
      <c r="A39" s="115"/>
      <c r="B39" s="117"/>
      <c r="C39" s="118" t="s">
        <v>260</v>
      </c>
      <c r="D39" s="114">
        <v>0</v>
      </c>
      <c r="E39" s="114">
        <v>0</v>
      </c>
      <c r="F39" s="114">
        <v>0</v>
      </c>
      <c r="G39" s="114">
        <v>0</v>
      </c>
      <c r="H39" s="114">
        <v>0</v>
      </c>
      <c r="I39" s="114">
        <v>0</v>
      </c>
    </row>
    <row r="40" spans="1:9" x14ac:dyDescent="0.2">
      <c r="A40" s="115"/>
      <c r="B40" s="117"/>
      <c r="C40" s="118" t="s">
        <v>261</v>
      </c>
      <c r="D40" s="114">
        <v>0</v>
      </c>
      <c r="E40" s="114">
        <v>0</v>
      </c>
      <c r="F40" s="114">
        <v>0</v>
      </c>
      <c r="G40" s="114">
        <v>0</v>
      </c>
      <c r="H40" s="114">
        <v>0</v>
      </c>
      <c r="I40" s="114">
        <v>0</v>
      </c>
    </row>
    <row r="41" spans="1:9" x14ac:dyDescent="0.2">
      <c r="A41" s="119"/>
      <c r="B41" s="120"/>
      <c r="C41" s="121"/>
      <c r="D41" s="114"/>
      <c r="E41" s="114"/>
      <c r="F41" s="114"/>
      <c r="G41" s="114"/>
      <c r="H41" s="114"/>
      <c r="I41" s="114"/>
    </row>
    <row r="42" spans="1:9" x14ac:dyDescent="0.2">
      <c r="A42" s="211" t="s">
        <v>508</v>
      </c>
      <c r="B42" s="217"/>
      <c r="C42" s="218"/>
      <c r="D42" s="116">
        <f>D10+D11+D12+D13+D14+D15+D16+D29+D35+D36+D38+D17</f>
        <v>7285000</v>
      </c>
      <c r="E42" s="116">
        <f t="shared" ref="E42:I42" si="2">E10+E11+E12+E13+E14+E15+E16+E29+E35+E36+E38+E17</f>
        <v>1303126</v>
      </c>
      <c r="F42" s="116">
        <f t="shared" si="2"/>
        <v>8588126</v>
      </c>
      <c r="G42" s="116">
        <f t="shared" si="2"/>
        <v>8588126</v>
      </c>
      <c r="H42" s="116">
        <f t="shared" si="2"/>
        <v>8588126</v>
      </c>
      <c r="I42" s="116">
        <f t="shared" si="2"/>
        <v>0</v>
      </c>
    </row>
    <row r="43" spans="1:9" x14ac:dyDescent="0.2">
      <c r="A43" s="216" t="s">
        <v>262</v>
      </c>
      <c r="B43" s="217"/>
      <c r="C43" s="218"/>
      <c r="D43" s="122"/>
      <c r="E43" s="122"/>
      <c r="F43" s="122"/>
      <c r="G43" s="122"/>
      <c r="H43" s="122"/>
      <c r="I43" s="114"/>
    </row>
    <row r="44" spans="1:9" x14ac:dyDescent="0.2">
      <c r="A44" s="119"/>
      <c r="B44" s="120"/>
      <c r="C44" s="121"/>
      <c r="D44" s="114"/>
      <c r="E44" s="114"/>
      <c r="F44" s="114"/>
      <c r="G44" s="114"/>
      <c r="H44" s="114"/>
      <c r="I44" s="114"/>
    </row>
    <row r="45" spans="1:9" x14ac:dyDescent="0.2">
      <c r="A45" s="216" t="s">
        <v>263</v>
      </c>
      <c r="B45" s="217"/>
      <c r="C45" s="218"/>
      <c r="D45" s="114"/>
      <c r="E45" s="114"/>
      <c r="F45" s="114"/>
      <c r="G45" s="114"/>
      <c r="H45" s="114"/>
      <c r="I45" s="114"/>
    </row>
    <row r="46" spans="1:9" x14ac:dyDescent="0.2">
      <c r="A46" s="115"/>
      <c r="B46" s="219" t="s">
        <v>264</v>
      </c>
      <c r="C46" s="220"/>
      <c r="D46" s="114">
        <f t="shared" ref="D46:I46" si="3">SUM(D47:D54)</f>
        <v>0</v>
      </c>
      <c r="E46" s="114">
        <f t="shared" si="3"/>
        <v>0</v>
      </c>
      <c r="F46" s="114">
        <f t="shared" si="3"/>
        <v>0</v>
      </c>
      <c r="G46" s="114">
        <f t="shared" si="3"/>
        <v>0</v>
      </c>
      <c r="H46" s="114">
        <f t="shared" si="3"/>
        <v>0</v>
      </c>
      <c r="I46" s="114">
        <f t="shared" si="3"/>
        <v>0</v>
      </c>
    </row>
    <row r="47" spans="1:9" ht="22.5" x14ac:dyDescent="0.2">
      <c r="A47" s="115"/>
      <c r="B47" s="117"/>
      <c r="C47" s="123" t="s">
        <v>265</v>
      </c>
      <c r="D47" s="114">
        <v>0</v>
      </c>
      <c r="E47" s="114">
        <v>0</v>
      </c>
      <c r="F47" s="114">
        <v>0</v>
      </c>
      <c r="G47" s="114">
        <v>0</v>
      </c>
      <c r="H47" s="114">
        <v>0</v>
      </c>
      <c r="I47" s="114">
        <v>0</v>
      </c>
    </row>
    <row r="48" spans="1:9" x14ac:dyDescent="0.2">
      <c r="A48" s="115"/>
      <c r="B48" s="117"/>
      <c r="C48" s="118" t="s">
        <v>266</v>
      </c>
      <c r="D48" s="114">
        <v>0</v>
      </c>
      <c r="E48" s="114">
        <v>0</v>
      </c>
      <c r="F48" s="114">
        <v>0</v>
      </c>
      <c r="G48" s="114">
        <v>0</v>
      </c>
      <c r="H48" s="114">
        <v>0</v>
      </c>
      <c r="I48" s="114">
        <v>0</v>
      </c>
    </row>
    <row r="49" spans="1:9" x14ac:dyDescent="0.2">
      <c r="A49" s="115"/>
      <c r="B49" s="117"/>
      <c r="C49" s="118" t="s">
        <v>267</v>
      </c>
      <c r="D49" s="114">
        <v>0</v>
      </c>
      <c r="E49" s="114">
        <v>0</v>
      </c>
      <c r="F49" s="114">
        <v>0</v>
      </c>
      <c r="G49" s="114">
        <v>0</v>
      </c>
      <c r="H49" s="114">
        <v>0</v>
      </c>
      <c r="I49" s="114">
        <v>0</v>
      </c>
    </row>
    <row r="50" spans="1:9" ht="33.75" x14ac:dyDescent="0.2">
      <c r="A50" s="115"/>
      <c r="B50" s="117"/>
      <c r="C50" s="123" t="s">
        <v>268</v>
      </c>
      <c r="D50" s="114">
        <v>0</v>
      </c>
      <c r="E50" s="114">
        <v>0</v>
      </c>
      <c r="F50" s="114">
        <v>0</v>
      </c>
      <c r="G50" s="114">
        <v>0</v>
      </c>
      <c r="H50" s="114">
        <v>0</v>
      </c>
      <c r="I50" s="114">
        <v>0</v>
      </c>
    </row>
    <row r="51" spans="1:9" x14ac:dyDescent="0.2">
      <c r="A51" s="115"/>
      <c r="B51" s="117"/>
      <c r="C51" s="118" t="s">
        <v>269</v>
      </c>
      <c r="D51" s="114">
        <v>0</v>
      </c>
      <c r="E51" s="114">
        <v>0</v>
      </c>
      <c r="F51" s="114">
        <v>0</v>
      </c>
      <c r="G51" s="114">
        <v>0</v>
      </c>
      <c r="H51" s="114">
        <v>0</v>
      </c>
      <c r="I51" s="114">
        <v>0</v>
      </c>
    </row>
    <row r="52" spans="1:9" ht="22.5" x14ac:dyDescent="0.2">
      <c r="A52" s="115"/>
      <c r="B52" s="117"/>
      <c r="C52" s="123" t="s">
        <v>270</v>
      </c>
      <c r="D52" s="114">
        <v>0</v>
      </c>
      <c r="E52" s="114">
        <v>0</v>
      </c>
      <c r="F52" s="114">
        <v>0</v>
      </c>
      <c r="G52" s="114">
        <v>0</v>
      </c>
      <c r="H52" s="114">
        <v>0</v>
      </c>
      <c r="I52" s="114">
        <v>0</v>
      </c>
    </row>
    <row r="53" spans="1:9" ht="22.5" x14ac:dyDescent="0.2">
      <c r="A53" s="115"/>
      <c r="B53" s="117"/>
      <c r="C53" s="123" t="s">
        <v>271</v>
      </c>
      <c r="D53" s="114">
        <v>0</v>
      </c>
      <c r="E53" s="114">
        <v>0</v>
      </c>
      <c r="F53" s="114">
        <v>0</v>
      </c>
      <c r="G53" s="114">
        <v>0</v>
      </c>
      <c r="H53" s="114">
        <v>0</v>
      </c>
      <c r="I53" s="114">
        <v>0</v>
      </c>
    </row>
    <row r="54" spans="1:9" ht="22.5" x14ac:dyDescent="0.2">
      <c r="A54" s="115"/>
      <c r="B54" s="117"/>
      <c r="C54" s="127" t="s">
        <v>272</v>
      </c>
      <c r="D54" s="114">
        <v>0</v>
      </c>
      <c r="E54" s="114">
        <v>0</v>
      </c>
      <c r="F54" s="114">
        <v>0</v>
      </c>
      <c r="G54" s="114">
        <v>0</v>
      </c>
      <c r="H54" s="114">
        <v>0</v>
      </c>
      <c r="I54" s="114">
        <v>0</v>
      </c>
    </row>
    <row r="55" spans="1:9" x14ac:dyDescent="0.2">
      <c r="A55" s="115"/>
      <c r="B55" s="219" t="s">
        <v>273</v>
      </c>
      <c r="C55" s="220"/>
      <c r="D55" s="114">
        <f>SUM(D56:D59)</f>
        <v>0</v>
      </c>
      <c r="E55" s="114">
        <f>SUM(E56:E59)</f>
        <v>4458181</v>
      </c>
      <c r="F55" s="114">
        <f>SUM(F56:F59)</f>
        <v>4458181</v>
      </c>
      <c r="G55" s="114">
        <f>SUM(G56:G59)</f>
        <v>4458181</v>
      </c>
      <c r="H55" s="114">
        <f>SUM(H56:H59)</f>
        <v>4458181</v>
      </c>
      <c r="I55" s="114">
        <f>F55-G55</f>
        <v>0</v>
      </c>
    </row>
    <row r="56" spans="1:9" x14ac:dyDescent="0.2">
      <c r="A56" s="115"/>
      <c r="B56" s="117"/>
      <c r="C56" s="118" t="s">
        <v>274</v>
      </c>
      <c r="D56" s="114">
        <v>0</v>
      </c>
      <c r="E56" s="114">
        <v>0</v>
      </c>
      <c r="F56" s="114">
        <v>0</v>
      </c>
      <c r="G56" s="114">
        <v>0</v>
      </c>
      <c r="H56" s="114">
        <v>0</v>
      </c>
      <c r="I56" s="114">
        <f t="shared" ref="I56:I57" si="4">F56-G56</f>
        <v>0</v>
      </c>
    </row>
    <row r="57" spans="1:9" x14ac:dyDescent="0.2">
      <c r="A57" s="115"/>
      <c r="B57" s="117"/>
      <c r="C57" s="118" t="s">
        <v>275</v>
      </c>
      <c r="D57" s="114">
        <v>0</v>
      </c>
      <c r="E57" s="114">
        <v>0</v>
      </c>
      <c r="F57" s="114">
        <v>0</v>
      </c>
      <c r="G57" s="114">
        <v>0</v>
      </c>
      <c r="H57" s="114">
        <v>0</v>
      </c>
      <c r="I57" s="114">
        <f t="shared" si="4"/>
        <v>0</v>
      </c>
    </row>
    <row r="58" spans="1:9" x14ac:dyDescent="0.2">
      <c r="A58" s="115"/>
      <c r="B58" s="117"/>
      <c r="C58" s="118" t="s">
        <v>276</v>
      </c>
      <c r="D58" s="114">
        <v>0</v>
      </c>
      <c r="E58" s="114">
        <v>3268181</v>
      </c>
      <c r="F58" s="114">
        <f>D58+E58</f>
        <v>3268181</v>
      </c>
      <c r="G58" s="114">
        <v>3268181</v>
      </c>
      <c r="H58" s="114">
        <f>G58</f>
        <v>3268181</v>
      </c>
      <c r="I58" s="114">
        <f>F58-G58</f>
        <v>0</v>
      </c>
    </row>
    <row r="59" spans="1:9" x14ac:dyDescent="0.2">
      <c r="A59" s="115"/>
      <c r="B59" s="117"/>
      <c r="C59" s="118" t="s">
        <v>277</v>
      </c>
      <c r="D59" s="114">
        <v>0</v>
      </c>
      <c r="E59" s="114">
        <v>1190000</v>
      </c>
      <c r="F59" s="114">
        <f>D59+E59</f>
        <v>1190000</v>
      </c>
      <c r="G59" s="114">
        <v>1190000</v>
      </c>
      <c r="H59" s="114">
        <v>1190000</v>
      </c>
      <c r="I59" s="114">
        <f t="shared" ref="I59" si="5">F59-G59</f>
        <v>0</v>
      </c>
    </row>
    <row r="60" spans="1:9" x14ac:dyDescent="0.2">
      <c r="A60" s="115"/>
      <c r="B60" s="219" t="s">
        <v>278</v>
      </c>
      <c r="C60" s="220"/>
      <c r="D60" s="114">
        <f>SUM(D61:D62)</f>
        <v>0</v>
      </c>
      <c r="E60" s="114">
        <f>SUM(E61:E62)</f>
        <v>0</v>
      </c>
      <c r="F60" s="114">
        <f>SUM(F61:F62)</f>
        <v>0</v>
      </c>
      <c r="G60" s="114">
        <f>SUM(G61:G62)</f>
        <v>0</v>
      </c>
      <c r="H60" s="114">
        <f>SUM(H61:H62)</f>
        <v>0</v>
      </c>
      <c r="I60" s="114">
        <f>F60-G60</f>
        <v>0</v>
      </c>
    </row>
    <row r="61" spans="1:9" ht="22.5" x14ac:dyDescent="0.2">
      <c r="A61" s="115"/>
      <c r="B61" s="117"/>
      <c r="C61" s="123" t="s">
        <v>279</v>
      </c>
      <c r="D61" s="114">
        <v>0</v>
      </c>
      <c r="E61" s="114">
        <v>0</v>
      </c>
      <c r="F61" s="114">
        <v>0</v>
      </c>
      <c r="G61" s="114">
        <v>0</v>
      </c>
      <c r="H61" s="114">
        <v>0</v>
      </c>
      <c r="I61" s="114">
        <v>0</v>
      </c>
    </row>
    <row r="62" spans="1:9" x14ac:dyDescent="0.2">
      <c r="A62" s="115"/>
      <c r="B62" s="117"/>
      <c r="C62" s="118" t="s">
        <v>280</v>
      </c>
      <c r="D62" s="114">
        <v>0</v>
      </c>
      <c r="E62" s="114">
        <v>0</v>
      </c>
      <c r="F62" s="114">
        <v>0</v>
      </c>
      <c r="G62" s="114">
        <v>0</v>
      </c>
      <c r="H62" s="114">
        <v>0</v>
      </c>
      <c r="I62" s="114">
        <v>0</v>
      </c>
    </row>
    <row r="63" spans="1:9" ht="21" customHeight="1" x14ac:dyDescent="0.2">
      <c r="A63" s="115"/>
      <c r="B63" s="222" t="s">
        <v>281</v>
      </c>
      <c r="C63" s="223"/>
      <c r="D63" s="114">
        <v>0</v>
      </c>
      <c r="E63" s="114">
        <v>0</v>
      </c>
      <c r="F63" s="114">
        <v>0</v>
      </c>
      <c r="G63" s="114">
        <v>0</v>
      </c>
      <c r="H63" s="114">
        <v>0</v>
      </c>
      <c r="I63" s="114">
        <v>0</v>
      </c>
    </row>
    <row r="64" spans="1:9" x14ac:dyDescent="0.2">
      <c r="A64" s="115"/>
      <c r="B64" s="219" t="s">
        <v>282</v>
      </c>
      <c r="C64" s="220"/>
      <c r="D64" s="114">
        <v>0</v>
      </c>
      <c r="E64" s="114">
        <v>0</v>
      </c>
      <c r="F64" s="114">
        <f>D64+E64</f>
        <v>0</v>
      </c>
      <c r="G64" s="114">
        <v>0</v>
      </c>
      <c r="H64" s="114">
        <f>G64</f>
        <v>0</v>
      </c>
      <c r="I64" s="114">
        <v>0</v>
      </c>
    </row>
    <row r="65" spans="1:9" x14ac:dyDescent="0.2">
      <c r="A65" s="119"/>
      <c r="B65" s="214"/>
      <c r="C65" s="215"/>
      <c r="D65" s="114"/>
      <c r="E65" s="114"/>
      <c r="F65" s="114"/>
      <c r="G65" s="114"/>
      <c r="H65" s="114"/>
      <c r="I65" s="114"/>
    </row>
    <row r="66" spans="1:9" ht="21.75" customHeight="1" x14ac:dyDescent="0.2">
      <c r="A66" s="211" t="s">
        <v>283</v>
      </c>
      <c r="B66" s="212"/>
      <c r="C66" s="213"/>
      <c r="D66" s="114">
        <f>D46+D55+D60+D63+D64</f>
        <v>0</v>
      </c>
      <c r="E66" s="114">
        <f>E46+E55+E60+E63+E64</f>
        <v>4458181</v>
      </c>
      <c r="F66" s="114">
        <f>F46+F55+F60+F63+F64</f>
        <v>4458181</v>
      </c>
      <c r="G66" s="114">
        <f>G46+G55+G60+G63+G64</f>
        <v>4458181</v>
      </c>
      <c r="H66" s="114">
        <f>H46+H55+H60+H63+H64</f>
        <v>4458181</v>
      </c>
      <c r="I66" s="114">
        <f>F66-G66</f>
        <v>0</v>
      </c>
    </row>
    <row r="67" spans="1:9" x14ac:dyDescent="0.2">
      <c r="A67" s="119"/>
      <c r="B67" s="214"/>
      <c r="C67" s="215"/>
      <c r="D67" s="114"/>
      <c r="E67" s="114"/>
      <c r="F67" s="114"/>
      <c r="G67" s="114"/>
      <c r="H67" s="114"/>
      <c r="I67" s="114"/>
    </row>
    <row r="68" spans="1:9" x14ac:dyDescent="0.2">
      <c r="A68" s="216" t="s">
        <v>284</v>
      </c>
      <c r="B68" s="217"/>
      <c r="C68" s="218"/>
      <c r="D68" s="114">
        <f>SUM(D69)</f>
        <v>0</v>
      </c>
      <c r="E68" s="114">
        <f>SUM(E69)</f>
        <v>0</v>
      </c>
      <c r="F68" s="114">
        <f>SUM(F69)</f>
        <v>0</v>
      </c>
      <c r="G68" s="114">
        <f>SUM(G69)</f>
        <v>0</v>
      </c>
      <c r="H68" s="114">
        <f>SUM(H69)</f>
        <v>0</v>
      </c>
      <c r="I68" s="114">
        <f>F68-G68</f>
        <v>0</v>
      </c>
    </row>
    <row r="69" spans="1:9" x14ac:dyDescent="0.2">
      <c r="A69" s="115"/>
      <c r="B69" s="219" t="s">
        <v>285</v>
      </c>
      <c r="C69" s="220"/>
      <c r="D69" s="114">
        <v>0</v>
      </c>
      <c r="E69" s="114">
        <v>0</v>
      </c>
      <c r="F69" s="114">
        <f>D69+E69</f>
        <v>0</v>
      </c>
      <c r="G69" s="114">
        <v>0</v>
      </c>
      <c r="H69" s="114">
        <f>G69</f>
        <v>0</v>
      </c>
      <c r="I69" s="114">
        <f>F69-G69</f>
        <v>0</v>
      </c>
    </row>
    <row r="70" spans="1:9" x14ac:dyDescent="0.2">
      <c r="A70" s="119"/>
      <c r="B70" s="214"/>
      <c r="C70" s="215"/>
      <c r="D70" s="114"/>
      <c r="E70" s="114"/>
      <c r="F70" s="114"/>
      <c r="G70" s="114"/>
      <c r="H70" s="114"/>
      <c r="I70" s="114"/>
    </row>
    <row r="71" spans="1:9" x14ac:dyDescent="0.2">
      <c r="A71" s="216" t="s">
        <v>286</v>
      </c>
      <c r="B71" s="217"/>
      <c r="C71" s="218"/>
      <c r="D71" s="114">
        <f>D42+D66+D68</f>
        <v>7285000</v>
      </c>
      <c r="E71" s="114">
        <f>E42+E66+E68</f>
        <v>5761307</v>
      </c>
      <c r="F71" s="114">
        <f>F42+F66+F68</f>
        <v>13046307</v>
      </c>
      <c r="G71" s="114">
        <f>G42+G66+G68</f>
        <v>13046307</v>
      </c>
      <c r="H71" s="114">
        <f>H42+H66+H68</f>
        <v>13046307</v>
      </c>
      <c r="I71" s="114">
        <f>F71-G71</f>
        <v>0</v>
      </c>
    </row>
    <row r="72" spans="1:9" x14ac:dyDescent="0.2">
      <c r="A72" s="119"/>
      <c r="B72" s="214"/>
      <c r="C72" s="215"/>
      <c r="D72" s="114"/>
      <c r="E72" s="114"/>
      <c r="F72" s="114"/>
      <c r="G72" s="114"/>
      <c r="H72" s="114"/>
      <c r="I72" s="114"/>
    </row>
    <row r="73" spans="1:9" x14ac:dyDescent="0.2">
      <c r="A73" s="115"/>
      <c r="B73" s="221" t="s">
        <v>287</v>
      </c>
      <c r="C73" s="218"/>
      <c r="D73" s="114"/>
      <c r="E73" s="114"/>
      <c r="F73" s="114"/>
      <c r="G73" s="114"/>
      <c r="H73" s="114"/>
      <c r="I73" s="114"/>
    </row>
    <row r="74" spans="1:9" ht="19.5" customHeight="1" x14ac:dyDescent="0.2">
      <c r="A74" s="115"/>
      <c r="B74" s="222" t="s">
        <v>288</v>
      </c>
      <c r="C74" s="223"/>
      <c r="D74" s="114">
        <v>0</v>
      </c>
      <c r="E74" s="114">
        <v>0</v>
      </c>
      <c r="F74" s="114">
        <v>0</v>
      </c>
      <c r="G74" s="114">
        <v>0</v>
      </c>
      <c r="H74" s="114">
        <v>0</v>
      </c>
      <c r="I74" s="114">
        <v>0</v>
      </c>
    </row>
    <row r="75" spans="1:9" ht="23.25" customHeight="1" x14ac:dyDescent="0.2">
      <c r="A75" s="115"/>
      <c r="B75" s="222" t="s">
        <v>289</v>
      </c>
      <c r="C75" s="223"/>
      <c r="D75" s="114">
        <v>0</v>
      </c>
      <c r="E75" s="114">
        <v>0</v>
      </c>
      <c r="F75" s="114">
        <v>0</v>
      </c>
      <c r="G75" s="114">
        <v>0</v>
      </c>
      <c r="H75" s="114">
        <v>0</v>
      </c>
      <c r="I75" s="114">
        <v>0</v>
      </c>
    </row>
    <row r="76" spans="1:9" x14ac:dyDescent="0.2">
      <c r="A76" s="115"/>
      <c r="B76" s="221" t="s">
        <v>290</v>
      </c>
      <c r="C76" s="218"/>
      <c r="D76" s="114">
        <f>SUM(D74:D75)</f>
        <v>0</v>
      </c>
      <c r="E76" s="114">
        <f>SUM(E74:E75)</f>
        <v>0</v>
      </c>
      <c r="F76" s="114">
        <f>SUM(F74:F75)</f>
        <v>0</v>
      </c>
      <c r="G76" s="114">
        <f>SUM(G74:G75)</f>
        <v>0</v>
      </c>
      <c r="H76" s="114">
        <f>SUM(H74:H75)</f>
        <v>0</v>
      </c>
      <c r="I76" s="114">
        <f>F76-G76</f>
        <v>0</v>
      </c>
    </row>
    <row r="77" spans="1:9" ht="12" thickBot="1" x14ac:dyDescent="0.25">
      <c r="A77" s="125"/>
      <c r="B77" s="209"/>
      <c r="C77" s="210"/>
      <c r="D77" s="126"/>
      <c r="E77" s="126"/>
      <c r="F77" s="126"/>
      <c r="G77" s="126"/>
      <c r="H77" s="126"/>
      <c r="I77" s="126"/>
    </row>
  </sheetData>
  <mergeCells count="49"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35:C35"/>
    <mergeCell ref="B16:C16"/>
    <mergeCell ref="B17:C17"/>
    <mergeCell ref="B29:C29"/>
    <mergeCell ref="B36:C36"/>
    <mergeCell ref="B38:C38"/>
    <mergeCell ref="A42:C42"/>
    <mergeCell ref="B65:C65"/>
    <mergeCell ref="A43:C43"/>
    <mergeCell ref="A45:C45"/>
    <mergeCell ref="B46:C46"/>
    <mergeCell ref="B55:C55"/>
    <mergeCell ref="B60:C60"/>
    <mergeCell ref="B63:C63"/>
    <mergeCell ref="B64:C64"/>
    <mergeCell ref="B77:C77"/>
    <mergeCell ref="A66:C66"/>
    <mergeCell ref="B67:C67"/>
    <mergeCell ref="A68:C68"/>
    <mergeCell ref="B69:C69"/>
    <mergeCell ref="B70:C70"/>
    <mergeCell ref="A71:C71"/>
    <mergeCell ref="B72:C72"/>
    <mergeCell ref="B73:C73"/>
    <mergeCell ref="B74:C74"/>
    <mergeCell ref="B75:C75"/>
    <mergeCell ref="B76:C76"/>
  </mergeCells>
  <pageMargins left="0.70866141732283472" right="0.70866141732283472" top="0.55118110236220474" bottom="0.35433070866141736" header="0.31496062992125984" footer="0.31496062992125984"/>
  <pageSetup scale="7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1"/>
  <sheetViews>
    <sheetView topLeftCell="A3" zoomScale="130" zoomScaleNormal="130" workbookViewId="0">
      <selection activeCell="G156" sqref="G156"/>
    </sheetView>
  </sheetViews>
  <sheetFormatPr baseColWidth="10" defaultRowHeight="11.25" x14ac:dyDescent="0.2"/>
  <cols>
    <col min="1" max="1" width="2.28515625" style="46" customWidth="1"/>
    <col min="2" max="2" width="56.28515625" style="46" customWidth="1"/>
    <col min="3" max="8" width="11.5703125" style="46" customWidth="1"/>
    <col min="9" max="16384" width="11.42578125" style="46"/>
  </cols>
  <sheetData>
    <row r="1" spans="1:8" x14ac:dyDescent="0.2">
      <c r="A1" s="157" t="str">
        <f>'formato 1'!A1:G1</f>
        <v>INSTITUTO TLAXCALTECA DE LA JUVENTUD</v>
      </c>
      <c r="B1" s="158"/>
      <c r="C1" s="158"/>
      <c r="D1" s="158"/>
      <c r="E1" s="158"/>
      <c r="F1" s="158"/>
      <c r="G1" s="158"/>
      <c r="H1" s="237"/>
    </row>
    <row r="2" spans="1:8" x14ac:dyDescent="0.2">
      <c r="A2" s="195" t="s">
        <v>291</v>
      </c>
      <c r="B2" s="196"/>
      <c r="C2" s="196"/>
      <c r="D2" s="196"/>
      <c r="E2" s="196"/>
      <c r="F2" s="196"/>
      <c r="G2" s="196"/>
      <c r="H2" s="238"/>
    </row>
    <row r="3" spans="1:8" x14ac:dyDescent="0.2">
      <c r="A3" s="195" t="s">
        <v>292</v>
      </c>
      <c r="B3" s="196"/>
      <c r="C3" s="196"/>
      <c r="D3" s="196"/>
      <c r="E3" s="196"/>
      <c r="F3" s="196"/>
      <c r="G3" s="196"/>
      <c r="H3" s="238"/>
    </row>
    <row r="4" spans="1:8" x14ac:dyDescent="0.2">
      <c r="A4" s="195" t="s">
        <v>562</v>
      </c>
      <c r="B4" s="196"/>
      <c r="C4" s="196"/>
      <c r="D4" s="196"/>
      <c r="E4" s="196"/>
      <c r="F4" s="196"/>
      <c r="G4" s="196"/>
      <c r="H4" s="238"/>
    </row>
    <row r="5" spans="1:8" ht="12" thickBot="1" x14ac:dyDescent="0.25">
      <c r="A5" s="198" t="s">
        <v>1</v>
      </c>
      <c r="B5" s="199"/>
      <c r="C5" s="199"/>
      <c r="D5" s="199"/>
      <c r="E5" s="199"/>
      <c r="F5" s="199"/>
      <c r="G5" s="199"/>
      <c r="H5" s="239"/>
    </row>
    <row r="6" spans="1:8" ht="12" thickBot="1" x14ac:dyDescent="0.25">
      <c r="A6" s="157" t="s">
        <v>2</v>
      </c>
      <c r="B6" s="159"/>
      <c r="C6" s="177" t="s">
        <v>293</v>
      </c>
      <c r="D6" s="178"/>
      <c r="E6" s="178"/>
      <c r="F6" s="178"/>
      <c r="G6" s="179"/>
      <c r="H6" s="168" t="s">
        <v>294</v>
      </c>
    </row>
    <row r="7" spans="1:8" ht="45.75" thickBot="1" x14ac:dyDescent="0.25">
      <c r="A7" s="198"/>
      <c r="B7" s="200"/>
      <c r="C7" s="100" t="s">
        <v>184</v>
      </c>
      <c r="D7" s="74" t="s">
        <v>295</v>
      </c>
      <c r="E7" s="100" t="s">
        <v>296</v>
      </c>
      <c r="F7" s="100" t="s">
        <v>185</v>
      </c>
      <c r="G7" s="100" t="s">
        <v>187</v>
      </c>
      <c r="H7" s="170"/>
    </row>
    <row r="8" spans="1:8" x14ac:dyDescent="0.2">
      <c r="A8" s="233" t="s">
        <v>297</v>
      </c>
      <c r="B8" s="234"/>
      <c r="C8" s="142">
        <f>C9+C17+C27+C37+C47+C57+C61+C70+C74</f>
        <v>7285000</v>
      </c>
      <c r="D8" s="142">
        <f>D9+D17+D27+D37+D47+D57+D61+D70+D74</f>
        <v>1303115</v>
      </c>
      <c r="E8" s="142">
        <f>E9+E17+E27+E37+E47+E57+E61+E70+E74</f>
        <v>8588115</v>
      </c>
      <c r="F8" s="142">
        <f>F9+F17+F27+F37+F47+F57+F61+F70+F74</f>
        <v>8288083</v>
      </c>
      <c r="G8" s="142">
        <f>G9+G17+G27+G37+G47+G57+G61+G70+G74</f>
        <v>8287630</v>
      </c>
      <c r="H8" s="129">
        <f>E8-F8</f>
        <v>300032</v>
      </c>
    </row>
    <row r="9" spans="1:8" x14ac:dyDescent="0.2">
      <c r="A9" s="229" t="s">
        <v>298</v>
      </c>
      <c r="B9" s="230"/>
      <c r="C9" s="142">
        <f>SUM(C10:C16)</f>
        <v>3010300</v>
      </c>
      <c r="D9" s="142">
        <f>SUM(D10:D16)</f>
        <v>12702</v>
      </c>
      <c r="E9" s="142">
        <f>SUM(E10:E16)</f>
        <v>3023002</v>
      </c>
      <c r="F9" s="142">
        <f>SUM(F10:F16)</f>
        <v>2722970</v>
      </c>
      <c r="G9" s="142">
        <f>SUM(G10:G16)</f>
        <v>2722970</v>
      </c>
      <c r="H9" s="129">
        <f>E9-F9</f>
        <v>300032</v>
      </c>
    </row>
    <row r="10" spans="1:8" x14ac:dyDescent="0.2">
      <c r="A10" s="115"/>
      <c r="B10" s="117" t="s">
        <v>299</v>
      </c>
      <c r="C10" s="143">
        <v>699600</v>
      </c>
      <c r="D10" s="114">
        <v>-549</v>
      </c>
      <c r="E10" s="114">
        <f>SUM(C10:D10)</f>
        <v>699051</v>
      </c>
      <c r="F10" s="114">
        <v>699051</v>
      </c>
      <c r="G10" s="114">
        <f>F10</f>
        <v>699051</v>
      </c>
      <c r="H10" s="114">
        <f t="shared" ref="H10:H16" si="0">E10-F10</f>
        <v>0</v>
      </c>
    </row>
    <row r="11" spans="1:8" x14ac:dyDescent="0.2">
      <c r="A11" s="115"/>
      <c r="B11" s="117" t="s">
        <v>300</v>
      </c>
      <c r="C11" s="143">
        <v>1039700</v>
      </c>
      <c r="D11" s="114">
        <v>-46743</v>
      </c>
      <c r="E11" s="114">
        <f t="shared" ref="E11:E75" si="1">SUM(C11:D11)</f>
        <v>992957</v>
      </c>
      <c r="F11" s="154">
        <v>868919</v>
      </c>
      <c r="G11" s="114">
        <f t="shared" ref="G11:G75" si="2">F11</f>
        <v>868919</v>
      </c>
      <c r="H11" s="114">
        <f t="shared" si="0"/>
        <v>124038</v>
      </c>
    </row>
    <row r="12" spans="1:8" x14ac:dyDescent="0.2">
      <c r="A12" s="115"/>
      <c r="B12" s="117" t="s">
        <v>301</v>
      </c>
      <c r="C12" s="143">
        <v>157200</v>
      </c>
      <c r="D12" s="114">
        <v>32839</v>
      </c>
      <c r="E12" s="114">
        <f t="shared" si="1"/>
        <v>190039</v>
      </c>
      <c r="F12" s="114">
        <v>178538</v>
      </c>
      <c r="G12" s="114">
        <f t="shared" si="2"/>
        <v>178538</v>
      </c>
      <c r="H12" s="114">
        <f t="shared" si="0"/>
        <v>11501</v>
      </c>
    </row>
    <row r="13" spans="1:8" x14ac:dyDescent="0.2">
      <c r="A13" s="115"/>
      <c r="B13" s="117" t="s">
        <v>302</v>
      </c>
      <c r="C13" s="143">
        <v>153600</v>
      </c>
      <c r="D13" s="114">
        <v>15560</v>
      </c>
      <c r="E13" s="114">
        <f t="shared" si="1"/>
        <v>169160</v>
      </c>
      <c r="F13" s="114">
        <v>163060</v>
      </c>
      <c r="G13" s="114">
        <f t="shared" si="2"/>
        <v>163060</v>
      </c>
      <c r="H13" s="114">
        <f t="shared" si="0"/>
        <v>6100</v>
      </c>
    </row>
    <row r="14" spans="1:8" x14ac:dyDescent="0.2">
      <c r="A14" s="115"/>
      <c r="B14" s="117" t="s">
        <v>303</v>
      </c>
      <c r="C14" s="143">
        <v>960200</v>
      </c>
      <c r="D14" s="114">
        <v>11595</v>
      </c>
      <c r="E14" s="114">
        <f t="shared" si="1"/>
        <v>971795</v>
      </c>
      <c r="F14" s="114">
        <v>813402</v>
      </c>
      <c r="G14" s="114">
        <f t="shared" si="2"/>
        <v>813402</v>
      </c>
      <c r="H14" s="114">
        <f t="shared" si="0"/>
        <v>158393</v>
      </c>
    </row>
    <row r="15" spans="1:8" x14ac:dyDescent="0.2">
      <c r="A15" s="115"/>
      <c r="B15" s="117" t="s">
        <v>304</v>
      </c>
      <c r="C15" s="143">
        <v>0</v>
      </c>
      <c r="D15" s="114">
        <v>0</v>
      </c>
      <c r="E15" s="114">
        <f t="shared" si="1"/>
        <v>0</v>
      </c>
      <c r="F15" s="114">
        <v>0</v>
      </c>
      <c r="G15" s="114">
        <f t="shared" si="2"/>
        <v>0</v>
      </c>
      <c r="H15" s="114">
        <f t="shared" si="0"/>
        <v>0</v>
      </c>
    </row>
    <row r="16" spans="1:8" x14ac:dyDescent="0.2">
      <c r="A16" s="115"/>
      <c r="B16" s="117" t="s">
        <v>305</v>
      </c>
      <c r="C16" s="143">
        <v>0</v>
      </c>
      <c r="D16" s="114">
        <v>0</v>
      </c>
      <c r="E16" s="114">
        <f t="shared" si="1"/>
        <v>0</v>
      </c>
      <c r="F16" s="114">
        <v>0</v>
      </c>
      <c r="G16" s="114">
        <f t="shared" si="2"/>
        <v>0</v>
      </c>
      <c r="H16" s="114">
        <f t="shared" si="0"/>
        <v>0</v>
      </c>
    </row>
    <row r="17" spans="1:8" ht="21" customHeight="1" x14ac:dyDescent="0.2">
      <c r="A17" s="231" t="s">
        <v>306</v>
      </c>
      <c r="B17" s="232"/>
      <c r="C17" s="142">
        <f t="shared" ref="C17:H17" si="3">SUM(C18:C26)</f>
        <v>626800</v>
      </c>
      <c r="D17" s="142">
        <f t="shared" si="3"/>
        <v>-59881</v>
      </c>
      <c r="E17" s="142">
        <f t="shared" si="3"/>
        <v>566919</v>
      </c>
      <c r="F17" s="142">
        <f t="shared" si="3"/>
        <v>566919</v>
      </c>
      <c r="G17" s="142">
        <f t="shared" si="3"/>
        <v>566919</v>
      </c>
      <c r="H17" s="142">
        <f t="shared" si="3"/>
        <v>0</v>
      </c>
    </row>
    <row r="18" spans="1:8" x14ac:dyDescent="0.2">
      <c r="A18" s="115"/>
      <c r="B18" s="151" t="s">
        <v>307</v>
      </c>
      <c r="C18" s="143">
        <v>230000</v>
      </c>
      <c r="D18" s="114">
        <v>4895</v>
      </c>
      <c r="E18" s="114">
        <f t="shared" si="1"/>
        <v>234895</v>
      </c>
      <c r="F18" s="114">
        <v>234895</v>
      </c>
      <c r="G18" s="114">
        <f t="shared" si="2"/>
        <v>234895</v>
      </c>
      <c r="H18" s="114">
        <f t="shared" ref="H18:H27" si="4">E18-F18</f>
        <v>0</v>
      </c>
    </row>
    <row r="19" spans="1:8" x14ac:dyDescent="0.2">
      <c r="A19" s="115"/>
      <c r="B19" s="117" t="s">
        <v>308</v>
      </c>
      <c r="C19" s="143">
        <v>16800</v>
      </c>
      <c r="D19" s="114">
        <v>-453</v>
      </c>
      <c r="E19" s="114">
        <f t="shared" si="1"/>
        <v>16347</v>
      </c>
      <c r="F19" s="114">
        <v>16347</v>
      </c>
      <c r="G19" s="114">
        <f t="shared" si="2"/>
        <v>16347</v>
      </c>
      <c r="H19" s="114">
        <f t="shared" si="4"/>
        <v>0</v>
      </c>
    </row>
    <row r="20" spans="1:8" x14ac:dyDescent="0.2">
      <c r="A20" s="115"/>
      <c r="B20" s="151" t="s">
        <v>309</v>
      </c>
      <c r="C20" s="143">
        <v>0</v>
      </c>
      <c r="D20" s="114">
        <v>0</v>
      </c>
      <c r="E20" s="114">
        <f t="shared" si="1"/>
        <v>0</v>
      </c>
      <c r="F20" s="114">
        <v>0</v>
      </c>
      <c r="G20" s="114">
        <f t="shared" si="2"/>
        <v>0</v>
      </c>
      <c r="H20" s="114">
        <f t="shared" si="4"/>
        <v>0</v>
      </c>
    </row>
    <row r="21" spans="1:8" x14ac:dyDescent="0.2">
      <c r="A21" s="115"/>
      <c r="B21" s="117" t="s">
        <v>310</v>
      </c>
      <c r="C21" s="143">
        <v>2000</v>
      </c>
      <c r="D21" s="114">
        <v>-2000</v>
      </c>
      <c r="E21" s="114">
        <f t="shared" si="1"/>
        <v>0</v>
      </c>
      <c r="F21" s="114">
        <v>0</v>
      </c>
      <c r="G21" s="114">
        <f t="shared" si="2"/>
        <v>0</v>
      </c>
      <c r="H21" s="114">
        <f t="shared" si="4"/>
        <v>0</v>
      </c>
    </row>
    <row r="22" spans="1:8" x14ac:dyDescent="0.2">
      <c r="A22" s="115"/>
      <c r="B22" s="117" t="s">
        <v>311</v>
      </c>
      <c r="C22" s="143">
        <v>15000</v>
      </c>
      <c r="D22" s="114">
        <v>-2449</v>
      </c>
      <c r="E22" s="114">
        <f t="shared" si="1"/>
        <v>12551</v>
      </c>
      <c r="F22" s="114">
        <v>12551</v>
      </c>
      <c r="G22" s="114">
        <f t="shared" si="2"/>
        <v>12551</v>
      </c>
      <c r="H22" s="114">
        <f t="shared" si="4"/>
        <v>0</v>
      </c>
    </row>
    <row r="23" spans="1:8" x14ac:dyDescent="0.2">
      <c r="A23" s="115"/>
      <c r="B23" s="117" t="s">
        <v>312</v>
      </c>
      <c r="C23" s="143">
        <v>247000</v>
      </c>
      <c r="D23" s="114">
        <v>-25000</v>
      </c>
      <c r="E23" s="114">
        <f t="shared" si="1"/>
        <v>222000</v>
      </c>
      <c r="F23" s="114">
        <v>222000</v>
      </c>
      <c r="G23" s="114">
        <f t="shared" si="2"/>
        <v>222000</v>
      </c>
      <c r="H23" s="114">
        <f t="shared" si="4"/>
        <v>0</v>
      </c>
    </row>
    <row r="24" spans="1:8" x14ac:dyDescent="0.2">
      <c r="A24" s="115"/>
      <c r="B24" s="151" t="s">
        <v>313</v>
      </c>
      <c r="C24" s="143">
        <v>40000</v>
      </c>
      <c r="D24" s="114">
        <v>-4538</v>
      </c>
      <c r="E24" s="114">
        <f t="shared" si="1"/>
        <v>35462</v>
      </c>
      <c r="F24" s="114">
        <v>35462</v>
      </c>
      <c r="G24" s="114">
        <f t="shared" si="2"/>
        <v>35462</v>
      </c>
      <c r="H24" s="114">
        <f t="shared" si="4"/>
        <v>0</v>
      </c>
    </row>
    <row r="25" spans="1:8" x14ac:dyDescent="0.2">
      <c r="A25" s="115"/>
      <c r="B25" s="117" t="s">
        <v>314</v>
      </c>
      <c r="C25" s="143">
        <v>0</v>
      </c>
      <c r="D25" s="114">
        <v>0</v>
      </c>
      <c r="E25" s="114">
        <f t="shared" si="1"/>
        <v>0</v>
      </c>
      <c r="F25" s="114">
        <v>0</v>
      </c>
      <c r="G25" s="114">
        <f t="shared" si="2"/>
        <v>0</v>
      </c>
      <c r="H25" s="114">
        <f t="shared" si="4"/>
        <v>0</v>
      </c>
    </row>
    <row r="26" spans="1:8" x14ac:dyDescent="0.2">
      <c r="A26" s="115"/>
      <c r="B26" s="117" t="s">
        <v>315</v>
      </c>
      <c r="C26" s="143">
        <v>76000</v>
      </c>
      <c r="D26" s="114">
        <v>-30336</v>
      </c>
      <c r="E26" s="114">
        <f t="shared" si="1"/>
        <v>45664</v>
      </c>
      <c r="F26" s="114">
        <v>45664</v>
      </c>
      <c r="G26" s="114">
        <f t="shared" si="2"/>
        <v>45664</v>
      </c>
      <c r="H26" s="114">
        <f t="shared" si="4"/>
        <v>0</v>
      </c>
    </row>
    <row r="27" spans="1:8" x14ac:dyDescent="0.2">
      <c r="A27" s="229" t="s">
        <v>316</v>
      </c>
      <c r="B27" s="230"/>
      <c r="C27" s="142">
        <f>SUM(C28:C36)</f>
        <v>1992300</v>
      </c>
      <c r="D27" s="142">
        <f>SUM(D28:D36)</f>
        <v>-117169</v>
      </c>
      <c r="E27" s="142">
        <f>SUM(E28:E36)</f>
        <v>1875131</v>
      </c>
      <c r="F27" s="142">
        <f>SUM(F28:F36)</f>
        <v>1875131</v>
      </c>
      <c r="G27" s="142">
        <f>SUM(G28:G36)</f>
        <v>1874678</v>
      </c>
      <c r="H27" s="129">
        <f t="shared" si="4"/>
        <v>0</v>
      </c>
    </row>
    <row r="28" spans="1:8" x14ac:dyDescent="0.2">
      <c r="A28" s="115"/>
      <c r="B28" s="117" t="s">
        <v>317</v>
      </c>
      <c r="C28" s="143">
        <v>178400</v>
      </c>
      <c r="D28" s="114">
        <v>-16156</v>
      </c>
      <c r="E28" s="114">
        <f t="shared" si="1"/>
        <v>162244</v>
      </c>
      <c r="F28" s="114">
        <v>162244</v>
      </c>
      <c r="G28" s="114">
        <f>F28</f>
        <v>162244</v>
      </c>
      <c r="H28" s="114">
        <f t="shared" ref="H28:H37" si="5">E28-F28</f>
        <v>0</v>
      </c>
    </row>
    <row r="29" spans="1:8" x14ac:dyDescent="0.2">
      <c r="A29" s="115"/>
      <c r="B29" s="117" t="s">
        <v>318</v>
      </c>
      <c r="C29" s="143">
        <v>0</v>
      </c>
      <c r="D29" s="114">
        <v>0</v>
      </c>
      <c r="E29" s="114">
        <f t="shared" si="1"/>
        <v>0</v>
      </c>
      <c r="F29" s="114">
        <v>0</v>
      </c>
      <c r="G29" s="114">
        <f t="shared" si="2"/>
        <v>0</v>
      </c>
      <c r="H29" s="114">
        <f t="shared" si="5"/>
        <v>0</v>
      </c>
    </row>
    <row r="30" spans="1:8" x14ac:dyDescent="0.2">
      <c r="A30" s="115"/>
      <c r="B30" s="151" t="s">
        <v>319</v>
      </c>
      <c r="C30" s="143">
        <v>0</v>
      </c>
      <c r="D30" s="114">
        <v>0</v>
      </c>
      <c r="E30" s="114">
        <f t="shared" si="1"/>
        <v>0</v>
      </c>
      <c r="F30" s="114">
        <v>0</v>
      </c>
      <c r="G30" s="114">
        <f t="shared" si="2"/>
        <v>0</v>
      </c>
      <c r="H30" s="114">
        <f t="shared" si="5"/>
        <v>0</v>
      </c>
    </row>
    <row r="31" spans="1:8" x14ac:dyDescent="0.2">
      <c r="A31" s="115"/>
      <c r="B31" s="117" t="s">
        <v>320</v>
      </c>
      <c r="C31" s="143">
        <v>54500</v>
      </c>
      <c r="D31" s="114">
        <v>-7177</v>
      </c>
      <c r="E31" s="114">
        <f t="shared" si="1"/>
        <v>47323</v>
      </c>
      <c r="F31" s="114">
        <v>47323</v>
      </c>
      <c r="G31" s="114">
        <f t="shared" si="2"/>
        <v>47323</v>
      </c>
      <c r="H31" s="114">
        <f t="shared" si="5"/>
        <v>0</v>
      </c>
    </row>
    <row r="32" spans="1:8" x14ac:dyDescent="0.2">
      <c r="A32" s="115"/>
      <c r="B32" s="151" t="s">
        <v>321</v>
      </c>
      <c r="C32" s="143">
        <v>94800</v>
      </c>
      <c r="D32" s="114">
        <v>17799</v>
      </c>
      <c r="E32" s="114">
        <f t="shared" si="1"/>
        <v>112599</v>
      </c>
      <c r="F32" s="114">
        <v>112599</v>
      </c>
      <c r="G32" s="114">
        <f t="shared" si="2"/>
        <v>112599</v>
      </c>
      <c r="H32" s="114">
        <f t="shared" si="5"/>
        <v>0</v>
      </c>
    </row>
    <row r="33" spans="1:8" x14ac:dyDescent="0.2">
      <c r="A33" s="115"/>
      <c r="B33" s="117" t="s">
        <v>322</v>
      </c>
      <c r="C33" s="143">
        <v>268000</v>
      </c>
      <c r="D33" s="114">
        <v>-134001</v>
      </c>
      <c r="E33" s="114">
        <f t="shared" si="1"/>
        <v>133999</v>
      </c>
      <c r="F33" s="114">
        <v>133999</v>
      </c>
      <c r="G33" s="114">
        <f t="shared" si="2"/>
        <v>133999</v>
      </c>
      <c r="H33" s="114">
        <f t="shared" si="5"/>
        <v>0</v>
      </c>
    </row>
    <row r="34" spans="1:8" x14ac:dyDescent="0.2">
      <c r="A34" s="115"/>
      <c r="B34" s="117" t="s">
        <v>323</v>
      </c>
      <c r="C34" s="143">
        <v>24000</v>
      </c>
      <c r="D34" s="114">
        <v>199042</v>
      </c>
      <c r="E34" s="114">
        <f t="shared" si="1"/>
        <v>223042</v>
      </c>
      <c r="F34" s="114">
        <v>223042</v>
      </c>
      <c r="G34" s="114">
        <f t="shared" si="2"/>
        <v>223042</v>
      </c>
      <c r="H34" s="114">
        <f t="shared" si="5"/>
        <v>0</v>
      </c>
    </row>
    <row r="35" spans="1:8" x14ac:dyDescent="0.2">
      <c r="A35" s="115"/>
      <c r="B35" s="117" t="s">
        <v>324</v>
      </c>
      <c r="C35" s="143">
        <v>1305500</v>
      </c>
      <c r="D35" s="114">
        <f>-176089</f>
        <v>-176089</v>
      </c>
      <c r="E35" s="114">
        <f t="shared" si="1"/>
        <v>1129411</v>
      </c>
      <c r="F35" s="114">
        <f>1129411</f>
        <v>1129411</v>
      </c>
      <c r="G35" s="114">
        <f t="shared" si="2"/>
        <v>1129411</v>
      </c>
      <c r="H35" s="114">
        <f t="shared" si="5"/>
        <v>0</v>
      </c>
    </row>
    <row r="36" spans="1:8" x14ac:dyDescent="0.2">
      <c r="A36" s="115"/>
      <c r="B36" s="117" t="s">
        <v>325</v>
      </c>
      <c r="C36" s="143">
        <v>67100</v>
      </c>
      <c r="D36" s="114">
        <v>-587</v>
      </c>
      <c r="E36" s="114">
        <f t="shared" si="1"/>
        <v>66513</v>
      </c>
      <c r="F36" s="114">
        <v>66513</v>
      </c>
      <c r="G36" s="114">
        <v>66060</v>
      </c>
      <c r="H36" s="114">
        <f t="shared" si="5"/>
        <v>0</v>
      </c>
    </row>
    <row r="37" spans="1:8" ht="22.5" customHeight="1" x14ac:dyDescent="0.2">
      <c r="A37" s="231" t="s">
        <v>326</v>
      </c>
      <c r="B37" s="232"/>
      <c r="C37" s="142">
        <f>SUM(C38:C46)</f>
        <v>936800</v>
      </c>
      <c r="D37" s="142">
        <f>SUM(D38:D46)</f>
        <v>1500000</v>
      </c>
      <c r="E37" s="142">
        <f>SUM(E38:E46)</f>
        <v>2436800</v>
      </c>
      <c r="F37" s="142">
        <f>SUM(F38:F46)</f>
        <v>2436800</v>
      </c>
      <c r="G37" s="142">
        <f>SUM(G38:G46)</f>
        <v>2436800</v>
      </c>
      <c r="H37" s="129">
        <f t="shared" si="5"/>
        <v>0</v>
      </c>
    </row>
    <row r="38" spans="1:8" x14ac:dyDescent="0.2">
      <c r="A38" s="115"/>
      <c r="B38" s="117" t="s">
        <v>327</v>
      </c>
      <c r="C38" s="143">
        <v>0</v>
      </c>
      <c r="D38" s="114">
        <v>0</v>
      </c>
      <c r="E38" s="114">
        <f t="shared" si="1"/>
        <v>0</v>
      </c>
      <c r="F38" s="114">
        <v>0</v>
      </c>
      <c r="G38" s="114">
        <f t="shared" si="2"/>
        <v>0</v>
      </c>
      <c r="H38" s="114">
        <f t="shared" ref="H38:H46" si="6">E38-F38</f>
        <v>0</v>
      </c>
    </row>
    <row r="39" spans="1:8" x14ac:dyDescent="0.2">
      <c r="A39" s="115"/>
      <c r="B39" s="117" t="s">
        <v>328</v>
      </c>
      <c r="C39" s="143">
        <v>0</v>
      </c>
      <c r="D39" s="114">
        <v>0</v>
      </c>
      <c r="E39" s="114">
        <f t="shared" si="1"/>
        <v>0</v>
      </c>
      <c r="F39" s="114">
        <v>0</v>
      </c>
      <c r="G39" s="114">
        <f t="shared" si="2"/>
        <v>0</v>
      </c>
      <c r="H39" s="114">
        <f t="shared" si="6"/>
        <v>0</v>
      </c>
    </row>
    <row r="40" spans="1:8" x14ac:dyDescent="0.2">
      <c r="A40" s="115"/>
      <c r="B40" s="117" t="s">
        <v>329</v>
      </c>
      <c r="C40" s="143">
        <v>480000</v>
      </c>
      <c r="D40" s="114">
        <v>1500000</v>
      </c>
      <c r="E40" s="114">
        <f t="shared" si="1"/>
        <v>1980000</v>
      </c>
      <c r="F40" s="114">
        <v>1980000</v>
      </c>
      <c r="G40" s="114">
        <f t="shared" si="2"/>
        <v>1980000</v>
      </c>
      <c r="H40" s="114">
        <f t="shared" si="6"/>
        <v>0</v>
      </c>
    </row>
    <row r="41" spans="1:8" x14ac:dyDescent="0.2">
      <c r="A41" s="115"/>
      <c r="B41" s="117" t="s">
        <v>330</v>
      </c>
      <c r="C41" s="143">
        <v>456800</v>
      </c>
      <c r="D41" s="114">
        <v>0</v>
      </c>
      <c r="E41" s="114">
        <f t="shared" si="1"/>
        <v>456800</v>
      </c>
      <c r="F41" s="114">
        <v>456800</v>
      </c>
      <c r="G41" s="114">
        <f t="shared" si="2"/>
        <v>456800</v>
      </c>
      <c r="H41" s="114">
        <f t="shared" si="6"/>
        <v>0</v>
      </c>
    </row>
    <row r="42" spans="1:8" x14ac:dyDescent="0.2">
      <c r="A42" s="115"/>
      <c r="B42" s="117" t="s">
        <v>331</v>
      </c>
      <c r="C42" s="143">
        <v>0</v>
      </c>
      <c r="D42" s="114">
        <v>0</v>
      </c>
      <c r="E42" s="114">
        <f t="shared" si="1"/>
        <v>0</v>
      </c>
      <c r="F42" s="114">
        <v>0</v>
      </c>
      <c r="G42" s="114">
        <f t="shared" si="2"/>
        <v>0</v>
      </c>
      <c r="H42" s="114">
        <f t="shared" si="6"/>
        <v>0</v>
      </c>
    </row>
    <row r="43" spans="1:8" x14ac:dyDescent="0.2">
      <c r="A43" s="115"/>
      <c r="B43" s="151" t="s">
        <v>332</v>
      </c>
      <c r="C43" s="143">
        <v>0</v>
      </c>
      <c r="D43" s="114">
        <v>0</v>
      </c>
      <c r="E43" s="114">
        <f t="shared" si="1"/>
        <v>0</v>
      </c>
      <c r="F43" s="114">
        <v>0</v>
      </c>
      <c r="G43" s="114">
        <f t="shared" si="2"/>
        <v>0</v>
      </c>
      <c r="H43" s="114">
        <f t="shared" si="6"/>
        <v>0</v>
      </c>
    </row>
    <row r="44" spans="1:8" x14ac:dyDescent="0.2">
      <c r="A44" s="115"/>
      <c r="B44" s="117" t="s">
        <v>333</v>
      </c>
      <c r="C44" s="143">
        <v>0</v>
      </c>
      <c r="D44" s="114">
        <v>0</v>
      </c>
      <c r="E44" s="114">
        <f t="shared" si="1"/>
        <v>0</v>
      </c>
      <c r="F44" s="114">
        <v>0</v>
      </c>
      <c r="G44" s="114">
        <f t="shared" si="2"/>
        <v>0</v>
      </c>
      <c r="H44" s="114">
        <f t="shared" si="6"/>
        <v>0</v>
      </c>
    </row>
    <row r="45" spans="1:8" x14ac:dyDescent="0.2">
      <c r="A45" s="115"/>
      <c r="B45" s="117" t="s">
        <v>334</v>
      </c>
      <c r="C45" s="143">
        <v>0</v>
      </c>
      <c r="D45" s="114">
        <v>0</v>
      </c>
      <c r="E45" s="114">
        <f t="shared" si="1"/>
        <v>0</v>
      </c>
      <c r="F45" s="114">
        <v>0</v>
      </c>
      <c r="G45" s="114">
        <f t="shared" si="2"/>
        <v>0</v>
      </c>
      <c r="H45" s="114">
        <f t="shared" si="6"/>
        <v>0</v>
      </c>
    </row>
    <row r="46" spans="1:8" x14ac:dyDescent="0.2">
      <c r="A46" s="115"/>
      <c r="B46" s="117" t="s">
        <v>335</v>
      </c>
      <c r="C46" s="143">
        <v>0</v>
      </c>
      <c r="D46" s="114">
        <v>0</v>
      </c>
      <c r="E46" s="114">
        <f t="shared" si="1"/>
        <v>0</v>
      </c>
      <c r="F46" s="114">
        <v>0</v>
      </c>
      <c r="G46" s="114">
        <f t="shared" si="2"/>
        <v>0</v>
      </c>
      <c r="H46" s="114">
        <f t="shared" si="6"/>
        <v>0</v>
      </c>
    </row>
    <row r="47" spans="1:8" ht="22.5" customHeight="1" x14ac:dyDescent="0.2">
      <c r="A47" s="231" t="s">
        <v>336</v>
      </c>
      <c r="B47" s="232"/>
      <c r="C47" s="142">
        <f t="shared" ref="C47:H47" si="7">SUM(C48:C56)</f>
        <v>718800</v>
      </c>
      <c r="D47" s="142">
        <f t="shared" si="7"/>
        <v>-32537</v>
      </c>
      <c r="E47" s="142">
        <f t="shared" si="7"/>
        <v>686263</v>
      </c>
      <c r="F47" s="142">
        <f t="shared" si="7"/>
        <v>686263</v>
      </c>
      <c r="G47" s="142">
        <f t="shared" si="7"/>
        <v>686263</v>
      </c>
      <c r="H47" s="142">
        <f t="shared" si="7"/>
        <v>0</v>
      </c>
    </row>
    <row r="48" spans="1:8" x14ac:dyDescent="0.2">
      <c r="A48" s="115"/>
      <c r="B48" s="117" t="s">
        <v>337</v>
      </c>
      <c r="C48" s="143">
        <v>718800</v>
      </c>
      <c r="D48" s="114">
        <v>-32537</v>
      </c>
      <c r="E48" s="114">
        <f t="shared" si="1"/>
        <v>686263</v>
      </c>
      <c r="F48" s="114">
        <v>686263</v>
      </c>
      <c r="G48" s="114">
        <f t="shared" si="2"/>
        <v>686263</v>
      </c>
      <c r="H48" s="114">
        <f t="shared" ref="H48:H56" si="8">E48-F48</f>
        <v>0</v>
      </c>
    </row>
    <row r="49" spans="1:8" x14ac:dyDescent="0.2">
      <c r="A49" s="115"/>
      <c r="B49" s="117" t="s">
        <v>338</v>
      </c>
      <c r="C49" s="143">
        <v>0</v>
      </c>
      <c r="D49" s="114">
        <v>0</v>
      </c>
      <c r="E49" s="114">
        <f t="shared" si="1"/>
        <v>0</v>
      </c>
      <c r="F49" s="114">
        <v>0</v>
      </c>
      <c r="G49" s="114">
        <f t="shared" si="2"/>
        <v>0</v>
      </c>
      <c r="H49" s="114">
        <f t="shared" si="8"/>
        <v>0</v>
      </c>
    </row>
    <row r="50" spans="1:8" x14ac:dyDescent="0.2">
      <c r="A50" s="115"/>
      <c r="B50" s="117" t="s">
        <v>339</v>
      </c>
      <c r="C50" s="143">
        <v>0</v>
      </c>
      <c r="D50" s="114">
        <v>0</v>
      </c>
      <c r="E50" s="114">
        <f t="shared" si="1"/>
        <v>0</v>
      </c>
      <c r="F50" s="114">
        <v>0</v>
      </c>
      <c r="G50" s="114">
        <f t="shared" si="2"/>
        <v>0</v>
      </c>
      <c r="H50" s="114">
        <f t="shared" si="8"/>
        <v>0</v>
      </c>
    </row>
    <row r="51" spans="1:8" x14ac:dyDescent="0.2">
      <c r="A51" s="115"/>
      <c r="B51" s="117" t="s">
        <v>340</v>
      </c>
      <c r="C51" s="143">
        <v>0</v>
      </c>
      <c r="D51" s="114">
        <v>0</v>
      </c>
      <c r="E51" s="114">
        <f t="shared" si="1"/>
        <v>0</v>
      </c>
      <c r="F51" s="114">
        <v>0</v>
      </c>
      <c r="G51" s="114">
        <f t="shared" si="2"/>
        <v>0</v>
      </c>
      <c r="H51" s="114">
        <f t="shared" si="8"/>
        <v>0</v>
      </c>
    </row>
    <row r="52" spans="1:8" x14ac:dyDescent="0.2">
      <c r="A52" s="115"/>
      <c r="B52" s="117" t="s">
        <v>341</v>
      </c>
      <c r="C52" s="143">
        <v>0</v>
      </c>
      <c r="D52" s="114">
        <v>0</v>
      </c>
      <c r="E52" s="114">
        <f t="shared" si="1"/>
        <v>0</v>
      </c>
      <c r="F52" s="114">
        <v>0</v>
      </c>
      <c r="G52" s="114">
        <f t="shared" si="2"/>
        <v>0</v>
      </c>
      <c r="H52" s="114">
        <f t="shared" si="8"/>
        <v>0</v>
      </c>
    </row>
    <row r="53" spans="1:8" x14ac:dyDescent="0.2">
      <c r="A53" s="115"/>
      <c r="B53" s="117" t="s">
        <v>342</v>
      </c>
      <c r="C53" s="143">
        <v>0</v>
      </c>
      <c r="D53" s="114">
        <v>0</v>
      </c>
      <c r="E53" s="114">
        <f t="shared" si="1"/>
        <v>0</v>
      </c>
      <c r="F53" s="114">
        <v>0</v>
      </c>
      <c r="G53" s="114">
        <f t="shared" si="2"/>
        <v>0</v>
      </c>
      <c r="H53" s="114">
        <f t="shared" si="8"/>
        <v>0</v>
      </c>
    </row>
    <row r="54" spans="1:8" x14ac:dyDescent="0.2">
      <c r="A54" s="115"/>
      <c r="B54" s="117" t="s">
        <v>343</v>
      </c>
      <c r="C54" s="143">
        <v>0</v>
      </c>
      <c r="D54" s="114">
        <v>0</v>
      </c>
      <c r="E54" s="114">
        <f t="shared" si="1"/>
        <v>0</v>
      </c>
      <c r="F54" s="114">
        <v>0</v>
      </c>
      <c r="G54" s="114">
        <f t="shared" si="2"/>
        <v>0</v>
      </c>
      <c r="H54" s="114">
        <f t="shared" si="8"/>
        <v>0</v>
      </c>
    </row>
    <row r="55" spans="1:8" x14ac:dyDescent="0.2">
      <c r="A55" s="115"/>
      <c r="B55" s="117" t="s">
        <v>344</v>
      </c>
      <c r="C55" s="143">
        <v>0</v>
      </c>
      <c r="D55" s="114">
        <v>0</v>
      </c>
      <c r="E55" s="114">
        <f t="shared" si="1"/>
        <v>0</v>
      </c>
      <c r="F55" s="114">
        <v>0</v>
      </c>
      <c r="G55" s="114">
        <f t="shared" si="2"/>
        <v>0</v>
      </c>
      <c r="H55" s="114">
        <f t="shared" si="8"/>
        <v>0</v>
      </c>
    </row>
    <row r="56" spans="1:8" x14ac:dyDescent="0.2">
      <c r="A56" s="115"/>
      <c r="B56" s="117" t="s">
        <v>345</v>
      </c>
      <c r="C56" s="143">
        <v>0</v>
      </c>
      <c r="D56" s="114">
        <v>0</v>
      </c>
      <c r="E56" s="114">
        <f t="shared" si="1"/>
        <v>0</v>
      </c>
      <c r="F56" s="114">
        <v>0</v>
      </c>
      <c r="G56" s="114">
        <f t="shared" si="2"/>
        <v>0</v>
      </c>
      <c r="H56" s="114">
        <f t="shared" si="8"/>
        <v>0</v>
      </c>
    </row>
    <row r="57" spans="1:8" x14ac:dyDescent="0.2">
      <c r="A57" s="229" t="s">
        <v>346</v>
      </c>
      <c r="B57" s="230"/>
      <c r="C57" s="142">
        <f t="shared" ref="C57:H57" si="9">SUM(C58:C60)</f>
        <v>0</v>
      </c>
      <c r="D57" s="142">
        <f t="shared" si="9"/>
        <v>0</v>
      </c>
      <c r="E57" s="142">
        <f t="shared" si="9"/>
        <v>0</v>
      </c>
      <c r="F57" s="142">
        <f t="shared" si="9"/>
        <v>0</v>
      </c>
      <c r="G57" s="142">
        <f t="shared" si="9"/>
        <v>0</v>
      </c>
      <c r="H57" s="142">
        <f t="shared" si="9"/>
        <v>0</v>
      </c>
    </row>
    <row r="58" spans="1:8" x14ac:dyDescent="0.2">
      <c r="A58" s="115"/>
      <c r="B58" s="117" t="s">
        <v>347</v>
      </c>
      <c r="C58" s="143">
        <v>0</v>
      </c>
      <c r="D58" s="114">
        <v>0</v>
      </c>
      <c r="E58" s="114">
        <f t="shared" si="1"/>
        <v>0</v>
      </c>
      <c r="F58" s="114">
        <v>0</v>
      </c>
      <c r="G58" s="114">
        <f t="shared" si="2"/>
        <v>0</v>
      </c>
      <c r="H58" s="114">
        <f t="shared" ref="H58:H60" si="10">E58-F58</f>
        <v>0</v>
      </c>
    </row>
    <row r="59" spans="1:8" x14ac:dyDescent="0.2">
      <c r="A59" s="115"/>
      <c r="B59" s="117" t="s">
        <v>348</v>
      </c>
      <c r="C59" s="143">
        <v>0</v>
      </c>
      <c r="D59" s="114">
        <v>0</v>
      </c>
      <c r="E59" s="114">
        <f t="shared" si="1"/>
        <v>0</v>
      </c>
      <c r="F59" s="114">
        <v>0</v>
      </c>
      <c r="G59" s="114">
        <f t="shared" si="2"/>
        <v>0</v>
      </c>
      <c r="H59" s="114">
        <f t="shared" si="10"/>
        <v>0</v>
      </c>
    </row>
    <row r="60" spans="1:8" x14ac:dyDescent="0.2">
      <c r="A60" s="115"/>
      <c r="B60" s="117" t="s">
        <v>349</v>
      </c>
      <c r="C60" s="143">
        <v>0</v>
      </c>
      <c r="D60" s="114">
        <v>0</v>
      </c>
      <c r="E60" s="114">
        <f t="shared" si="1"/>
        <v>0</v>
      </c>
      <c r="F60" s="114">
        <v>0</v>
      </c>
      <c r="G60" s="114">
        <f t="shared" si="2"/>
        <v>0</v>
      </c>
      <c r="H60" s="114">
        <f t="shared" si="10"/>
        <v>0</v>
      </c>
    </row>
    <row r="61" spans="1:8" ht="22.5" customHeight="1" x14ac:dyDescent="0.2">
      <c r="A61" s="231" t="s">
        <v>350</v>
      </c>
      <c r="B61" s="232"/>
      <c r="C61" s="142">
        <f t="shared" ref="C61:H61" si="11">SUM(C62:C69)</f>
        <v>0</v>
      </c>
      <c r="D61" s="142">
        <f t="shared" si="11"/>
        <v>0</v>
      </c>
      <c r="E61" s="142">
        <f t="shared" si="11"/>
        <v>0</v>
      </c>
      <c r="F61" s="142">
        <f t="shared" si="11"/>
        <v>0</v>
      </c>
      <c r="G61" s="142">
        <f t="shared" si="11"/>
        <v>0</v>
      </c>
      <c r="H61" s="142">
        <f t="shared" si="11"/>
        <v>0</v>
      </c>
    </row>
    <row r="62" spans="1:8" x14ac:dyDescent="0.2">
      <c r="A62" s="115"/>
      <c r="B62" s="117" t="s">
        <v>351</v>
      </c>
      <c r="C62" s="143">
        <v>0</v>
      </c>
      <c r="D62" s="114">
        <v>0</v>
      </c>
      <c r="E62" s="114">
        <f t="shared" si="1"/>
        <v>0</v>
      </c>
      <c r="F62" s="114">
        <v>0</v>
      </c>
      <c r="G62" s="114">
        <f t="shared" si="2"/>
        <v>0</v>
      </c>
      <c r="H62" s="114">
        <f t="shared" ref="H62:H69" si="12">E62-F62</f>
        <v>0</v>
      </c>
    </row>
    <row r="63" spans="1:8" x14ac:dyDescent="0.2">
      <c r="A63" s="115"/>
      <c r="B63" s="117" t="s">
        <v>352</v>
      </c>
      <c r="C63" s="143">
        <v>0</v>
      </c>
      <c r="D63" s="114">
        <v>0</v>
      </c>
      <c r="E63" s="114">
        <f t="shared" si="1"/>
        <v>0</v>
      </c>
      <c r="F63" s="114">
        <v>0</v>
      </c>
      <c r="G63" s="114">
        <f t="shared" si="2"/>
        <v>0</v>
      </c>
      <c r="H63" s="114">
        <f t="shared" si="12"/>
        <v>0</v>
      </c>
    </row>
    <row r="64" spans="1:8" x14ac:dyDescent="0.2">
      <c r="A64" s="115"/>
      <c r="B64" s="117" t="s">
        <v>353</v>
      </c>
      <c r="C64" s="143">
        <v>0</v>
      </c>
      <c r="D64" s="114">
        <v>0</v>
      </c>
      <c r="E64" s="114">
        <f t="shared" si="1"/>
        <v>0</v>
      </c>
      <c r="F64" s="114">
        <v>0</v>
      </c>
      <c r="G64" s="114">
        <f t="shared" si="2"/>
        <v>0</v>
      </c>
      <c r="H64" s="114">
        <f t="shared" si="12"/>
        <v>0</v>
      </c>
    </row>
    <row r="65" spans="1:8" x14ac:dyDescent="0.2">
      <c r="A65" s="115"/>
      <c r="B65" s="117" t="s">
        <v>354</v>
      </c>
      <c r="C65" s="143">
        <v>0</v>
      </c>
      <c r="D65" s="114">
        <v>0</v>
      </c>
      <c r="E65" s="114">
        <f t="shared" si="1"/>
        <v>0</v>
      </c>
      <c r="F65" s="114">
        <v>0</v>
      </c>
      <c r="G65" s="114">
        <f t="shared" si="2"/>
        <v>0</v>
      </c>
      <c r="H65" s="114">
        <f t="shared" si="12"/>
        <v>0</v>
      </c>
    </row>
    <row r="66" spans="1:8" x14ac:dyDescent="0.2">
      <c r="A66" s="115"/>
      <c r="B66" s="117" t="s">
        <v>355</v>
      </c>
      <c r="C66" s="143">
        <v>0</v>
      </c>
      <c r="D66" s="114">
        <v>0</v>
      </c>
      <c r="E66" s="114">
        <f t="shared" si="1"/>
        <v>0</v>
      </c>
      <c r="F66" s="114">
        <v>0</v>
      </c>
      <c r="G66" s="114">
        <f t="shared" si="2"/>
        <v>0</v>
      </c>
      <c r="H66" s="114">
        <f t="shared" si="12"/>
        <v>0</v>
      </c>
    </row>
    <row r="67" spans="1:8" x14ac:dyDescent="0.2">
      <c r="A67" s="115"/>
      <c r="B67" s="117" t="s">
        <v>356</v>
      </c>
      <c r="C67" s="143">
        <v>0</v>
      </c>
      <c r="D67" s="114">
        <v>0</v>
      </c>
      <c r="E67" s="114">
        <f t="shared" si="1"/>
        <v>0</v>
      </c>
      <c r="F67" s="114">
        <v>0</v>
      </c>
      <c r="G67" s="114">
        <f t="shared" si="2"/>
        <v>0</v>
      </c>
      <c r="H67" s="114">
        <f t="shared" si="12"/>
        <v>0</v>
      </c>
    </row>
    <row r="68" spans="1:8" x14ac:dyDescent="0.2">
      <c r="A68" s="115"/>
      <c r="B68" s="117" t="s">
        <v>357</v>
      </c>
      <c r="C68" s="143">
        <v>0</v>
      </c>
      <c r="D68" s="114">
        <v>0</v>
      </c>
      <c r="E68" s="114">
        <f t="shared" si="1"/>
        <v>0</v>
      </c>
      <c r="F68" s="114">
        <v>0</v>
      </c>
      <c r="G68" s="114">
        <f t="shared" si="2"/>
        <v>0</v>
      </c>
      <c r="H68" s="114">
        <f t="shared" si="12"/>
        <v>0</v>
      </c>
    </row>
    <row r="69" spans="1:8" x14ac:dyDescent="0.2">
      <c r="A69" s="115"/>
      <c r="B69" s="151" t="s">
        <v>358</v>
      </c>
      <c r="C69" s="143">
        <v>0</v>
      </c>
      <c r="D69" s="114">
        <v>0</v>
      </c>
      <c r="E69" s="114">
        <f t="shared" si="1"/>
        <v>0</v>
      </c>
      <c r="F69" s="114">
        <v>0</v>
      </c>
      <c r="G69" s="114">
        <f t="shared" si="2"/>
        <v>0</v>
      </c>
      <c r="H69" s="114">
        <f t="shared" si="12"/>
        <v>0</v>
      </c>
    </row>
    <row r="70" spans="1:8" x14ac:dyDescent="0.2">
      <c r="A70" s="229" t="s">
        <v>359</v>
      </c>
      <c r="B70" s="230"/>
      <c r="C70" s="142">
        <f t="shared" ref="C70:H70" si="13">SUM(C71:C73)</f>
        <v>0</v>
      </c>
      <c r="D70" s="142">
        <f t="shared" si="13"/>
        <v>0</v>
      </c>
      <c r="E70" s="142">
        <f t="shared" si="13"/>
        <v>0</v>
      </c>
      <c r="F70" s="142">
        <f t="shared" si="13"/>
        <v>0</v>
      </c>
      <c r="G70" s="142">
        <f t="shared" si="13"/>
        <v>0</v>
      </c>
      <c r="H70" s="142">
        <f t="shared" si="13"/>
        <v>0</v>
      </c>
    </row>
    <row r="71" spans="1:8" x14ac:dyDescent="0.2">
      <c r="A71" s="115"/>
      <c r="B71" s="117" t="s">
        <v>360</v>
      </c>
      <c r="C71" s="143">
        <v>0</v>
      </c>
      <c r="D71" s="114">
        <v>0</v>
      </c>
      <c r="E71" s="114">
        <f t="shared" si="1"/>
        <v>0</v>
      </c>
      <c r="F71" s="114">
        <v>0</v>
      </c>
      <c r="G71" s="114">
        <f t="shared" si="2"/>
        <v>0</v>
      </c>
      <c r="H71" s="114">
        <f t="shared" ref="H71:H73" si="14">E71-F71</f>
        <v>0</v>
      </c>
    </row>
    <row r="72" spans="1:8" x14ac:dyDescent="0.2">
      <c r="A72" s="115"/>
      <c r="B72" s="117" t="s">
        <v>361</v>
      </c>
      <c r="C72" s="143">
        <v>0</v>
      </c>
      <c r="D72" s="114">
        <v>0</v>
      </c>
      <c r="E72" s="114">
        <f t="shared" si="1"/>
        <v>0</v>
      </c>
      <c r="F72" s="114">
        <v>0</v>
      </c>
      <c r="G72" s="114">
        <f t="shared" si="2"/>
        <v>0</v>
      </c>
      <c r="H72" s="114">
        <f t="shared" si="14"/>
        <v>0</v>
      </c>
    </row>
    <row r="73" spans="1:8" x14ac:dyDescent="0.2">
      <c r="A73" s="115"/>
      <c r="B73" s="117" t="s">
        <v>362</v>
      </c>
      <c r="C73" s="143">
        <v>0</v>
      </c>
      <c r="D73" s="114">
        <v>0</v>
      </c>
      <c r="E73" s="114">
        <f t="shared" si="1"/>
        <v>0</v>
      </c>
      <c r="F73" s="114">
        <v>0</v>
      </c>
      <c r="G73" s="114">
        <f t="shared" si="2"/>
        <v>0</v>
      </c>
      <c r="H73" s="114">
        <f t="shared" si="14"/>
        <v>0</v>
      </c>
    </row>
    <row r="74" spans="1:8" x14ac:dyDescent="0.2">
      <c r="A74" s="229" t="s">
        <v>363</v>
      </c>
      <c r="B74" s="230"/>
      <c r="C74" s="142">
        <f t="shared" ref="C74:H74" si="15">SUM(C75:C81)</f>
        <v>0</v>
      </c>
      <c r="D74" s="142">
        <f t="shared" si="15"/>
        <v>0</v>
      </c>
      <c r="E74" s="142">
        <f t="shared" si="15"/>
        <v>0</v>
      </c>
      <c r="F74" s="142">
        <f t="shared" si="15"/>
        <v>0</v>
      </c>
      <c r="G74" s="142">
        <f t="shared" si="15"/>
        <v>0</v>
      </c>
      <c r="H74" s="142">
        <f t="shared" si="15"/>
        <v>0</v>
      </c>
    </row>
    <row r="75" spans="1:8" x14ac:dyDescent="0.2">
      <c r="A75" s="115"/>
      <c r="B75" s="117" t="s">
        <v>364</v>
      </c>
      <c r="C75" s="143">
        <v>0</v>
      </c>
      <c r="D75" s="114">
        <v>0</v>
      </c>
      <c r="E75" s="114">
        <f t="shared" si="1"/>
        <v>0</v>
      </c>
      <c r="F75" s="114">
        <v>0</v>
      </c>
      <c r="G75" s="114">
        <f t="shared" si="2"/>
        <v>0</v>
      </c>
      <c r="H75" s="114">
        <f t="shared" ref="H75:H81" si="16">E75-F75</f>
        <v>0</v>
      </c>
    </row>
    <row r="76" spans="1:8" x14ac:dyDescent="0.2">
      <c r="A76" s="115"/>
      <c r="B76" s="117" t="s">
        <v>365</v>
      </c>
      <c r="C76" s="143">
        <v>0</v>
      </c>
      <c r="D76" s="114">
        <v>0</v>
      </c>
      <c r="E76" s="114">
        <f t="shared" ref="E76:E81" si="17">SUM(C76:D76)</f>
        <v>0</v>
      </c>
      <c r="F76" s="114">
        <v>0</v>
      </c>
      <c r="G76" s="114">
        <f t="shared" ref="G76:G81" si="18">F76</f>
        <v>0</v>
      </c>
      <c r="H76" s="114">
        <f t="shared" si="16"/>
        <v>0</v>
      </c>
    </row>
    <row r="77" spans="1:8" x14ac:dyDescent="0.2">
      <c r="A77" s="115"/>
      <c r="B77" s="117" t="s">
        <v>366</v>
      </c>
      <c r="C77" s="143">
        <v>0</v>
      </c>
      <c r="D77" s="114">
        <v>0</v>
      </c>
      <c r="E77" s="114">
        <f t="shared" si="17"/>
        <v>0</v>
      </c>
      <c r="F77" s="114">
        <v>0</v>
      </c>
      <c r="G77" s="114">
        <f t="shared" si="18"/>
        <v>0</v>
      </c>
      <c r="H77" s="114">
        <f t="shared" si="16"/>
        <v>0</v>
      </c>
    </row>
    <row r="78" spans="1:8" x14ac:dyDescent="0.2">
      <c r="A78" s="115"/>
      <c r="B78" s="117" t="s">
        <v>367</v>
      </c>
      <c r="C78" s="143">
        <v>0</v>
      </c>
      <c r="D78" s="114">
        <v>0</v>
      </c>
      <c r="E78" s="114">
        <f t="shared" si="17"/>
        <v>0</v>
      </c>
      <c r="F78" s="114">
        <v>0</v>
      </c>
      <c r="G78" s="114">
        <f t="shared" si="18"/>
        <v>0</v>
      </c>
      <c r="H78" s="114">
        <f t="shared" si="16"/>
        <v>0</v>
      </c>
    </row>
    <row r="79" spans="1:8" x14ac:dyDescent="0.2">
      <c r="A79" s="115"/>
      <c r="B79" s="117" t="s">
        <v>368</v>
      </c>
      <c r="C79" s="143">
        <v>0</v>
      </c>
      <c r="D79" s="114">
        <v>0</v>
      </c>
      <c r="E79" s="114">
        <f t="shared" si="17"/>
        <v>0</v>
      </c>
      <c r="F79" s="114">
        <v>0</v>
      </c>
      <c r="G79" s="114">
        <f t="shared" si="18"/>
        <v>0</v>
      </c>
      <c r="H79" s="114">
        <f t="shared" si="16"/>
        <v>0</v>
      </c>
    </row>
    <row r="80" spans="1:8" x14ac:dyDescent="0.2">
      <c r="A80" s="115"/>
      <c r="B80" s="117" t="s">
        <v>369</v>
      </c>
      <c r="C80" s="143">
        <v>0</v>
      </c>
      <c r="D80" s="114">
        <v>0</v>
      </c>
      <c r="E80" s="114">
        <f t="shared" si="17"/>
        <v>0</v>
      </c>
      <c r="F80" s="114">
        <v>0</v>
      </c>
      <c r="G80" s="114">
        <f t="shared" si="18"/>
        <v>0</v>
      </c>
      <c r="H80" s="114">
        <f t="shared" si="16"/>
        <v>0</v>
      </c>
    </row>
    <row r="81" spans="1:8" x14ac:dyDescent="0.2">
      <c r="A81" s="115"/>
      <c r="B81" s="117" t="s">
        <v>370</v>
      </c>
      <c r="C81" s="143">
        <v>0</v>
      </c>
      <c r="D81" s="114">
        <v>0</v>
      </c>
      <c r="E81" s="114">
        <f t="shared" si="17"/>
        <v>0</v>
      </c>
      <c r="F81" s="114">
        <v>0</v>
      </c>
      <c r="G81" s="114">
        <f t="shared" si="18"/>
        <v>0</v>
      </c>
      <c r="H81" s="114">
        <f t="shared" si="16"/>
        <v>0</v>
      </c>
    </row>
    <row r="82" spans="1:8" ht="12" thickBot="1" x14ac:dyDescent="0.25">
      <c r="A82" s="235"/>
      <c r="B82" s="236"/>
      <c r="C82" s="144"/>
      <c r="D82" s="134"/>
      <c r="E82" s="134"/>
      <c r="F82" s="134"/>
      <c r="G82" s="134"/>
      <c r="H82" s="134"/>
    </row>
    <row r="83" spans="1:8" ht="25.5" customHeight="1" thickBot="1" x14ac:dyDescent="0.25">
      <c r="C83" s="145"/>
      <c r="D83" s="145"/>
      <c r="E83" s="145"/>
      <c r="F83" s="145"/>
      <c r="G83" s="145"/>
      <c r="H83" s="145"/>
    </row>
    <row r="84" spans="1:8" ht="4.5" customHeight="1" x14ac:dyDescent="0.2">
      <c r="A84" s="233"/>
      <c r="B84" s="234"/>
      <c r="C84" s="146"/>
      <c r="D84" s="146"/>
      <c r="E84" s="146"/>
      <c r="F84" s="146"/>
      <c r="G84" s="146"/>
      <c r="H84" s="146"/>
    </row>
    <row r="85" spans="1:8" x14ac:dyDescent="0.2">
      <c r="A85" s="216" t="s">
        <v>371</v>
      </c>
      <c r="B85" s="227"/>
      <c r="C85" s="147">
        <f t="shared" ref="C85:H85" si="19">C86+C94+C104+C114+C124+C134+C138+C147+C151</f>
        <v>0</v>
      </c>
      <c r="D85" s="147">
        <f t="shared" si="19"/>
        <v>4458192</v>
      </c>
      <c r="E85" s="147">
        <f t="shared" si="19"/>
        <v>4458192</v>
      </c>
      <c r="F85" s="147">
        <f t="shared" si="19"/>
        <v>4458192</v>
      </c>
      <c r="G85" s="147">
        <f t="shared" si="19"/>
        <v>4458192</v>
      </c>
      <c r="H85" s="147">
        <f t="shared" si="19"/>
        <v>0</v>
      </c>
    </row>
    <row r="86" spans="1:8" x14ac:dyDescent="0.2">
      <c r="A86" s="229" t="s">
        <v>298</v>
      </c>
      <c r="B86" s="230"/>
      <c r="C86" s="142">
        <f t="shared" ref="C86:H86" si="20">SUM(C87:C93)</f>
        <v>0</v>
      </c>
      <c r="D86" s="142">
        <f t="shared" si="20"/>
        <v>157342</v>
      </c>
      <c r="E86" s="142">
        <f t="shared" si="20"/>
        <v>157342</v>
      </c>
      <c r="F86" s="142">
        <f t="shared" si="20"/>
        <v>157342</v>
      </c>
      <c r="G86" s="142">
        <f t="shared" si="20"/>
        <v>157342</v>
      </c>
      <c r="H86" s="142">
        <f t="shared" si="20"/>
        <v>0</v>
      </c>
    </row>
    <row r="87" spans="1:8" x14ac:dyDescent="0.2">
      <c r="A87" s="115"/>
      <c r="B87" s="117" t="s">
        <v>299</v>
      </c>
      <c r="C87" s="143">
        <v>0</v>
      </c>
      <c r="D87" s="114">
        <v>0</v>
      </c>
      <c r="E87" s="114">
        <f t="shared" ref="E87:E152" si="21">SUM(C87:D87)</f>
        <v>0</v>
      </c>
      <c r="F87" s="114">
        <v>0</v>
      </c>
      <c r="G87" s="114">
        <f t="shared" ref="G87:G152" si="22">F87</f>
        <v>0</v>
      </c>
      <c r="H87" s="114">
        <f t="shared" ref="H87:H93" si="23">E87-F87</f>
        <v>0</v>
      </c>
    </row>
    <row r="88" spans="1:8" x14ac:dyDescent="0.2">
      <c r="A88" s="115"/>
      <c r="B88" s="117" t="s">
        <v>300</v>
      </c>
      <c r="C88" s="143">
        <v>0</v>
      </c>
      <c r="D88" s="114">
        <v>157342</v>
      </c>
      <c r="E88" s="114">
        <f t="shared" si="21"/>
        <v>157342</v>
      </c>
      <c r="F88" s="114">
        <v>157342</v>
      </c>
      <c r="G88" s="114">
        <f t="shared" si="22"/>
        <v>157342</v>
      </c>
      <c r="H88" s="114">
        <f t="shared" si="23"/>
        <v>0</v>
      </c>
    </row>
    <row r="89" spans="1:8" x14ac:dyDescent="0.2">
      <c r="A89" s="115"/>
      <c r="B89" s="117" t="s">
        <v>301</v>
      </c>
      <c r="C89" s="143">
        <v>0</v>
      </c>
      <c r="D89" s="114">
        <v>0</v>
      </c>
      <c r="E89" s="114">
        <f t="shared" si="21"/>
        <v>0</v>
      </c>
      <c r="F89" s="114">
        <v>0</v>
      </c>
      <c r="G89" s="114">
        <f t="shared" si="22"/>
        <v>0</v>
      </c>
      <c r="H89" s="114">
        <f t="shared" si="23"/>
        <v>0</v>
      </c>
    </row>
    <row r="90" spans="1:8" x14ac:dyDescent="0.2">
      <c r="A90" s="115"/>
      <c r="B90" s="117" t="s">
        <v>302</v>
      </c>
      <c r="C90" s="143">
        <v>0</v>
      </c>
      <c r="D90" s="114">
        <v>0</v>
      </c>
      <c r="E90" s="114">
        <f t="shared" si="21"/>
        <v>0</v>
      </c>
      <c r="F90" s="114">
        <v>0</v>
      </c>
      <c r="G90" s="114">
        <f t="shared" si="22"/>
        <v>0</v>
      </c>
      <c r="H90" s="114">
        <f t="shared" si="23"/>
        <v>0</v>
      </c>
    </row>
    <row r="91" spans="1:8" x14ac:dyDescent="0.2">
      <c r="A91" s="115"/>
      <c r="B91" s="117" t="s">
        <v>303</v>
      </c>
      <c r="C91" s="143">
        <v>0</v>
      </c>
      <c r="D91" s="114">
        <v>0</v>
      </c>
      <c r="E91" s="114">
        <f t="shared" si="21"/>
        <v>0</v>
      </c>
      <c r="F91" s="114">
        <v>0</v>
      </c>
      <c r="G91" s="114">
        <f t="shared" si="22"/>
        <v>0</v>
      </c>
      <c r="H91" s="114">
        <f t="shared" si="23"/>
        <v>0</v>
      </c>
    </row>
    <row r="92" spans="1:8" x14ac:dyDescent="0.2">
      <c r="A92" s="115"/>
      <c r="B92" s="117" t="s">
        <v>304</v>
      </c>
      <c r="C92" s="143">
        <v>0</v>
      </c>
      <c r="D92" s="114">
        <v>0</v>
      </c>
      <c r="E92" s="114">
        <f t="shared" si="21"/>
        <v>0</v>
      </c>
      <c r="F92" s="114">
        <v>0</v>
      </c>
      <c r="G92" s="114">
        <f t="shared" si="22"/>
        <v>0</v>
      </c>
      <c r="H92" s="114">
        <f t="shared" si="23"/>
        <v>0</v>
      </c>
    </row>
    <row r="93" spans="1:8" x14ac:dyDescent="0.2">
      <c r="A93" s="115"/>
      <c r="B93" s="117" t="s">
        <v>305</v>
      </c>
      <c r="C93" s="143">
        <v>0</v>
      </c>
      <c r="D93" s="114">
        <v>0</v>
      </c>
      <c r="E93" s="114">
        <f t="shared" si="21"/>
        <v>0</v>
      </c>
      <c r="F93" s="114">
        <v>0</v>
      </c>
      <c r="G93" s="114">
        <f t="shared" si="22"/>
        <v>0</v>
      </c>
      <c r="H93" s="114">
        <f t="shared" si="23"/>
        <v>0</v>
      </c>
    </row>
    <row r="94" spans="1:8" x14ac:dyDescent="0.2">
      <c r="A94" s="229" t="s">
        <v>306</v>
      </c>
      <c r="B94" s="230"/>
      <c r="C94" s="142">
        <f t="shared" ref="C94:H94" si="24">SUM(C95:C103)</f>
        <v>0</v>
      </c>
      <c r="D94" s="142">
        <f t="shared" si="24"/>
        <v>52097</v>
      </c>
      <c r="E94" s="142">
        <f t="shared" si="24"/>
        <v>52097</v>
      </c>
      <c r="F94" s="142">
        <f t="shared" si="24"/>
        <v>52097</v>
      </c>
      <c r="G94" s="142">
        <f t="shared" si="24"/>
        <v>52097</v>
      </c>
      <c r="H94" s="142">
        <f t="shared" si="24"/>
        <v>0</v>
      </c>
    </row>
    <row r="95" spans="1:8" x14ac:dyDescent="0.2">
      <c r="A95" s="115"/>
      <c r="B95" s="151" t="s">
        <v>307</v>
      </c>
      <c r="C95" s="143">
        <v>0</v>
      </c>
      <c r="D95" s="114">
        <f>7277+13491</f>
        <v>20768</v>
      </c>
      <c r="E95" s="114">
        <f t="shared" si="21"/>
        <v>20768</v>
      </c>
      <c r="F95" s="114">
        <f>7277+13491</f>
        <v>20768</v>
      </c>
      <c r="G95" s="114">
        <f t="shared" si="22"/>
        <v>20768</v>
      </c>
      <c r="H95" s="114">
        <f t="shared" ref="H95:H103" si="25">E95-F95</f>
        <v>0</v>
      </c>
    </row>
    <row r="96" spans="1:8" x14ac:dyDescent="0.2">
      <c r="A96" s="115"/>
      <c r="B96" s="117" t="s">
        <v>308</v>
      </c>
      <c r="C96" s="143">
        <v>0</v>
      </c>
      <c r="D96" s="114">
        <v>1188</v>
      </c>
      <c r="E96" s="114">
        <f t="shared" si="21"/>
        <v>1188</v>
      </c>
      <c r="F96" s="114">
        <v>1188</v>
      </c>
      <c r="G96" s="114">
        <f t="shared" si="22"/>
        <v>1188</v>
      </c>
      <c r="H96" s="114">
        <f t="shared" si="25"/>
        <v>0</v>
      </c>
    </row>
    <row r="97" spans="1:8" x14ac:dyDescent="0.2">
      <c r="A97" s="115"/>
      <c r="B97" s="117" t="s">
        <v>309</v>
      </c>
      <c r="C97" s="143">
        <v>0</v>
      </c>
      <c r="D97" s="114">
        <v>0</v>
      </c>
      <c r="E97" s="114">
        <f t="shared" si="21"/>
        <v>0</v>
      </c>
      <c r="F97" s="114">
        <v>0</v>
      </c>
      <c r="G97" s="114">
        <f t="shared" si="22"/>
        <v>0</v>
      </c>
      <c r="H97" s="114">
        <f t="shared" si="25"/>
        <v>0</v>
      </c>
    </row>
    <row r="98" spans="1:8" x14ac:dyDescent="0.2">
      <c r="A98" s="115"/>
      <c r="B98" s="117" t="s">
        <v>310</v>
      </c>
      <c r="C98" s="143">
        <v>0</v>
      </c>
      <c r="D98" s="114">
        <v>0</v>
      </c>
      <c r="E98" s="114">
        <f t="shared" si="21"/>
        <v>0</v>
      </c>
      <c r="F98" s="114">
        <v>0</v>
      </c>
      <c r="G98" s="114">
        <f t="shared" si="22"/>
        <v>0</v>
      </c>
      <c r="H98" s="114">
        <f t="shared" si="25"/>
        <v>0</v>
      </c>
    </row>
    <row r="99" spans="1:8" x14ac:dyDescent="0.2">
      <c r="A99" s="115"/>
      <c r="B99" s="117" t="s">
        <v>311</v>
      </c>
      <c r="C99" s="143">
        <v>0</v>
      </c>
      <c r="D99" s="114">
        <v>0</v>
      </c>
      <c r="E99" s="114">
        <f t="shared" si="21"/>
        <v>0</v>
      </c>
      <c r="F99" s="114">
        <v>0</v>
      </c>
      <c r="G99" s="114">
        <f t="shared" si="22"/>
        <v>0</v>
      </c>
      <c r="H99" s="114">
        <f t="shared" si="25"/>
        <v>0</v>
      </c>
    </row>
    <row r="100" spans="1:8" x14ac:dyDescent="0.2">
      <c r="A100" s="115"/>
      <c r="B100" s="117" t="s">
        <v>312</v>
      </c>
      <c r="C100" s="143">
        <v>0</v>
      </c>
      <c r="D100" s="114">
        <v>0</v>
      </c>
      <c r="E100" s="114">
        <f t="shared" si="21"/>
        <v>0</v>
      </c>
      <c r="F100" s="114">
        <v>0</v>
      </c>
      <c r="G100" s="114">
        <f t="shared" si="22"/>
        <v>0</v>
      </c>
      <c r="H100" s="114">
        <f t="shared" si="25"/>
        <v>0</v>
      </c>
    </row>
    <row r="101" spans="1:8" x14ac:dyDescent="0.2">
      <c r="A101" s="115"/>
      <c r="B101" s="117" t="s">
        <v>313</v>
      </c>
      <c r="C101" s="143">
        <v>0</v>
      </c>
      <c r="D101" s="114">
        <v>1067</v>
      </c>
      <c r="E101" s="114">
        <f t="shared" si="21"/>
        <v>1067</v>
      </c>
      <c r="F101" s="114">
        <v>1067</v>
      </c>
      <c r="G101" s="114">
        <f t="shared" si="22"/>
        <v>1067</v>
      </c>
      <c r="H101" s="114">
        <f t="shared" si="25"/>
        <v>0</v>
      </c>
    </row>
    <row r="102" spans="1:8" x14ac:dyDescent="0.2">
      <c r="A102" s="115"/>
      <c r="B102" s="117" t="s">
        <v>314</v>
      </c>
      <c r="C102" s="143">
        <v>0</v>
      </c>
      <c r="D102" s="114">
        <v>0</v>
      </c>
      <c r="E102" s="114">
        <f t="shared" si="21"/>
        <v>0</v>
      </c>
      <c r="F102" s="114">
        <v>0</v>
      </c>
      <c r="G102" s="114">
        <f t="shared" si="22"/>
        <v>0</v>
      </c>
      <c r="H102" s="114">
        <f t="shared" si="25"/>
        <v>0</v>
      </c>
    </row>
    <row r="103" spans="1:8" x14ac:dyDescent="0.2">
      <c r="A103" s="115"/>
      <c r="B103" s="117" t="s">
        <v>315</v>
      </c>
      <c r="C103" s="143">
        <v>0</v>
      </c>
      <c r="D103" s="114">
        <v>29074</v>
      </c>
      <c r="E103" s="114">
        <f t="shared" si="21"/>
        <v>29074</v>
      </c>
      <c r="F103" s="114">
        <v>29074</v>
      </c>
      <c r="G103" s="114">
        <f t="shared" si="22"/>
        <v>29074</v>
      </c>
      <c r="H103" s="114">
        <f t="shared" si="25"/>
        <v>0</v>
      </c>
    </row>
    <row r="104" spans="1:8" x14ac:dyDescent="0.2">
      <c r="A104" s="229" t="s">
        <v>316</v>
      </c>
      <c r="B104" s="230"/>
      <c r="C104" s="142">
        <f t="shared" ref="C104:H104" si="26">SUM(C105:C113)</f>
        <v>0</v>
      </c>
      <c r="D104" s="142">
        <f t="shared" si="26"/>
        <v>3022507</v>
      </c>
      <c r="E104" s="142">
        <f t="shared" si="26"/>
        <v>3022507</v>
      </c>
      <c r="F104" s="142">
        <f t="shared" si="26"/>
        <v>3022507</v>
      </c>
      <c r="G104" s="142">
        <f t="shared" si="26"/>
        <v>3022507</v>
      </c>
      <c r="H104" s="142">
        <f t="shared" si="26"/>
        <v>0</v>
      </c>
    </row>
    <row r="105" spans="1:8" x14ac:dyDescent="0.2">
      <c r="A105" s="115"/>
      <c r="B105" s="117" t="s">
        <v>317</v>
      </c>
      <c r="C105" s="143">
        <v>0</v>
      </c>
      <c r="D105" s="114">
        <v>0</v>
      </c>
      <c r="E105" s="114">
        <f t="shared" si="21"/>
        <v>0</v>
      </c>
      <c r="F105" s="114">
        <v>0</v>
      </c>
      <c r="G105" s="114">
        <f t="shared" si="22"/>
        <v>0</v>
      </c>
      <c r="H105" s="114">
        <f t="shared" ref="H105:H113" si="27">E105-F105</f>
        <v>0</v>
      </c>
    </row>
    <row r="106" spans="1:8" x14ac:dyDescent="0.2">
      <c r="A106" s="115"/>
      <c r="B106" s="117" t="s">
        <v>318</v>
      </c>
      <c r="C106" s="143">
        <v>0</v>
      </c>
      <c r="D106" s="114">
        <v>0</v>
      </c>
      <c r="E106" s="114">
        <f t="shared" si="21"/>
        <v>0</v>
      </c>
      <c r="F106" s="114">
        <v>0</v>
      </c>
      <c r="G106" s="114">
        <f t="shared" si="22"/>
        <v>0</v>
      </c>
      <c r="H106" s="114">
        <f t="shared" si="27"/>
        <v>0</v>
      </c>
    </row>
    <row r="107" spans="1:8" x14ac:dyDescent="0.2">
      <c r="A107" s="115"/>
      <c r="B107" s="117" t="s">
        <v>319</v>
      </c>
      <c r="C107" s="143">
        <v>0</v>
      </c>
      <c r="D107" s="114">
        <v>0</v>
      </c>
      <c r="E107" s="114">
        <f t="shared" si="21"/>
        <v>0</v>
      </c>
      <c r="F107" s="114">
        <v>0</v>
      </c>
      <c r="G107" s="114">
        <f t="shared" si="22"/>
        <v>0</v>
      </c>
      <c r="H107" s="114">
        <f t="shared" si="27"/>
        <v>0</v>
      </c>
    </row>
    <row r="108" spans="1:8" x14ac:dyDescent="0.2">
      <c r="A108" s="115"/>
      <c r="B108" s="117" t="s">
        <v>320</v>
      </c>
      <c r="C108" s="143">
        <v>0</v>
      </c>
      <c r="D108" s="114">
        <v>0</v>
      </c>
      <c r="E108" s="114">
        <f t="shared" si="21"/>
        <v>0</v>
      </c>
      <c r="F108" s="114">
        <v>0</v>
      </c>
      <c r="G108" s="114">
        <f t="shared" si="22"/>
        <v>0</v>
      </c>
      <c r="H108" s="114">
        <f t="shared" si="27"/>
        <v>0</v>
      </c>
    </row>
    <row r="109" spans="1:8" x14ac:dyDescent="0.2">
      <c r="A109" s="115"/>
      <c r="B109" s="151" t="s">
        <v>321</v>
      </c>
      <c r="C109" s="143">
        <v>0</v>
      </c>
      <c r="D109" s="114">
        <v>92151</v>
      </c>
      <c r="E109" s="114">
        <f t="shared" si="21"/>
        <v>92151</v>
      </c>
      <c r="F109" s="114">
        <v>92151</v>
      </c>
      <c r="G109" s="114">
        <f t="shared" si="22"/>
        <v>92151</v>
      </c>
      <c r="H109" s="114">
        <f t="shared" si="27"/>
        <v>0</v>
      </c>
    </row>
    <row r="110" spans="1:8" x14ac:dyDescent="0.2">
      <c r="A110" s="115"/>
      <c r="B110" s="117" t="s">
        <v>322</v>
      </c>
      <c r="C110" s="143">
        <v>0</v>
      </c>
      <c r="D110" s="114">
        <f>43964+79961</f>
        <v>123925</v>
      </c>
      <c r="E110" s="114">
        <f t="shared" si="21"/>
        <v>123925</v>
      </c>
      <c r="F110" s="114">
        <f>43964+79961</f>
        <v>123925</v>
      </c>
      <c r="G110" s="114">
        <f t="shared" si="22"/>
        <v>123925</v>
      </c>
      <c r="H110" s="114">
        <f t="shared" si="27"/>
        <v>0</v>
      </c>
    </row>
    <row r="111" spans="1:8" x14ac:dyDescent="0.2">
      <c r="A111" s="115"/>
      <c r="B111" s="117" t="s">
        <v>323</v>
      </c>
      <c r="C111" s="143">
        <v>0</v>
      </c>
      <c r="D111" s="114">
        <v>199800</v>
      </c>
      <c r="E111" s="114">
        <f t="shared" si="21"/>
        <v>199800</v>
      </c>
      <c r="F111" s="114">
        <v>199800</v>
      </c>
      <c r="G111" s="114">
        <f t="shared" si="22"/>
        <v>199800</v>
      </c>
      <c r="H111" s="114">
        <f t="shared" si="27"/>
        <v>0</v>
      </c>
    </row>
    <row r="112" spans="1:8" x14ac:dyDescent="0.2">
      <c r="A112" s="115"/>
      <c r="B112" s="117" t="s">
        <v>324</v>
      </c>
      <c r="C112" s="143">
        <v>0</v>
      </c>
      <c r="D112" s="114">
        <f>99900+2502702+1</f>
        <v>2602603</v>
      </c>
      <c r="E112" s="114">
        <f t="shared" si="21"/>
        <v>2602603</v>
      </c>
      <c r="F112" s="114">
        <f>99900+2502702+1</f>
        <v>2602603</v>
      </c>
      <c r="G112" s="114">
        <f>F112</f>
        <v>2602603</v>
      </c>
      <c r="H112" s="114">
        <f t="shared" si="27"/>
        <v>0</v>
      </c>
    </row>
    <row r="113" spans="1:8" x14ac:dyDescent="0.2">
      <c r="A113" s="115"/>
      <c r="B113" s="117" t="s">
        <v>325</v>
      </c>
      <c r="C113" s="143">
        <v>0</v>
      </c>
      <c r="D113" s="114">
        <f>760+3268</f>
        <v>4028</v>
      </c>
      <c r="E113" s="114">
        <f t="shared" si="21"/>
        <v>4028</v>
      </c>
      <c r="F113" s="114">
        <f>760+3268</f>
        <v>4028</v>
      </c>
      <c r="G113" s="114">
        <f t="shared" si="22"/>
        <v>4028</v>
      </c>
      <c r="H113" s="114">
        <f t="shared" si="27"/>
        <v>0</v>
      </c>
    </row>
    <row r="114" spans="1:8" ht="23.25" customHeight="1" x14ac:dyDescent="0.2">
      <c r="A114" s="231" t="s">
        <v>326</v>
      </c>
      <c r="B114" s="232"/>
      <c r="C114" s="142">
        <f t="shared" ref="C114:H114" si="28">SUM(C115:C123)</f>
        <v>0</v>
      </c>
      <c r="D114" s="142">
        <f t="shared" si="28"/>
        <v>402940</v>
      </c>
      <c r="E114" s="142">
        <f t="shared" si="28"/>
        <v>402940</v>
      </c>
      <c r="F114" s="142">
        <f t="shared" si="28"/>
        <v>402940</v>
      </c>
      <c r="G114" s="142">
        <f t="shared" si="28"/>
        <v>402940</v>
      </c>
      <c r="H114" s="142">
        <f t="shared" si="28"/>
        <v>0</v>
      </c>
    </row>
    <row r="115" spans="1:8" x14ac:dyDescent="0.2">
      <c r="A115" s="115"/>
      <c r="B115" s="117" t="s">
        <v>327</v>
      </c>
      <c r="C115" s="143">
        <v>0</v>
      </c>
      <c r="D115" s="114">
        <v>0</v>
      </c>
      <c r="E115" s="114">
        <f t="shared" si="21"/>
        <v>0</v>
      </c>
      <c r="F115" s="114">
        <v>0</v>
      </c>
      <c r="G115" s="114">
        <f t="shared" si="22"/>
        <v>0</v>
      </c>
      <c r="H115" s="114">
        <f t="shared" ref="H115" si="29">E115-F115</f>
        <v>0</v>
      </c>
    </row>
    <row r="116" spans="1:8" x14ac:dyDescent="0.2">
      <c r="A116" s="115"/>
      <c r="B116" s="117" t="s">
        <v>328</v>
      </c>
      <c r="C116" s="143">
        <v>0</v>
      </c>
      <c r="D116" s="114">
        <v>0</v>
      </c>
      <c r="E116" s="114">
        <f t="shared" si="21"/>
        <v>0</v>
      </c>
      <c r="F116" s="114">
        <v>0</v>
      </c>
      <c r="G116" s="114">
        <f t="shared" si="22"/>
        <v>0</v>
      </c>
      <c r="H116" s="114">
        <f t="shared" ref="H116:H123" si="30">E116-F116</f>
        <v>0</v>
      </c>
    </row>
    <row r="117" spans="1:8" x14ac:dyDescent="0.2">
      <c r="A117" s="115"/>
      <c r="B117" s="117" t="s">
        <v>329</v>
      </c>
      <c r="C117" s="143">
        <v>0</v>
      </c>
      <c r="D117" s="114">
        <v>0</v>
      </c>
      <c r="E117" s="114">
        <f t="shared" si="21"/>
        <v>0</v>
      </c>
      <c r="F117" s="114">
        <v>0</v>
      </c>
      <c r="G117" s="114">
        <f t="shared" si="22"/>
        <v>0</v>
      </c>
      <c r="H117" s="114">
        <f t="shared" si="30"/>
        <v>0</v>
      </c>
    </row>
    <row r="118" spans="1:8" x14ac:dyDescent="0.2">
      <c r="A118" s="115"/>
      <c r="B118" s="117" t="s">
        <v>330</v>
      </c>
      <c r="C118" s="143">
        <v>0</v>
      </c>
      <c r="D118" s="114">
        <f>77940+325000</f>
        <v>402940</v>
      </c>
      <c r="E118" s="114">
        <f t="shared" si="21"/>
        <v>402940</v>
      </c>
      <c r="F118" s="114">
        <f>77940+325000</f>
        <v>402940</v>
      </c>
      <c r="G118" s="114">
        <f t="shared" si="22"/>
        <v>402940</v>
      </c>
      <c r="H118" s="114">
        <f t="shared" si="30"/>
        <v>0</v>
      </c>
    </row>
    <row r="119" spans="1:8" x14ac:dyDescent="0.2">
      <c r="A119" s="115"/>
      <c r="B119" s="117" t="s">
        <v>331</v>
      </c>
      <c r="C119" s="143">
        <v>0</v>
      </c>
      <c r="D119" s="114">
        <v>0</v>
      </c>
      <c r="E119" s="114">
        <f t="shared" si="21"/>
        <v>0</v>
      </c>
      <c r="F119" s="114">
        <v>0</v>
      </c>
      <c r="G119" s="114">
        <f t="shared" si="22"/>
        <v>0</v>
      </c>
      <c r="H119" s="114">
        <f t="shared" si="30"/>
        <v>0</v>
      </c>
    </row>
    <row r="120" spans="1:8" x14ac:dyDescent="0.2">
      <c r="A120" s="115"/>
      <c r="B120" s="117" t="s">
        <v>332</v>
      </c>
      <c r="C120" s="143">
        <v>0</v>
      </c>
      <c r="D120" s="114">
        <v>0</v>
      </c>
      <c r="E120" s="114">
        <f t="shared" si="21"/>
        <v>0</v>
      </c>
      <c r="F120" s="114">
        <v>0</v>
      </c>
      <c r="G120" s="114">
        <f t="shared" si="22"/>
        <v>0</v>
      </c>
      <c r="H120" s="114">
        <f t="shared" si="30"/>
        <v>0</v>
      </c>
    </row>
    <row r="121" spans="1:8" x14ac:dyDescent="0.2">
      <c r="A121" s="115"/>
      <c r="B121" s="117" t="s">
        <v>333</v>
      </c>
      <c r="C121" s="143">
        <v>0</v>
      </c>
      <c r="D121" s="114">
        <v>0</v>
      </c>
      <c r="E121" s="114">
        <f t="shared" si="21"/>
        <v>0</v>
      </c>
      <c r="F121" s="114">
        <v>0</v>
      </c>
      <c r="G121" s="114">
        <f t="shared" si="22"/>
        <v>0</v>
      </c>
      <c r="H121" s="114">
        <f t="shared" si="30"/>
        <v>0</v>
      </c>
    </row>
    <row r="122" spans="1:8" x14ac:dyDescent="0.2">
      <c r="A122" s="115"/>
      <c r="B122" s="117" t="s">
        <v>334</v>
      </c>
      <c r="C122" s="143">
        <v>0</v>
      </c>
      <c r="D122" s="114">
        <v>0</v>
      </c>
      <c r="E122" s="114">
        <f t="shared" si="21"/>
        <v>0</v>
      </c>
      <c r="F122" s="114">
        <v>0</v>
      </c>
      <c r="G122" s="114">
        <f t="shared" si="22"/>
        <v>0</v>
      </c>
      <c r="H122" s="114">
        <f t="shared" si="30"/>
        <v>0</v>
      </c>
    </row>
    <row r="123" spans="1:8" x14ac:dyDescent="0.2">
      <c r="A123" s="115"/>
      <c r="B123" s="117" t="s">
        <v>335</v>
      </c>
      <c r="C123" s="143">
        <v>0</v>
      </c>
      <c r="D123" s="114">
        <v>0</v>
      </c>
      <c r="E123" s="114">
        <f t="shared" si="21"/>
        <v>0</v>
      </c>
      <c r="F123" s="114">
        <v>0</v>
      </c>
      <c r="G123" s="114">
        <f t="shared" si="22"/>
        <v>0</v>
      </c>
      <c r="H123" s="114">
        <f t="shared" si="30"/>
        <v>0</v>
      </c>
    </row>
    <row r="124" spans="1:8" x14ac:dyDescent="0.2">
      <c r="A124" s="231" t="s">
        <v>336</v>
      </c>
      <c r="B124" s="232"/>
      <c r="C124" s="142">
        <f t="shared" ref="C124:H124" si="31">SUM(C125:C133)</f>
        <v>0</v>
      </c>
      <c r="D124" s="142">
        <f t="shared" si="31"/>
        <v>823306</v>
      </c>
      <c r="E124" s="142">
        <f t="shared" si="31"/>
        <v>823306</v>
      </c>
      <c r="F124" s="142">
        <f t="shared" si="31"/>
        <v>823306</v>
      </c>
      <c r="G124" s="142">
        <f t="shared" si="31"/>
        <v>823306</v>
      </c>
      <c r="H124" s="142">
        <f t="shared" si="31"/>
        <v>0</v>
      </c>
    </row>
    <row r="125" spans="1:8" x14ac:dyDescent="0.2">
      <c r="A125" s="115"/>
      <c r="B125" s="117" t="s">
        <v>337</v>
      </c>
      <c r="C125" s="143">
        <v>0</v>
      </c>
      <c r="D125" s="114">
        <v>387861</v>
      </c>
      <c r="E125" s="114">
        <f t="shared" si="21"/>
        <v>387861</v>
      </c>
      <c r="F125" s="114">
        <v>387861</v>
      </c>
      <c r="G125" s="114">
        <f t="shared" si="22"/>
        <v>387861</v>
      </c>
      <c r="H125" s="114">
        <f t="shared" ref="H125:H133" si="32">E125-F125</f>
        <v>0</v>
      </c>
    </row>
    <row r="126" spans="1:8" x14ac:dyDescent="0.2">
      <c r="A126" s="115"/>
      <c r="B126" s="117" t="s">
        <v>338</v>
      </c>
      <c r="C126" s="143">
        <v>0</v>
      </c>
      <c r="D126" s="114">
        <f>250085+185360</f>
        <v>435445</v>
      </c>
      <c r="E126" s="114">
        <f t="shared" si="21"/>
        <v>435445</v>
      </c>
      <c r="F126" s="114">
        <f>250085+185360</f>
        <v>435445</v>
      </c>
      <c r="G126" s="114">
        <f t="shared" si="22"/>
        <v>435445</v>
      </c>
      <c r="H126" s="114">
        <f t="shared" si="32"/>
        <v>0</v>
      </c>
    </row>
    <row r="127" spans="1:8" x14ac:dyDescent="0.2">
      <c r="A127" s="115"/>
      <c r="B127" s="117" t="s">
        <v>339</v>
      </c>
      <c r="C127" s="143">
        <v>0</v>
      </c>
      <c r="D127" s="114">
        <v>0</v>
      </c>
      <c r="E127" s="114">
        <f t="shared" si="21"/>
        <v>0</v>
      </c>
      <c r="F127" s="114">
        <v>0</v>
      </c>
      <c r="G127" s="114">
        <f t="shared" si="22"/>
        <v>0</v>
      </c>
      <c r="H127" s="114">
        <f t="shared" si="32"/>
        <v>0</v>
      </c>
    </row>
    <row r="128" spans="1:8" x14ac:dyDescent="0.2">
      <c r="A128" s="115"/>
      <c r="B128" s="117" t="s">
        <v>340</v>
      </c>
      <c r="C128" s="143">
        <v>0</v>
      </c>
      <c r="D128" s="114">
        <v>0</v>
      </c>
      <c r="E128" s="114">
        <f t="shared" si="21"/>
        <v>0</v>
      </c>
      <c r="F128" s="114">
        <v>0</v>
      </c>
      <c r="G128" s="114">
        <f t="shared" si="22"/>
        <v>0</v>
      </c>
      <c r="H128" s="114">
        <f t="shared" si="32"/>
        <v>0</v>
      </c>
    </row>
    <row r="129" spans="1:8" x14ac:dyDescent="0.2">
      <c r="A129" s="115"/>
      <c r="B129" s="117" t="s">
        <v>341</v>
      </c>
      <c r="C129" s="143">
        <v>0</v>
      </c>
      <c r="D129" s="114">
        <v>0</v>
      </c>
      <c r="E129" s="114">
        <f t="shared" si="21"/>
        <v>0</v>
      </c>
      <c r="F129" s="114">
        <v>0</v>
      </c>
      <c r="G129" s="114">
        <f t="shared" si="22"/>
        <v>0</v>
      </c>
      <c r="H129" s="114">
        <f t="shared" si="32"/>
        <v>0</v>
      </c>
    </row>
    <row r="130" spans="1:8" x14ac:dyDescent="0.2">
      <c r="A130" s="115"/>
      <c r="B130" s="117" t="s">
        <v>342</v>
      </c>
      <c r="C130" s="143">
        <v>0</v>
      </c>
      <c r="D130" s="114">
        <v>0</v>
      </c>
      <c r="E130" s="114">
        <f t="shared" si="21"/>
        <v>0</v>
      </c>
      <c r="F130" s="114">
        <v>0</v>
      </c>
      <c r="G130" s="114">
        <f t="shared" si="22"/>
        <v>0</v>
      </c>
      <c r="H130" s="114">
        <f t="shared" si="32"/>
        <v>0</v>
      </c>
    </row>
    <row r="131" spans="1:8" x14ac:dyDescent="0.2">
      <c r="A131" s="115"/>
      <c r="B131" s="117" t="s">
        <v>343</v>
      </c>
      <c r="C131" s="143">
        <v>0</v>
      </c>
      <c r="D131" s="114">
        <v>0</v>
      </c>
      <c r="E131" s="114">
        <f t="shared" si="21"/>
        <v>0</v>
      </c>
      <c r="F131" s="114">
        <v>0</v>
      </c>
      <c r="G131" s="114">
        <f t="shared" si="22"/>
        <v>0</v>
      </c>
      <c r="H131" s="114">
        <f t="shared" si="32"/>
        <v>0</v>
      </c>
    </row>
    <row r="132" spans="1:8" x14ac:dyDescent="0.2">
      <c r="A132" s="115"/>
      <c r="B132" s="117" t="s">
        <v>344</v>
      </c>
      <c r="C132" s="143">
        <v>0</v>
      </c>
      <c r="D132" s="114">
        <v>0</v>
      </c>
      <c r="E132" s="114">
        <f t="shared" si="21"/>
        <v>0</v>
      </c>
      <c r="F132" s="114">
        <v>0</v>
      </c>
      <c r="G132" s="114">
        <f t="shared" si="22"/>
        <v>0</v>
      </c>
      <c r="H132" s="114">
        <f t="shared" si="32"/>
        <v>0</v>
      </c>
    </row>
    <row r="133" spans="1:8" x14ac:dyDescent="0.2">
      <c r="A133" s="115"/>
      <c r="B133" s="117" t="s">
        <v>345</v>
      </c>
      <c r="C133" s="143">
        <v>0</v>
      </c>
      <c r="D133" s="114">
        <v>0</v>
      </c>
      <c r="E133" s="114">
        <f t="shared" si="21"/>
        <v>0</v>
      </c>
      <c r="F133" s="114">
        <v>0</v>
      </c>
      <c r="G133" s="114">
        <f t="shared" si="22"/>
        <v>0</v>
      </c>
      <c r="H133" s="114">
        <f t="shared" si="32"/>
        <v>0</v>
      </c>
    </row>
    <row r="134" spans="1:8" x14ac:dyDescent="0.2">
      <c r="A134" s="229" t="s">
        <v>346</v>
      </c>
      <c r="B134" s="230"/>
      <c r="C134" s="142">
        <f t="shared" ref="C134:H134" si="33">SUM(C135:C137)</f>
        <v>0</v>
      </c>
      <c r="D134" s="142">
        <f t="shared" si="33"/>
        <v>0</v>
      </c>
      <c r="E134" s="142">
        <f t="shared" si="33"/>
        <v>0</v>
      </c>
      <c r="F134" s="142">
        <f t="shared" si="33"/>
        <v>0</v>
      </c>
      <c r="G134" s="142">
        <f t="shared" si="33"/>
        <v>0</v>
      </c>
      <c r="H134" s="142">
        <f t="shared" si="33"/>
        <v>0</v>
      </c>
    </row>
    <row r="135" spans="1:8" x14ac:dyDescent="0.2">
      <c r="A135" s="115"/>
      <c r="B135" s="117" t="s">
        <v>347</v>
      </c>
      <c r="C135" s="143">
        <v>0</v>
      </c>
      <c r="D135" s="114">
        <v>0</v>
      </c>
      <c r="E135" s="114">
        <f t="shared" si="21"/>
        <v>0</v>
      </c>
      <c r="F135" s="114">
        <v>0</v>
      </c>
      <c r="G135" s="114">
        <f t="shared" si="22"/>
        <v>0</v>
      </c>
      <c r="H135" s="114">
        <f t="shared" ref="H135:H137" si="34">E135-F135</f>
        <v>0</v>
      </c>
    </row>
    <row r="136" spans="1:8" x14ac:dyDescent="0.2">
      <c r="A136" s="115"/>
      <c r="B136" s="117" t="s">
        <v>348</v>
      </c>
      <c r="C136" s="143">
        <v>0</v>
      </c>
      <c r="D136" s="114">
        <v>0</v>
      </c>
      <c r="E136" s="114">
        <f t="shared" si="21"/>
        <v>0</v>
      </c>
      <c r="F136" s="114">
        <v>0</v>
      </c>
      <c r="G136" s="114">
        <f t="shared" si="22"/>
        <v>0</v>
      </c>
      <c r="H136" s="114">
        <f t="shared" si="34"/>
        <v>0</v>
      </c>
    </row>
    <row r="137" spans="1:8" x14ac:dyDescent="0.2">
      <c r="A137" s="115"/>
      <c r="B137" s="117" t="s">
        <v>349</v>
      </c>
      <c r="C137" s="143">
        <v>0</v>
      </c>
      <c r="D137" s="114">
        <v>0</v>
      </c>
      <c r="E137" s="114">
        <f t="shared" si="21"/>
        <v>0</v>
      </c>
      <c r="F137" s="114">
        <v>0</v>
      </c>
      <c r="G137" s="114">
        <f t="shared" si="22"/>
        <v>0</v>
      </c>
      <c r="H137" s="114">
        <f t="shared" si="34"/>
        <v>0</v>
      </c>
    </row>
    <row r="138" spans="1:8" x14ac:dyDescent="0.2">
      <c r="A138" s="231" t="s">
        <v>350</v>
      </c>
      <c r="B138" s="232"/>
      <c r="C138" s="142">
        <f t="shared" ref="C138:H138" si="35">SUM(C139:C146)</f>
        <v>0</v>
      </c>
      <c r="D138" s="142">
        <f t="shared" si="35"/>
        <v>0</v>
      </c>
      <c r="E138" s="142">
        <f t="shared" si="35"/>
        <v>0</v>
      </c>
      <c r="F138" s="142">
        <f t="shared" si="35"/>
        <v>0</v>
      </c>
      <c r="G138" s="142">
        <f t="shared" si="35"/>
        <v>0</v>
      </c>
      <c r="H138" s="142">
        <f t="shared" si="35"/>
        <v>0</v>
      </c>
    </row>
    <row r="139" spans="1:8" x14ac:dyDescent="0.2">
      <c r="A139" s="115"/>
      <c r="B139" s="117" t="s">
        <v>351</v>
      </c>
      <c r="C139" s="143">
        <v>0</v>
      </c>
      <c r="D139" s="114">
        <v>0</v>
      </c>
      <c r="E139" s="114">
        <f t="shared" si="21"/>
        <v>0</v>
      </c>
      <c r="F139" s="114">
        <v>0</v>
      </c>
      <c r="G139" s="114">
        <f t="shared" si="22"/>
        <v>0</v>
      </c>
      <c r="H139" s="114">
        <f t="shared" ref="H139:H146" si="36">E139-F139</f>
        <v>0</v>
      </c>
    </row>
    <row r="140" spans="1:8" x14ac:dyDescent="0.2">
      <c r="A140" s="115"/>
      <c r="B140" s="117" t="s">
        <v>352</v>
      </c>
      <c r="C140" s="143">
        <v>0</v>
      </c>
      <c r="D140" s="114">
        <v>0</v>
      </c>
      <c r="E140" s="114">
        <f t="shared" si="21"/>
        <v>0</v>
      </c>
      <c r="F140" s="114">
        <v>0</v>
      </c>
      <c r="G140" s="114">
        <f t="shared" si="22"/>
        <v>0</v>
      </c>
      <c r="H140" s="114">
        <f t="shared" si="36"/>
        <v>0</v>
      </c>
    </row>
    <row r="141" spans="1:8" x14ac:dyDescent="0.2">
      <c r="A141" s="115"/>
      <c r="B141" s="117" t="s">
        <v>353</v>
      </c>
      <c r="C141" s="143">
        <v>0</v>
      </c>
      <c r="D141" s="114">
        <v>0</v>
      </c>
      <c r="E141" s="114">
        <f t="shared" si="21"/>
        <v>0</v>
      </c>
      <c r="F141" s="114">
        <v>0</v>
      </c>
      <c r="G141" s="114">
        <f t="shared" si="22"/>
        <v>0</v>
      </c>
      <c r="H141" s="114">
        <f t="shared" si="36"/>
        <v>0</v>
      </c>
    </row>
    <row r="142" spans="1:8" x14ac:dyDescent="0.2">
      <c r="A142" s="115"/>
      <c r="B142" s="117" t="s">
        <v>354</v>
      </c>
      <c r="C142" s="143">
        <v>0</v>
      </c>
      <c r="D142" s="114">
        <v>0</v>
      </c>
      <c r="E142" s="114">
        <f t="shared" si="21"/>
        <v>0</v>
      </c>
      <c r="F142" s="114">
        <v>0</v>
      </c>
      <c r="G142" s="114">
        <f t="shared" si="22"/>
        <v>0</v>
      </c>
      <c r="H142" s="114">
        <f t="shared" si="36"/>
        <v>0</v>
      </c>
    </row>
    <row r="143" spans="1:8" x14ac:dyDescent="0.2">
      <c r="A143" s="115"/>
      <c r="B143" s="117" t="s">
        <v>355</v>
      </c>
      <c r="C143" s="143">
        <v>0</v>
      </c>
      <c r="D143" s="114">
        <v>0</v>
      </c>
      <c r="E143" s="114">
        <f t="shared" si="21"/>
        <v>0</v>
      </c>
      <c r="F143" s="114">
        <v>0</v>
      </c>
      <c r="G143" s="114">
        <f t="shared" si="22"/>
        <v>0</v>
      </c>
      <c r="H143" s="114">
        <f t="shared" si="36"/>
        <v>0</v>
      </c>
    </row>
    <row r="144" spans="1:8" x14ac:dyDescent="0.2">
      <c r="A144" s="115"/>
      <c r="B144" s="117" t="s">
        <v>356</v>
      </c>
      <c r="C144" s="143">
        <v>0</v>
      </c>
      <c r="D144" s="114">
        <v>0</v>
      </c>
      <c r="E144" s="114">
        <f t="shared" si="21"/>
        <v>0</v>
      </c>
      <c r="F144" s="114">
        <v>0</v>
      </c>
      <c r="G144" s="114">
        <f t="shared" si="22"/>
        <v>0</v>
      </c>
      <c r="H144" s="114">
        <f t="shared" si="36"/>
        <v>0</v>
      </c>
    </row>
    <row r="145" spans="1:8" x14ac:dyDescent="0.2">
      <c r="A145" s="115"/>
      <c r="B145" s="117" t="s">
        <v>357</v>
      </c>
      <c r="C145" s="143">
        <v>0</v>
      </c>
      <c r="D145" s="114">
        <v>0</v>
      </c>
      <c r="E145" s="114">
        <f t="shared" si="21"/>
        <v>0</v>
      </c>
      <c r="F145" s="114">
        <v>0</v>
      </c>
      <c r="G145" s="114">
        <f t="shared" si="22"/>
        <v>0</v>
      </c>
      <c r="H145" s="114">
        <f t="shared" si="36"/>
        <v>0</v>
      </c>
    </row>
    <row r="146" spans="1:8" x14ac:dyDescent="0.2">
      <c r="A146" s="115"/>
      <c r="B146" s="117" t="s">
        <v>358</v>
      </c>
      <c r="C146" s="143">
        <v>0</v>
      </c>
      <c r="D146" s="114">
        <v>0</v>
      </c>
      <c r="E146" s="114">
        <f t="shared" si="21"/>
        <v>0</v>
      </c>
      <c r="F146" s="114">
        <v>0</v>
      </c>
      <c r="G146" s="114">
        <f t="shared" si="22"/>
        <v>0</v>
      </c>
      <c r="H146" s="114">
        <f t="shared" si="36"/>
        <v>0</v>
      </c>
    </row>
    <row r="147" spans="1:8" x14ac:dyDescent="0.2">
      <c r="A147" s="229" t="s">
        <v>359</v>
      </c>
      <c r="B147" s="230"/>
      <c r="C147" s="142">
        <f t="shared" ref="C147:H147" si="37">SUM(C148:C150)</f>
        <v>0</v>
      </c>
      <c r="D147" s="142">
        <f t="shared" si="37"/>
        <v>0</v>
      </c>
      <c r="E147" s="142">
        <f t="shared" si="37"/>
        <v>0</v>
      </c>
      <c r="F147" s="142">
        <f t="shared" si="37"/>
        <v>0</v>
      </c>
      <c r="G147" s="142">
        <f t="shared" si="37"/>
        <v>0</v>
      </c>
      <c r="H147" s="142">
        <f t="shared" si="37"/>
        <v>0</v>
      </c>
    </row>
    <row r="148" spans="1:8" x14ac:dyDescent="0.2">
      <c r="A148" s="115"/>
      <c r="B148" s="117" t="s">
        <v>360</v>
      </c>
      <c r="C148" s="143">
        <v>0</v>
      </c>
      <c r="D148" s="114">
        <v>0</v>
      </c>
      <c r="E148" s="114">
        <f t="shared" si="21"/>
        <v>0</v>
      </c>
      <c r="F148" s="114">
        <v>0</v>
      </c>
      <c r="G148" s="114">
        <f t="shared" si="22"/>
        <v>0</v>
      </c>
      <c r="H148" s="114">
        <f t="shared" ref="H148" si="38">E148-F148</f>
        <v>0</v>
      </c>
    </row>
    <row r="149" spans="1:8" x14ac:dyDescent="0.2">
      <c r="A149" s="115"/>
      <c r="B149" s="117" t="s">
        <v>361</v>
      </c>
      <c r="C149" s="143">
        <v>0</v>
      </c>
      <c r="D149" s="114">
        <v>0</v>
      </c>
      <c r="E149" s="114">
        <f t="shared" si="21"/>
        <v>0</v>
      </c>
      <c r="F149" s="114">
        <v>0</v>
      </c>
      <c r="G149" s="114">
        <f t="shared" si="22"/>
        <v>0</v>
      </c>
      <c r="H149" s="114">
        <f t="shared" ref="H149:H150" si="39">E149-F149</f>
        <v>0</v>
      </c>
    </row>
    <row r="150" spans="1:8" x14ac:dyDescent="0.2">
      <c r="A150" s="115"/>
      <c r="B150" s="117" t="s">
        <v>362</v>
      </c>
      <c r="C150" s="143">
        <v>0</v>
      </c>
      <c r="D150" s="114">
        <v>0</v>
      </c>
      <c r="E150" s="114">
        <f t="shared" si="21"/>
        <v>0</v>
      </c>
      <c r="F150" s="114">
        <v>0</v>
      </c>
      <c r="G150" s="114">
        <f t="shared" si="22"/>
        <v>0</v>
      </c>
      <c r="H150" s="114">
        <f t="shared" si="39"/>
        <v>0</v>
      </c>
    </row>
    <row r="151" spans="1:8" x14ac:dyDescent="0.2">
      <c r="A151" s="229" t="s">
        <v>363</v>
      </c>
      <c r="B151" s="230"/>
      <c r="C151" s="142">
        <f t="shared" ref="C151:H151" si="40">SUM(C152:C158)</f>
        <v>0</v>
      </c>
      <c r="D151" s="142">
        <f t="shared" si="40"/>
        <v>0</v>
      </c>
      <c r="E151" s="142">
        <f t="shared" si="40"/>
        <v>0</v>
      </c>
      <c r="F151" s="142">
        <f t="shared" si="40"/>
        <v>0</v>
      </c>
      <c r="G151" s="142">
        <f t="shared" si="40"/>
        <v>0</v>
      </c>
      <c r="H151" s="142">
        <f t="shared" si="40"/>
        <v>0</v>
      </c>
    </row>
    <row r="152" spans="1:8" x14ac:dyDescent="0.2">
      <c r="A152" s="115"/>
      <c r="B152" s="117" t="s">
        <v>364</v>
      </c>
      <c r="C152" s="143">
        <v>0</v>
      </c>
      <c r="D152" s="114">
        <v>0</v>
      </c>
      <c r="E152" s="114">
        <f t="shared" si="21"/>
        <v>0</v>
      </c>
      <c r="F152" s="114">
        <v>0</v>
      </c>
      <c r="G152" s="114">
        <f t="shared" si="22"/>
        <v>0</v>
      </c>
      <c r="H152" s="114">
        <f t="shared" ref="H152:H158" si="41">E152-F152</f>
        <v>0</v>
      </c>
    </row>
    <row r="153" spans="1:8" x14ac:dyDescent="0.2">
      <c r="A153" s="115"/>
      <c r="B153" s="117" t="s">
        <v>365</v>
      </c>
      <c r="C153" s="143">
        <v>0</v>
      </c>
      <c r="D153" s="114">
        <v>0</v>
      </c>
      <c r="E153" s="114">
        <f t="shared" ref="E153:E158" si="42">SUM(C153:D153)</f>
        <v>0</v>
      </c>
      <c r="F153" s="114">
        <v>0</v>
      </c>
      <c r="G153" s="114">
        <f t="shared" ref="G153:G158" si="43">F153</f>
        <v>0</v>
      </c>
      <c r="H153" s="114">
        <f t="shared" si="41"/>
        <v>0</v>
      </c>
    </row>
    <row r="154" spans="1:8" x14ac:dyDescent="0.2">
      <c r="A154" s="115"/>
      <c r="B154" s="117" t="s">
        <v>366</v>
      </c>
      <c r="C154" s="143">
        <v>0</v>
      </c>
      <c r="D154" s="114">
        <v>0</v>
      </c>
      <c r="E154" s="114">
        <f t="shared" si="42"/>
        <v>0</v>
      </c>
      <c r="F154" s="114">
        <v>0</v>
      </c>
      <c r="G154" s="114">
        <f t="shared" si="43"/>
        <v>0</v>
      </c>
      <c r="H154" s="114">
        <f t="shared" si="41"/>
        <v>0</v>
      </c>
    </row>
    <row r="155" spans="1:8" x14ac:dyDescent="0.2">
      <c r="A155" s="115"/>
      <c r="B155" s="117" t="s">
        <v>367</v>
      </c>
      <c r="C155" s="143">
        <v>0</v>
      </c>
      <c r="D155" s="114">
        <v>0</v>
      </c>
      <c r="E155" s="114">
        <f t="shared" si="42"/>
        <v>0</v>
      </c>
      <c r="F155" s="114">
        <v>0</v>
      </c>
      <c r="G155" s="114">
        <f t="shared" si="43"/>
        <v>0</v>
      </c>
      <c r="H155" s="114">
        <f t="shared" si="41"/>
        <v>0</v>
      </c>
    </row>
    <row r="156" spans="1:8" x14ac:dyDescent="0.2">
      <c r="A156" s="115"/>
      <c r="B156" s="117" t="s">
        <v>368</v>
      </c>
      <c r="C156" s="143">
        <v>0</v>
      </c>
      <c r="D156" s="114">
        <v>0</v>
      </c>
      <c r="E156" s="114">
        <f t="shared" si="42"/>
        <v>0</v>
      </c>
      <c r="F156" s="114">
        <v>0</v>
      </c>
      <c r="G156" s="114">
        <f t="shared" si="43"/>
        <v>0</v>
      </c>
      <c r="H156" s="114">
        <f t="shared" si="41"/>
        <v>0</v>
      </c>
    </row>
    <row r="157" spans="1:8" x14ac:dyDescent="0.2">
      <c r="A157" s="115"/>
      <c r="B157" s="117" t="s">
        <v>369</v>
      </c>
      <c r="C157" s="143">
        <v>0</v>
      </c>
      <c r="D157" s="114">
        <v>0</v>
      </c>
      <c r="E157" s="114">
        <f t="shared" si="42"/>
        <v>0</v>
      </c>
      <c r="F157" s="114">
        <v>0</v>
      </c>
      <c r="G157" s="114">
        <f t="shared" si="43"/>
        <v>0</v>
      </c>
      <c r="H157" s="114">
        <f t="shared" si="41"/>
        <v>0</v>
      </c>
    </row>
    <row r="158" spans="1:8" x14ac:dyDescent="0.2">
      <c r="A158" s="115"/>
      <c r="B158" s="117" t="s">
        <v>370</v>
      </c>
      <c r="C158" s="143">
        <v>0</v>
      </c>
      <c r="D158" s="114">
        <v>0</v>
      </c>
      <c r="E158" s="114">
        <f t="shared" si="42"/>
        <v>0</v>
      </c>
      <c r="F158" s="114">
        <v>0</v>
      </c>
      <c r="G158" s="114">
        <f t="shared" si="43"/>
        <v>0</v>
      </c>
      <c r="H158" s="114">
        <f t="shared" si="41"/>
        <v>0</v>
      </c>
    </row>
    <row r="159" spans="1:8" ht="5.25" customHeight="1" x14ac:dyDescent="0.2">
      <c r="A159" s="115"/>
      <c r="B159" s="117"/>
      <c r="C159" s="143"/>
      <c r="D159" s="114"/>
      <c r="E159" s="114"/>
      <c r="F159" s="114"/>
      <c r="G159" s="114"/>
      <c r="H159" s="114"/>
    </row>
    <row r="160" spans="1:8" x14ac:dyDescent="0.2">
      <c r="A160" s="216" t="s">
        <v>372</v>
      </c>
      <c r="B160" s="227"/>
      <c r="C160" s="142">
        <f t="shared" ref="C160:H160" si="44">C8+C85</f>
        <v>7285000</v>
      </c>
      <c r="D160" s="142">
        <f t="shared" si="44"/>
        <v>5761307</v>
      </c>
      <c r="E160" s="142">
        <f t="shared" si="44"/>
        <v>13046307</v>
      </c>
      <c r="F160" s="142">
        <f t="shared" si="44"/>
        <v>12746275</v>
      </c>
      <c r="G160" s="142">
        <f t="shared" si="44"/>
        <v>12745822</v>
      </c>
      <c r="H160" s="142">
        <f t="shared" si="44"/>
        <v>300032</v>
      </c>
    </row>
    <row r="161" spans="1:8" ht="6" customHeight="1" thickBot="1" x14ac:dyDescent="0.25">
      <c r="A161" s="148"/>
      <c r="B161" s="149"/>
      <c r="C161" s="150"/>
      <c r="D161" s="126"/>
      <c r="E161" s="126"/>
      <c r="F161" s="126"/>
      <c r="G161" s="126"/>
      <c r="H161" s="126"/>
    </row>
  </sheetData>
  <mergeCells count="31"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57:B57"/>
    <mergeCell ref="A61:B61"/>
    <mergeCell ref="A70:B70"/>
    <mergeCell ref="A74:B74"/>
    <mergeCell ref="A82:B82"/>
    <mergeCell ref="A124:B124"/>
    <mergeCell ref="A85:B85"/>
    <mergeCell ref="A84:B84"/>
    <mergeCell ref="A86:B86"/>
    <mergeCell ref="A94:B94"/>
    <mergeCell ref="A104:B104"/>
    <mergeCell ref="A114:B114"/>
    <mergeCell ref="A134:B134"/>
    <mergeCell ref="A138:B138"/>
    <mergeCell ref="A147:B147"/>
    <mergeCell ref="A151:B151"/>
    <mergeCell ref="A160:B160"/>
  </mergeCells>
  <pageMargins left="0.70866141732283472" right="0.70866141732283472" top="0.70866141732283472" bottom="0.55118110236220474" header="0.31496062992125984" footer="0.31496062992125984"/>
  <pageSetup scale="7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17" zoomScale="120" zoomScaleNormal="120" workbookViewId="0">
      <selection activeCell="A5" sqref="A5:G5"/>
    </sheetView>
  </sheetViews>
  <sheetFormatPr baseColWidth="10" defaultRowHeight="11.25" x14ac:dyDescent="0.2"/>
  <cols>
    <col min="1" max="1" width="24.42578125" style="46" customWidth="1"/>
    <col min="2" max="16384" width="11.42578125" style="46"/>
  </cols>
  <sheetData>
    <row r="1" spans="1:7" ht="15" customHeight="1" x14ac:dyDescent="0.2">
      <c r="A1" s="183" t="str">
        <f>'formato 1'!A1:G1</f>
        <v>INSTITUTO TLAXCALTECA DE LA JUVENTUD</v>
      </c>
      <c r="B1" s="240"/>
      <c r="C1" s="240"/>
      <c r="D1" s="240"/>
      <c r="E1" s="240"/>
      <c r="F1" s="240"/>
      <c r="G1" s="184"/>
    </row>
    <row r="2" spans="1:7" ht="15" customHeight="1" x14ac:dyDescent="0.2">
      <c r="A2" s="160" t="s">
        <v>291</v>
      </c>
      <c r="B2" s="161"/>
      <c r="C2" s="161"/>
      <c r="D2" s="161"/>
      <c r="E2" s="161"/>
      <c r="F2" s="161"/>
      <c r="G2" s="162"/>
    </row>
    <row r="3" spans="1:7" ht="15" customHeight="1" x14ac:dyDescent="0.2">
      <c r="A3" s="160" t="s">
        <v>509</v>
      </c>
      <c r="B3" s="161"/>
      <c r="C3" s="161"/>
      <c r="D3" s="161"/>
      <c r="E3" s="161"/>
      <c r="F3" s="161"/>
      <c r="G3" s="162"/>
    </row>
    <row r="4" spans="1:7" ht="15" customHeight="1" x14ac:dyDescent="0.2">
      <c r="A4" s="160" t="s">
        <v>562</v>
      </c>
      <c r="B4" s="161"/>
      <c r="C4" s="161"/>
      <c r="D4" s="161"/>
      <c r="E4" s="161"/>
      <c r="F4" s="161"/>
      <c r="G4" s="162"/>
    </row>
    <row r="5" spans="1:7" ht="12" thickBot="1" x14ac:dyDescent="0.25">
      <c r="A5" s="163" t="s">
        <v>1</v>
      </c>
      <c r="B5" s="164"/>
      <c r="C5" s="164"/>
      <c r="D5" s="164"/>
      <c r="E5" s="164"/>
      <c r="F5" s="164"/>
      <c r="G5" s="165"/>
    </row>
    <row r="6" spans="1:7" ht="12" thickBot="1" x14ac:dyDescent="0.25">
      <c r="A6" s="168" t="s">
        <v>2</v>
      </c>
      <c r="B6" s="180" t="s">
        <v>293</v>
      </c>
      <c r="C6" s="181"/>
      <c r="D6" s="181"/>
      <c r="E6" s="181"/>
      <c r="F6" s="182"/>
      <c r="G6" s="168" t="s">
        <v>294</v>
      </c>
    </row>
    <row r="7" spans="1:7" ht="45.75" thickBot="1" x14ac:dyDescent="0.25">
      <c r="A7" s="170"/>
      <c r="B7" s="74" t="s">
        <v>184</v>
      </c>
      <c r="C7" s="74" t="s">
        <v>228</v>
      </c>
      <c r="D7" s="74" t="s">
        <v>229</v>
      </c>
      <c r="E7" s="74" t="s">
        <v>185</v>
      </c>
      <c r="F7" s="74" t="s">
        <v>202</v>
      </c>
      <c r="G7" s="170"/>
    </row>
    <row r="8" spans="1:7" ht="16.5" customHeight="1" x14ac:dyDescent="0.2">
      <c r="A8" s="51" t="s">
        <v>510</v>
      </c>
      <c r="B8" s="241">
        <f>SUM(B10:B17)</f>
        <v>7285000</v>
      </c>
      <c r="C8" s="241">
        <f>SUM(C10:C17)</f>
        <v>1303115</v>
      </c>
      <c r="D8" s="241">
        <f>SUM(D10:D17)</f>
        <v>8588115</v>
      </c>
      <c r="E8" s="241">
        <f>SUM(E10:E17)</f>
        <v>8288083</v>
      </c>
      <c r="F8" s="241">
        <f>SUM(F10:F17)</f>
        <v>8287630</v>
      </c>
      <c r="G8" s="241">
        <f>D8-E8</f>
        <v>300032</v>
      </c>
    </row>
    <row r="9" spans="1:7" ht="16.5" customHeight="1" x14ac:dyDescent="0.2">
      <c r="A9" s="51" t="s">
        <v>511</v>
      </c>
      <c r="B9" s="242"/>
      <c r="C9" s="242"/>
      <c r="D9" s="242"/>
      <c r="E9" s="242"/>
      <c r="F9" s="242"/>
      <c r="G9" s="242"/>
    </row>
    <row r="10" spans="1:7" x14ac:dyDescent="0.2">
      <c r="A10" s="58" t="s">
        <v>522</v>
      </c>
      <c r="B10" s="55">
        <f>'formato 6a'!C8</f>
        <v>7285000</v>
      </c>
      <c r="C10" s="55">
        <f>'formato 6a'!D8</f>
        <v>1303115</v>
      </c>
      <c r="D10" s="55">
        <f>SUM(B10:C10)</f>
        <v>8588115</v>
      </c>
      <c r="E10" s="55">
        <f>'formato 6a'!F8</f>
        <v>8288083</v>
      </c>
      <c r="F10" s="55">
        <f>'formato 6a'!G8</f>
        <v>8287630</v>
      </c>
      <c r="G10" s="55">
        <f>D10-E10</f>
        <v>300032</v>
      </c>
    </row>
    <row r="11" spans="1:7" ht="22.5" x14ac:dyDescent="0.2">
      <c r="A11" s="128" t="s">
        <v>512</v>
      </c>
      <c r="B11" s="55"/>
      <c r="C11" s="55"/>
      <c r="D11" s="55"/>
      <c r="E11" s="55"/>
      <c r="F11" s="55"/>
      <c r="G11" s="55"/>
    </row>
    <row r="12" spans="1:7" ht="22.5" x14ac:dyDescent="0.2">
      <c r="A12" s="128" t="s">
        <v>513</v>
      </c>
      <c r="B12" s="55"/>
      <c r="C12" s="55"/>
      <c r="D12" s="55"/>
      <c r="E12" s="55"/>
      <c r="F12" s="55"/>
      <c r="G12" s="55"/>
    </row>
    <row r="13" spans="1:7" ht="22.5" x14ac:dyDescent="0.2">
      <c r="A13" s="128" t="s">
        <v>514</v>
      </c>
      <c r="B13" s="55"/>
      <c r="C13" s="55"/>
      <c r="D13" s="55"/>
      <c r="E13" s="55"/>
      <c r="F13" s="55"/>
      <c r="G13" s="55"/>
    </row>
    <row r="14" spans="1:7" ht="22.5" x14ac:dyDescent="0.2">
      <c r="A14" s="128" t="s">
        <v>515</v>
      </c>
      <c r="B14" s="55"/>
      <c r="C14" s="55"/>
      <c r="D14" s="55"/>
      <c r="E14" s="55"/>
      <c r="F14" s="55"/>
      <c r="G14" s="55"/>
    </row>
    <row r="15" spans="1:7" ht="22.5" x14ac:dyDescent="0.2">
      <c r="A15" s="128" t="s">
        <v>516</v>
      </c>
      <c r="B15" s="55"/>
      <c r="C15" s="55"/>
      <c r="D15" s="55"/>
      <c r="E15" s="55"/>
      <c r="F15" s="55"/>
      <c r="G15" s="55"/>
    </row>
    <row r="16" spans="1:7" ht="22.5" x14ac:dyDescent="0.2">
      <c r="A16" s="128" t="s">
        <v>517</v>
      </c>
      <c r="B16" s="55"/>
      <c r="C16" s="55"/>
      <c r="D16" s="55"/>
      <c r="E16" s="55"/>
      <c r="F16" s="55"/>
      <c r="G16" s="55"/>
    </row>
    <row r="17" spans="1:7" ht="22.5" x14ac:dyDescent="0.2">
      <c r="A17" s="128" t="s">
        <v>518</v>
      </c>
      <c r="B17" s="55"/>
      <c r="C17" s="55"/>
      <c r="D17" s="55"/>
      <c r="E17" s="55"/>
      <c r="F17" s="55"/>
      <c r="G17" s="55"/>
    </row>
    <row r="18" spans="1:7" x14ac:dyDescent="0.2">
      <c r="A18" s="58"/>
      <c r="B18" s="55"/>
      <c r="C18" s="55"/>
      <c r="D18" s="55"/>
      <c r="E18" s="55"/>
      <c r="F18" s="55"/>
      <c r="G18" s="55"/>
    </row>
    <row r="19" spans="1:7" x14ac:dyDescent="0.2">
      <c r="A19" s="82" t="s">
        <v>519</v>
      </c>
      <c r="B19" s="242">
        <f t="shared" ref="B19:G19" si="0">SUM(B21:B28)</f>
        <v>0</v>
      </c>
      <c r="C19" s="242">
        <f t="shared" si="0"/>
        <v>4458192</v>
      </c>
      <c r="D19" s="242">
        <f t="shared" si="0"/>
        <v>4458192</v>
      </c>
      <c r="E19" s="242">
        <f t="shared" si="0"/>
        <v>4458192</v>
      </c>
      <c r="F19" s="242">
        <f t="shared" si="0"/>
        <v>4458192</v>
      </c>
      <c r="G19" s="242">
        <f t="shared" si="0"/>
        <v>0</v>
      </c>
    </row>
    <row r="20" spans="1:7" x14ac:dyDescent="0.2">
      <c r="A20" s="82" t="s">
        <v>520</v>
      </c>
      <c r="B20" s="242"/>
      <c r="C20" s="242"/>
      <c r="D20" s="242"/>
      <c r="E20" s="242"/>
      <c r="F20" s="242"/>
      <c r="G20" s="242"/>
    </row>
    <row r="21" spans="1:7" x14ac:dyDescent="0.2">
      <c r="A21" s="58" t="s">
        <v>522</v>
      </c>
      <c r="B21" s="55">
        <f>'formato 6a'!C85</f>
        <v>0</v>
      </c>
      <c r="C21" s="55">
        <f>'formato 6a'!D85</f>
        <v>4458192</v>
      </c>
      <c r="D21" s="55">
        <f>SUM(B21:C21)</f>
        <v>4458192</v>
      </c>
      <c r="E21" s="55">
        <f>'formato 6a'!F85</f>
        <v>4458192</v>
      </c>
      <c r="F21" s="55">
        <f>'formato 6a'!G85</f>
        <v>4458192</v>
      </c>
      <c r="G21" s="55">
        <f>D21-E21</f>
        <v>0</v>
      </c>
    </row>
    <row r="22" spans="1:7" ht="22.5" x14ac:dyDescent="0.2">
      <c r="A22" s="128" t="s">
        <v>512</v>
      </c>
      <c r="B22" s="55"/>
      <c r="C22" s="55"/>
      <c r="D22" s="55"/>
      <c r="E22" s="55"/>
      <c r="F22" s="55"/>
      <c r="G22" s="55"/>
    </row>
    <row r="23" spans="1:7" ht="22.5" x14ac:dyDescent="0.2">
      <c r="A23" s="128" t="s">
        <v>513</v>
      </c>
      <c r="B23" s="55"/>
      <c r="C23" s="55"/>
      <c r="D23" s="55"/>
      <c r="E23" s="55"/>
      <c r="F23" s="55"/>
      <c r="G23" s="55"/>
    </row>
    <row r="24" spans="1:7" ht="22.5" x14ac:dyDescent="0.2">
      <c r="A24" s="128" t="s">
        <v>514</v>
      </c>
      <c r="B24" s="55"/>
      <c r="C24" s="55"/>
      <c r="D24" s="55"/>
      <c r="E24" s="55"/>
      <c r="F24" s="55"/>
      <c r="G24" s="55"/>
    </row>
    <row r="25" spans="1:7" ht="22.5" x14ac:dyDescent="0.2">
      <c r="A25" s="128" t="s">
        <v>515</v>
      </c>
      <c r="B25" s="55"/>
      <c r="C25" s="55"/>
      <c r="D25" s="55"/>
      <c r="E25" s="55"/>
      <c r="F25" s="55"/>
      <c r="G25" s="55"/>
    </row>
    <row r="26" spans="1:7" ht="22.5" x14ac:dyDescent="0.2">
      <c r="A26" s="128" t="s">
        <v>516</v>
      </c>
      <c r="B26" s="55"/>
      <c r="C26" s="55"/>
      <c r="D26" s="55"/>
      <c r="E26" s="55"/>
      <c r="F26" s="55"/>
      <c r="G26" s="55"/>
    </row>
    <row r="27" spans="1:7" ht="22.5" x14ac:dyDescent="0.2">
      <c r="A27" s="128" t="s">
        <v>517</v>
      </c>
      <c r="B27" s="55"/>
      <c r="C27" s="55"/>
      <c r="D27" s="55"/>
      <c r="E27" s="55"/>
      <c r="F27" s="55"/>
      <c r="G27" s="55"/>
    </row>
    <row r="28" spans="1:7" ht="22.5" x14ac:dyDescent="0.2">
      <c r="A28" s="128" t="s">
        <v>518</v>
      </c>
      <c r="B28" s="55"/>
      <c r="C28" s="55"/>
      <c r="D28" s="55"/>
      <c r="E28" s="55"/>
      <c r="F28" s="55"/>
      <c r="G28" s="55"/>
    </row>
    <row r="29" spans="1:7" x14ac:dyDescent="0.2">
      <c r="A29" s="56"/>
      <c r="B29" s="55"/>
      <c r="C29" s="55"/>
      <c r="D29" s="55"/>
      <c r="E29" s="55"/>
      <c r="F29" s="55"/>
      <c r="G29" s="55"/>
    </row>
    <row r="30" spans="1:7" x14ac:dyDescent="0.2">
      <c r="A30" s="51" t="s">
        <v>372</v>
      </c>
      <c r="B30" s="55">
        <f t="shared" ref="B30:G30" si="1">B8+B19</f>
        <v>7285000</v>
      </c>
      <c r="C30" s="55">
        <f t="shared" si="1"/>
        <v>5761307</v>
      </c>
      <c r="D30" s="55">
        <f t="shared" si="1"/>
        <v>13046307</v>
      </c>
      <c r="E30" s="55">
        <f t="shared" si="1"/>
        <v>12746275</v>
      </c>
      <c r="F30" s="55">
        <f t="shared" si="1"/>
        <v>12745822</v>
      </c>
      <c r="G30" s="55">
        <f t="shared" si="1"/>
        <v>300032</v>
      </c>
    </row>
    <row r="31" spans="1:7" ht="12" thickBot="1" x14ac:dyDescent="0.25">
      <c r="A31" s="69"/>
      <c r="B31" s="60"/>
      <c r="C31" s="60"/>
      <c r="D31" s="60"/>
      <c r="E31" s="60"/>
      <c r="F31" s="60"/>
      <c r="G31" s="60"/>
    </row>
  </sheetData>
  <mergeCells count="20">
    <mergeCell ref="A6:A7"/>
    <mergeCell ref="B6:F6"/>
    <mergeCell ref="G6:G7"/>
    <mergeCell ref="G8:G9"/>
    <mergeCell ref="B19:B20"/>
    <mergeCell ref="C19:C20"/>
    <mergeCell ref="D19:D20"/>
    <mergeCell ref="E19:E20"/>
    <mergeCell ref="F19:F20"/>
    <mergeCell ref="G19:G20"/>
    <mergeCell ref="B8:B9"/>
    <mergeCell ref="C8:C9"/>
    <mergeCell ref="D8:D9"/>
    <mergeCell ref="E8:E9"/>
    <mergeCell ref="F8:F9"/>
    <mergeCell ref="A1:G1"/>
    <mergeCell ref="A2:G2"/>
    <mergeCell ref="A3:G3"/>
    <mergeCell ref="A4:G4"/>
    <mergeCell ref="A5:G5"/>
  </mergeCells>
  <pageMargins left="0.7" right="0.7" top="0.75" bottom="0.75" header="0.3" footer="0.3"/>
  <pageSetup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1"/>
  <sheetViews>
    <sheetView zoomScale="120" zoomScaleNormal="120" workbookViewId="0">
      <selection activeCell="B11" sqref="B11"/>
    </sheetView>
  </sheetViews>
  <sheetFormatPr baseColWidth="10" defaultRowHeight="11.25" x14ac:dyDescent="0.2"/>
  <cols>
    <col min="1" max="1" width="1.5703125" style="46" customWidth="1"/>
    <col min="2" max="2" width="52.140625" style="46" customWidth="1"/>
    <col min="3" max="8" width="11.7109375" style="46" customWidth="1"/>
    <col min="9" max="16384" width="11.42578125" style="46"/>
  </cols>
  <sheetData>
    <row r="1" spans="1:8" x14ac:dyDescent="0.2">
      <c r="A1" s="157" t="str">
        <f>'formato 1'!A1:G1</f>
        <v>INSTITUTO TLAXCALTECA DE LA JUVENTUD</v>
      </c>
      <c r="B1" s="158"/>
      <c r="C1" s="158"/>
      <c r="D1" s="158"/>
      <c r="E1" s="158"/>
      <c r="F1" s="158"/>
      <c r="G1" s="158"/>
      <c r="H1" s="237"/>
    </row>
    <row r="2" spans="1:8" x14ac:dyDescent="0.2">
      <c r="A2" s="195" t="s">
        <v>291</v>
      </c>
      <c r="B2" s="196"/>
      <c r="C2" s="196"/>
      <c r="D2" s="196"/>
      <c r="E2" s="196"/>
      <c r="F2" s="196"/>
      <c r="G2" s="196"/>
      <c r="H2" s="238"/>
    </row>
    <row r="3" spans="1:8" x14ac:dyDescent="0.2">
      <c r="A3" s="195" t="s">
        <v>373</v>
      </c>
      <c r="B3" s="196"/>
      <c r="C3" s="196"/>
      <c r="D3" s="196"/>
      <c r="E3" s="196"/>
      <c r="F3" s="196"/>
      <c r="G3" s="196"/>
      <c r="H3" s="238"/>
    </row>
    <row r="4" spans="1:8" x14ac:dyDescent="0.2">
      <c r="A4" s="195" t="s">
        <v>565</v>
      </c>
      <c r="B4" s="196"/>
      <c r="C4" s="196"/>
      <c r="D4" s="196"/>
      <c r="E4" s="196"/>
      <c r="F4" s="196"/>
      <c r="G4" s="196"/>
      <c r="H4" s="238"/>
    </row>
    <row r="5" spans="1:8" ht="12" thickBot="1" x14ac:dyDescent="0.25">
      <c r="A5" s="198" t="s">
        <v>1</v>
      </c>
      <c r="B5" s="199"/>
      <c r="C5" s="199"/>
      <c r="D5" s="199"/>
      <c r="E5" s="199"/>
      <c r="F5" s="199"/>
      <c r="G5" s="199"/>
      <c r="H5" s="239"/>
    </row>
    <row r="6" spans="1:8" ht="12" thickBot="1" x14ac:dyDescent="0.25">
      <c r="A6" s="157" t="s">
        <v>2</v>
      </c>
      <c r="B6" s="159"/>
      <c r="C6" s="180" t="s">
        <v>293</v>
      </c>
      <c r="D6" s="181"/>
      <c r="E6" s="181"/>
      <c r="F6" s="181"/>
      <c r="G6" s="182"/>
      <c r="H6" s="168" t="s">
        <v>294</v>
      </c>
    </row>
    <row r="7" spans="1:8" ht="45.75" thickBot="1" x14ac:dyDescent="0.25">
      <c r="A7" s="198"/>
      <c r="B7" s="200"/>
      <c r="C7" s="74" t="s">
        <v>184</v>
      </c>
      <c r="D7" s="74" t="s">
        <v>295</v>
      </c>
      <c r="E7" s="74" t="s">
        <v>296</v>
      </c>
      <c r="F7" s="74" t="s">
        <v>185</v>
      </c>
      <c r="G7" s="74" t="s">
        <v>202</v>
      </c>
      <c r="H7" s="170"/>
    </row>
    <row r="8" spans="1:8" x14ac:dyDescent="0.2">
      <c r="A8" s="185"/>
      <c r="B8" s="243"/>
      <c r="C8" s="68"/>
      <c r="D8" s="68"/>
      <c r="E8" s="68"/>
      <c r="F8" s="68"/>
      <c r="G8" s="68"/>
      <c r="H8" s="68"/>
    </row>
    <row r="9" spans="1:8" x14ac:dyDescent="0.2">
      <c r="A9" s="211" t="s">
        <v>374</v>
      </c>
      <c r="B9" s="213"/>
      <c r="C9" s="52">
        <f t="shared" ref="C9:H9" si="0">C10+C20+C29+C40</f>
        <v>7285000</v>
      </c>
      <c r="D9" s="52">
        <f t="shared" si="0"/>
        <v>1303115</v>
      </c>
      <c r="E9" s="52">
        <f t="shared" si="0"/>
        <v>8588115</v>
      </c>
      <c r="F9" s="52">
        <f t="shared" si="0"/>
        <v>8288083</v>
      </c>
      <c r="G9" s="52">
        <f t="shared" si="0"/>
        <v>8287630</v>
      </c>
      <c r="H9" s="52">
        <f t="shared" si="0"/>
        <v>300032</v>
      </c>
    </row>
    <row r="10" spans="1:8" x14ac:dyDescent="0.2">
      <c r="A10" s="216" t="s">
        <v>375</v>
      </c>
      <c r="B10" s="227"/>
      <c r="C10" s="129">
        <f t="shared" ref="C10:H10" si="1">SUM(C11:C18)</f>
        <v>0</v>
      </c>
      <c r="D10" s="129">
        <f t="shared" si="1"/>
        <v>0</v>
      </c>
      <c r="E10" s="129">
        <f t="shared" si="1"/>
        <v>0</v>
      </c>
      <c r="F10" s="129">
        <f t="shared" si="1"/>
        <v>0</v>
      </c>
      <c r="G10" s="129">
        <f t="shared" si="1"/>
        <v>0</v>
      </c>
      <c r="H10" s="129">
        <f t="shared" si="1"/>
        <v>0</v>
      </c>
    </row>
    <row r="11" spans="1:8" x14ac:dyDescent="0.2">
      <c r="A11" s="115"/>
      <c r="B11" s="124" t="s">
        <v>376</v>
      </c>
      <c r="C11" s="114">
        <v>0</v>
      </c>
      <c r="D11" s="114">
        <v>0</v>
      </c>
      <c r="E11" s="114">
        <f t="shared" ref="E11:E18" si="2">SUM(C11:D11)</f>
        <v>0</v>
      </c>
      <c r="F11" s="114">
        <v>0</v>
      </c>
      <c r="G11" s="114">
        <f>F11</f>
        <v>0</v>
      </c>
      <c r="H11" s="114">
        <f>E11-F11</f>
        <v>0</v>
      </c>
    </row>
    <row r="12" spans="1:8" x14ac:dyDescent="0.2">
      <c r="A12" s="115"/>
      <c r="B12" s="124" t="s">
        <v>377</v>
      </c>
      <c r="C12" s="114">
        <v>0</v>
      </c>
      <c r="D12" s="114">
        <v>0</v>
      </c>
      <c r="E12" s="114">
        <f t="shared" si="2"/>
        <v>0</v>
      </c>
      <c r="F12" s="114">
        <v>0</v>
      </c>
      <c r="G12" s="114">
        <f t="shared" ref="G12:G18" si="3">F12</f>
        <v>0</v>
      </c>
      <c r="H12" s="114">
        <f t="shared" ref="H12:H18" si="4">E12-F12</f>
        <v>0</v>
      </c>
    </row>
    <row r="13" spans="1:8" x14ac:dyDescent="0.2">
      <c r="A13" s="115"/>
      <c r="B13" s="124" t="s">
        <v>378</v>
      </c>
      <c r="C13" s="114">
        <v>0</v>
      </c>
      <c r="D13" s="114">
        <v>0</v>
      </c>
      <c r="E13" s="114">
        <f t="shared" si="2"/>
        <v>0</v>
      </c>
      <c r="F13" s="114">
        <v>0</v>
      </c>
      <c r="G13" s="114">
        <f t="shared" si="3"/>
        <v>0</v>
      </c>
      <c r="H13" s="114">
        <f t="shared" si="4"/>
        <v>0</v>
      </c>
    </row>
    <row r="14" spans="1:8" x14ac:dyDescent="0.2">
      <c r="A14" s="115"/>
      <c r="B14" s="124" t="s">
        <v>379</v>
      </c>
      <c r="C14" s="114">
        <v>0</v>
      </c>
      <c r="D14" s="114">
        <v>0</v>
      </c>
      <c r="E14" s="114">
        <f t="shared" si="2"/>
        <v>0</v>
      </c>
      <c r="F14" s="114">
        <v>0</v>
      </c>
      <c r="G14" s="114">
        <f t="shared" si="3"/>
        <v>0</v>
      </c>
      <c r="H14" s="114">
        <f t="shared" si="4"/>
        <v>0</v>
      </c>
    </row>
    <row r="15" spans="1:8" x14ac:dyDescent="0.2">
      <c r="A15" s="115"/>
      <c r="B15" s="124" t="s">
        <v>380</v>
      </c>
      <c r="C15" s="114">
        <v>0</v>
      </c>
      <c r="D15" s="114">
        <v>0</v>
      </c>
      <c r="E15" s="114">
        <f t="shared" si="2"/>
        <v>0</v>
      </c>
      <c r="F15" s="114">
        <v>0</v>
      </c>
      <c r="G15" s="114">
        <f t="shared" si="3"/>
        <v>0</v>
      </c>
      <c r="H15" s="114">
        <f t="shared" si="4"/>
        <v>0</v>
      </c>
    </row>
    <row r="16" spans="1:8" x14ac:dyDescent="0.2">
      <c r="A16" s="115"/>
      <c r="B16" s="124" t="s">
        <v>381</v>
      </c>
      <c r="C16" s="114">
        <v>0</v>
      </c>
      <c r="D16" s="114">
        <v>0</v>
      </c>
      <c r="E16" s="114">
        <f t="shared" si="2"/>
        <v>0</v>
      </c>
      <c r="F16" s="114">
        <v>0</v>
      </c>
      <c r="G16" s="114">
        <f t="shared" si="3"/>
        <v>0</v>
      </c>
      <c r="H16" s="114">
        <f t="shared" si="4"/>
        <v>0</v>
      </c>
    </row>
    <row r="17" spans="1:8" x14ac:dyDescent="0.2">
      <c r="A17" s="115"/>
      <c r="B17" s="124" t="s">
        <v>382</v>
      </c>
      <c r="C17" s="114">
        <v>0</v>
      </c>
      <c r="D17" s="114">
        <v>0</v>
      </c>
      <c r="E17" s="114">
        <f t="shared" si="2"/>
        <v>0</v>
      </c>
      <c r="F17" s="114">
        <v>0</v>
      </c>
      <c r="G17" s="114">
        <f t="shared" si="3"/>
        <v>0</v>
      </c>
      <c r="H17" s="114">
        <f t="shared" si="4"/>
        <v>0</v>
      </c>
    </row>
    <row r="18" spans="1:8" x14ac:dyDescent="0.2">
      <c r="A18" s="115"/>
      <c r="B18" s="124" t="s">
        <v>383</v>
      </c>
      <c r="C18" s="114">
        <v>0</v>
      </c>
      <c r="D18" s="114">
        <v>0</v>
      </c>
      <c r="E18" s="114">
        <f t="shared" si="2"/>
        <v>0</v>
      </c>
      <c r="F18" s="114">
        <v>0</v>
      </c>
      <c r="G18" s="114">
        <f t="shared" si="3"/>
        <v>0</v>
      </c>
      <c r="H18" s="114">
        <f t="shared" si="4"/>
        <v>0</v>
      </c>
    </row>
    <row r="19" spans="1:8" x14ac:dyDescent="0.2">
      <c r="A19" s="130"/>
      <c r="B19" s="131"/>
      <c r="C19" s="129"/>
      <c r="D19" s="129"/>
      <c r="E19" s="129"/>
      <c r="F19" s="129"/>
      <c r="G19" s="129"/>
      <c r="H19" s="129"/>
    </row>
    <row r="20" spans="1:8" x14ac:dyDescent="0.2">
      <c r="A20" s="216" t="s">
        <v>384</v>
      </c>
      <c r="B20" s="227"/>
      <c r="C20" s="129">
        <f t="shared" ref="C20:H20" si="5">SUM(C21:C27)</f>
        <v>7285000</v>
      </c>
      <c r="D20" s="129">
        <f t="shared" si="5"/>
        <v>1303115</v>
      </c>
      <c r="E20" s="129">
        <f t="shared" si="5"/>
        <v>8588115</v>
      </c>
      <c r="F20" s="129">
        <f t="shared" si="5"/>
        <v>8288083</v>
      </c>
      <c r="G20" s="129">
        <f t="shared" si="5"/>
        <v>8287630</v>
      </c>
      <c r="H20" s="129">
        <f t="shared" si="5"/>
        <v>300032</v>
      </c>
    </row>
    <row r="21" spans="1:8" x14ac:dyDescent="0.2">
      <c r="A21" s="115"/>
      <c r="B21" s="124" t="s">
        <v>385</v>
      </c>
      <c r="C21" s="114">
        <v>0</v>
      </c>
      <c r="D21" s="114">
        <v>0</v>
      </c>
      <c r="E21" s="114">
        <f t="shared" ref="E21:E26" si="6">SUM(C21:D21)</f>
        <v>0</v>
      </c>
      <c r="F21" s="114">
        <v>0</v>
      </c>
      <c r="G21" s="114">
        <f t="shared" ref="G21:G26" si="7">F21</f>
        <v>0</v>
      </c>
      <c r="H21" s="114">
        <f t="shared" ref="H21:H26" si="8">E21-F21</f>
        <v>0</v>
      </c>
    </row>
    <row r="22" spans="1:8" x14ac:dyDescent="0.2">
      <c r="A22" s="115"/>
      <c r="B22" s="124" t="s">
        <v>386</v>
      </c>
      <c r="C22" s="114">
        <v>0</v>
      </c>
      <c r="D22" s="114">
        <v>0</v>
      </c>
      <c r="E22" s="114">
        <f t="shared" si="6"/>
        <v>0</v>
      </c>
      <c r="F22" s="114">
        <v>0</v>
      </c>
      <c r="G22" s="114">
        <f t="shared" si="7"/>
        <v>0</v>
      </c>
      <c r="H22" s="114">
        <f t="shared" si="8"/>
        <v>0</v>
      </c>
    </row>
    <row r="23" spans="1:8" x14ac:dyDescent="0.2">
      <c r="A23" s="115"/>
      <c r="B23" s="124" t="s">
        <v>387</v>
      </c>
      <c r="C23" s="114">
        <v>0</v>
      </c>
      <c r="D23" s="114">
        <v>0</v>
      </c>
      <c r="E23" s="114">
        <f t="shared" si="6"/>
        <v>0</v>
      </c>
      <c r="F23" s="114">
        <v>0</v>
      </c>
      <c r="G23" s="114">
        <f t="shared" si="7"/>
        <v>0</v>
      </c>
      <c r="H23" s="114">
        <f t="shared" si="8"/>
        <v>0</v>
      </c>
    </row>
    <row r="24" spans="1:8" x14ac:dyDescent="0.2">
      <c r="A24" s="115"/>
      <c r="B24" s="124" t="s">
        <v>388</v>
      </c>
      <c r="C24" s="114">
        <v>0</v>
      </c>
      <c r="D24" s="114">
        <v>0</v>
      </c>
      <c r="E24" s="114">
        <f t="shared" si="6"/>
        <v>0</v>
      </c>
      <c r="F24" s="114">
        <v>0</v>
      </c>
      <c r="G24" s="114">
        <f t="shared" si="7"/>
        <v>0</v>
      </c>
      <c r="H24" s="114">
        <f t="shared" si="8"/>
        <v>0</v>
      </c>
    </row>
    <row r="25" spans="1:8" x14ac:dyDescent="0.2">
      <c r="A25" s="115"/>
      <c r="B25" s="124" t="s">
        <v>389</v>
      </c>
      <c r="C25" s="114">
        <v>0</v>
      </c>
      <c r="D25" s="114">
        <v>0</v>
      </c>
      <c r="E25" s="114">
        <f t="shared" si="6"/>
        <v>0</v>
      </c>
      <c r="F25" s="114">
        <v>0</v>
      </c>
      <c r="G25" s="114">
        <f t="shared" si="7"/>
        <v>0</v>
      </c>
      <c r="H25" s="114">
        <f t="shared" si="8"/>
        <v>0</v>
      </c>
    </row>
    <row r="26" spans="1:8" x14ac:dyDescent="0.2">
      <c r="A26" s="115"/>
      <c r="B26" s="124" t="s">
        <v>390</v>
      </c>
      <c r="C26" s="114">
        <v>0</v>
      </c>
      <c r="D26" s="114">
        <v>0</v>
      </c>
      <c r="E26" s="114">
        <f t="shared" si="6"/>
        <v>0</v>
      </c>
      <c r="F26" s="114">
        <v>0</v>
      </c>
      <c r="G26" s="114">
        <f t="shared" si="7"/>
        <v>0</v>
      </c>
      <c r="H26" s="114">
        <f t="shared" si="8"/>
        <v>0</v>
      </c>
    </row>
    <row r="27" spans="1:8" x14ac:dyDescent="0.2">
      <c r="A27" s="115"/>
      <c r="B27" s="124" t="s">
        <v>391</v>
      </c>
      <c r="C27" s="114">
        <f>'formato 6b'!B10</f>
        <v>7285000</v>
      </c>
      <c r="D27" s="114">
        <f>'formato 6b'!C10</f>
        <v>1303115</v>
      </c>
      <c r="E27" s="114">
        <f>SUM(C27:D27)</f>
        <v>8588115</v>
      </c>
      <c r="F27" s="114">
        <f>'formato 6b'!E10</f>
        <v>8288083</v>
      </c>
      <c r="G27" s="114">
        <f>'formato 6b'!F10</f>
        <v>8287630</v>
      </c>
      <c r="H27" s="114">
        <f>E27-F27</f>
        <v>300032</v>
      </c>
    </row>
    <row r="28" spans="1:8" x14ac:dyDescent="0.2">
      <c r="A28" s="130"/>
      <c r="B28" s="131"/>
      <c r="C28" s="129"/>
      <c r="D28" s="129"/>
      <c r="E28" s="129"/>
      <c r="F28" s="129"/>
      <c r="G28" s="129"/>
      <c r="H28" s="129"/>
    </row>
    <row r="29" spans="1:8" x14ac:dyDescent="0.2">
      <c r="A29" s="216" t="s">
        <v>392</v>
      </c>
      <c r="B29" s="227"/>
      <c r="C29" s="129">
        <f t="shared" ref="C29:H29" si="9">SUM(C30:C38)</f>
        <v>0</v>
      </c>
      <c r="D29" s="129">
        <f t="shared" si="9"/>
        <v>0</v>
      </c>
      <c r="E29" s="129">
        <f t="shared" si="9"/>
        <v>0</v>
      </c>
      <c r="F29" s="129">
        <f t="shared" si="9"/>
        <v>0</v>
      </c>
      <c r="G29" s="129">
        <f t="shared" si="9"/>
        <v>0</v>
      </c>
      <c r="H29" s="129">
        <f t="shared" si="9"/>
        <v>0</v>
      </c>
    </row>
    <row r="30" spans="1:8" x14ac:dyDescent="0.2">
      <c r="A30" s="115"/>
      <c r="B30" s="124" t="s">
        <v>393</v>
      </c>
      <c r="C30" s="114">
        <v>0</v>
      </c>
      <c r="D30" s="114">
        <v>0</v>
      </c>
      <c r="E30" s="114">
        <f t="shared" ref="E30:E38" si="10">SUM(C30:D30)</f>
        <v>0</v>
      </c>
      <c r="F30" s="114">
        <v>0</v>
      </c>
      <c r="G30" s="114">
        <f t="shared" ref="G30:G38" si="11">F30</f>
        <v>0</v>
      </c>
      <c r="H30" s="114">
        <f t="shared" ref="H30:H38" si="12">E30-F30</f>
        <v>0</v>
      </c>
    </row>
    <row r="31" spans="1:8" x14ac:dyDescent="0.2">
      <c r="A31" s="115"/>
      <c r="B31" s="124" t="s">
        <v>394</v>
      </c>
      <c r="C31" s="114">
        <v>0</v>
      </c>
      <c r="D31" s="114">
        <v>0</v>
      </c>
      <c r="E31" s="114">
        <f t="shared" si="10"/>
        <v>0</v>
      </c>
      <c r="F31" s="114">
        <v>0</v>
      </c>
      <c r="G31" s="114">
        <f t="shared" si="11"/>
        <v>0</v>
      </c>
      <c r="H31" s="114">
        <f t="shared" si="12"/>
        <v>0</v>
      </c>
    </row>
    <row r="32" spans="1:8" x14ac:dyDescent="0.2">
      <c r="A32" s="115"/>
      <c r="B32" s="124" t="s">
        <v>395</v>
      </c>
      <c r="C32" s="114">
        <v>0</v>
      </c>
      <c r="D32" s="114">
        <v>0</v>
      </c>
      <c r="E32" s="114">
        <f t="shared" si="10"/>
        <v>0</v>
      </c>
      <c r="F32" s="114">
        <v>0</v>
      </c>
      <c r="G32" s="114">
        <f t="shared" si="11"/>
        <v>0</v>
      </c>
      <c r="H32" s="114">
        <f t="shared" si="12"/>
        <v>0</v>
      </c>
    </row>
    <row r="33" spans="1:8" x14ac:dyDescent="0.2">
      <c r="A33" s="115"/>
      <c r="B33" s="124" t="s">
        <v>396</v>
      </c>
      <c r="C33" s="114">
        <v>0</v>
      </c>
      <c r="D33" s="114">
        <v>0</v>
      </c>
      <c r="E33" s="114">
        <f t="shared" si="10"/>
        <v>0</v>
      </c>
      <c r="F33" s="114">
        <v>0</v>
      </c>
      <c r="G33" s="114">
        <f t="shared" si="11"/>
        <v>0</v>
      </c>
      <c r="H33" s="114">
        <f t="shared" si="12"/>
        <v>0</v>
      </c>
    </row>
    <row r="34" spans="1:8" x14ac:dyDescent="0.2">
      <c r="A34" s="115"/>
      <c r="B34" s="124" t="s">
        <v>397</v>
      </c>
      <c r="C34" s="114">
        <v>0</v>
      </c>
      <c r="D34" s="114">
        <v>0</v>
      </c>
      <c r="E34" s="114">
        <f t="shared" si="10"/>
        <v>0</v>
      </c>
      <c r="F34" s="114">
        <v>0</v>
      </c>
      <c r="G34" s="114">
        <f t="shared" si="11"/>
        <v>0</v>
      </c>
      <c r="H34" s="114">
        <f t="shared" si="12"/>
        <v>0</v>
      </c>
    </row>
    <row r="35" spans="1:8" x14ac:dyDescent="0.2">
      <c r="A35" s="115"/>
      <c r="B35" s="124" t="s">
        <v>398</v>
      </c>
      <c r="C35" s="114">
        <v>0</v>
      </c>
      <c r="D35" s="114">
        <v>0</v>
      </c>
      <c r="E35" s="114">
        <f t="shared" si="10"/>
        <v>0</v>
      </c>
      <c r="F35" s="114">
        <v>0</v>
      </c>
      <c r="G35" s="114">
        <f t="shared" si="11"/>
        <v>0</v>
      </c>
      <c r="H35" s="114">
        <f t="shared" si="12"/>
        <v>0</v>
      </c>
    </row>
    <row r="36" spans="1:8" x14ac:dyDescent="0.2">
      <c r="A36" s="115"/>
      <c r="B36" s="124" t="s">
        <v>399</v>
      </c>
      <c r="C36" s="114">
        <v>0</v>
      </c>
      <c r="D36" s="114">
        <v>0</v>
      </c>
      <c r="E36" s="114">
        <f t="shared" si="10"/>
        <v>0</v>
      </c>
      <c r="F36" s="114">
        <v>0</v>
      </c>
      <c r="G36" s="114">
        <f t="shared" si="11"/>
        <v>0</v>
      </c>
      <c r="H36" s="114">
        <f t="shared" si="12"/>
        <v>0</v>
      </c>
    </row>
    <row r="37" spans="1:8" x14ac:dyDescent="0.2">
      <c r="A37" s="115"/>
      <c r="B37" s="124" t="s">
        <v>400</v>
      </c>
      <c r="C37" s="114">
        <v>0</v>
      </c>
      <c r="D37" s="114">
        <v>0</v>
      </c>
      <c r="E37" s="114">
        <f t="shared" si="10"/>
        <v>0</v>
      </c>
      <c r="F37" s="114">
        <v>0</v>
      </c>
      <c r="G37" s="114">
        <f t="shared" si="11"/>
        <v>0</v>
      </c>
      <c r="H37" s="114">
        <f t="shared" si="12"/>
        <v>0</v>
      </c>
    </row>
    <row r="38" spans="1:8" x14ac:dyDescent="0.2">
      <c r="A38" s="115"/>
      <c r="B38" s="124" t="s">
        <v>401</v>
      </c>
      <c r="C38" s="114">
        <v>0</v>
      </c>
      <c r="D38" s="114">
        <v>0</v>
      </c>
      <c r="E38" s="114">
        <f t="shared" si="10"/>
        <v>0</v>
      </c>
      <c r="F38" s="114">
        <v>0</v>
      </c>
      <c r="G38" s="114">
        <f t="shared" si="11"/>
        <v>0</v>
      </c>
      <c r="H38" s="114">
        <f t="shared" si="12"/>
        <v>0</v>
      </c>
    </row>
    <row r="39" spans="1:8" x14ac:dyDescent="0.2">
      <c r="A39" s="130"/>
      <c r="B39" s="131"/>
      <c r="C39" s="129"/>
      <c r="D39" s="129"/>
      <c r="E39" s="129"/>
      <c r="F39" s="129"/>
      <c r="G39" s="129"/>
      <c r="H39" s="129"/>
    </row>
    <row r="40" spans="1:8" x14ac:dyDescent="0.2">
      <c r="A40" s="216" t="s">
        <v>402</v>
      </c>
      <c r="B40" s="227"/>
      <c r="C40" s="129">
        <f t="shared" ref="C40:H40" si="13">SUM(C41:C44)</f>
        <v>0</v>
      </c>
      <c r="D40" s="129">
        <f t="shared" si="13"/>
        <v>0</v>
      </c>
      <c r="E40" s="129">
        <f t="shared" si="13"/>
        <v>0</v>
      </c>
      <c r="F40" s="129">
        <f t="shared" si="13"/>
        <v>0</v>
      </c>
      <c r="G40" s="129">
        <f t="shared" si="13"/>
        <v>0</v>
      </c>
      <c r="H40" s="129">
        <f t="shared" si="13"/>
        <v>0</v>
      </c>
    </row>
    <row r="41" spans="1:8" x14ac:dyDescent="0.2">
      <c r="A41" s="115"/>
      <c r="B41" s="124" t="s">
        <v>403</v>
      </c>
      <c r="C41" s="114">
        <v>0</v>
      </c>
      <c r="D41" s="114">
        <v>0</v>
      </c>
      <c r="E41" s="114">
        <f t="shared" ref="E41:E44" si="14">SUM(C41:D41)</f>
        <v>0</v>
      </c>
      <c r="F41" s="114">
        <v>0</v>
      </c>
      <c r="G41" s="114">
        <f t="shared" ref="G41:G44" si="15">F41</f>
        <v>0</v>
      </c>
      <c r="H41" s="114">
        <f t="shared" ref="H41:H44" si="16">E41-F41</f>
        <v>0</v>
      </c>
    </row>
    <row r="42" spans="1:8" ht="22.5" x14ac:dyDescent="0.2">
      <c r="A42" s="115"/>
      <c r="B42" s="127" t="s">
        <v>404</v>
      </c>
      <c r="C42" s="114">
        <v>0</v>
      </c>
      <c r="D42" s="114">
        <v>0</v>
      </c>
      <c r="E42" s="114">
        <f t="shared" si="14"/>
        <v>0</v>
      </c>
      <c r="F42" s="114">
        <v>0</v>
      </c>
      <c r="G42" s="114">
        <f t="shared" si="15"/>
        <v>0</v>
      </c>
      <c r="H42" s="114">
        <f t="shared" si="16"/>
        <v>0</v>
      </c>
    </row>
    <row r="43" spans="1:8" x14ac:dyDescent="0.2">
      <c r="A43" s="115"/>
      <c r="B43" s="124" t="s">
        <v>405</v>
      </c>
      <c r="C43" s="114">
        <v>0</v>
      </c>
      <c r="D43" s="114">
        <v>0</v>
      </c>
      <c r="E43" s="114">
        <f t="shared" si="14"/>
        <v>0</v>
      </c>
      <c r="F43" s="114">
        <v>0</v>
      </c>
      <c r="G43" s="114">
        <f t="shared" si="15"/>
        <v>0</v>
      </c>
      <c r="H43" s="114">
        <f t="shared" si="16"/>
        <v>0</v>
      </c>
    </row>
    <row r="44" spans="1:8" x14ac:dyDescent="0.2">
      <c r="A44" s="115"/>
      <c r="B44" s="124" t="s">
        <v>406</v>
      </c>
      <c r="C44" s="114">
        <v>0</v>
      </c>
      <c r="D44" s="114">
        <v>0</v>
      </c>
      <c r="E44" s="114">
        <f t="shared" si="14"/>
        <v>0</v>
      </c>
      <c r="F44" s="114">
        <v>0</v>
      </c>
      <c r="G44" s="114">
        <f t="shared" si="15"/>
        <v>0</v>
      </c>
      <c r="H44" s="114">
        <f t="shared" si="16"/>
        <v>0</v>
      </c>
    </row>
    <row r="45" spans="1:8" x14ac:dyDescent="0.2">
      <c r="A45" s="130"/>
      <c r="B45" s="131"/>
      <c r="C45" s="129"/>
      <c r="D45" s="129"/>
      <c r="E45" s="129"/>
      <c r="F45" s="129"/>
      <c r="G45" s="129"/>
      <c r="H45" s="129"/>
    </row>
    <row r="46" spans="1:8" x14ac:dyDescent="0.2">
      <c r="A46" s="216" t="s">
        <v>407</v>
      </c>
      <c r="B46" s="227"/>
      <c r="C46" s="129">
        <f t="shared" ref="C46:H46" si="17">C47+C57+C66</f>
        <v>0</v>
      </c>
      <c r="D46" s="129">
        <f t="shared" si="17"/>
        <v>4458192</v>
      </c>
      <c r="E46" s="129">
        <f t="shared" si="17"/>
        <v>4458192</v>
      </c>
      <c r="F46" s="129">
        <f t="shared" si="17"/>
        <v>4458192</v>
      </c>
      <c r="G46" s="129">
        <f t="shared" si="17"/>
        <v>4458192</v>
      </c>
      <c r="H46" s="129">
        <f t="shared" si="17"/>
        <v>0</v>
      </c>
    </row>
    <row r="47" spans="1:8" x14ac:dyDescent="0.2">
      <c r="A47" s="216" t="s">
        <v>375</v>
      </c>
      <c r="B47" s="227"/>
      <c r="C47" s="114">
        <f>SUM(C48:C55)</f>
        <v>0</v>
      </c>
      <c r="D47" s="114">
        <f>SUM(D48:D55)</f>
        <v>0</v>
      </c>
      <c r="E47" s="114">
        <f>SUM(E48:E55)</f>
        <v>0</v>
      </c>
      <c r="F47" s="114">
        <f>SUM(F48:F55)</f>
        <v>0</v>
      </c>
      <c r="G47" s="114">
        <f>SUM(G48:G55)</f>
        <v>0</v>
      </c>
      <c r="H47" s="114"/>
    </row>
    <row r="48" spans="1:8" x14ac:dyDescent="0.2">
      <c r="A48" s="115"/>
      <c r="B48" s="124" t="s">
        <v>376</v>
      </c>
      <c r="C48" s="114">
        <v>0</v>
      </c>
      <c r="D48" s="114">
        <v>0</v>
      </c>
      <c r="E48" s="114">
        <f t="shared" ref="E48:E55" si="18">SUM(C48:D48)</f>
        <v>0</v>
      </c>
      <c r="F48" s="114">
        <v>0</v>
      </c>
      <c r="G48" s="114">
        <f t="shared" ref="G48:G55" si="19">F48</f>
        <v>0</v>
      </c>
      <c r="H48" s="114">
        <f t="shared" ref="H48:H55" si="20">E48-F48</f>
        <v>0</v>
      </c>
    </row>
    <row r="49" spans="1:8" x14ac:dyDescent="0.2">
      <c r="A49" s="115"/>
      <c r="B49" s="124" t="s">
        <v>377</v>
      </c>
      <c r="C49" s="114">
        <v>0</v>
      </c>
      <c r="D49" s="114">
        <v>0</v>
      </c>
      <c r="E49" s="114">
        <f t="shared" si="18"/>
        <v>0</v>
      </c>
      <c r="F49" s="114">
        <v>0</v>
      </c>
      <c r="G49" s="114">
        <f t="shared" si="19"/>
        <v>0</v>
      </c>
      <c r="H49" s="114">
        <f t="shared" si="20"/>
        <v>0</v>
      </c>
    </row>
    <row r="50" spans="1:8" x14ac:dyDescent="0.2">
      <c r="A50" s="115"/>
      <c r="B50" s="124" t="s">
        <v>378</v>
      </c>
      <c r="C50" s="114">
        <v>0</v>
      </c>
      <c r="D50" s="114">
        <v>0</v>
      </c>
      <c r="E50" s="114">
        <f t="shared" si="18"/>
        <v>0</v>
      </c>
      <c r="F50" s="114">
        <v>0</v>
      </c>
      <c r="G50" s="114">
        <f t="shared" si="19"/>
        <v>0</v>
      </c>
      <c r="H50" s="114">
        <f t="shared" si="20"/>
        <v>0</v>
      </c>
    </row>
    <row r="51" spans="1:8" x14ac:dyDescent="0.2">
      <c r="A51" s="115"/>
      <c r="B51" s="124" t="s">
        <v>379</v>
      </c>
      <c r="C51" s="114">
        <v>0</v>
      </c>
      <c r="D51" s="114">
        <v>0</v>
      </c>
      <c r="E51" s="114">
        <f t="shared" si="18"/>
        <v>0</v>
      </c>
      <c r="F51" s="114">
        <v>0</v>
      </c>
      <c r="G51" s="114">
        <f t="shared" si="19"/>
        <v>0</v>
      </c>
      <c r="H51" s="114">
        <f t="shared" si="20"/>
        <v>0</v>
      </c>
    </row>
    <row r="52" spans="1:8" x14ac:dyDescent="0.2">
      <c r="A52" s="115"/>
      <c r="B52" s="124" t="s">
        <v>380</v>
      </c>
      <c r="C52" s="114">
        <v>0</v>
      </c>
      <c r="D52" s="114">
        <v>0</v>
      </c>
      <c r="E52" s="114">
        <f t="shared" si="18"/>
        <v>0</v>
      </c>
      <c r="F52" s="114">
        <v>0</v>
      </c>
      <c r="G52" s="114">
        <f t="shared" si="19"/>
        <v>0</v>
      </c>
      <c r="H52" s="114">
        <f t="shared" si="20"/>
        <v>0</v>
      </c>
    </row>
    <row r="53" spans="1:8" x14ac:dyDescent="0.2">
      <c r="A53" s="115"/>
      <c r="B53" s="124" t="s">
        <v>381</v>
      </c>
      <c r="C53" s="114">
        <v>0</v>
      </c>
      <c r="D53" s="114">
        <v>0</v>
      </c>
      <c r="E53" s="114">
        <f t="shared" si="18"/>
        <v>0</v>
      </c>
      <c r="F53" s="114">
        <v>0</v>
      </c>
      <c r="G53" s="114">
        <f t="shared" si="19"/>
        <v>0</v>
      </c>
      <c r="H53" s="114">
        <f t="shared" si="20"/>
        <v>0</v>
      </c>
    </row>
    <row r="54" spans="1:8" x14ac:dyDescent="0.2">
      <c r="A54" s="115"/>
      <c r="B54" s="124" t="s">
        <v>382</v>
      </c>
      <c r="C54" s="114">
        <v>0</v>
      </c>
      <c r="D54" s="114">
        <v>0</v>
      </c>
      <c r="E54" s="114">
        <f t="shared" si="18"/>
        <v>0</v>
      </c>
      <c r="F54" s="114">
        <v>0</v>
      </c>
      <c r="G54" s="114">
        <f t="shared" si="19"/>
        <v>0</v>
      </c>
      <c r="H54" s="114">
        <f t="shared" si="20"/>
        <v>0</v>
      </c>
    </row>
    <row r="55" spans="1:8" x14ac:dyDescent="0.2">
      <c r="A55" s="115"/>
      <c r="B55" s="124" t="s">
        <v>383</v>
      </c>
      <c r="C55" s="114">
        <v>0</v>
      </c>
      <c r="D55" s="114">
        <v>0</v>
      </c>
      <c r="E55" s="114">
        <f t="shared" si="18"/>
        <v>0</v>
      </c>
      <c r="F55" s="114">
        <v>0</v>
      </c>
      <c r="G55" s="114">
        <f t="shared" si="19"/>
        <v>0</v>
      </c>
      <c r="H55" s="114">
        <f t="shared" si="20"/>
        <v>0</v>
      </c>
    </row>
    <row r="56" spans="1:8" x14ac:dyDescent="0.2">
      <c r="A56" s="130"/>
      <c r="B56" s="131"/>
      <c r="C56" s="129"/>
      <c r="D56" s="129"/>
      <c r="E56" s="129"/>
      <c r="F56" s="129"/>
      <c r="G56" s="129"/>
      <c r="H56" s="129"/>
    </row>
    <row r="57" spans="1:8" x14ac:dyDescent="0.2">
      <c r="A57" s="216" t="s">
        <v>384</v>
      </c>
      <c r="B57" s="227"/>
      <c r="C57" s="129">
        <f t="shared" ref="C57:H57" si="21">SUM(C58:C64)</f>
        <v>0</v>
      </c>
      <c r="D57" s="129">
        <f t="shared" si="21"/>
        <v>4458192</v>
      </c>
      <c r="E57" s="129">
        <f t="shared" si="21"/>
        <v>4458192</v>
      </c>
      <c r="F57" s="129">
        <f t="shared" si="21"/>
        <v>4458192</v>
      </c>
      <c r="G57" s="129">
        <f t="shared" si="21"/>
        <v>4458192</v>
      </c>
      <c r="H57" s="129">
        <f t="shared" si="21"/>
        <v>0</v>
      </c>
    </row>
    <row r="58" spans="1:8" x14ac:dyDescent="0.2">
      <c r="A58" s="115"/>
      <c r="B58" s="124" t="s">
        <v>385</v>
      </c>
      <c r="C58" s="114">
        <v>0</v>
      </c>
      <c r="D58" s="114">
        <v>0</v>
      </c>
      <c r="E58" s="114">
        <f t="shared" ref="E58:E64" si="22">SUM(C58:D58)</f>
        <v>0</v>
      </c>
      <c r="F58" s="114">
        <v>0</v>
      </c>
      <c r="G58" s="114">
        <f t="shared" ref="G58:G63" si="23">F58</f>
        <v>0</v>
      </c>
      <c r="H58" s="114">
        <f t="shared" ref="H58:H64" si="24">E58-F58</f>
        <v>0</v>
      </c>
    </row>
    <row r="59" spans="1:8" x14ac:dyDescent="0.2">
      <c r="A59" s="115"/>
      <c r="B59" s="124" t="s">
        <v>386</v>
      </c>
      <c r="C59" s="114">
        <v>0</v>
      </c>
      <c r="D59" s="114">
        <v>0</v>
      </c>
      <c r="E59" s="114">
        <f t="shared" si="22"/>
        <v>0</v>
      </c>
      <c r="F59" s="114">
        <v>0</v>
      </c>
      <c r="G59" s="114">
        <f t="shared" si="23"/>
        <v>0</v>
      </c>
      <c r="H59" s="114">
        <f t="shared" si="24"/>
        <v>0</v>
      </c>
    </row>
    <row r="60" spans="1:8" x14ac:dyDescent="0.2">
      <c r="A60" s="115"/>
      <c r="B60" s="124" t="s">
        <v>387</v>
      </c>
      <c r="C60" s="114">
        <v>0</v>
      </c>
      <c r="D60" s="114">
        <v>0</v>
      </c>
      <c r="E60" s="114">
        <f t="shared" si="22"/>
        <v>0</v>
      </c>
      <c r="F60" s="114">
        <v>0</v>
      </c>
      <c r="G60" s="114">
        <f t="shared" si="23"/>
        <v>0</v>
      </c>
      <c r="H60" s="114">
        <f t="shared" si="24"/>
        <v>0</v>
      </c>
    </row>
    <row r="61" spans="1:8" x14ac:dyDescent="0.2">
      <c r="A61" s="115"/>
      <c r="B61" s="124" t="s">
        <v>388</v>
      </c>
      <c r="C61" s="114">
        <v>0</v>
      </c>
      <c r="D61" s="114">
        <v>0</v>
      </c>
      <c r="E61" s="114">
        <f t="shared" si="22"/>
        <v>0</v>
      </c>
      <c r="F61" s="114">
        <v>0</v>
      </c>
      <c r="G61" s="114">
        <f t="shared" si="23"/>
        <v>0</v>
      </c>
      <c r="H61" s="114">
        <f t="shared" si="24"/>
        <v>0</v>
      </c>
    </row>
    <row r="62" spans="1:8" x14ac:dyDescent="0.2">
      <c r="A62" s="115"/>
      <c r="B62" s="124" t="s">
        <v>389</v>
      </c>
      <c r="C62" s="114">
        <v>0</v>
      </c>
      <c r="D62" s="114">
        <v>0</v>
      </c>
      <c r="E62" s="114">
        <f t="shared" si="22"/>
        <v>0</v>
      </c>
      <c r="F62" s="114">
        <v>0</v>
      </c>
      <c r="G62" s="114">
        <f t="shared" si="23"/>
        <v>0</v>
      </c>
      <c r="H62" s="114">
        <f t="shared" si="24"/>
        <v>0</v>
      </c>
    </row>
    <row r="63" spans="1:8" x14ac:dyDescent="0.2">
      <c r="A63" s="115"/>
      <c r="B63" s="124" t="s">
        <v>390</v>
      </c>
      <c r="C63" s="114">
        <v>0</v>
      </c>
      <c r="D63" s="114">
        <v>0</v>
      </c>
      <c r="E63" s="114">
        <f t="shared" si="22"/>
        <v>0</v>
      </c>
      <c r="F63" s="114">
        <v>0</v>
      </c>
      <c r="G63" s="114">
        <f t="shared" si="23"/>
        <v>0</v>
      </c>
      <c r="H63" s="114">
        <f t="shared" si="24"/>
        <v>0</v>
      </c>
    </row>
    <row r="64" spans="1:8" x14ac:dyDescent="0.2">
      <c r="A64" s="115"/>
      <c r="B64" s="124" t="s">
        <v>391</v>
      </c>
      <c r="C64" s="114">
        <f>'formato 6b'!B21</f>
        <v>0</v>
      </c>
      <c r="D64" s="114">
        <f>'formato 6b'!C21</f>
        <v>4458192</v>
      </c>
      <c r="E64" s="114">
        <f t="shared" si="22"/>
        <v>4458192</v>
      </c>
      <c r="F64" s="114">
        <f>'formato 6b'!E21</f>
        <v>4458192</v>
      </c>
      <c r="G64" s="114">
        <f>'formato 6b'!F21</f>
        <v>4458192</v>
      </c>
      <c r="H64" s="114">
        <f t="shared" si="24"/>
        <v>0</v>
      </c>
    </row>
    <row r="65" spans="1:8" x14ac:dyDescent="0.2">
      <c r="A65" s="130"/>
      <c r="B65" s="131"/>
      <c r="C65" s="129"/>
      <c r="D65" s="129"/>
      <c r="E65" s="129"/>
      <c r="F65" s="129"/>
      <c r="G65" s="129"/>
      <c r="H65" s="129"/>
    </row>
    <row r="66" spans="1:8" x14ac:dyDescent="0.2">
      <c r="A66" s="216" t="s">
        <v>392</v>
      </c>
      <c r="B66" s="227"/>
      <c r="C66" s="129">
        <f t="shared" ref="C66:H66" si="25">SUM(C67:C75)</f>
        <v>0</v>
      </c>
      <c r="D66" s="129">
        <f t="shared" si="25"/>
        <v>0</v>
      </c>
      <c r="E66" s="129">
        <f t="shared" si="25"/>
        <v>0</v>
      </c>
      <c r="F66" s="129">
        <f t="shared" si="25"/>
        <v>0</v>
      </c>
      <c r="G66" s="129">
        <f t="shared" si="25"/>
        <v>0</v>
      </c>
      <c r="H66" s="129">
        <f t="shared" si="25"/>
        <v>0</v>
      </c>
    </row>
    <row r="67" spans="1:8" x14ac:dyDescent="0.2">
      <c r="A67" s="115"/>
      <c r="B67" s="124" t="s">
        <v>393</v>
      </c>
      <c r="C67" s="114">
        <v>0</v>
      </c>
      <c r="D67" s="114">
        <v>0</v>
      </c>
      <c r="E67" s="114">
        <f t="shared" ref="E67:E75" si="26">SUM(C67:D67)</f>
        <v>0</v>
      </c>
      <c r="F67" s="114">
        <v>0</v>
      </c>
      <c r="G67" s="114">
        <f t="shared" ref="G67:G75" si="27">F67</f>
        <v>0</v>
      </c>
      <c r="H67" s="114">
        <f t="shared" ref="H67:H75" si="28">E67-F67</f>
        <v>0</v>
      </c>
    </row>
    <row r="68" spans="1:8" x14ac:dyDescent="0.2">
      <c r="A68" s="115"/>
      <c r="B68" s="124" t="s">
        <v>394</v>
      </c>
      <c r="C68" s="114">
        <v>0</v>
      </c>
      <c r="D68" s="114">
        <v>0</v>
      </c>
      <c r="E68" s="114">
        <f t="shared" si="26"/>
        <v>0</v>
      </c>
      <c r="F68" s="114">
        <v>0</v>
      </c>
      <c r="G68" s="114">
        <f t="shared" si="27"/>
        <v>0</v>
      </c>
      <c r="H68" s="114">
        <f t="shared" si="28"/>
        <v>0</v>
      </c>
    </row>
    <row r="69" spans="1:8" x14ac:dyDescent="0.2">
      <c r="A69" s="115"/>
      <c r="B69" s="124" t="s">
        <v>395</v>
      </c>
      <c r="C69" s="114">
        <v>0</v>
      </c>
      <c r="D69" s="114">
        <v>0</v>
      </c>
      <c r="E69" s="114">
        <f t="shared" si="26"/>
        <v>0</v>
      </c>
      <c r="F69" s="114">
        <v>0</v>
      </c>
      <c r="G69" s="114">
        <f t="shared" si="27"/>
        <v>0</v>
      </c>
      <c r="H69" s="114">
        <f t="shared" si="28"/>
        <v>0</v>
      </c>
    </row>
    <row r="70" spans="1:8" x14ac:dyDescent="0.2">
      <c r="A70" s="115"/>
      <c r="B70" s="124" t="s">
        <v>396</v>
      </c>
      <c r="C70" s="114">
        <v>0</v>
      </c>
      <c r="D70" s="114">
        <v>0</v>
      </c>
      <c r="E70" s="114">
        <f t="shared" si="26"/>
        <v>0</v>
      </c>
      <c r="F70" s="114">
        <v>0</v>
      </c>
      <c r="G70" s="114">
        <f t="shared" si="27"/>
        <v>0</v>
      </c>
      <c r="H70" s="114">
        <f t="shared" si="28"/>
        <v>0</v>
      </c>
    </row>
    <row r="71" spans="1:8" x14ac:dyDescent="0.2">
      <c r="A71" s="115"/>
      <c r="B71" s="124" t="s">
        <v>397</v>
      </c>
      <c r="C71" s="114">
        <v>0</v>
      </c>
      <c r="D71" s="114">
        <v>0</v>
      </c>
      <c r="E71" s="114">
        <f t="shared" si="26"/>
        <v>0</v>
      </c>
      <c r="F71" s="114">
        <v>0</v>
      </c>
      <c r="G71" s="114">
        <f t="shared" si="27"/>
        <v>0</v>
      </c>
      <c r="H71" s="114">
        <f t="shared" si="28"/>
        <v>0</v>
      </c>
    </row>
    <row r="72" spans="1:8" x14ac:dyDescent="0.2">
      <c r="A72" s="115"/>
      <c r="B72" s="124" t="s">
        <v>398</v>
      </c>
      <c r="C72" s="114">
        <v>0</v>
      </c>
      <c r="D72" s="114">
        <v>0</v>
      </c>
      <c r="E72" s="114">
        <f t="shared" si="26"/>
        <v>0</v>
      </c>
      <c r="F72" s="114">
        <v>0</v>
      </c>
      <c r="G72" s="114">
        <f t="shared" si="27"/>
        <v>0</v>
      </c>
      <c r="H72" s="114">
        <f t="shared" si="28"/>
        <v>0</v>
      </c>
    </row>
    <row r="73" spans="1:8" x14ac:dyDescent="0.2">
      <c r="A73" s="115"/>
      <c r="B73" s="124" t="s">
        <v>399</v>
      </c>
      <c r="C73" s="114">
        <v>0</v>
      </c>
      <c r="D73" s="114">
        <v>0</v>
      </c>
      <c r="E73" s="114">
        <f t="shared" si="26"/>
        <v>0</v>
      </c>
      <c r="F73" s="114">
        <v>0</v>
      </c>
      <c r="G73" s="114">
        <f t="shared" si="27"/>
        <v>0</v>
      </c>
      <c r="H73" s="114">
        <f t="shared" si="28"/>
        <v>0</v>
      </c>
    </row>
    <row r="74" spans="1:8" x14ac:dyDescent="0.2">
      <c r="A74" s="115"/>
      <c r="B74" s="124" t="s">
        <v>400</v>
      </c>
      <c r="C74" s="114">
        <v>0</v>
      </c>
      <c r="D74" s="114">
        <v>0</v>
      </c>
      <c r="E74" s="114">
        <f t="shared" si="26"/>
        <v>0</v>
      </c>
      <c r="F74" s="114">
        <v>0</v>
      </c>
      <c r="G74" s="114">
        <f t="shared" si="27"/>
        <v>0</v>
      </c>
      <c r="H74" s="114">
        <f t="shared" si="28"/>
        <v>0</v>
      </c>
    </row>
    <row r="75" spans="1:8" x14ac:dyDescent="0.2">
      <c r="A75" s="115"/>
      <c r="B75" s="124" t="s">
        <v>401</v>
      </c>
      <c r="C75" s="114">
        <v>0</v>
      </c>
      <c r="D75" s="114">
        <v>0</v>
      </c>
      <c r="E75" s="114">
        <f t="shared" si="26"/>
        <v>0</v>
      </c>
      <c r="F75" s="114">
        <v>0</v>
      </c>
      <c r="G75" s="114">
        <f t="shared" si="27"/>
        <v>0</v>
      </c>
      <c r="H75" s="114">
        <f t="shared" si="28"/>
        <v>0</v>
      </c>
    </row>
    <row r="76" spans="1:8" x14ac:dyDescent="0.2">
      <c r="A76" s="130"/>
      <c r="B76" s="131"/>
      <c r="C76" s="129"/>
      <c r="D76" s="129"/>
      <c r="E76" s="129"/>
      <c r="F76" s="129"/>
      <c r="G76" s="129"/>
      <c r="H76" s="129"/>
    </row>
    <row r="77" spans="1:8" x14ac:dyDescent="0.2">
      <c r="A77" s="216" t="s">
        <v>402</v>
      </c>
      <c r="B77" s="227"/>
      <c r="C77" s="129">
        <f t="shared" ref="C77:H77" si="29">SUM(C78:C81)</f>
        <v>0</v>
      </c>
      <c r="D77" s="129">
        <f t="shared" si="29"/>
        <v>0</v>
      </c>
      <c r="E77" s="129">
        <f t="shared" si="29"/>
        <v>0</v>
      </c>
      <c r="F77" s="129">
        <f t="shared" si="29"/>
        <v>0</v>
      </c>
      <c r="G77" s="129">
        <f t="shared" si="29"/>
        <v>0</v>
      </c>
      <c r="H77" s="129">
        <f t="shared" si="29"/>
        <v>0</v>
      </c>
    </row>
    <row r="78" spans="1:8" x14ac:dyDescent="0.2">
      <c r="A78" s="115"/>
      <c r="B78" s="124" t="s">
        <v>403</v>
      </c>
      <c r="C78" s="114">
        <v>0</v>
      </c>
      <c r="D78" s="114">
        <v>0</v>
      </c>
      <c r="E78" s="114">
        <f t="shared" ref="E78:E82" si="30">SUM(C78:D78)</f>
        <v>0</v>
      </c>
      <c r="F78" s="114">
        <v>0</v>
      </c>
      <c r="G78" s="114">
        <f t="shared" ref="G78:G81" si="31">F78</f>
        <v>0</v>
      </c>
      <c r="H78" s="114">
        <f t="shared" ref="H78:H81" si="32">E78-F78</f>
        <v>0</v>
      </c>
    </row>
    <row r="79" spans="1:8" ht="22.5" x14ac:dyDescent="0.2">
      <c r="A79" s="115"/>
      <c r="B79" s="127" t="s">
        <v>404</v>
      </c>
      <c r="C79" s="114">
        <v>0</v>
      </c>
      <c r="D79" s="114">
        <v>0</v>
      </c>
      <c r="E79" s="114">
        <f t="shared" si="30"/>
        <v>0</v>
      </c>
      <c r="F79" s="114">
        <v>0</v>
      </c>
      <c r="G79" s="114">
        <f t="shared" si="31"/>
        <v>0</v>
      </c>
      <c r="H79" s="114">
        <f t="shared" si="32"/>
        <v>0</v>
      </c>
    </row>
    <row r="80" spans="1:8" x14ac:dyDescent="0.2">
      <c r="A80" s="115"/>
      <c r="B80" s="124" t="s">
        <v>405</v>
      </c>
      <c r="C80" s="114">
        <v>0</v>
      </c>
      <c r="D80" s="114">
        <v>0</v>
      </c>
      <c r="E80" s="114">
        <f t="shared" si="30"/>
        <v>0</v>
      </c>
      <c r="F80" s="114">
        <v>0</v>
      </c>
      <c r="G80" s="114">
        <f t="shared" si="31"/>
        <v>0</v>
      </c>
      <c r="H80" s="114">
        <f t="shared" si="32"/>
        <v>0</v>
      </c>
    </row>
    <row r="81" spans="1:8" x14ac:dyDescent="0.2">
      <c r="A81" s="115"/>
      <c r="B81" s="124" t="s">
        <v>406</v>
      </c>
      <c r="C81" s="114">
        <v>0</v>
      </c>
      <c r="D81" s="114">
        <v>0</v>
      </c>
      <c r="E81" s="114">
        <f t="shared" si="30"/>
        <v>0</v>
      </c>
      <c r="F81" s="114">
        <v>0</v>
      </c>
      <c r="G81" s="114">
        <f t="shared" si="31"/>
        <v>0</v>
      </c>
      <c r="H81" s="114">
        <f t="shared" si="32"/>
        <v>0</v>
      </c>
    </row>
    <row r="82" spans="1:8" x14ac:dyDescent="0.2">
      <c r="A82" s="130"/>
      <c r="B82" s="131"/>
      <c r="C82" s="129">
        <v>0</v>
      </c>
      <c r="D82" s="129">
        <v>0</v>
      </c>
      <c r="E82" s="129">
        <f t="shared" si="30"/>
        <v>0</v>
      </c>
      <c r="F82" s="129"/>
      <c r="G82" s="129"/>
      <c r="H82" s="129"/>
    </row>
    <row r="83" spans="1:8" x14ac:dyDescent="0.2">
      <c r="A83" s="216" t="s">
        <v>372</v>
      </c>
      <c r="B83" s="227"/>
      <c r="C83" s="114">
        <f t="shared" ref="C83:H83" si="33">C9+C46</f>
        <v>7285000</v>
      </c>
      <c r="D83" s="114">
        <f t="shared" si="33"/>
        <v>5761307</v>
      </c>
      <c r="E83" s="114">
        <f t="shared" si="33"/>
        <v>13046307</v>
      </c>
      <c r="F83" s="114">
        <f t="shared" si="33"/>
        <v>12746275</v>
      </c>
      <c r="G83" s="114">
        <f t="shared" si="33"/>
        <v>12745822</v>
      </c>
      <c r="H83" s="114">
        <f t="shared" si="33"/>
        <v>300032</v>
      </c>
    </row>
    <row r="84" spans="1:8" ht="12" thickBot="1" x14ac:dyDescent="0.25">
      <c r="A84" s="132"/>
      <c r="B84" s="133"/>
      <c r="C84" s="134"/>
      <c r="D84" s="134"/>
      <c r="E84" s="134"/>
      <c r="F84" s="134"/>
      <c r="G84" s="134"/>
      <c r="H84" s="134"/>
    </row>
    <row r="85" spans="1:8" x14ac:dyDescent="0.2">
      <c r="C85" s="72"/>
      <c r="D85" s="72"/>
      <c r="E85" s="72"/>
      <c r="F85" s="72"/>
      <c r="G85" s="72"/>
      <c r="H85" s="72"/>
    </row>
    <row r="86" spans="1:8" x14ac:dyDescent="0.2">
      <c r="C86" s="72"/>
      <c r="D86" s="72"/>
      <c r="E86" s="72"/>
      <c r="F86" s="72"/>
      <c r="G86" s="72"/>
      <c r="H86" s="72"/>
    </row>
    <row r="87" spans="1:8" x14ac:dyDescent="0.2">
      <c r="C87" s="72"/>
      <c r="D87" s="72"/>
      <c r="E87" s="72"/>
      <c r="F87" s="72"/>
      <c r="G87" s="72"/>
      <c r="H87" s="72"/>
    </row>
    <row r="88" spans="1:8" x14ac:dyDescent="0.2">
      <c r="C88" s="72"/>
      <c r="D88" s="72"/>
      <c r="E88" s="72"/>
      <c r="F88" s="72"/>
      <c r="G88" s="72"/>
      <c r="H88" s="72"/>
    </row>
    <row r="89" spans="1:8" x14ac:dyDescent="0.2">
      <c r="C89" s="72"/>
      <c r="D89" s="72"/>
      <c r="E89" s="72"/>
      <c r="F89" s="72"/>
      <c r="G89" s="72"/>
      <c r="H89" s="72"/>
    </row>
    <row r="90" spans="1:8" x14ac:dyDescent="0.2">
      <c r="C90" s="72"/>
      <c r="D90" s="72"/>
      <c r="E90" s="72"/>
      <c r="F90" s="72"/>
      <c r="G90" s="72"/>
      <c r="H90" s="72"/>
    </row>
    <row r="91" spans="1:8" x14ac:dyDescent="0.2">
      <c r="C91" s="72"/>
      <c r="D91" s="72"/>
      <c r="E91" s="72"/>
      <c r="F91" s="72"/>
      <c r="G91" s="72"/>
      <c r="H91" s="72"/>
    </row>
    <row r="92" spans="1:8" x14ac:dyDescent="0.2">
      <c r="C92" s="72"/>
      <c r="D92" s="72"/>
      <c r="E92" s="72"/>
      <c r="F92" s="72"/>
      <c r="G92" s="72"/>
      <c r="H92" s="72"/>
    </row>
    <row r="93" spans="1:8" x14ac:dyDescent="0.2">
      <c r="C93" s="72"/>
      <c r="D93" s="72"/>
      <c r="E93" s="72"/>
      <c r="F93" s="72"/>
      <c r="G93" s="72"/>
      <c r="H93" s="72"/>
    </row>
    <row r="94" spans="1:8" x14ac:dyDescent="0.2">
      <c r="C94" s="72"/>
      <c r="D94" s="72"/>
      <c r="E94" s="72"/>
      <c r="F94" s="72"/>
      <c r="G94" s="72"/>
      <c r="H94" s="72"/>
    </row>
    <row r="95" spans="1:8" x14ac:dyDescent="0.2">
      <c r="C95" s="72"/>
      <c r="D95" s="72"/>
      <c r="E95" s="72"/>
      <c r="F95" s="72"/>
      <c r="G95" s="72"/>
      <c r="H95" s="72"/>
    </row>
    <row r="96" spans="1:8" x14ac:dyDescent="0.2">
      <c r="C96" s="72"/>
      <c r="D96" s="72"/>
      <c r="E96" s="72"/>
      <c r="F96" s="72"/>
      <c r="G96" s="72"/>
      <c r="H96" s="72"/>
    </row>
    <row r="97" spans="3:8" x14ac:dyDescent="0.2">
      <c r="C97" s="72"/>
      <c r="D97" s="72"/>
      <c r="E97" s="72"/>
      <c r="F97" s="72"/>
      <c r="G97" s="72"/>
      <c r="H97" s="72"/>
    </row>
    <row r="98" spans="3:8" x14ac:dyDescent="0.2">
      <c r="C98" s="72"/>
      <c r="D98" s="72"/>
      <c r="E98" s="72"/>
      <c r="F98" s="72"/>
      <c r="G98" s="72"/>
      <c r="H98" s="72"/>
    </row>
    <row r="99" spans="3:8" x14ac:dyDescent="0.2">
      <c r="C99" s="72"/>
      <c r="D99" s="72"/>
      <c r="E99" s="72"/>
      <c r="F99" s="72"/>
      <c r="G99" s="72"/>
      <c r="H99" s="72"/>
    </row>
    <row r="100" spans="3:8" x14ac:dyDescent="0.2">
      <c r="C100" s="72"/>
      <c r="D100" s="72"/>
      <c r="E100" s="72"/>
      <c r="F100" s="72"/>
      <c r="G100" s="72"/>
      <c r="H100" s="72"/>
    </row>
    <row r="101" spans="3:8" x14ac:dyDescent="0.2">
      <c r="C101" s="72"/>
      <c r="D101" s="72"/>
      <c r="E101" s="72"/>
      <c r="F101" s="72"/>
      <c r="G101" s="72"/>
      <c r="H101" s="72"/>
    </row>
    <row r="102" spans="3:8" x14ac:dyDescent="0.2">
      <c r="C102" s="72"/>
      <c r="D102" s="72"/>
      <c r="E102" s="72"/>
      <c r="F102" s="72"/>
      <c r="G102" s="72"/>
      <c r="H102" s="72"/>
    </row>
    <row r="103" spans="3:8" x14ac:dyDescent="0.2">
      <c r="C103" s="72"/>
      <c r="D103" s="72"/>
      <c r="E103" s="72"/>
      <c r="F103" s="72"/>
      <c r="G103" s="72"/>
      <c r="H103" s="72"/>
    </row>
    <row r="104" spans="3:8" x14ac:dyDescent="0.2">
      <c r="C104" s="72"/>
      <c r="D104" s="72"/>
      <c r="E104" s="72"/>
      <c r="F104" s="72"/>
      <c r="G104" s="72"/>
      <c r="H104" s="72"/>
    </row>
    <row r="105" spans="3:8" x14ac:dyDescent="0.2">
      <c r="C105" s="72"/>
      <c r="D105" s="72"/>
      <c r="E105" s="72"/>
      <c r="F105" s="72"/>
      <c r="G105" s="72"/>
      <c r="H105" s="72"/>
    </row>
    <row r="106" spans="3:8" x14ac:dyDescent="0.2">
      <c r="C106" s="72"/>
      <c r="D106" s="72"/>
      <c r="E106" s="72"/>
      <c r="F106" s="72"/>
      <c r="G106" s="72"/>
      <c r="H106" s="72"/>
    </row>
    <row r="107" spans="3:8" x14ac:dyDescent="0.2">
      <c r="C107" s="72"/>
      <c r="D107" s="72"/>
      <c r="E107" s="72"/>
      <c r="F107" s="72"/>
      <c r="G107" s="72"/>
      <c r="H107" s="72"/>
    </row>
    <row r="108" spans="3:8" x14ac:dyDescent="0.2">
      <c r="C108" s="72"/>
      <c r="D108" s="72"/>
      <c r="E108" s="72"/>
      <c r="F108" s="72"/>
      <c r="G108" s="72"/>
      <c r="H108" s="72"/>
    </row>
    <row r="109" spans="3:8" x14ac:dyDescent="0.2">
      <c r="C109" s="72"/>
      <c r="D109" s="72"/>
      <c r="E109" s="72"/>
      <c r="F109" s="72"/>
      <c r="G109" s="72"/>
      <c r="H109" s="72"/>
    </row>
    <row r="110" spans="3:8" x14ac:dyDescent="0.2">
      <c r="C110" s="72"/>
      <c r="D110" s="72"/>
      <c r="E110" s="72"/>
      <c r="F110" s="72"/>
      <c r="G110" s="72"/>
      <c r="H110" s="72"/>
    </row>
    <row r="111" spans="3:8" x14ac:dyDescent="0.2">
      <c r="C111" s="72"/>
      <c r="D111" s="72"/>
      <c r="E111" s="72"/>
      <c r="F111" s="72"/>
      <c r="G111" s="72"/>
      <c r="H111" s="72"/>
    </row>
  </sheetData>
  <mergeCells count="20">
    <mergeCell ref="A6:B7"/>
    <mergeCell ref="C6:G6"/>
    <mergeCell ref="H6:H7"/>
    <mergeCell ref="A1:H1"/>
    <mergeCell ref="A2:H2"/>
    <mergeCell ref="A3:H3"/>
    <mergeCell ref="A4:H4"/>
    <mergeCell ref="A5:H5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</mergeCells>
  <pageMargins left="0.70866141732283472" right="0.70866141732283472" top="0.55118110236220474" bottom="0.35433070866141736" header="0.31496062992125984" footer="0.31496062992125984"/>
  <pageSetup scale="7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zoomScale="130" zoomScaleNormal="130" workbookViewId="0">
      <selection activeCell="D8" sqref="D8"/>
    </sheetView>
  </sheetViews>
  <sheetFormatPr baseColWidth="10" defaultRowHeight="11.25" x14ac:dyDescent="0.2"/>
  <cols>
    <col min="1" max="1" width="26.7109375" style="46" customWidth="1"/>
    <col min="2" max="7" width="11.7109375" style="46" customWidth="1"/>
    <col min="8" max="16384" width="11.42578125" style="46"/>
  </cols>
  <sheetData>
    <row r="1" spans="1:7" x14ac:dyDescent="0.2">
      <c r="A1" s="157" t="str">
        <f>'formato 1'!A1:G1</f>
        <v>INSTITUTO TLAXCALTECA DE LA JUVENTUD</v>
      </c>
      <c r="B1" s="158"/>
      <c r="C1" s="158"/>
      <c r="D1" s="158"/>
      <c r="E1" s="158"/>
      <c r="F1" s="158"/>
      <c r="G1" s="237"/>
    </row>
    <row r="2" spans="1:7" x14ac:dyDescent="0.2">
      <c r="A2" s="195" t="s">
        <v>291</v>
      </c>
      <c r="B2" s="196"/>
      <c r="C2" s="196"/>
      <c r="D2" s="196"/>
      <c r="E2" s="196"/>
      <c r="F2" s="196"/>
      <c r="G2" s="238"/>
    </row>
    <row r="3" spans="1:7" x14ac:dyDescent="0.2">
      <c r="A3" s="195" t="s">
        <v>408</v>
      </c>
      <c r="B3" s="196"/>
      <c r="C3" s="196"/>
      <c r="D3" s="196"/>
      <c r="E3" s="196"/>
      <c r="F3" s="196"/>
      <c r="G3" s="238"/>
    </row>
    <row r="4" spans="1:7" x14ac:dyDescent="0.2">
      <c r="A4" s="195" t="s">
        <v>562</v>
      </c>
      <c r="B4" s="196"/>
      <c r="C4" s="196"/>
      <c r="D4" s="196"/>
      <c r="E4" s="196"/>
      <c r="F4" s="196"/>
      <c r="G4" s="238"/>
    </row>
    <row r="5" spans="1:7" ht="12" thickBot="1" x14ac:dyDescent="0.25">
      <c r="A5" s="198" t="s">
        <v>1</v>
      </c>
      <c r="B5" s="199"/>
      <c r="C5" s="199"/>
      <c r="D5" s="199"/>
      <c r="E5" s="199"/>
      <c r="F5" s="199"/>
      <c r="G5" s="239"/>
    </row>
    <row r="6" spans="1:7" ht="12" thickBot="1" x14ac:dyDescent="0.25">
      <c r="A6" s="193" t="s">
        <v>2</v>
      </c>
      <c r="B6" s="180" t="s">
        <v>293</v>
      </c>
      <c r="C6" s="181"/>
      <c r="D6" s="181"/>
      <c r="E6" s="181"/>
      <c r="F6" s="182"/>
      <c r="G6" s="168" t="s">
        <v>294</v>
      </c>
    </row>
    <row r="7" spans="1:7" ht="45.75" thickBot="1" x14ac:dyDescent="0.25">
      <c r="A7" s="194"/>
      <c r="B7" s="74" t="s">
        <v>184</v>
      </c>
      <c r="C7" s="74" t="s">
        <v>295</v>
      </c>
      <c r="D7" s="74" t="s">
        <v>296</v>
      </c>
      <c r="E7" s="74" t="s">
        <v>409</v>
      </c>
      <c r="F7" s="74" t="s">
        <v>202</v>
      </c>
      <c r="G7" s="170"/>
    </row>
    <row r="8" spans="1:7" ht="22.5" x14ac:dyDescent="0.2">
      <c r="A8" s="135" t="s">
        <v>410</v>
      </c>
      <c r="B8" s="136">
        <f t="shared" ref="B8:G8" si="0">B9+B10+B11+B14+B15+B18</f>
        <v>3010300</v>
      </c>
      <c r="C8" s="136">
        <f t="shared" si="0"/>
        <v>12702</v>
      </c>
      <c r="D8" s="136">
        <f t="shared" si="0"/>
        <v>3023002</v>
      </c>
      <c r="E8" s="136">
        <f t="shared" si="0"/>
        <v>2722970</v>
      </c>
      <c r="F8" s="136">
        <f t="shared" si="0"/>
        <v>2722970</v>
      </c>
      <c r="G8" s="136">
        <f t="shared" si="0"/>
        <v>300032</v>
      </c>
    </row>
    <row r="9" spans="1:7" ht="22.5" x14ac:dyDescent="0.2">
      <c r="A9" s="137" t="s">
        <v>411</v>
      </c>
      <c r="B9" s="138">
        <f>'formato 6a'!C9</f>
        <v>3010300</v>
      </c>
      <c r="C9" s="138">
        <f>'formato 6a'!D9</f>
        <v>12702</v>
      </c>
      <c r="D9" s="138">
        <f>'formato 6a'!E9</f>
        <v>3023002</v>
      </c>
      <c r="E9" s="138">
        <f>'formato 6a'!F9</f>
        <v>2722970</v>
      </c>
      <c r="F9" s="138">
        <f>'formato 6a'!G9</f>
        <v>2722970</v>
      </c>
      <c r="G9" s="138">
        <f>'formato 6a'!H9</f>
        <v>300032</v>
      </c>
    </row>
    <row r="10" spans="1:7" x14ac:dyDescent="0.2">
      <c r="A10" s="137" t="s">
        <v>412</v>
      </c>
      <c r="B10" s="138">
        <v>0</v>
      </c>
      <c r="C10" s="55">
        <v>0</v>
      </c>
      <c r="D10" s="55">
        <v>0</v>
      </c>
      <c r="E10" s="55">
        <v>0</v>
      </c>
      <c r="F10" s="55">
        <v>0</v>
      </c>
      <c r="G10" s="55">
        <v>0</v>
      </c>
    </row>
    <row r="11" spans="1:7" x14ac:dyDescent="0.2">
      <c r="A11" s="137" t="s">
        <v>413</v>
      </c>
      <c r="B11" s="136">
        <f t="shared" ref="B11:G11" si="1">SUM(B12:B13)</f>
        <v>0</v>
      </c>
      <c r="C11" s="136">
        <f t="shared" si="1"/>
        <v>0</v>
      </c>
      <c r="D11" s="136">
        <f t="shared" si="1"/>
        <v>0</v>
      </c>
      <c r="E11" s="136">
        <f t="shared" si="1"/>
        <v>0</v>
      </c>
      <c r="F11" s="136">
        <f t="shared" si="1"/>
        <v>0</v>
      </c>
      <c r="G11" s="136">
        <f t="shared" si="1"/>
        <v>0</v>
      </c>
    </row>
    <row r="12" spans="1:7" x14ac:dyDescent="0.2">
      <c r="A12" s="137" t="s">
        <v>414</v>
      </c>
      <c r="B12" s="138">
        <v>0</v>
      </c>
      <c r="C12" s="55">
        <v>0</v>
      </c>
      <c r="D12" s="55">
        <v>0</v>
      </c>
      <c r="E12" s="55">
        <v>0</v>
      </c>
      <c r="F12" s="55">
        <v>0</v>
      </c>
      <c r="G12" s="55">
        <v>0</v>
      </c>
    </row>
    <row r="13" spans="1:7" ht="22.5" x14ac:dyDescent="0.2">
      <c r="A13" s="137" t="s">
        <v>415</v>
      </c>
      <c r="B13" s="138">
        <v>0</v>
      </c>
      <c r="C13" s="55">
        <v>0</v>
      </c>
      <c r="D13" s="55">
        <v>0</v>
      </c>
      <c r="E13" s="55">
        <v>0</v>
      </c>
      <c r="F13" s="55">
        <v>0</v>
      </c>
      <c r="G13" s="55">
        <v>0</v>
      </c>
    </row>
    <row r="14" spans="1:7" x14ac:dyDescent="0.2">
      <c r="A14" s="137" t="s">
        <v>416</v>
      </c>
      <c r="B14" s="138">
        <v>0</v>
      </c>
      <c r="C14" s="55">
        <v>0</v>
      </c>
      <c r="D14" s="55">
        <v>0</v>
      </c>
      <c r="E14" s="55">
        <v>0</v>
      </c>
      <c r="F14" s="55">
        <v>0</v>
      </c>
      <c r="G14" s="55">
        <v>0</v>
      </c>
    </row>
    <row r="15" spans="1:7" ht="45" x14ac:dyDescent="0.2">
      <c r="A15" s="137" t="s">
        <v>417</v>
      </c>
      <c r="B15" s="136">
        <f t="shared" ref="B15:G15" si="2">SUM(B16:B17)</f>
        <v>0</v>
      </c>
      <c r="C15" s="136">
        <f t="shared" si="2"/>
        <v>0</v>
      </c>
      <c r="D15" s="136">
        <f t="shared" si="2"/>
        <v>0</v>
      </c>
      <c r="E15" s="136">
        <f t="shared" si="2"/>
        <v>0</v>
      </c>
      <c r="F15" s="136">
        <f t="shared" si="2"/>
        <v>0</v>
      </c>
      <c r="G15" s="136">
        <f t="shared" si="2"/>
        <v>0</v>
      </c>
    </row>
    <row r="16" spans="1:7" x14ac:dyDescent="0.2">
      <c r="A16" s="139" t="s">
        <v>418</v>
      </c>
      <c r="B16" s="138">
        <v>0</v>
      </c>
      <c r="C16" s="55">
        <v>0</v>
      </c>
      <c r="D16" s="55">
        <v>0</v>
      </c>
      <c r="E16" s="55">
        <v>0</v>
      </c>
      <c r="F16" s="55">
        <v>0</v>
      </c>
      <c r="G16" s="55">
        <v>0</v>
      </c>
    </row>
    <row r="17" spans="1:7" x14ac:dyDescent="0.2">
      <c r="A17" s="139" t="s">
        <v>419</v>
      </c>
      <c r="B17" s="138">
        <v>0</v>
      </c>
      <c r="C17" s="55">
        <v>0</v>
      </c>
      <c r="D17" s="55">
        <v>0</v>
      </c>
      <c r="E17" s="55">
        <v>0</v>
      </c>
      <c r="F17" s="55">
        <v>0</v>
      </c>
      <c r="G17" s="55">
        <v>0</v>
      </c>
    </row>
    <row r="18" spans="1:7" x14ac:dyDescent="0.2">
      <c r="A18" s="137" t="s">
        <v>420</v>
      </c>
      <c r="B18" s="138">
        <v>0</v>
      </c>
      <c r="C18" s="55">
        <v>0</v>
      </c>
      <c r="D18" s="55">
        <v>0</v>
      </c>
      <c r="E18" s="55">
        <v>0</v>
      </c>
      <c r="F18" s="55">
        <v>0</v>
      </c>
      <c r="G18" s="55">
        <v>0</v>
      </c>
    </row>
    <row r="19" spans="1:7" x14ac:dyDescent="0.2">
      <c r="A19" s="137"/>
      <c r="B19" s="136"/>
      <c r="C19" s="52"/>
      <c r="D19" s="52"/>
      <c r="E19" s="52"/>
      <c r="F19" s="52"/>
      <c r="G19" s="52"/>
    </row>
    <row r="20" spans="1:7" ht="22.5" x14ac:dyDescent="0.2">
      <c r="A20" s="135" t="s">
        <v>421</v>
      </c>
      <c r="B20" s="136">
        <f t="shared" ref="B20:G20" si="3">B21+B22+B23+B26+B27+B30</f>
        <v>0</v>
      </c>
      <c r="C20" s="136">
        <f t="shared" si="3"/>
        <v>157342</v>
      </c>
      <c r="D20" s="136">
        <f t="shared" si="3"/>
        <v>157342</v>
      </c>
      <c r="E20" s="136">
        <f t="shared" si="3"/>
        <v>157342</v>
      </c>
      <c r="F20" s="136">
        <f t="shared" si="3"/>
        <v>157342</v>
      </c>
      <c r="G20" s="136">
        <f t="shared" si="3"/>
        <v>0</v>
      </c>
    </row>
    <row r="21" spans="1:7" ht="22.5" x14ac:dyDescent="0.2">
      <c r="A21" s="137" t="s">
        <v>411</v>
      </c>
      <c r="B21" s="138">
        <f>'formato 6a'!C86</f>
        <v>0</v>
      </c>
      <c r="C21" s="138">
        <f>'formato 6a'!D86</f>
        <v>157342</v>
      </c>
      <c r="D21" s="138">
        <f>'formato 6a'!E86</f>
        <v>157342</v>
      </c>
      <c r="E21" s="138">
        <f>'formato 6a'!F86</f>
        <v>157342</v>
      </c>
      <c r="F21" s="138">
        <f>'formato 6a'!G86</f>
        <v>157342</v>
      </c>
      <c r="G21" s="138">
        <f>'formato 6a'!H86</f>
        <v>0</v>
      </c>
    </row>
    <row r="22" spans="1:7" x14ac:dyDescent="0.2">
      <c r="A22" s="137" t="s">
        <v>412</v>
      </c>
      <c r="B22" s="138">
        <v>0</v>
      </c>
      <c r="C22" s="55">
        <v>0</v>
      </c>
      <c r="D22" s="55">
        <v>0</v>
      </c>
      <c r="E22" s="55">
        <v>0</v>
      </c>
      <c r="F22" s="55">
        <v>0</v>
      </c>
      <c r="G22" s="55">
        <v>0</v>
      </c>
    </row>
    <row r="23" spans="1:7" x14ac:dyDescent="0.2">
      <c r="A23" s="137" t="s">
        <v>413</v>
      </c>
      <c r="B23" s="136">
        <f t="shared" ref="B23:G23" si="4">SUM(B24:B25)</f>
        <v>0</v>
      </c>
      <c r="C23" s="136">
        <f t="shared" si="4"/>
        <v>0</v>
      </c>
      <c r="D23" s="136">
        <f t="shared" si="4"/>
        <v>0</v>
      </c>
      <c r="E23" s="136">
        <f t="shared" si="4"/>
        <v>0</v>
      </c>
      <c r="F23" s="136">
        <f t="shared" si="4"/>
        <v>0</v>
      </c>
      <c r="G23" s="136">
        <f t="shared" si="4"/>
        <v>0</v>
      </c>
    </row>
    <row r="24" spans="1:7" x14ac:dyDescent="0.2">
      <c r="A24" s="137" t="s">
        <v>414</v>
      </c>
      <c r="B24" s="138">
        <v>0</v>
      </c>
      <c r="C24" s="55">
        <v>0</v>
      </c>
      <c r="D24" s="55">
        <v>0</v>
      </c>
      <c r="E24" s="55">
        <v>0</v>
      </c>
      <c r="F24" s="55">
        <v>0</v>
      </c>
      <c r="G24" s="55">
        <v>0</v>
      </c>
    </row>
    <row r="25" spans="1:7" ht="22.5" x14ac:dyDescent="0.2">
      <c r="A25" s="137" t="s">
        <v>415</v>
      </c>
      <c r="B25" s="138">
        <v>0</v>
      </c>
      <c r="C25" s="55">
        <v>0</v>
      </c>
      <c r="D25" s="55">
        <v>0</v>
      </c>
      <c r="E25" s="55">
        <v>0</v>
      </c>
      <c r="F25" s="55">
        <v>0</v>
      </c>
      <c r="G25" s="55">
        <v>0</v>
      </c>
    </row>
    <row r="26" spans="1:7" x14ac:dyDescent="0.2">
      <c r="A26" s="137" t="s">
        <v>416</v>
      </c>
      <c r="B26" s="138">
        <v>0</v>
      </c>
      <c r="C26" s="55">
        <v>0</v>
      </c>
      <c r="D26" s="55">
        <v>0</v>
      </c>
      <c r="E26" s="55">
        <v>0</v>
      </c>
      <c r="F26" s="55">
        <v>0</v>
      </c>
      <c r="G26" s="55">
        <v>0</v>
      </c>
    </row>
    <row r="27" spans="1:7" ht="45" x14ac:dyDescent="0.2">
      <c r="A27" s="137" t="s">
        <v>417</v>
      </c>
      <c r="B27" s="136">
        <f t="shared" ref="B27:G27" si="5">SUM(B28:B29)</f>
        <v>0</v>
      </c>
      <c r="C27" s="136">
        <f t="shared" si="5"/>
        <v>0</v>
      </c>
      <c r="D27" s="136">
        <f t="shared" si="5"/>
        <v>0</v>
      </c>
      <c r="E27" s="136">
        <f t="shared" si="5"/>
        <v>0</v>
      </c>
      <c r="F27" s="136">
        <f t="shared" si="5"/>
        <v>0</v>
      </c>
      <c r="G27" s="136">
        <f t="shared" si="5"/>
        <v>0</v>
      </c>
    </row>
    <row r="28" spans="1:7" x14ac:dyDescent="0.2">
      <c r="A28" s="139" t="s">
        <v>418</v>
      </c>
      <c r="B28" s="138">
        <v>0</v>
      </c>
      <c r="C28" s="55">
        <v>0</v>
      </c>
      <c r="D28" s="55">
        <v>0</v>
      </c>
      <c r="E28" s="55">
        <v>0</v>
      </c>
      <c r="F28" s="55">
        <v>0</v>
      </c>
      <c r="G28" s="55">
        <v>0</v>
      </c>
    </row>
    <row r="29" spans="1:7" x14ac:dyDescent="0.2">
      <c r="A29" s="139" t="s">
        <v>419</v>
      </c>
      <c r="B29" s="138">
        <v>0</v>
      </c>
      <c r="C29" s="55">
        <v>0</v>
      </c>
      <c r="D29" s="55">
        <v>0</v>
      </c>
      <c r="E29" s="55">
        <v>0</v>
      </c>
      <c r="F29" s="55">
        <v>0</v>
      </c>
      <c r="G29" s="55">
        <v>0</v>
      </c>
    </row>
    <row r="30" spans="1:7" x14ac:dyDescent="0.2">
      <c r="A30" s="137" t="s">
        <v>420</v>
      </c>
      <c r="B30" s="138">
        <v>0</v>
      </c>
      <c r="C30" s="55">
        <v>0</v>
      </c>
      <c r="D30" s="55">
        <v>0</v>
      </c>
      <c r="E30" s="55">
        <v>0</v>
      </c>
      <c r="F30" s="55">
        <v>0</v>
      </c>
      <c r="G30" s="55">
        <v>0</v>
      </c>
    </row>
    <row r="31" spans="1:7" ht="22.5" x14ac:dyDescent="0.2">
      <c r="A31" s="135" t="s">
        <v>422</v>
      </c>
      <c r="B31" s="136">
        <f t="shared" ref="B31:G31" si="6">B8+B20</f>
        <v>3010300</v>
      </c>
      <c r="C31" s="136">
        <f t="shared" si="6"/>
        <v>170044</v>
      </c>
      <c r="D31" s="136">
        <f t="shared" si="6"/>
        <v>3180344</v>
      </c>
      <c r="E31" s="136">
        <f t="shared" si="6"/>
        <v>2880312</v>
      </c>
      <c r="F31" s="136">
        <f t="shared" si="6"/>
        <v>2880312</v>
      </c>
      <c r="G31" s="136">
        <f t="shared" si="6"/>
        <v>300032</v>
      </c>
    </row>
    <row r="32" spans="1:7" ht="12" thickBot="1" x14ac:dyDescent="0.25">
      <c r="A32" s="140"/>
      <c r="B32" s="141"/>
      <c r="C32" s="85"/>
      <c r="D32" s="85"/>
      <c r="E32" s="85"/>
      <c r="F32" s="85"/>
      <c r="G32" s="85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" right="0.7" top="0.75" bottom="0.75" header="0.3" footer="0.3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3</vt:i4>
      </vt:variant>
    </vt:vector>
  </HeadingPairs>
  <TitlesOfParts>
    <vt:vector size="17" baseType="lpstr">
      <vt:lpstr>formato 1</vt:lpstr>
      <vt:lpstr>formato 2</vt:lpstr>
      <vt:lpstr>formato 3 no tenemos</vt:lpstr>
      <vt:lpstr>formato 4</vt:lpstr>
      <vt:lpstr>formato 5</vt:lpstr>
      <vt:lpstr>formato 6a</vt:lpstr>
      <vt:lpstr>formato 6b</vt:lpstr>
      <vt:lpstr>formato 6c</vt:lpstr>
      <vt:lpstr>formato 6d</vt:lpstr>
      <vt:lpstr>formato 7a</vt:lpstr>
      <vt:lpstr>formato 7b</vt:lpstr>
      <vt:lpstr>formato 7c</vt:lpstr>
      <vt:lpstr>formato 7d</vt:lpstr>
      <vt:lpstr>formato 8</vt:lpstr>
      <vt:lpstr>'formato 1'!Área_de_impresión</vt:lpstr>
      <vt:lpstr>'formato 1'!Títulos_a_imprimir</vt:lpstr>
      <vt:lpstr>'formato 6a'!Títulos_a_imprimir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itj</dc:creator>
  <cp:lastModifiedBy>itj</cp:lastModifiedBy>
  <cp:lastPrinted>2017-01-10T00:43:33Z</cp:lastPrinted>
  <dcterms:created xsi:type="dcterms:W3CDTF">2016-11-22T19:48:16Z</dcterms:created>
  <dcterms:modified xsi:type="dcterms:W3CDTF">2017-01-10T00:46:29Z</dcterms:modified>
</cp:coreProperties>
</file>