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 defaultThemeVersion="124226"/>
  <bookViews>
    <workbookView xWindow="600" yWindow="750" windowWidth="19875" windowHeight="10920" tabRatio="750" activeTab="7"/>
  </bookViews>
  <sheets>
    <sheet name="EA" sheetId="5" r:id="rId1"/>
    <sheet name="ESF" sheetId="1" r:id="rId2"/>
    <sheet name="ECSF" sheetId="2" r:id="rId3"/>
    <sheet name="PT_ESF_ECSF" sheetId="3" state="hidden" r:id="rId4"/>
    <sheet name="EAA" sheetId="8" r:id="rId5"/>
    <sheet name="EADP" sheetId="9" r:id="rId6"/>
    <sheet name="EVHP" sheetId="7" r:id="rId7"/>
    <sheet name="EFE" sheetId="10" r:id="rId8"/>
  </sheets>
  <definedNames>
    <definedName name="_xlnm.Print_Area" localSheetId="0">EA!$A$1:$K$62</definedName>
    <definedName name="_xlnm.Print_Area" localSheetId="4">EAA!$A$1:$I$45</definedName>
    <definedName name="_xlnm.Print_Area" localSheetId="5">EADP!$A$1:$J$54</definedName>
    <definedName name="_xlnm.Print_Area" localSheetId="2">ECSF!$A$1:$K$64</definedName>
    <definedName name="_xlnm.Print_Area" localSheetId="7">EFE!$A$1:$Q$57</definedName>
    <definedName name="_xlnm.Print_Area" localSheetId="1">ESF!$A$1:$L$75</definedName>
    <definedName name="_xlnm.Print_Area" localSheetId="6">EVHP!$A$1:$I$48</definedName>
  </definedNames>
  <calcPr calcId="145621"/>
</workbook>
</file>

<file path=xl/calcChain.xml><?xml version="1.0" encoding="utf-8"?>
<calcChain xmlns="http://schemas.openxmlformats.org/spreadsheetml/2006/main">
  <c r="O48" i="10" l="1"/>
  <c r="O47" i="10"/>
  <c r="P48" i="10"/>
  <c r="O43" i="10"/>
  <c r="P19" i="10"/>
  <c r="H40" i="7"/>
  <c r="H34" i="7"/>
  <c r="E40" i="7"/>
  <c r="F40" i="7"/>
  <c r="H27" i="7"/>
  <c r="H14" i="7"/>
  <c r="H16" i="8"/>
  <c r="G19" i="8"/>
  <c r="G16" i="8" s="1"/>
  <c r="G14" i="8" s="1"/>
  <c r="G18" i="8"/>
  <c r="G31" i="8"/>
  <c r="E14" i="8"/>
  <c r="F14" i="8"/>
  <c r="I27" i="1"/>
  <c r="G27" i="10" l="1"/>
  <c r="E16" i="8"/>
  <c r="F16" i="8"/>
  <c r="C7" i="2" l="1"/>
  <c r="D26" i="5"/>
  <c r="E6" i="10"/>
  <c r="C8" i="7"/>
  <c r="C9" i="9"/>
  <c r="C7" i="8"/>
  <c r="C7" i="1"/>
  <c r="G30" i="8" l="1"/>
  <c r="G29" i="8"/>
  <c r="H34" i="10" l="1"/>
  <c r="I29" i="2" l="1"/>
  <c r="E148" i="3" s="1"/>
  <c r="D36" i="8"/>
  <c r="G36" i="8" s="1"/>
  <c r="H36" i="8" s="1"/>
  <c r="D35" i="8"/>
  <c r="G35" i="8" s="1"/>
  <c r="H35" i="8" s="1"/>
  <c r="D34" i="8"/>
  <c r="G34" i="8" s="1"/>
  <c r="H34" i="8" s="1"/>
  <c r="D33" i="8"/>
  <c r="G33" i="8" s="1"/>
  <c r="D32" i="8"/>
  <c r="G32" i="8" s="1"/>
  <c r="H32" i="8" s="1"/>
  <c r="H31" i="8"/>
  <c r="H30" i="8"/>
  <c r="D28" i="8"/>
  <c r="G28" i="8" s="1"/>
  <c r="H28" i="8" s="1"/>
  <c r="G24" i="8"/>
  <c r="H24" i="8" s="1"/>
  <c r="D20" i="8"/>
  <c r="G20" i="8" s="1"/>
  <c r="H20" i="8" s="1"/>
  <c r="D21" i="8"/>
  <c r="G21" i="8" s="1"/>
  <c r="H21" i="8" s="1"/>
  <c r="D22" i="8"/>
  <c r="G22" i="8" s="1"/>
  <c r="H22" i="8" s="1"/>
  <c r="D23" i="8"/>
  <c r="G23" i="8" s="1"/>
  <c r="P35" i="10"/>
  <c r="P34" i="10" s="1"/>
  <c r="O35" i="10"/>
  <c r="O34" i="10" s="1"/>
  <c r="P29" i="10"/>
  <c r="P28" i="10" s="1"/>
  <c r="O29" i="10"/>
  <c r="O28" i="10" s="1"/>
  <c r="H27" i="10"/>
  <c r="O19" i="10"/>
  <c r="P14" i="10"/>
  <c r="O14" i="10"/>
  <c r="H14" i="10"/>
  <c r="G14" i="10"/>
  <c r="I36" i="9"/>
  <c r="H36" i="9"/>
  <c r="I31" i="9"/>
  <c r="H31" i="9"/>
  <c r="I22" i="9"/>
  <c r="H22" i="9"/>
  <c r="I17" i="9"/>
  <c r="H17" i="9"/>
  <c r="F26" i="8"/>
  <c r="E26" i="8"/>
  <c r="H38" i="7"/>
  <c r="H37" i="7"/>
  <c r="G34" i="7"/>
  <c r="D34" i="7"/>
  <c r="H32" i="7"/>
  <c r="H31" i="7"/>
  <c r="H30" i="7"/>
  <c r="G29" i="7"/>
  <c r="F29" i="7"/>
  <c r="E29" i="7"/>
  <c r="D29" i="7"/>
  <c r="H25" i="7"/>
  <c r="H24" i="7"/>
  <c r="G21" i="7"/>
  <c r="E21" i="7"/>
  <c r="E27" i="7" s="1"/>
  <c r="D21" i="7"/>
  <c r="H19" i="7"/>
  <c r="H18" i="7"/>
  <c r="H17" i="7"/>
  <c r="G16" i="7"/>
  <c r="F16" i="7"/>
  <c r="E16" i="7"/>
  <c r="D16" i="7"/>
  <c r="J48" i="5"/>
  <c r="I48" i="5"/>
  <c r="J40" i="5"/>
  <c r="I40" i="5"/>
  <c r="J33" i="5"/>
  <c r="I33" i="5"/>
  <c r="J28" i="5"/>
  <c r="I28" i="5"/>
  <c r="E22" i="5"/>
  <c r="D22" i="5"/>
  <c r="J17" i="5"/>
  <c r="I17" i="5"/>
  <c r="J12" i="5"/>
  <c r="I12" i="5"/>
  <c r="E12" i="5"/>
  <c r="D12" i="5"/>
  <c r="E120" i="3"/>
  <c r="E115" i="3"/>
  <c r="E114" i="3"/>
  <c r="E113" i="3"/>
  <c r="E112" i="3"/>
  <c r="E111" i="3"/>
  <c r="E110" i="3"/>
  <c r="E221" i="3"/>
  <c r="E220" i="3"/>
  <c r="E219" i="3"/>
  <c r="E218" i="3"/>
  <c r="E3" i="3"/>
  <c r="E2" i="3"/>
  <c r="E106" i="3"/>
  <c r="E107" i="3"/>
  <c r="E55" i="3"/>
  <c r="E54" i="3"/>
  <c r="E101" i="3"/>
  <c r="E102" i="3"/>
  <c r="E103" i="3"/>
  <c r="E104" i="3"/>
  <c r="E49" i="3"/>
  <c r="E50" i="3"/>
  <c r="E51" i="3"/>
  <c r="E52" i="3"/>
  <c r="E96" i="3"/>
  <c r="E97" i="3"/>
  <c r="E98" i="3"/>
  <c r="E45" i="3"/>
  <c r="E46" i="3"/>
  <c r="E44" i="3"/>
  <c r="E87" i="3"/>
  <c r="E88" i="3"/>
  <c r="E89" i="3"/>
  <c r="E90" i="3"/>
  <c r="E91" i="3"/>
  <c r="E92" i="3"/>
  <c r="E36" i="3"/>
  <c r="E37" i="3"/>
  <c r="E38" i="3"/>
  <c r="E39" i="3"/>
  <c r="E40" i="3"/>
  <c r="E35" i="3"/>
  <c r="E78" i="3"/>
  <c r="E79" i="3"/>
  <c r="E80" i="3"/>
  <c r="E81" i="3"/>
  <c r="E82" i="3"/>
  <c r="E83" i="3"/>
  <c r="E84" i="3"/>
  <c r="E85" i="3"/>
  <c r="E27" i="3"/>
  <c r="E28" i="3"/>
  <c r="E29" i="3"/>
  <c r="E30" i="3"/>
  <c r="E31" i="3"/>
  <c r="E32" i="3"/>
  <c r="E33" i="3"/>
  <c r="E26" i="3"/>
  <c r="E67" i="3"/>
  <c r="E68" i="3"/>
  <c r="E69" i="3"/>
  <c r="E70" i="3"/>
  <c r="E71" i="3"/>
  <c r="E72" i="3"/>
  <c r="E73" i="3"/>
  <c r="E74" i="3"/>
  <c r="E75" i="3"/>
  <c r="E16" i="3"/>
  <c r="E17" i="3"/>
  <c r="E18" i="3"/>
  <c r="E19" i="3"/>
  <c r="E20" i="3"/>
  <c r="E21" i="3"/>
  <c r="E22" i="3"/>
  <c r="E23" i="3"/>
  <c r="E15" i="3"/>
  <c r="E8" i="3"/>
  <c r="E60" i="3"/>
  <c r="E9" i="3"/>
  <c r="E61" i="3"/>
  <c r="E10" i="3"/>
  <c r="E62" i="3"/>
  <c r="E11" i="3"/>
  <c r="E63" i="3"/>
  <c r="E12" i="3"/>
  <c r="E64" i="3"/>
  <c r="E13" i="3"/>
  <c r="E65" i="3"/>
  <c r="E59" i="3"/>
  <c r="E7" i="3"/>
  <c r="I55" i="2"/>
  <c r="J55" i="2" s="1"/>
  <c r="E217" i="3" s="1"/>
  <c r="I54" i="2"/>
  <c r="E166" i="3" s="1"/>
  <c r="E161" i="3"/>
  <c r="I48" i="2"/>
  <c r="E162" i="3" s="1"/>
  <c r="I49" i="2"/>
  <c r="J49" i="2" s="1"/>
  <c r="E213" i="3" s="1"/>
  <c r="I50" i="2"/>
  <c r="J50" i="2" s="1"/>
  <c r="E214" i="3" s="1"/>
  <c r="E207" i="3"/>
  <c r="J42" i="2"/>
  <c r="E208" i="3" s="1"/>
  <c r="I40" i="2"/>
  <c r="E156" i="3" s="1"/>
  <c r="I30" i="2"/>
  <c r="J30" i="2" s="1"/>
  <c r="E199" i="3" s="1"/>
  <c r="I31" i="2"/>
  <c r="E150" i="3" s="1"/>
  <c r="I32" i="2"/>
  <c r="E151" i="3" s="1"/>
  <c r="I33" i="2"/>
  <c r="J33" i="2" s="1"/>
  <c r="E202" i="3" s="1"/>
  <c r="I34" i="2"/>
  <c r="J34" i="2" s="1"/>
  <c r="E203" i="3" s="1"/>
  <c r="I19" i="2"/>
  <c r="J19" i="2" s="1"/>
  <c r="E190" i="3" s="1"/>
  <c r="I20" i="2"/>
  <c r="J20" i="2" s="1"/>
  <c r="E191" i="3" s="1"/>
  <c r="I21" i="2"/>
  <c r="E142" i="3" s="1"/>
  <c r="I22" i="2"/>
  <c r="I23" i="2"/>
  <c r="J23" i="2" s="1"/>
  <c r="E194" i="3" s="1"/>
  <c r="J24" i="2"/>
  <c r="E195" i="3" s="1"/>
  <c r="I25" i="2"/>
  <c r="E146" i="3" s="1"/>
  <c r="J21" i="2"/>
  <c r="E192" i="3" s="1"/>
  <c r="E144" i="3"/>
  <c r="J22" i="2"/>
  <c r="E193" i="3" s="1"/>
  <c r="E143" i="3"/>
  <c r="J25" i="2"/>
  <c r="E196" i="3" s="1"/>
  <c r="E167" i="3"/>
  <c r="E179" i="3"/>
  <c r="E130" i="3"/>
  <c r="E131" i="3"/>
  <c r="E182" i="3"/>
  <c r="E133" i="3"/>
  <c r="E134" i="3"/>
  <c r="E135" i="3"/>
  <c r="E186" i="3"/>
  <c r="E178" i="3"/>
  <c r="E121" i="3"/>
  <c r="E124" i="3"/>
  <c r="E175" i="3"/>
  <c r="E176" i="3"/>
  <c r="E173" i="3"/>
  <c r="E123" i="3"/>
  <c r="E172" i="3"/>
  <c r="E122" i="3"/>
  <c r="E185" i="3"/>
  <c r="J58" i="1"/>
  <c r="E105" i="3" s="1"/>
  <c r="I58" i="1"/>
  <c r="E53" i="3" s="1"/>
  <c r="J44" i="1"/>
  <c r="E95" i="3" s="1"/>
  <c r="I44" i="1"/>
  <c r="E41" i="1"/>
  <c r="D41" i="1"/>
  <c r="J38" i="1"/>
  <c r="E93" i="3" s="1"/>
  <c r="I38" i="1"/>
  <c r="J27" i="1"/>
  <c r="E86" i="3" s="1"/>
  <c r="E34" i="3"/>
  <c r="E26" i="1"/>
  <c r="E66" i="3" s="1"/>
  <c r="D26" i="1"/>
  <c r="E14" i="3" s="1"/>
  <c r="J40" i="2" l="1"/>
  <c r="E206" i="3" s="1"/>
  <c r="E126" i="3"/>
  <c r="E163" i="3"/>
  <c r="G48" i="10"/>
  <c r="E132" i="3"/>
  <c r="E153" i="3"/>
  <c r="E43" i="3"/>
  <c r="E24" i="3"/>
  <c r="D43" i="1"/>
  <c r="E25" i="3" s="1"/>
  <c r="E164" i="3"/>
  <c r="E139" i="3"/>
  <c r="E180" i="3"/>
  <c r="E171" i="3"/>
  <c r="E125" i="3"/>
  <c r="H29" i="7"/>
  <c r="E184" i="3"/>
  <c r="E157" i="3"/>
  <c r="E140" i="3"/>
  <c r="J32" i="2"/>
  <c r="E201" i="3" s="1"/>
  <c r="E145" i="3"/>
  <c r="I51" i="5"/>
  <c r="G27" i="7"/>
  <c r="G40" i="7" s="1"/>
  <c r="J48" i="2"/>
  <c r="E212" i="3" s="1"/>
  <c r="E33" i="5"/>
  <c r="H23" i="7"/>
  <c r="H28" i="9"/>
  <c r="H46" i="9" s="1"/>
  <c r="H42" i="9"/>
  <c r="H29" i="8"/>
  <c r="E34" i="7"/>
  <c r="H36" i="7"/>
  <c r="J38" i="2"/>
  <c r="E205" i="3" s="1"/>
  <c r="E136" i="3"/>
  <c r="J29" i="2"/>
  <c r="E198" i="3" s="1"/>
  <c r="J51" i="5"/>
  <c r="H16" i="7"/>
  <c r="I42" i="9"/>
  <c r="E129" i="3"/>
  <c r="E149" i="3"/>
  <c r="K35" i="8"/>
  <c r="I38" i="2"/>
  <c r="E155" i="3" s="1"/>
  <c r="I52" i="2"/>
  <c r="E165" i="3" s="1"/>
  <c r="E128" i="3"/>
  <c r="J16" i="2"/>
  <c r="E188" i="3" s="1"/>
  <c r="E141" i="3"/>
  <c r="E152" i="3"/>
  <c r="I16" i="2"/>
  <c r="E138" i="3" s="1"/>
  <c r="E158" i="3"/>
  <c r="I28" i="9"/>
  <c r="J54" i="2"/>
  <c r="D33" i="5"/>
  <c r="D27" i="7"/>
  <c r="D40" i="7" s="1"/>
  <c r="P23" i="10"/>
  <c r="O23" i="10"/>
  <c r="H19" i="8"/>
  <c r="H23" i="8"/>
  <c r="K34" i="8"/>
  <c r="K36" i="8"/>
  <c r="O40" i="10"/>
  <c r="H48" i="10"/>
  <c r="P43" i="10" s="1"/>
  <c r="I40" i="1"/>
  <c r="E43" i="1"/>
  <c r="J40" i="1"/>
  <c r="E94" i="3" s="1"/>
  <c r="E189" i="3"/>
  <c r="H18" i="8"/>
  <c r="E170" i="3"/>
  <c r="D16" i="8"/>
  <c r="D14" i="8" s="1"/>
  <c r="H14" i="8" s="1"/>
  <c r="P40" i="10"/>
  <c r="H33" i="8"/>
  <c r="K33" i="8"/>
  <c r="E183" i="3"/>
  <c r="D26" i="2"/>
  <c r="E127" i="3" s="1"/>
  <c r="E76" i="3"/>
  <c r="E211" i="3"/>
  <c r="E41" i="3"/>
  <c r="I27" i="2"/>
  <c r="E147" i="3" s="1"/>
  <c r="J31" i="2"/>
  <c r="E200" i="3" s="1"/>
  <c r="D26" i="8"/>
  <c r="D16" i="2"/>
  <c r="E119" i="3" s="1"/>
  <c r="G26" i="8" l="1"/>
  <c r="J53" i="5"/>
  <c r="I46" i="9"/>
  <c r="I50" i="9" s="1"/>
  <c r="E77" i="3"/>
  <c r="I53" i="5"/>
  <c r="H35" i="7" s="1"/>
  <c r="H50" i="9"/>
  <c r="H22" i="7"/>
  <c r="E100" i="3"/>
  <c r="J52" i="2"/>
  <c r="E215" i="3" s="1"/>
  <c r="E216" i="3"/>
  <c r="J50" i="1"/>
  <c r="E99" i="3" s="1"/>
  <c r="E42" i="3"/>
  <c r="D14" i="2"/>
  <c r="E118" i="3" s="1"/>
  <c r="E26" i="2"/>
  <c r="E177" i="3" s="1"/>
  <c r="E181" i="3"/>
  <c r="J27" i="2"/>
  <c r="J14" i="2" s="1"/>
  <c r="E187" i="3" s="1"/>
  <c r="I14" i="2"/>
  <c r="E137" i="3" s="1"/>
  <c r="E16" i="2"/>
  <c r="E174" i="3"/>
  <c r="H26" i="8" l="1"/>
  <c r="E14" i="2"/>
  <c r="E168" i="3" s="1"/>
  <c r="I50" i="1"/>
  <c r="F34" i="7"/>
  <c r="I44" i="2"/>
  <c r="E48" i="3"/>
  <c r="F21" i="7"/>
  <c r="J63" i="1"/>
  <c r="E108" i="3" s="1"/>
  <c r="E197" i="3"/>
  <c r="E169" i="3"/>
  <c r="I63" i="1" l="1"/>
  <c r="E47" i="3"/>
  <c r="E210" i="3"/>
  <c r="E160" i="3"/>
  <c r="J65" i="1"/>
  <c r="H21" i="7"/>
  <c r="E159" i="3"/>
  <c r="I36" i="2"/>
  <c r="E154" i="3" s="1"/>
  <c r="I65" i="1" l="1"/>
  <c r="E56" i="3"/>
  <c r="J44" i="2"/>
  <c r="J36" i="2" s="1"/>
  <c r="E204" i="3" s="1"/>
  <c r="E109" i="3"/>
  <c r="E57" i="3" l="1"/>
  <c r="E209" i="3"/>
</calcChain>
</file>

<file path=xl/sharedStrings.xml><?xml version="1.0" encoding="utf-8"?>
<sst xmlns="http://schemas.openxmlformats.org/spreadsheetml/2006/main" count="613" uniqueCount="222">
  <si>
    <t>Estado de Situación Financiera</t>
  </si>
  <si>
    <t>(Pesos)</t>
  </si>
  <si>
    <t>Sector:</t>
  </si>
  <si>
    <t>Fecha:</t>
  </si>
  <si>
    <t>Ente Público:</t>
  </si>
  <si>
    <t>Año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</si>
  <si>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</si>
  <si>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</si>
  <si>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</si>
  <si>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</si>
  <si>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</si>
  <si>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</si>
  <si>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</si>
  <si>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</si>
  <si>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</si>
  <si>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</si>
  <si>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</si>
  <si>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</si>
  <si>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</si>
  <si>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</si>
  <si>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</si>
  <si>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</si>
  <si>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</si>
  <si>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</si>
  <si>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</si>
  <si>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</si>
  <si>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</si>
  <si>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</si>
  <si>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</si>
  <si>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</si>
  <si>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</si>
  <si>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</si>
  <si>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</si>
  <si>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</si>
  <si>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</si>
  <si>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</si>
  <si>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</si>
  <si>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</si>
  <si>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</si>
  <si>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</si>
  <si>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</si>
  <si>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</si>
  <si>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</si>
  <si>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</si>
  <si>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</si>
  <si>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 PASIVO</t>
  </si>
  <si>
    <t>Total de  Activos  No Circulantes</t>
  </si>
  <si>
    <t>HACIENDA PÚBLICA/ PATRIMONIO</t>
  </si>
  <si>
    <t>TOTAL DEL  ACTIVO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</si>
  <si>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</si>
  <si>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</si>
  <si>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</si>
  <si>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</si>
  <si>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</si>
  <si>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</si>
  <si>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</si>
  <si>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</si>
  <si>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</si>
  <si>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</si>
  <si>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</si>
  <si>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</si>
  <si>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</si>
  <si>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</si>
  <si>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 PASIVO Y HACIENDA PÚBLICA / PATRIMONIO</t>
  </si>
  <si>
    <t>Nombre:</t>
  </si>
  <si>
    <t>Cargo:</t>
  </si>
  <si>
    <t>Estado de Cambios en la Situación Financiera</t>
  </si>
  <si>
    <t>Origen</t>
  </si>
  <si>
    <t>Aplicación</t>
  </si>
  <si>
    <t>Activo</t>
  </si>
  <si>
    <t>Pasivo</t>
  </si>
  <si>
    <t>EF</t>
  </si>
  <si>
    <t>ECSF</t>
  </si>
  <si>
    <t>Edo. Financiero</t>
  </si>
  <si>
    <t>Autorizó</t>
  </si>
  <si>
    <t>Elaboró</t>
  </si>
  <si>
    <t>Concepto</t>
  </si>
  <si>
    <t>CONCEPTO</t>
  </si>
  <si>
    <t>Bajo protesta de decir verdad declaramos que los Estados Financieros y sus Notas son razonablemente correctos y responsabilidad del emisor</t>
  </si>
  <si>
    <t>Exceso o Insuficiencia en la Actualización de la Hacienda Pública/Patrimonio</t>
  </si>
  <si>
    <t>Estado de Actividades</t>
  </si>
  <si>
    <t>INGRESOS Y OTROS BENEFICIOS</t>
  </si>
  <si>
    <t>GASTOS Y OTRAS PÉRDIDAS</t>
  </si>
  <si>
    <t>Ingresos de la Gestión</t>
  </si>
  <si>
    <t>Gastos de  Funcionamiento</t>
  </si>
  <si>
    <t>Impuestos</t>
  </si>
  <si>
    <t xml:space="preserve">Servicios Personales  </t>
  </si>
  <si>
    <t xml:space="preserve">Cuotas y Aportaciones de Seguridad Social </t>
  </si>
  <si>
    <t>Materiales y Suministros</t>
  </si>
  <si>
    <t>Contribuciones de Mejoras</t>
  </si>
  <si>
    <t>Servicios Generales</t>
  </si>
  <si>
    <t>Derechos</t>
  </si>
  <si>
    <t>Productos de Tipo Corriente</t>
  </si>
  <si>
    <t>Aprovechamientos de Tipo Corriente</t>
  </si>
  <si>
    <t>Transferencias Internas y Asignaciones al Sector Público</t>
  </si>
  <si>
    <t>Ingresos por Venta de Bienes y Servicios</t>
  </si>
  <si>
    <t>Transferencias al Resto del Sector Público</t>
  </si>
  <si>
    <t>Ingresos no Comprendidos en las Fracciones de la Ley de Ingresos Causados en Ejercicios Fiscales Anteriores Pendientes de Liquidación o Pago</t>
  </si>
  <si>
    <t>Subsidios y Subvenciones</t>
  </si>
  <si>
    <t>Ayudas Sociales</t>
  </si>
  <si>
    <t>Participaciones, Aportaciones, Transferencias, Asignaciones, Subsidios y Otras Ayudas</t>
  </si>
  <si>
    <t>Pensiones y Jubilaciones</t>
  </si>
  <si>
    <t>Participaciones y Aportaciones</t>
  </si>
  <si>
    <t>Transferencias a Fideicomisos, Mandatos y Contratos Análogos</t>
  </si>
  <si>
    <t>Transferencias a la Seguridad Social</t>
  </si>
  <si>
    <t>Donativos</t>
  </si>
  <si>
    <t>Otros Ingresos y Beneficios</t>
  </si>
  <si>
    <t>Transferencias al Exterior</t>
  </si>
  <si>
    <t xml:space="preserve">Ingresos Financieros  </t>
  </si>
  <si>
    <t>Incremento por Variación de Inventarios</t>
  </si>
  <si>
    <t>Disminución del Exceso de Estimaciones por Pérdida o Deterioro u Obsolescencia</t>
  </si>
  <si>
    <t>Participaciones</t>
  </si>
  <si>
    <t>Disminución del Exceso de Provisiones</t>
  </si>
  <si>
    <t>Otros Ingresos y Beneficios Varios</t>
  </si>
  <si>
    <t>Convenios</t>
  </si>
  <si>
    <t>Total de Ingresos y Otros Beneficios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</si>
  <si>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</si>
  <si>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</si>
  <si>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</si>
  <si>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</si>
  <si>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</si>
  <si>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</si>
  <si>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</si>
  <si>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</si>
  <si>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</si>
  <si>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</si>
  <si>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Provisiones</t>
  </si>
  <si>
    <t>Otros Gastos</t>
  </si>
  <si>
    <t>Inversión Pública</t>
  </si>
  <si>
    <t xml:space="preserve">Inversión Pública no Capitalizable </t>
  </si>
  <si>
    <t>Total de Gastos y Otras Pérdidas</t>
  </si>
  <si>
    <t>Resultados del Ejercicio  (Ahorro/Desahorro)</t>
  </si>
  <si>
    <t>Estado de Variación en la Hacienda Pública</t>
  </si>
  <si>
    <t>(pesos)</t>
  </si>
  <si>
    <t xml:space="preserve"> </t>
  </si>
  <si>
    <t>Hacienda Pública/Patrimonio Generado de Ejercicios Anteriores</t>
  </si>
  <si>
    <t>Hacienda Pública/Patrimonio Generado del Ejercicio</t>
  </si>
  <si>
    <t>Ajustes por Cambios de Valor</t>
  </si>
  <si>
    <t>TOTAL</t>
  </si>
  <si>
    <t xml:space="preserve">Patrimonio Neto Inicial Ajustado del Ejercicio </t>
  </si>
  <si>
    <t xml:space="preserve">Aportaciones </t>
  </si>
  <si>
    <t>Actualización de la Hacienda Pública/Patrimonio</t>
  </si>
  <si>
    <t>Variaciones de la Hacienda Pública/Patrimonio Neto del Ejercicio</t>
  </si>
  <si>
    <t>Resultados del Ejercicio (Ahorro/Desahorro)</t>
  </si>
  <si>
    <t xml:space="preserve">Revalúos  </t>
  </si>
  <si>
    <t>Estado Analítico del Activo</t>
  </si>
  <si>
    <t>Saldo Inicial</t>
  </si>
  <si>
    <t>Cargos del Periodo</t>
  </si>
  <si>
    <t>Abonos del Periodo</t>
  </si>
  <si>
    <t>Saldo Final</t>
  </si>
  <si>
    <t>Variación del Periodo</t>
  </si>
  <si>
    <t>4 =(1+2-3)</t>
  </si>
  <si>
    <t>(4-1)</t>
  </si>
  <si>
    <t xml:space="preserve">Bienes Muebles </t>
  </si>
  <si>
    <t>Estado Analítico de la Deuda y Otros Pasivos</t>
  </si>
  <si>
    <t>Denominación de las Deudas</t>
  </si>
  <si>
    <t xml:space="preserve">Moneda de Contratación  </t>
  </si>
  <si>
    <t>Institución o País Acreedor</t>
  </si>
  <si>
    <t>Saldo Inicial del Periodo</t>
  </si>
  <si>
    <t>Saldo Final del Periodo</t>
  </si>
  <si>
    <t>DEUDA PÚBLICA</t>
  </si>
  <si>
    <t xml:space="preserve">Corto Plazo               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</si>
  <si>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</si>
  <si>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</si>
  <si>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</si>
  <si>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</si>
  <si>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</si>
  <si>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</si>
  <si>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</si>
  <si>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 xml:space="preserve">              Subtotal a Corto Plazo</t>
  </si>
  <si>
    <t xml:space="preserve">Largo Plazo           </t>
  </si>
  <si>
    <t xml:space="preserve">                Subtotal a Largo Plazo</t>
  </si>
  <si>
    <t>Otros Pasivos</t>
  </si>
  <si>
    <t xml:space="preserve">                Total Deuda y Otros Pasivos</t>
  </si>
  <si>
    <t>Estado de Flujos de Efectivo</t>
  </si>
  <si>
    <t>Flujos de Efectivo de las Actividades de Gestión</t>
  </si>
  <si>
    <t xml:space="preserve">Flujos de Efectivo de las Actividades de Inversión </t>
  </si>
  <si>
    <t>Contribuciones de mejoras</t>
  </si>
  <si>
    <t>Flujos Netos de Efectivo por Actividades de Inversión</t>
  </si>
  <si>
    <t>Flujo de Efectivo de las Actividades de Financiamiento</t>
  </si>
  <si>
    <t>Servicios Personales</t>
  </si>
  <si>
    <t>Endeudamiento Neto</t>
  </si>
  <si>
    <t xml:space="preserve">   Interno</t>
  </si>
  <si>
    <t>Transferencias al resto del Sector Público</t>
  </si>
  <si>
    <t xml:space="preserve">   Externo</t>
  </si>
  <si>
    <t xml:space="preserve">Subsidios y Subvenciones </t>
  </si>
  <si>
    <t>Servicios de la Deuda</t>
  </si>
  <si>
    <t xml:space="preserve">Participaciones </t>
  </si>
  <si>
    <t>Flujos netos de Efectivo por Actividades de Financiamiento</t>
  </si>
  <si>
    <t>Flujos Netos de Efectivo por Actividades de Operación</t>
  </si>
  <si>
    <t xml:space="preserve">Incremento/Disminución Neta en el Efectivo y Equivalentes al Efectivo </t>
  </si>
  <si>
    <t>Total del  Pasivo</t>
  </si>
  <si>
    <t>Total del Activo</t>
  </si>
  <si>
    <t>Total del  Pasivo y Hacienda Pública / Patrimonio</t>
  </si>
  <si>
    <t>Transferencia, Asignaciones, Subsidios y Otras ayudas</t>
  </si>
  <si>
    <t>Transferencia, Asignaciones, Subsidios y Otras Ayudas</t>
  </si>
  <si>
    <t>Aumento por Insuficiencia de Estimaciones por Pérdida o Deterioro y Obsolescencia</t>
  </si>
  <si>
    <t>Cuotas y Aportaciones de Seguridad Social</t>
  </si>
  <si>
    <t>Transferencias, Asignaciones y Subsidios y Otras Ayudas</t>
  </si>
  <si>
    <t>Otros Orígenes de Operación</t>
  </si>
  <si>
    <t>Otras Aplicaciones de Operación</t>
  </si>
  <si>
    <t xml:space="preserve">Otros Orígenes de Inversión </t>
  </si>
  <si>
    <t>Otras Aplicaciones de Inversión</t>
  </si>
  <si>
    <t>Otros Orígenes de Financiamiento</t>
  </si>
  <si>
    <t>Otras Aplicaciones de Financiamiento</t>
  </si>
  <si>
    <t>Efectivo y Equivalente al Efectivo al Inicio del Ejercicio</t>
  </si>
  <si>
    <t>Efectivo y Equivalente al Efectivo al Final del Ejercicio</t>
  </si>
  <si>
    <t xml:space="preserve">Ing. Bernardo Segura Sánchez </t>
  </si>
  <si>
    <t xml:space="preserve">Gerente General </t>
  </si>
  <si>
    <t>C.P. Josué Milacatl Peralta</t>
  </si>
  <si>
    <t>Jefe del Departamento Administrativo</t>
  </si>
  <si>
    <t xml:space="preserve">México </t>
  </si>
  <si>
    <t>Peso</t>
  </si>
  <si>
    <t>CENTRO DE REHABILITACION INTEGRAL Y ESCUELA EN TERAPIA FISICA Y REHABILITACION</t>
  </si>
  <si>
    <t>Cuenta  Pública 2016</t>
  </si>
  <si>
    <t>Del 1 de enero al 31 de marzo de 2016 y 2015</t>
  </si>
  <si>
    <t>Cuenta Pública 2016</t>
  </si>
  <si>
    <t>Al 31 de marzo de 2016 y 2015</t>
  </si>
  <si>
    <t>Del 1 de enero al 31 de marzo de 2016</t>
  </si>
  <si>
    <t>Hacienda Pública/Patrimonio Neto Final del Ejercicio 2015</t>
  </si>
  <si>
    <t>Cambios en la Hacienda Pública/Patrimonio Neto del Ejercicio 2015</t>
  </si>
  <si>
    <t>Saldo Neto en la Hacienda Pública / Patrimonio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</si>
</sst>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General_)"/>
    <numFmt numFmtId="165" formatCode="0_ ;\-0\ "/>
    <numFmt numFmtId="166" formatCode="#,##0_ ;\-#,##0\ "/>
  </numFmts>
  <fonts count="35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i/>
      <sz val="8"/>
      <name val="Arial"/>
      <family val="2"/>
    </font>
    <font>
      <sz val="9"/>
      <name val="Soberana Sans"/>
      <family val="3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Soberana Sans"/>
      <family val="3"/>
    </font>
    <font>
      <sz val="11"/>
      <color indexed="8"/>
      <name val="Calibri"/>
      <family val="2"/>
    </font>
    <font>
      <b/>
      <sz val="9"/>
      <color theme="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theme="0"/>
      <name val="Arial"/>
      <family val="2"/>
    </font>
    <font>
      <sz val="7"/>
      <color theme="1"/>
      <name val="Arial"/>
      <family val="2"/>
    </font>
    <font>
      <b/>
      <sz val="7"/>
      <name val="Arial"/>
      <family val="2"/>
    </font>
    <font>
      <b/>
      <sz val="7"/>
      <color theme="0"/>
      <name val="Arial"/>
      <family val="2"/>
    </font>
    <font>
      <b/>
      <i/>
      <sz val="9"/>
      <name val="Arial"/>
      <family val="2"/>
    </font>
    <font>
      <b/>
      <sz val="7"/>
      <color theme="1"/>
      <name val="Arial"/>
      <family val="2"/>
    </font>
    <font>
      <sz val="36"/>
      <color theme="0"/>
      <name val="Arial"/>
      <family val="2"/>
    </font>
    <font>
      <i/>
      <sz val="9"/>
      <name val="Arial"/>
      <family val="2"/>
    </font>
    <font>
      <sz val="7"/>
      <name val="Arial"/>
      <family val="2"/>
    </font>
    <font>
      <sz val="9"/>
      <color rgb="FFFF0000"/>
      <name val="Arial"/>
      <family val="2"/>
    </font>
    <font>
      <b/>
      <sz val="9"/>
      <color theme="0" tint="-0.499984740745262"/>
      <name val="Arial"/>
      <family val="2"/>
    </font>
    <font>
      <b/>
      <i/>
      <sz val="9"/>
      <color theme="1"/>
      <name val="Arial"/>
      <family val="2"/>
    </font>
    <font>
      <sz val="16"/>
      <color rgb="FFFF0000"/>
      <name val="Arial"/>
      <family val="2"/>
    </font>
    <font>
      <sz val="22"/>
      <color rgb="FFFF0000"/>
      <name val="Arial"/>
      <family val="2"/>
    </font>
    <font>
      <b/>
      <sz val="9"/>
      <color theme="1" tint="0.34998626667073579"/>
      <name val="Arial"/>
      <family val="2"/>
    </font>
    <font>
      <sz val="14"/>
      <color rgb="FFFF0000"/>
      <name val="Arial"/>
      <family val="2"/>
    </font>
    <font>
      <i/>
      <sz val="9"/>
      <color theme="1"/>
      <name val="Arial"/>
      <family val="2"/>
    </font>
    <font>
      <sz val="9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33993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/>
      <diagonal/>
    </border>
  </borders>
  <cellStyleXfs count="9">
    <xf numFmtId="0" fontId="0" fillId="0" borderId="0"/>
    <xf numFmtId="164" fontId="3" fillId="0" borderId="0"/>
    <xf numFmtId="43" fontId="8" fillId="0" borderId="0" applyFont="0" applyFill="0" applyBorder="0" applyAlignment="0" applyProtection="0"/>
    <xf numFmtId="0" fontId="3" fillId="0" borderId="0"/>
    <xf numFmtId="0" fontId="8" fillId="0" borderId="0"/>
    <xf numFmtId="43" fontId="13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34" fillId="0" borderId="0"/>
  </cellStyleXfs>
  <cellXfs count="352">
    <xf numFmtId="0" fontId="0" fillId="0" borderId="0" xfId="0"/>
    <xf numFmtId="165" fontId="2" fillId="2" borderId="0" xfId="2" applyNumberFormat="1" applyFont="1" applyFill="1" applyBorder="1" applyAlignment="1">
      <alignment horizontal="center"/>
    </xf>
    <xf numFmtId="0" fontId="9" fillId="3" borderId="0" xfId="0" applyFont="1" applyFill="1" applyBorder="1" applyAlignment="1">
      <alignment vertical="top"/>
    </xf>
    <xf numFmtId="3" fontId="1" fillId="3" borderId="0" xfId="2" applyNumberFormat="1" applyFont="1" applyFill="1" applyBorder="1" applyAlignment="1">
      <alignment vertical="top"/>
    </xf>
    <xf numFmtId="0" fontId="10" fillId="3" borderId="0" xfId="0" applyFont="1" applyFill="1" applyBorder="1" applyAlignment="1">
      <alignment vertical="top"/>
    </xf>
    <xf numFmtId="0" fontId="1" fillId="4" borderId="0" xfId="0" applyFont="1" applyFill="1" applyBorder="1" applyAlignment="1">
      <alignment horizontal="right"/>
    </xf>
    <xf numFmtId="0" fontId="5" fillId="2" borderId="0" xfId="3" applyFont="1" applyFill="1" applyBorder="1" applyAlignment="1">
      <alignment horizontal="center" vertical="center"/>
    </xf>
    <xf numFmtId="0" fontId="0" fillId="0" borderId="0" xfId="0" applyFill="1"/>
    <xf numFmtId="3" fontId="1" fillId="5" borderId="0" xfId="0" applyNumberFormat="1" applyFont="1" applyFill="1" applyBorder="1" applyAlignment="1" applyProtection="1">
      <alignment vertical="top"/>
      <protection locked="0"/>
    </xf>
    <xf numFmtId="3" fontId="4" fillId="5" borderId="14" xfId="0" applyNumberFormat="1" applyFont="1" applyFill="1" applyBorder="1" applyAlignment="1" applyProtection="1">
      <alignment vertical="top"/>
    </xf>
    <xf numFmtId="3" fontId="4" fillId="5" borderId="0" xfId="0" applyNumberFormat="1" applyFont="1" applyFill="1" applyBorder="1" applyAlignment="1" applyProtection="1">
      <alignment vertical="top"/>
    </xf>
    <xf numFmtId="3" fontId="4" fillId="5" borderId="0" xfId="0" applyNumberFormat="1" applyFont="1" applyFill="1" applyBorder="1" applyAlignment="1" applyProtection="1">
      <alignment horizontal="right" vertical="top"/>
    </xf>
    <xf numFmtId="3" fontId="1" fillId="6" borderId="0" xfId="2" applyNumberFormat="1" applyFont="1" applyFill="1" applyBorder="1" applyAlignment="1" applyProtection="1">
      <alignment horizontal="right" vertical="top" wrapText="1"/>
    </xf>
    <xf numFmtId="0" fontId="9" fillId="0" borderId="0" xfId="0" applyFont="1" applyAlignment="1">
      <alignment wrapText="1"/>
    </xf>
    <xf numFmtId="14" fontId="9" fillId="0" borderId="0" xfId="0" applyNumberFormat="1" applyFont="1" applyAlignment="1">
      <alignment wrapText="1"/>
    </xf>
    <xf numFmtId="0" fontId="11" fillId="0" borderId="0" xfId="0" applyFont="1" applyFill="1"/>
    <xf numFmtId="0" fontId="7" fillId="4" borderId="0" xfId="0" applyFont="1" applyFill="1" applyBorder="1" applyAlignment="1" applyProtection="1">
      <alignment vertical="top" wrapText="1"/>
      <protection locked="0"/>
    </xf>
    <xf numFmtId="0" fontId="15" fillId="4" borderId="0" xfId="0" applyFont="1" applyFill="1"/>
    <xf numFmtId="0" fontId="15" fillId="4" borderId="0" xfId="0" applyFont="1" applyFill="1" applyProtection="1"/>
    <xf numFmtId="0" fontId="5" fillId="4" borderId="4" xfId="0" applyNumberFormat="1" applyFont="1" applyFill="1" applyBorder="1" applyAlignment="1" applyProtection="1">
      <protection locked="0"/>
    </xf>
    <xf numFmtId="0" fontId="15" fillId="4" borderId="0" xfId="0" applyFont="1" applyFill="1" applyProtection="1">
      <protection locked="0"/>
    </xf>
    <xf numFmtId="0" fontId="15" fillId="4" borderId="0" xfId="0" applyFont="1" applyFill="1" applyBorder="1" applyProtection="1">
      <protection locked="0"/>
    </xf>
    <xf numFmtId="0" fontId="15" fillId="4" borderId="0" xfId="0" applyFont="1" applyFill="1" applyBorder="1" applyProtection="1"/>
    <xf numFmtId="0" fontId="15" fillId="4" borderId="0" xfId="0" applyFont="1" applyFill="1" applyBorder="1" applyAlignment="1" applyProtection="1">
      <protection locked="0"/>
    </xf>
    <xf numFmtId="0" fontId="5" fillId="4" borderId="0" xfId="0" applyFont="1" applyFill="1" applyBorder="1" applyAlignment="1" applyProtection="1">
      <alignment vertical="top" wrapText="1"/>
      <protection locked="0"/>
    </xf>
    <xf numFmtId="0" fontId="2" fillId="4" borderId="4" xfId="0" applyNumberFormat="1" applyFont="1" applyFill="1" applyBorder="1" applyAlignment="1" applyProtection="1">
      <protection locked="0"/>
    </xf>
    <xf numFmtId="0" fontId="15" fillId="4" borderId="0" xfId="0" applyFont="1" applyFill="1" applyAlignment="1" applyProtection="1">
      <alignment vertical="top"/>
      <protection locked="0"/>
    </xf>
    <xf numFmtId="0" fontId="15" fillId="4" borderId="0" xfId="0" applyFont="1" applyFill="1" applyAlignment="1" applyProtection="1">
      <protection locked="0"/>
    </xf>
    <xf numFmtId="0" fontId="18" fillId="4" borderId="0" xfId="0" applyFont="1" applyFill="1" applyAlignment="1" applyProtection="1">
      <alignment horizontal="right" vertical="top"/>
      <protection locked="0"/>
    </xf>
    <xf numFmtId="0" fontId="15" fillId="4" borderId="0" xfId="0" applyFont="1" applyFill="1" applyAlignment="1">
      <alignment vertical="top"/>
    </xf>
    <xf numFmtId="0" fontId="15" fillId="4" borderId="0" xfId="0" applyFont="1" applyFill="1" applyBorder="1"/>
    <xf numFmtId="0" fontId="15" fillId="4" borderId="0" xfId="0" applyFont="1" applyFill="1" applyBorder="1" applyAlignment="1">
      <alignment vertical="top"/>
    </xf>
    <xf numFmtId="0" fontId="18" fillId="4" borderId="0" xfId="0" applyFont="1" applyFill="1" applyBorder="1" applyAlignment="1">
      <alignment horizontal="right" vertical="top"/>
    </xf>
    <xf numFmtId="0" fontId="2" fillId="4" borderId="0" xfId="0" applyFont="1" applyFill="1" applyBorder="1" applyAlignment="1"/>
    <xf numFmtId="0" fontId="2" fillId="4" borderId="0" xfId="1" applyNumberFormat="1" applyFont="1" applyFill="1" applyBorder="1" applyAlignment="1">
      <alignment vertical="center"/>
    </xf>
    <xf numFmtId="0" fontId="2" fillId="4" borderId="0" xfId="1" applyNumberFormat="1" applyFont="1" applyFill="1" applyBorder="1" applyAlignment="1">
      <alignment horizontal="centerContinuous" vertical="center"/>
    </xf>
    <xf numFmtId="0" fontId="2" fillId="4" borderId="0" xfId="0" applyFont="1" applyFill="1" applyBorder="1" applyAlignment="1">
      <alignment horizontal="right"/>
    </xf>
    <xf numFmtId="0" fontId="19" fillId="4" borderId="0" xfId="1" applyNumberFormat="1" applyFont="1" applyFill="1" applyBorder="1" applyAlignment="1">
      <alignment horizontal="right" vertical="top"/>
    </xf>
    <xf numFmtId="0" fontId="14" fillId="7" borderId="7" xfId="0" applyFont="1" applyFill="1" applyBorder="1" applyAlignment="1">
      <alignment horizontal="centerContinuous"/>
    </xf>
    <xf numFmtId="0" fontId="17" fillId="7" borderId="8" xfId="0" applyFont="1" applyFill="1" applyBorder="1"/>
    <xf numFmtId="0" fontId="17" fillId="4" borderId="0" xfId="0" applyFont="1" applyFill="1" applyAlignment="1">
      <alignment vertical="top"/>
    </xf>
    <xf numFmtId="0" fontId="17" fillId="4" borderId="0" xfId="0" applyFont="1" applyFill="1" applyBorder="1"/>
    <xf numFmtId="165" fontId="14" fillId="7" borderId="0" xfId="2" applyNumberFormat="1" applyFont="1" applyFill="1" applyBorder="1" applyAlignment="1">
      <alignment horizontal="center"/>
    </xf>
    <xf numFmtId="0" fontId="17" fillId="7" borderId="2" xfId="0" applyFont="1" applyFill="1" applyBorder="1"/>
    <xf numFmtId="0" fontId="2" fillId="4" borderId="1" xfId="1" applyNumberFormat="1" applyFont="1" applyFill="1" applyBorder="1" applyAlignment="1">
      <alignment vertical="center"/>
    </xf>
    <xf numFmtId="0" fontId="15" fillId="4" borderId="2" xfId="0" applyFont="1" applyFill="1" applyBorder="1"/>
    <xf numFmtId="0" fontId="15" fillId="4" borderId="1" xfId="0" applyFont="1" applyFill="1" applyBorder="1" applyAlignment="1">
      <alignment vertical="top"/>
    </xf>
    <xf numFmtId="166" fontId="5" fillId="4" borderId="0" xfId="2" applyNumberFormat="1" applyFont="1" applyFill="1" applyBorder="1" applyAlignment="1">
      <alignment vertical="top"/>
    </xf>
    <xf numFmtId="0" fontId="5" fillId="4" borderId="0" xfId="0" applyFont="1" applyFill="1" applyBorder="1" applyAlignment="1">
      <alignment vertical="top"/>
    </xf>
    <xf numFmtId="0" fontId="2" fillId="4" borderId="0" xfId="0" applyFont="1" applyFill="1" applyBorder="1" applyAlignment="1">
      <alignment vertical="top"/>
    </xf>
    <xf numFmtId="0" fontId="2" fillId="4" borderId="0" xfId="0" applyFont="1" applyFill="1" applyBorder="1" applyAlignment="1">
      <alignment vertical="top" wrapText="1"/>
    </xf>
    <xf numFmtId="3" fontId="5" fillId="4" borderId="0" xfId="0" applyNumberFormat="1" applyFont="1" applyFill="1" applyBorder="1" applyAlignment="1">
      <alignment vertical="top"/>
    </xf>
    <xf numFmtId="3" fontId="2" fillId="4" borderId="0" xfId="0" applyNumberFormat="1" applyFont="1" applyFill="1" applyBorder="1" applyAlignment="1">
      <alignment vertical="top"/>
    </xf>
    <xf numFmtId="0" fontId="21" fillId="4" borderId="0" xfId="0" applyFont="1" applyFill="1" applyBorder="1" applyAlignment="1">
      <alignment vertical="top" wrapText="1"/>
    </xf>
    <xf numFmtId="0" fontId="21" fillId="4" borderId="0" xfId="0" applyFont="1" applyFill="1" applyBorder="1" applyAlignment="1">
      <alignment vertical="top"/>
    </xf>
    <xf numFmtId="3" fontId="5" fillId="4" borderId="0" xfId="0" applyNumberFormat="1" applyFont="1" applyFill="1" applyBorder="1" applyAlignment="1" applyProtection="1">
      <alignment vertical="top"/>
      <protection locked="0"/>
    </xf>
    <xf numFmtId="0" fontId="5" fillId="4" borderId="0" xfId="0" applyFont="1" applyFill="1" applyBorder="1" applyAlignment="1">
      <alignment vertical="top" wrapText="1"/>
    </xf>
    <xf numFmtId="0" fontId="5" fillId="4" borderId="0" xfId="0" applyFont="1" applyFill="1" applyBorder="1" applyAlignment="1">
      <alignment horizontal="left" vertical="top" wrapText="1"/>
    </xf>
    <xf numFmtId="3" fontId="5" fillId="4" borderId="0" xfId="2" applyNumberFormat="1" applyFont="1" applyFill="1" applyBorder="1" applyAlignment="1">
      <alignment vertical="top"/>
    </xf>
    <xf numFmtId="0" fontId="16" fillId="4" borderId="1" xfId="0" applyFont="1" applyFill="1" applyBorder="1" applyAlignment="1">
      <alignment vertical="top"/>
    </xf>
    <xf numFmtId="3" fontId="2" fillId="4" borderId="0" xfId="0" applyNumberFormat="1" applyFont="1" applyFill="1" applyBorder="1" applyAlignment="1" applyProtection="1">
      <alignment vertical="top"/>
    </xf>
    <xf numFmtId="0" fontId="22" fillId="4" borderId="0" xfId="0" applyFont="1" applyFill="1" applyBorder="1" applyAlignment="1">
      <alignment horizontal="right" vertical="top"/>
    </xf>
    <xf numFmtId="3" fontId="2" fillId="4" borderId="0" xfId="2" applyNumberFormat="1" applyFont="1" applyFill="1" applyBorder="1" applyAlignment="1">
      <alignment vertical="top"/>
    </xf>
    <xf numFmtId="0" fontId="2" fillId="4" borderId="0" xfId="0" applyFont="1" applyFill="1" applyBorder="1" applyAlignment="1">
      <alignment horizontal="left" vertical="top" wrapText="1"/>
    </xf>
    <xf numFmtId="0" fontId="15" fillId="4" borderId="0" xfId="0" applyFont="1" applyFill="1" applyBorder="1" applyAlignment="1">
      <alignment vertical="top" wrapText="1"/>
    </xf>
    <xf numFmtId="0" fontId="2" fillId="4" borderId="0" xfId="0" applyFont="1" applyFill="1" applyBorder="1" applyAlignment="1">
      <alignment horizontal="left" vertical="top"/>
    </xf>
    <xf numFmtId="3" fontId="24" fillId="4" borderId="0" xfId="2" applyNumberFormat="1" applyFont="1" applyFill="1" applyBorder="1" applyAlignment="1">
      <alignment vertical="top"/>
    </xf>
    <xf numFmtId="0" fontId="5" fillId="4" borderId="0" xfId="0" applyFont="1" applyFill="1" applyBorder="1" applyAlignment="1">
      <alignment horizontal="left" vertical="top"/>
    </xf>
    <xf numFmtId="0" fontId="15" fillId="4" borderId="3" xfId="0" applyFont="1" applyFill="1" applyBorder="1" applyAlignment="1">
      <alignment vertical="top"/>
    </xf>
    <xf numFmtId="0" fontId="15" fillId="4" borderId="4" xfId="0" applyFont="1" applyFill="1" applyBorder="1" applyAlignment="1">
      <alignment vertical="top"/>
    </xf>
    <xf numFmtId="0" fontId="18" fillId="4" borderId="4" xfId="0" applyFont="1" applyFill="1" applyBorder="1" applyAlignment="1">
      <alignment horizontal="right" vertical="top"/>
    </xf>
    <xf numFmtId="0" fontId="15" fillId="4" borderId="5" xfId="0" applyFont="1" applyFill="1" applyBorder="1"/>
    <xf numFmtId="0" fontId="5" fillId="4" borderId="0" xfId="0" applyFont="1" applyFill="1" applyBorder="1"/>
    <xf numFmtId="43" fontId="5" fillId="4" borderId="0" xfId="2" applyFont="1" applyFill="1" applyBorder="1"/>
    <xf numFmtId="0" fontId="5" fillId="4" borderId="0" xfId="0" applyFont="1" applyFill="1" applyBorder="1" applyAlignment="1">
      <alignment vertical="center"/>
    </xf>
    <xf numFmtId="0" fontId="15" fillId="4" borderId="4" xfId="0" applyFont="1" applyFill="1" applyBorder="1"/>
    <xf numFmtId="0" fontId="5" fillId="4" borderId="4" xfId="0" applyFont="1" applyFill="1" applyBorder="1" applyAlignment="1">
      <alignment vertical="top"/>
    </xf>
    <xf numFmtId="0" fontId="5" fillId="4" borderId="4" xfId="0" applyFont="1" applyFill="1" applyBorder="1"/>
    <xf numFmtId="43" fontId="5" fillId="4" borderId="4" xfId="2" applyFont="1" applyFill="1" applyBorder="1"/>
    <xf numFmtId="0" fontId="5" fillId="4" borderId="4" xfId="0" applyFont="1" applyFill="1" applyBorder="1" applyAlignment="1">
      <alignment vertical="center"/>
    </xf>
    <xf numFmtId="0" fontId="2" fillId="4" borderId="0" xfId="0" applyFont="1" applyFill="1" applyBorder="1" applyAlignment="1">
      <alignment horizontal="right" vertical="top"/>
    </xf>
    <xf numFmtId="43" fontId="25" fillId="4" borderId="0" xfId="2" applyFont="1" applyFill="1" applyBorder="1" applyAlignment="1">
      <alignment horizontal="right" vertical="top"/>
    </xf>
    <xf numFmtId="0" fontId="5" fillId="4" borderId="0" xfId="0" applyFont="1" applyFill="1" applyBorder="1" applyAlignment="1">
      <alignment horizontal="right"/>
    </xf>
    <xf numFmtId="43" fontId="5" fillId="4" borderId="0" xfId="2" applyFont="1" applyFill="1" applyBorder="1" applyAlignment="1">
      <alignment vertical="top"/>
    </xf>
    <xf numFmtId="0" fontId="15" fillId="4" borderId="0" xfId="0" applyFont="1" applyFill="1" applyAlignment="1" applyProtection="1">
      <alignment horizontal="right"/>
      <protection locked="0"/>
    </xf>
    <xf numFmtId="0" fontId="15" fillId="4" borderId="0" xfId="0" applyFont="1" applyFill="1" applyAlignment="1" applyProtection="1">
      <alignment wrapText="1"/>
      <protection locked="0"/>
    </xf>
    <xf numFmtId="0" fontId="15" fillId="4" borderId="0" xfId="0" applyFont="1" applyFill="1" applyBorder="1" applyAlignment="1">
      <alignment wrapText="1"/>
    </xf>
    <xf numFmtId="0" fontId="15" fillId="4" borderId="0" xfId="0" applyFont="1" applyFill="1" applyBorder="1" applyAlignment="1"/>
    <xf numFmtId="0" fontId="2" fillId="4" borderId="0" xfId="3" applyFont="1" applyFill="1" applyBorder="1" applyAlignment="1"/>
    <xf numFmtId="0" fontId="16" fillId="4" borderId="0" xfId="0" applyFont="1" applyFill="1" applyBorder="1" applyAlignment="1"/>
    <xf numFmtId="0" fontId="2" fillId="4" borderId="0" xfId="3" applyFont="1" applyFill="1" applyBorder="1" applyAlignment="1">
      <alignment horizontal="center"/>
    </xf>
    <xf numFmtId="0" fontId="15" fillId="4" borderId="0" xfId="0" applyFont="1" applyFill="1" applyAlignment="1">
      <alignment wrapText="1"/>
    </xf>
    <xf numFmtId="0" fontId="2" fillId="4" borderId="0" xfId="3" applyFont="1" applyFill="1" applyBorder="1" applyAlignment="1">
      <alignment horizontal="centerContinuous"/>
    </xf>
    <xf numFmtId="0" fontId="16" fillId="4" borderId="0" xfId="0" applyFont="1" applyFill="1" applyBorder="1" applyAlignment="1">
      <alignment horizontal="center"/>
    </xf>
    <xf numFmtId="0" fontId="5" fillId="4" borderId="0" xfId="3" applyFont="1" applyFill="1" applyBorder="1" applyAlignment="1">
      <alignment horizontal="center" vertical="center"/>
    </xf>
    <xf numFmtId="0" fontId="5" fillId="4" borderId="0" xfId="3" applyFont="1" applyFill="1" applyBorder="1" applyAlignment="1">
      <alignment horizontal="center"/>
    </xf>
    <xf numFmtId="0" fontId="15" fillId="4" borderId="0" xfId="0" applyFont="1" applyFill="1" applyBorder="1" applyAlignment="1">
      <alignment horizontal="center"/>
    </xf>
    <xf numFmtId="0" fontId="26" fillId="7" borderId="9" xfId="0" applyFont="1" applyFill="1" applyBorder="1" applyAlignment="1">
      <alignment horizontal="center" vertical="center"/>
    </xf>
    <xf numFmtId="165" fontId="14" fillId="7" borderId="6" xfId="2" applyNumberFormat="1" applyFont="1" applyFill="1" applyBorder="1" applyAlignment="1">
      <alignment horizontal="center" vertical="center"/>
    </xf>
    <xf numFmtId="0" fontId="14" fillId="7" borderId="6" xfId="3" applyFont="1" applyFill="1" applyBorder="1" applyAlignment="1">
      <alignment horizontal="center" vertical="center"/>
    </xf>
    <xf numFmtId="0" fontId="14" fillId="7" borderId="10" xfId="3" applyFont="1" applyFill="1" applyBorder="1" applyAlignment="1">
      <alignment horizontal="center" vertical="center"/>
    </xf>
    <xf numFmtId="0" fontId="15" fillId="4" borderId="1" xfId="0" applyFont="1" applyFill="1" applyBorder="1" applyAlignment="1"/>
    <xf numFmtId="0" fontId="2" fillId="4" borderId="0" xfId="3" applyFont="1" applyFill="1" applyBorder="1" applyAlignment="1">
      <alignment vertical="center"/>
    </xf>
    <xf numFmtId="0" fontId="5" fillId="4" borderId="0" xfId="3" applyFont="1" applyFill="1" applyBorder="1" applyAlignment="1"/>
    <xf numFmtId="0" fontId="2" fillId="4" borderId="0" xfId="3" applyFont="1" applyFill="1" applyBorder="1" applyAlignment="1">
      <alignment vertical="top"/>
    </xf>
    <xf numFmtId="0" fontId="27" fillId="4" borderId="0" xfId="3" applyFont="1" applyFill="1" applyBorder="1" applyAlignment="1">
      <alignment horizontal="center"/>
    </xf>
    <xf numFmtId="0" fontId="5" fillId="4" borderId="1" xfId="0" applyFont="1" applyFill="1" applyBorder="1" applyAlignment="1">
      <alignment horizontal="left" vertical="top"/>
    </xf>
    <xf numFmtId="3" fontId="2" fillId="4" borderId="0" xfId="0" applyNumberFormat="1" applyFont="1" applyFill="1" applyBorder="1" applyAlignment="1" applyProtection="1">
      <alignment horizontal="right" vertical="top"/>
    </xf>
    <xf numFmtId="0" fontId="2" fillId="4" borderId="1" xfId="0" applyFont="1" applyFill="1" applyBorder="1" applyAlignment="1">
      <alignment horizontal="left" vertical="top"/>
    </xf>
    <xf numFmtId="3" fontId="5" fillId="4" borderId="0" xfId="0" applyNumberFormat="1" applyFont="1" applyFill="1" applyBorder="1" applyAlignment="1" applyProtection="1">
      <alignment horizontal="right" vertical="top"/>
    </xf>
    <xf numFmtId="3" fontId="5" fillId="4" borderId="0" xfId="2" applyNumberFormat="1" applyFont="1" applyFill="1" applyBorder="1" applyAlignment="1" applyProtection="1">
      <alignment horizontal="right" vertical="top" wrapText="1"/>
    </xf>
    <xf numFmtId="0" fontId="27" fillId="4" borderId="0" xfId="3" applyFont="1" applyFill="1" applyBorder="1" applyAlignment="1" applyProtection="1">
      <alignment horizontal="center"/>
    </xf>
    <xf numFmtId="0" fontId="5" fillId="4" borderId="3" xfId="0" applyFont="1" applyFill="1" applyBorder="1" applyAlignment="1">
      <alignment horizontal="left" vertical="top"/>
    </xf>
    <xf numFmtId="3" fontId="5" fillId="4" borderId="4" xfId="2" applyNumberFormat="1" applyFont="1" applyFill="1" applyBorder="1" applyAlignment="1" applyProtection="1">
      <alignment horizontal="right" vertical="top" wrapText="1"/>
    </xf>
    <xf numFmtId="0" fontId="15" fillId="4" borderId="6" xfId="0" applyFont="1" applyFill="1" applyBorder="1"/>
    <xf numFmtId="0" fontId="5" fillId="4" borderId="4" xfId="0" applyFont="1" applyFill="1" applyBorder="1" applyAlignment="1">
      <alignment vertical="center" wrapText="1"/>
    </xf>
    <xf numFmtId="0" fontId="5" fillId="4" borderId="0" xfId="0" applyFont="1" applyFill="1" applyBorder="1" applyAlignment="1">
      <alignment vertical="center" wrapText="1"/>
    </xf>
    <xf numFmtId="0" fontId="5" fillId="4" borderId="0" xfId="0" applyFont="1" applyFill="1" applyBorder="1" applyAlignment="1">
      <alignment wrapText="1"/>
    </xf>
    <xf numFmtId="0" fontId="5" fillId="4" borderId="0" xfId="0" applyFont="1" applyFill="1" applyBorder="1" applyProtection="1">
      <protection locked="0"/>
    </xf>
    <xf numFmtId="43" fontId="5" fillId="4" borderId="0" xfId="2" applyFont="1" applyFill="1" applyBorder="1" applyProtection="1">
      <protection locked="0"/>
    </xf>
    <xf numFmtId="0" fontId="5" fillId="4" borderId="0" xfId="0" applyFont="1" applyFill="1" applyBorder="1" applyAlignment="1" applyProtection="1">
      <alignment vertical="center"/>
      <protection locked="0"/>
    </xf>
    <xf numFmtId="0" fontId="5" fillId="4" borderId="0" xfId="0" applyFont="1" applyFill="1" applyBorder="1" applyAlignment="1" applyProtection="1">
      <alignment wrapText="1"/>
      <protection locked="0"/>
    </xf>
    <xf numFmtId="0" fontId="15" fillId="4" borderId="0" xfId="0" applyFont="1" applyFill="1" applyBorder="1" applyAlignment="1">
      <alignment horizontal="right"/>
    </xf>
    <xf numFmtId="0" fontId="5" fillId="4" borderId="0" xfId="0" applyNumberFormat="1" applyFont="1" applyFill="1" applyBorder="1" applyAlignment="1" applyProtection="1">
      <alignment horizontal="left"/>
    </xf>
    <xf numFmtId="0" fontId="14" fillId="7" borderId="11" xfId="3" applyFont="1" applyFill="1" applyBorder="1" applyAlignment="1">
      <alignment horizontal="center" vertical="center" wrapText="1"/>
    </xf>
    <xf numFmtId="0" fontId="14" fillId="7" borderId="7" xfId="0" applyFont="1" applyFill="1" applyBorder="1" applyAlignment="1">
      <alignment horizontal="center" vertical="center" wrapText="1"/>
    </xf>
    <xf numFmtId="0" fontId="14" fillId="7" borderId="7" xfId="3" applyFont="1" applyFill="1" applyBorder="1" applyAlignment="1">
      <alignment horizontal="center" vertical="center" wrapText="1"/>
    </xf>
    <xf numFmtId="0" fontId="14" fillId="7" borderId="8" xfId="3" applyFont="1" applyFill="1" applyBorder="1" applyAlignment="1">
      <alignment horizontal="center" vertical="center" wrapText="1"/>
    </xf>
    <xf numFmtId="0" fontId="14" fillId="4" borderId="0" xfId="0" applyFont="1" applyFill="1" applyBorder="1"/>
    <xf numFmtId="0" fontId="14" fillId="7" borderId="3" xfId="3" applyFont="1" applyFill="1" applyBorder="1" applyAlignment="1">
      <alignment horizontal="center" vertical="center" wrapText="1"/>
    </xf>
    <xf numFmtId="0" fontId="14" fillId="7" borderId="4" xfId="0" applyFont="1" applyFill="1" applyBorder="1" applyAlignment="1">
      <alignment horizontal="center" vertical="center" wrapText="1"/>
    </xf>
    <xf numFmtId="0" fontId="14" fillId="7" borderId="4" xfId="3" applyFont="1" applyFill="1" applyBorder="1" applyAlignment="1">
      <alignment horizontal="center" vertical="center" wrapText="1"/>
    </xf>
    <xf numFmtId="0" fontId="14" fillId="7" borderId="5" xfId="3" applyFont="1" applyFill="1" applyBorder="1" applyAlignment="1">
      <alignment horizontal="center" vertical="center" wrapText="1"/>
    </xf>
    <xf numFmtId="3" fontId="16" fillId="4" borderId="0" xfId="0" applyNumberFormat="1" applyFont="1" applyFill="1" applyBorder="1" applyAlignment="1">
      <alignment vertical="top"/>
    </xf>
    <xf numFmtId="0" fontId="16" fillId="4" borderId="2" xfId="0" applyFont="1" applyFill="1" applyBorder="1" applyAlignment="1">
      <alignment vertical="top"/>
    </xf>
    <xf numFmtId="0" fontId="16" fillId="4" borderId="0" xfId="0" applyFont="1" applyFill="1" applyBorder="1" applyAlignment="1">
      <alignment vertical="top"/>
    </xf>
    <xf numFmtId="0" fontId="28" fillId="4" borderId="1" xfId="0" applyFont="1" applyFill="1" applyBorder="1" applyAlignment="1">
      <alignment vertical="top"/>
    </xf>
    <xf numFmtId="3" fontId="16" fillId="4" borderId="0" xfId="2" applyNumberFormat="1" applyFont="1" applyFill="1" applyBorder="1" applyAlignment="1">
      <alignment vertical="top"/>
    </xf>
    <xf numFmtId="0" fontId="28" fillId="4" borderId="2" xfId="0" applyFont="1" applyFill="1" applyBorder="1" applyAlignment="1">
      <alignment vertical="top"/>
    </xf>
    <xf numFmtId="0" fontId="29" fillId="4" borderId="0" xfId="0" applyFont="1" applyFill="1"/>
    <xf numFmtId="3" fontId="15" fillId="4" borderId="0" xfId="0" applyNumberFormat="1" applyFont="1" applyFill="1" applyBorder="1" applyAlignment="1">
      <alignment vertical="top"/>
    </xf>
    <xf numFmtId="0" fontId="15" fillId="4" borderId="2" xfId="0" applyFont="1" applyFill="1" applyBorder="1" applyAlignment="1">
      <alignment vertical="top"/>
    </xf>
    <xf numFmtId="3" fontId="5" fillId="4" borderId="0" xfId="2" applyNumberFormat="1" applyFont="1" applyFill="1" applyBorder="1" applyAlignment="1" applyProtection="1">
      <alignment vertical="top"/>
      <protection locked="0"/>
    </xf>
    <xf numFmtId="0" fontId="15" fillId="4" borderId="0" xfId="0" applyFont="1" applyFill="1" applyBorder="1" applyAlignment="1">
      <alignment horizontal="left" vertical="top"/>
    </xf>
    <xf numFmtId="3" fontId="15" fillId="4" borderId="0" xfId="2" applyNumberFormat="1" applyFont="1" applyFill="1" applyBorder="1" applyAlignment="1">
      <alignment vertical="top"/>
    </xf>
    <xf numFmtId="0" fontId="15" fillId="4" borderId="0" xfId="0" applyFont="1" applyFill="1" applyAlignment="1"/>
    <xf numFmtId="0" fontId="15" fillId="4" borderId="0" xfId="0" applyFont="1" applyFill="1" applyAlignment="1">
      <alignment horizontal="left"/>
    </xf>
    <xf numFmtId="0" fontId="15" fillId="4" borderId="0" xfId="0" applyFont="1" applyFill="1" applyAlignment="1">
      <alignment vertical="center"/>
    </xf>
    <xf numFmtId="0" fontId="15" fillId="4" borderId="0" xfId="0" applyFont="1" applyFill="1" applyAlignment="1">
      <alignment horizontal="center"/>
    </xf>
    <xf numFmtId="0" fontId="15" fillId="4" borderId="0" xfId="0" applyFont="1" applyFill="1" applyBorder="1" applyAlignment="1" applyProtection="1">
      <alignment vertical="top"/>
      <protection locked="0"/>
    </xf>
    <xf numFmtId="0" fontId="15" fillId="4" borderId="0" xfId="0" applyFont="1" applyFill="1" applyBorder="1" applyAlignment="1" applyProtection="1"/>
    <xf numFmtId="0" fontId="15" fillId="4" borderId="0" xfId="0" applyFont="1" applyFill="1" applyBorder="1" applyAlignment="1" applyProtection="1">
      <alignment vertical="top"/>
    </xf>
    <xf numFmtId="0" fontId="2" fillId="4" borderId="0" xfId="3" applyFont="1" applyFill="1" applyBorder="1" applyAlignment="1" applyProtection="1"/>
    <xf numFmtId="0" fontId="2" fillId="4" borderId="0" xfId="1" applyNumberFormat="1" applyFont="1" applyFill="1" applyBorder="1" applyAlignment="1" applyProtection="1">
      <alignment horizontal="centerContinuous" vertical="center"/>
    </xf>
    <xf numFmtId="0" fontId="2" fillId="4" borderId="0" xfId="0" applyFont="1" applyFill="1" applyBorder="1" applyAlignment="1" applyProtection="1">
      <alignment horizontal="centerContinuous"/>
    </xf>
    <xf numFmtId="0" fontId="2" fillId="4" borderId="0" xfId="0" applyFont="1" applyFill="1" applyBorder="1" applyAlignment="1" applyProtection="1"/>
    <xf numFmtId="164" fontId="5" fillId="4" borderId="0" xfId="1" applyFont="1" applyFill="1" applyBorder="1" applyProtection="1"/>
    <xf numFmtId="0" fontId="14" fillId="7" borderId="9" xfId="3" applyFont="1" applyFill="1" applyBorder="1" applyAlignment="1" applyProtection="1">
      <alignment horizontal="center" vertical="center" wrapText="1"/>
    </xf>
    <xf numFmtId="0" fontId="14" fillId="7" borderId="6" xfId="3" applyFont="1" applyFill="1" applyBorder="1" applyAlignment="1" applyProtection="1">
      <alignment horizontal="center" vertical="center" wrapText="1"/>
    </xf>
    <xf numFmtId="0" fontId="14" fillId="7" borderId="6" xfId="0" applyFont="1" applyFill="1" applyBorder="1" applyAlignment="1" applyProtection="1">
      <alignment horizontal="center" vertical="center" wrapText="1"/>
    </xf>
    <xf numFmtId="0" fontId="14" fillId="7" borderId="10" xfId="3" applyFont="1" applyFill="1" applyBorder="1" applyAlignment="1" applyProtection="1">
      <alignment horizontal="center" vertical="center" wrapText="1"/>
    </xf>
    <xf numFmtId="0" fontId="2" fillId="4" borderId="1" xfId="1" applyNumberFormat="1" applyFont="1" applyFill="1" applyBorder="1" applyAlignment="1" applyProtection="1">
      <alignment horizontal="centerContinuous" vertical="center"/>
    </xf>
    <xf numFmtId="0" fontId="2" fillId="4" borderId="1" xfId="1" applyNumberFormat="1" applyFont="1" applyFill="1" applyBorder="1" applyAlignment="1" applyProtection="1">
      <alignment vertical="center"/>
    </xf>
    <xf numFmtId="0" fontId="2" fillId="4" borderId="0" xfId="1" applyNumberFormat="1" applyFont="1" applyFill="1" applyBorder="1" applyAlignment="1" applyProtection="1">
      <alignment vertical="top"/>
    </xf>
    <xf numFmtId="0" fontId="2" fillId="4" borderId="2" xfId="1" applyNumberFormat="1" applyFont="1" applyFill="1" applyBorder="1" applyAlignment="1" applyProtection="1">
      <alignment vertical="top"/>
    </xf>
    <xf numFmtId="0" fontId="16" fillId="4" borderId="1" xfId="0" applyFont="1" applyFill="1" applyBorder="1" applyAlignment="1" applyProtection="1"/>
    <xf numFmtId="0" fontId="2" fillId="4" borderId="0" xfId="0" applyFont="1" applyFill="1" applyBorder="1" applyAlignment="1" applyProtection="1">
      <alignment vertical="top"/>
    </xf>
    <xf numFmtId="0" fontId="2" fillId="4" borderId="2" xfId="0" applyFont="1" applyFill="1" applyBorder="1" applyAlignment="1" applyProtection="1">
      <alignment vertical="top"/>
    </xf>
    <xf numFmtId="3" fontId="2" fillId="4" borderId="0" xfId="0" applyNumberFormat="1" applyFont="1" applyFill="1" applyBorder="1" applyAlignment="1" applyProtection="1">
      <alignment horizontal="center" vertical="top"/>
      <protection locked="0"/>
    </xf>
    <xf numFmtId="0" fontId="16" fillId="4" borderId="2" xfId="0" applyFont="1" applyFill="1" applyBorder="1" applyAlignment="1" applyProtection="1">
      <alignment vertical="top"/>
    </xf>
    <xf numFmtId="0" fontId="15" fillId="4" borderId="1" xfId="0" applyFont="1" applyFill="1" applyBorder="1" applyAlignment="1" applyProtection="1"/>
    <xf numFmtId="0" fontId="27" fillId="4" borderId="0" xfId="0" applyFont="1" applyFill="1" applyBorder="1" applyAlignment="1" applyProtection="1">
      <alignment vertical="top"/>
    </xf>
    <xf numFmtId="3" fontId="5" fillId="4" borderId="0" xfId="0" applyNumberFormat="1" applyFont="1" applyFill="1" applyBorder="1" applyAlignment="1" applyProtection="1">
      <alignment horizontal="center" vertical="top"/>
      <protection locked="0"/>
    </xf>
    <xf numFmtId="3" fontId="5" fillId="4" borderId="0" xfId="0" applyNumberFormat="1" applyFont="1" applyFill="1" applyBorder="1" applyAlignment="1" applyProtection="1">
      <alignment horizontal="right" vertical="top"/>
      <protection locked="0"/>
    </xf>
    <xf numFmtId="0" fontId="15" fillId="4" borderId="2" xfId="0" applyFont="1" applyFill="1" applyBorder="1" applyAlignment="1" applyProtection="1">
      <alignment vertical="top"/>
    </xf>
    <xf numFmtId="0" fontId="5" fillId="4" borderId="0" xfId="0" applyFont="1" applyFill="1" applyBorder="1" applyAlignment="1" applyProtection="1">
      <alignment vertical="top"/>
    </xf>
    <xf numFmtId="0" fontId="2" fillId="4" borderId="0" xfId="0" applyFont="1" applyFill="1" applyBorder="1" applyAlignment="1" applyProtection="1">
      <alignment horizontal="center" vertical="top"/>
      <protection locked="0"/>
    </xf>
    <xf numFmtId="0" fontId="2" fillId="4" borderId="0" xfId="0" applyFont="1" applyFill="1" applyBorder="1" applyAlignment="1" applyProtection="1">
      <alignment horizontal="right" vertical="top"/>
      <protection locked="0"/>
    </xf>
    <xf numFmtId="0" fontId="5" fillId="4" borderId="0" xfId="0" applyNumberFormat="1" applyFont="1" applyFill="1" applyBorder="1" applyAlignment="1" applyProtection="1">
      <alignment horizontal="right" vertical="top"/>
      <protection locked="0"/>
    </xf>
    <xf numFmtId="0" fontId="2" fillId="4" borderId="0" xfId="0" applyFont="1" applyFill="1" applyBorder="1" applyAlignment="1" applyProtection="1">
      <alignment horizontal="center" vertical="top"/>
    </xf>
    <xf numFmtId="0" fontId="2" fillId="4" borderId="0" xfId="0" applyFont="1" applyFill="1" applyBorder="1" applyAlignment="1" applyProtection="1">
      <alignment horizontal="right" vertical="top"/>
    </xf>
    <xf numFmtId="0" fontId="28" fillId="4" borderId="1" xfId="0" applyFont="1" applyFill="1" applyBorder="1" applyAlignment="1" applyProtection="1"/>
    <xf numFmtId="0" fontId="21" fillId="4" borderId="0" xfId="0" applyFont="1" applyFill="1" applyBorder="1" applyAlignment="1" applyProtection="1">
      <alignment vertical="top"/>
    </xf>
    <xf numFmtId="3" fontId="21" fillId="4" borderId="0" xfId="0" applyNumberFormat="1" applyFont="1" applyFill="1" applyBorder="1" applyAlignment="1" applyProtection="1">
      <alignment horizontal="center" vertical="top"/>
      <protection locked="0"/>
    </xf>
    <xf numFmtId="3" fontId="21" fillId="4" borderId="0" xfId="0" applyNumberFormat="1" applyFont="1" applyFill="1" applyBorder="1" applyAlignment="1" applyProtection="1">
      <alignment horizontal="right" vertical="top"/>
    </xf>
    <xf numFmtId="0" fontId="28" fillId="4" borderId="2" xfId="0" applyFont="1" applyFill="1" applyBorder="1" applyAlignment="1" applyProtection="1">
      <alignment vertical="top"/>
    </xf>
    <xf numFmtId="0" fontId="2" fillId="4" borderId="0" xfId="0" applyFont="1" applyFill="1" applyBorder="1" applyAlignment="1" applyProtection="1">
      <alignment horizontal="left" vertical="top"/>
    </xf>
    <xf numFmtId="0" fontId="15" fillId="4" borderId="0" xfId="0" applyFont="1" applyFill="1" applyBorder="1" applyAlignment="1" applyProtection="1">
      <alignment horizontal="center" vertical="top"/>
      <protection locked="0"/>
    </xf>
    <xf numFmtId="3" fontId="21" fillId="4" borderId="0" xfId="0" applyNumberFormat="1" applyFont="1" applyFill="1" applyBorder="1" applyAlignment="1" applyProtection="1">
      <alignment horizontal="center" vertical="top"/>
    </xf>
    <xf numFmtId="3" fontId="2" fillId="4" borderId="0" xfId="0" applyNumberFormat="1" applyFont="1" applyFill="1" applyBorder="1" applyAlignment="1" applyProtection="1">
      <alignment horizontal="right" vertical="top"/>
      <protection locked="0"/>
    </xf>
    <xf numFmtId="0" fontId="28" fillId="4" borderId="3" xfId="0" applyFont="1" applyFill="1" applyBorder="1" applyAlignment="1" applyProtection="1"/>
    <xf numFmtId="0" fontId="21" fillId="4" borderId="4" xfId="0" applyFont="1" applyFill="1" applyBorder="1" applyAlignment="1" applyProtection="1">
      <alignment vertical="top"/>
    </xf>
    <xf numFmtId="3" fontId="21" fillId="4" borderId="4" xfId="0" applyNumberFormat="1" applyFont="1" applyFill="1" applyBorder="1" applyAlignment="1" applyProtection="1">
      <alignment horizontal="center" vertical="top"/>
    </xf>
    <xf numFmtId="3" fontId="21" fillId="4" borderId="4" xfId="0" applyNumberFormat="1" applyFont="1" applyFill="1" applyBorder="1" applyAlignment="1" applyProtection="1">
      <alignment horizontal="right" vertical="top"/>
    </xf>
    <xf numFmtId="0" fontId="28" fillId="4" borderId="5" xfId="0" applyFont="1" applyFill="1" applyBorder="1" applyAlignment="1" applyProtection="1">
      <alignment vertical="top"/>
    </xf>
    <xf numFmtId="3" fontId="2" fillId="4" borderId="0" xfId="0" applyNumberFormat="1" applyFont="1" applyFill="1" applyBorder="1" applyAlignment="1" applyProtection="1">
      <alignment horizontal="center" vertical="center"/>
    </xf>
    <xf numFmtId="3" fontId="2" fillId="4" borderId="0" xfId="0" applyNumberFormat="1" applyFont="1" applyFill="1" applyBorder="1" applyAlignment="1" applyProtection="1">
      <alignment vertical="center"/>
    </xf>
    <xf numFmtId="0" fontId="5" fillId="4" borderId="0" xfId="0" applyFont="1" applyFill="1" applyBorder="1" applyAlignment="1" applyProtection="1"/>
    <xf numFmtId="0" fontId="5" fillId="4" borderId="0" xfId="0" applyFont="1" applyFill="1" applyBorder="1" applyProtection="1"/>
    <xf numFmtId="43" fontId="5" fillId="4" borderId="0" xfId="2" applyFont="1" applyFill="1" applyBorder="1" applyProtection="1"/>
    <xf numFmtId="0" fontId="5" fillId="4" borderId="0" xfId="0" applyFont="1" applyFill="1" applyBorder="1" applyAlignment="1" applyProtection="1">
      <alignment vertical="center"/>
    </xf>
    <xf numFmtId="0" fontId="30" fillId="4" borderId="0" xfId="0" applyFont="1" applyFill="1" applyBorder="1" applyAlignment="1" applyProtection="1">
      <alignment horizontal="right"/>
    </xf>
    <xf numFmtId="0" fontId="5" fillId="4" borderId="0" xfId="0" applyFont="1" applyFill="1" applyBorder="1" applyAlignment="1" applyProtection="1">
      <alignment horizontal="right"/>
    </xf>
    <xf numFmtId="43" fontId="5" fillId="4" borderId="0" xfId="2" applyFont="1" applyFill="1" applyBorder="1" applyAlignment="1" applyProtection="1">
      <alignment vertical="top"/>
    </xf>
    <xf numFmtId="0" fontId="5" fillId="4" borderId="0" xfId="0" applyFont="1" applyFill="1"/>
    <xf numFmtId="165" fontId="14" fillId="7" borderId="9" xfId="2" applyNumberFormat="1" applyFont="1" applyFill="1" applyBorder="1" applyAlignment="1">
      <alignment horizontal="center" vertical="center" wrapText="1"/>
    </xf>
    <xf numFmtId="165" fontId="14" fillId="7" borderId="6" xfId="2" applyNumberFormat="1" applyFont="1" applyFill="1" applyBorder="1" applyAlignment="1">
      <alignment horizontal="center" vertical="center" wrapText="1"/>
    </xf>
    <xf numFmtId="165" fontId="14" fillId="7" borderId="10" xfId="2" applyNumberFormat="1" applyFont="1" applyFill="1" applyBorder="1" applyAlignment="1">
      <alignment horizontal="center" vertical="center" wrapText="1"/>
    </xf>
    <xf numFmtId="0" fontId="2" fillId="4" borderId="1" xfId="1" applyNumberFormat="1" applyFont="1" applyFill="1" applyBorder="1" applyAlignment="1">
      <alignment horizontal="centerContinuous" vertical="center"/>
    </xf>
    <xf numFmtId="0" fontId="2" fillId="4" borderId="2" xfId="1" applyNumberFormat="1" applyFont="1" applyFill="1" applyBorder="1" applyAlignment="1">
      <alignment horizontal="centerContinuous" vertical="center"/>
    </xf>
    <xf numFmtId="0" fontId="31" fillId="4" borderId="0" xfId="0" applyFont="1" applyFill="1" applyBorder="1" applyAlignment="1">
      <alignment horizontal="left" vertical="top"/>
    </xf>
    <xf numFmtId="0" fontId="2" fillId="4" borderId="2" xfId="0" applyFont="1" applyFill="1" applyBorder="1" applyAlignment="1">
      <alignment vertical="top" wrapText="1"/>
    </xf>
    <xf numFmtId="3" fontId="16" fillId="4" borderId="0" xfId="0" applyNumberFormat="1" applyFont="1" applyFill="1" applyBorder="1" applyAlignment="1" applyProtection="1">
      <alignment horizontal="right" vertical="top"/>
      <protection locked="0"/>
    </xf>
    <xf numFmtId="3" fontId="16" fillId="4" borderId="0" xfId="0" applyNumberFormat="1" applyFont="1" applyFill="1" applyBorder="1" applyAlignment="1" applyProtection="1">
      <alignment horizontal="right" vertical="top"/>
    </xf>
    <xf numFmtId="0" fontId="16" fillId="4" borderId="0" xfId="0" applyFont="1" applyFill="1" applyBorder="1" applyAlignment="1">
      <alignment horizontal="left" vertical="top" wrapText="1"/>
    </xf>
    <xf numFmtId="3" fontId="15" fillId="4" borderId="0" xfId="0" applyNumberFormat="1" applyFont="1" applyFill="1" applyBorder="1" applyAlignment="1">
      <alignment horizontal="right" vertical="top"/>
    </xf>
    <xf numFmtId="3" fontId="16" fillId="4" borderId="0" xfId="0" applyNumberFormat="1" applyFont="1" applyFill="1" applyBorder="1" applyAlignment="1">
      <alignment horizontal="right" vertical="top"/>
    </xf>
    <xf numFmtId="3" fontId="15" fillId="4" borderId="0" xfId="0" applyNumberFormat="1" applyFont="1" applyFill="1" applyBorder="1" applyAlignment="1" applyProtection="1">
      <alignment horizontal="right" vertical="top"/>
      <protection locked="0"/>
    </xf>
    <xf numFmtId="3" fontId="16" fillId="4" borderId="14" xfId="0" applyNumberFormat="1" applyFont="1" applyFill="1" applyBorder="1" applyAlignment="1">
      <alignment horizontal="right" vertical="top"/>
    </xf>
    <xf numFmtId="0" fontId="32" fillId="4" borderId="0" xfId="0" applyFont="1" applyFill="1" applyAlignment="1">
      <alignment horizontal="center"/>
    </xf>
    <xf numFmtId="0" fontId="16" fillId="4" borderId="3" xfId="0" applyFont="1" applyFill="1" applyBorder="1" applyAlignment="1">
      <alignment vertical="top"/>
    </xf>
    <xf numFmtId="3" fontId="16" fillId="4" borderId="4" xfId="0" applyNumberFormat="1" applyFont="1" applyFill="1" applyBorder="1" applyAlignment="1">
      <alignment horizontal="right" vertical="top"/>
    </xf>
    <xf numFmtId="0" fontId="2" fillId="4" borderId="5" xfId="0" applyFont="1" applyFill="1" applyBorder="1" applyAlignment="1">
      <alignment vertical="top" wrapText="1"/>
    </xf>
    <xf numFmtId="0" fontId="15" fillId="4" borderId="6" xfId="0" applyFont="1" applyFill="1" applyBorder="1" applyAlignment="1">
      <alignment vertical="top"/>
    </xf>
    <xf numFmtId="0" fontId="2" fillId="4" borderId="6" xfId="0" applyFont="1" applyFill="1" applyBorder="1" applyAlignment="1">
      <alignment vertical="top" wrapText="1"/>
    </xf>
    <xf numFmtId="0" fontId="5" fillId="4" borderId="0" xfId="0" applyFont="1" applyFill="1" applyAlignment="1">
      <alignment wrapText="1"/>
    </xf>
    <xf numFmtId="43" fontId="5" fillId="4" borderId="0" xfId="2" applyNumberFormat="1" applyFont="1" applyFill="1" applyAlignment="1">
      <alignment horizontal="center"/>
    </xf>
    <xf numFmtId="0" fontId="15" fillId="4" borderId="0" xfId="0" applyFont="1" applyFill="1" applyBorder="1" applyAlignment="1">
      <alignment horizontal="centerContinuous"/>
    </xf>
    <xf numFmtId="0" fontId="2" fillId="4" borderId="0" xfId="3" applyFont="1" applyFill="1" applyBorder="1" applyAlignment="1">
      <alignment horizontal="center" vertical="top"/>
    </xf>
    <xf numFmtId="0" fontId="5" fillId="4" borderId="0" xfId="3" applyFont="1" applyFill="1" applyBorder="1" applyAlignment="1">
      <alignment horizontal="centerContinuous" vertical="center"/>
    </xf>
    <xf numFmtId="0" fontId="5" fillId="4" borderId="0" xfId="3" applyFont="1" applyFill="1" applyBorder="1" applyAlignment="1">
      <alignment horizontal="center" vertical="top"/>
    </xf>
    <xf numFmtId="0" fontId="17" fillId="7" borderId="9" xfId="0" applyFont="1" applyFill="1" applyBorder="1" applyAlignment="1">
      <alignment vertical="center"/>
    </xf>
    <xf numFmtId="0" fontId="17" fillId="7" borderId="6" xfId="0" applyFont="1" applyFill="1" applyBorder="1" applyAlignment="1">
      <alignment vertical="center"/>
    </xf>
    <xf numFmtId="0" fontId="17" fillId="7" borderId="10" xfId="0" applyFont="1" applyFill="1" applyBorder="1"/>
    <xf numFmtId="0" fontId="5" fillId="4" borderId="0" xfId="3" applyFont="1" applyFill="1" applyBorder="1" applyAlignment="1">
      <alignment vertical="top"/>
    </xf>
    <xf numFmtId="3" fontId="5" fillId="4" borderId="0" xfId="3" applyNumberFormat="1" applyFont="1" applyFill="1" applyBorder="1" applyAlignment="1">
      <alignment vertical="top"/>
    </xf>
    <xf numFmtId="3" fontId="2" fillId="4" borderId="0" xfId="3" applyNumberFormat="1" applyFont="1" applyFill="1" applyBorder="1" applyAlignment="1">
      <alignment vertical="top"/>
    </xf>
    <xf numFmtId="3" fontId="5" fillId="4" borderId="0" xfId="3" applyNumberFormat="1" applyFont="1" applyFill="1" applyBorder="1" applyAlignment="1" applyProtection="1">
      <alignment vertical="top"/>
      <protection locked="0"/>
    </xf>
    <xf numFmtId="0" fontId="5" fillId="4" borderId="0" xfId="3" applyFont="1" applyFill="1" applyBorder="1" applyAlignment="1">
      <alignment horizontal="left" vertical="top"/>
    </xf>
    <xf numFmtId="0" fontId="2" fillId="4" borderId="0" xfId="3" applyFont="1" applyFill="1" applyBorder="1" applyAlignment="1">
      <alignment horizontal="left" vertical="top"/>
    </xf>
    <xf numFmtId="3" fontId="2" fillId="4" borderId="0" xfId="3" applyNumberFormat="1" applyFont="1" applyFill="1" applyBorder="1" applyAlignment="1">
      <alignment horizontal="right" vertical="top" wrapText="1"/>
    </xf>
    <xf numFmtId="0" fontId="15" fillId="4" borderId="1" xfId="0" applyFont="1" applyFill="1" applyBorder="1" applyAlignment="1">
      <alignment horizontal="left" vertical="top" wrapText="1"/>
    </xf>
    <xf numFmtId="0" fontId="15" fillId="4" borderId="0" xfId="0" applyFont="1" applyFill="1" applyBorder="1" applyAlignment="1">
      <alignment horizontal="left" vertical="top" wrapText="1"/>
    </xf>
    <xf numFmtId="0" fontId="15" fillId="4" borderId="2" xfId="0" applyFont="1" applyFill="1" applyBorder="1" applyAlignment="1">
      <alignment horizontal="left" wrapText="1"/>
    </xf>
    <xf numFmtId="0" fontId="15" fillId="4" borderId="0" xfId="0" applyFont="1" applyFill="1" applyAlignment="1">
      <alignment horizontal="left" wrapText="1"/>
    </xf>
    <xf numFmtId="0" fontId="2" fillId="4" borderId="4" xfId="3" applyFont="1" applyFill="1" applyBorder="1" applyAlignment="1">
      <alignment vertical="top"/>
    </xf>
    <xf numFmtId="3" fontId="5" fillId="4" borderId="4" xfId="3" applyNumberFormat="1" applyFont="1" applyFill="1" applyBorder="1" applyAlignment="1">
      <alignment vertical="top"/>
    </xf>
    <xf numFmtId="3" fontId="15" fillId="4" borderId="0" xfId="0" applyNumberFormat="1" applyFont="1" applyFill="1" applyAlignment="1">
      <alignment horizontal="left" wrapText="1"/>
    </xf>
    <xf numFmtId="0" fontId="14" fillId="7" borderId="6" xfId="3" applyFont="1" applyFill="1" applyBorder="1" applyAlignment="1">
      <alignment horizontal="center" vertical="center"/>
    </xf>
    <xf numFmtId="0" fontId="2" fillId="4" borderId="0" xfId="3" applyFont="1" applyFill="1" applyBorder="1" applyAlignment="1">
      <alignment horizontal="center"/>
    </xf>
    <xf numFmtId="0" fontId="17" fillId="7" borderId="9" xfId="0" applyFont="1" applyFill="1" applyBorder="1" applyAlignment="1">
      <alignment horizontal="center" vertical="center"/>
    </xf>
    <xf numFmtId="0" fontId="17" fillId="4" borderId="0" xfId="0" applyFont="1" applyFill="1" applyBorder="1" applyAlignment="1">
      <alignment horizontal="center"/>
    </xf>
    <xf numFmtId="0" fontId="2" fillId="4" borderId="1" xfId="0" applyFont="1" applyFill="1" applyBorder="1" applyAlignment="1"/>
    <xf numFmtId="0" fontId="15" fillId="4" borderId="2" xfId="0" applyFont="1" applyFill="1" applyBorder="1" applyAlignment="1"/>
    <xf numFmtId="3" fontId="24" fillId="4" borderId="0" xfId="0" applyNumberFormat="1" applyFont="1" applyFill="1" applyBorder="1" applyAlignment="1">
      <alignment vertical="top"/>
    </xf>
    <xf numFmtId="0" fontId="21" fillId="4" borderId="1" xfId="0" applyFont="1" applyFill="1" applyBorder="1" applyAlignment="1">
      <alignment horizontal="left" vertical="top"/>
    </xf>
    <xf numFmtId="3" fontId="21" fillId="4" borderId="0" xfId="0" applyNumberFormat="1" applyFont="1" applyFill="1" applyBorder="1" applyAlignment="1">
      <alignment vertical="top"/>
    </xf>
    <xf numFmtId="0" fontId="33" fillId="4" borderId="0" xfId="0" applyFont="1" applyFill="1" applyBorder="1" applyAlignment="1">
      <alignment vertical="top"/>
    </xf>
    <xf numFmtId="0" fontId="15" fillId="4" borderId="1" xfId="0" applyFont="1" applyFill="1" applyBorder="1"/>
    <xf numFmtId="3" fontId="21" fillId="4" borderId="0" xfId="2" applyNumberFormat="1" applyFont="1" applyFill="1" applyBorder="1" applyAlignment="1">
      <alignment vertical="top"/>
    </xf>
    <xf numFmtId="0" fontId="33" fillId="4" borderId="2" xfId="0" applyFont="1" applyFill="1" applyBorder="1" applyAlignment="1">
      <alignment vertical="top"/>
    </xf>
    <xf numFmtId="0" fontId="15" fillId="4" borderId="3" xfId="0" applyFont="1" applyFill="1" applyBorder="1"/>
    <xf numFmtId="0" fontId="15" fillId="4" borderId="4" xfId="0" applyFont="1" applyFill="1" applyBorder="1" applyAlignment="1"/>
    <xf numFmtId="0" fontId="5" fillId="4" borderId="4" xfId="0" applyFont="1" applyFill="1" applyBorder="1" applyAlignment="1"/>
    <xf numFmtId="0" fontId="5" fillId="4" borderId="0" xfId="0" applyFont="1" applyFill="1" applyBorder="1" applyAlignment="1"/>
    <xf numFmtId="0" fontId="12" fillId="4" borderId="0" xfId="0" applyFont="1" applyFill="1" applyBorder="1" applyAlignment="1" applyProtection="1">
      <protection locked="0"/>
    </xf>
    <xf numFmtId="3" fontId="15" fillId="4" borderId="0" xfId="0" applyNumberFormat="1" applyFont="1" applyFill="1"/>
    <xf numFmtId="3" fontId="18" fillId="4" borderId="0" xfId="0" applyNumberFormat="1" applyFont="1" applyFill="1" applyBorder="1" applyAlignment="1">
      <alignment horizontal="right" vertical="top"/>
    </xf>
    <xf numFmtId="3" fontId="15" fillId="4" borderId="4" xfId="0" applyNumberFormat="1" applyFont="1" applyFill="1" applyBorder="1"/>
    <xf numFmtId="1" fontId="15" fillId="4" borderId="0" xfId="0" applyNumberFormat="1" applyFont="1" applyFill="1"/>
    <xf numFmtId="3" fontId="5" fillId="4" borderId="0" xfId="0" applyNumberFormat="1" applyFont="1" applyFill="1" applyBorder="1"/>
    <xf numFmtId="3" fontId="15" fillId="4" borderId="0" xfId="0" applyNumberFormat="1" applyFont="1" applyFill="1" applyBorder="1"/>
    <xf numFmtId="43" fontId="15" fillId="4" borderId="0" xfId="0" applyNumberFormat="1" applyFont="1" applyFill="1" applyBorder="1"/>
    <xf numFmtId="0" fontId="14" fillId="7" borderId="6" xfId="3" applyFont="1" applyFill="1" applyBorder="1" applyAlignment="1">
      <alignment horizontal="center" vertical="center"/>
    </xf>
    <xf numFmtId="0" fontId="2" fillId="4" borderId="0" xfId="3" applyFont="1" applyFill="1" applyBorder="1" applyAlignment="1">
      <alignment horizontal="center"/>
    </xf>
    <xf numFmtId="0" fontId="2" fillId="4" borderId="4" xfId="0" applyNumberFormat="1" applyFont="1" applyFill="1" applyBorder="1" applyAlignment="1" applyProtection="1">
      <alignment horizontal="center"/>
      <protection locked="0"/>
    </xf>
    <xf numFmtId="0" fontId="5" fillId="4" borderId="0" xfId="0" applyFont="1" applyFill="1" applyBorder="1" applyAlignment="1">
      <alignment horizontal="left" vertical="top" wrapText="1"/>
    </xf>
    <xf numFmtId="0" fontId="2" fillId="4" borderId="0" xfId="0" applyFont="1" applyFill="1" applyBorder="1" applyAlignment="1">
      <alignment vertical="top" wrapText="1"/>
    </xf>
    <xf numFmtId="0" fontId="2" fillId="4" borderId="0" xfId="0" applyFont="1" applyFill="1" applyBorder="1" applyAlignment="1">
      <alignment horizontal="left" vertical="top" wrapText="1"/>
    </xf>
    <xf numFmtId="0" fontId="5" fillId="4" borderId="0" xfId="0" applyFont="1" applyFill="1" applyBorder="1" applyAlignment="1">
      <alignment horizontal="justify" vertical="top" wrapText="1"/>
    </xf>
    <xf numFmtId="0" fontId="21" fillId="4" borderId="0" xfId="0" applyFont="1" applyFill="1" applyBorder="1" applyAlignment="1">
      <alignment horizontal="left" vertical="top" wrapText="1"/>
    </xf>
    <xf numFmtId="0" fontId="5" fillId="4" borderId="0" xfId="0" applyFont="1" applyFill="1" applyBorder="1" applyAlignment="1" applyProtection="1">
      <alignment horizontal="center" vertical="top" wrapText="1"/>
      <protection locked="0"/>
    </xf>
    <xf numFmtId="0" fontId="21" fillId="4" borderId="0" xfId="0" applyFont="1" applyFill="1" applyBorder="1" applyAlignment="1">
      <alignment vertical="top" wrapText="1"/>
    </xf>
    <xf numFmtId="0" fontId="5" fillId="4" borderId="0" xfId="0" applyFont="1" applyFill="1" applyBorder="1" applyAlignment="1">
      <alignment horizontal="left" vertical="top"/>
    </xf>
    <xf numFmtId="0" fontId="5" fillId="4" borderId="4" xfId="0" applyFont="1" applyFill="1" applyBorder="1" applyAlignment="1" applyProtection="1">
      <alignment horizontal="center"/>
      <protection locked="0"/>
    </xf>
    <xf numFmtId="0" fontId="5" fillId="4" borderId="4" xfId="0" applyFont="1" applyFill="1" applyBorder="1" applyAlignment="1" applyProtection="1">
      <alignment horizontal="center" vertical="center"/>
      <protection locked="0"/>
    </xf>
    <xf numFmtId="0" fontId="15" fillId="4" borderId="7" xfId="0" applyFont="1" applyFill="1" applyBorder="1" applyAlignment="1" applyProtection="1">
      <alignment horizontal="center"/>
      <protection locked="0"/>
    </xf>
    <xf numFmtId="0" fontId="2" fillId="4" borderId="0" xfId="0" applyFont="1" applyFill="1" applyBorder="1" applyAlignment="1">
      <alignment horizontal="center"/>
    </xf>
    <xf numFmtId="0" fontId="2" fillId="4" borderId="0" xfId="1" applyNumberFormat="1" applyFont="1" applyFill="1" applyBorder="1" applyAlignment="1">
      <alignment horizontal="center" vertical="center"/>
    </xf>
    <xf numFmtId="0" fontId="23" fillId="4" borderId="0" xfId="0" applyFont="1" applyFill="1" applyBorder="1" applyAlignment="1">
      <alignment horizontal="center" vertical="center" wrapText="1"/>
    </xf>
    <xf numFmtId="0" fontId="17" fillId="7" borderId="11" xfId="3" applyFont="1" applyFill="1" applyBorder="1" applyAlignment="1">
      <alignment horizontal="center" vertical="center"/>
    </xf>
    <xf numFmtId="0" fontId="17" fillId="7" borderId="1" xfId="3" applyFont="1" applyFill="1" applyBorder="1" applyAlignment="1">
      <alignment horizontal="center" vertical="center"/>
    </xf>
    <xf numFmtId="0" fontId="14" fillId="7" borderId="7" xfId="3" applyFont="1" applyFill="1" applyBorder="1" applyAlignment="1">
      <alignment horizontal="center" vertical="center"/>
    </xf>
    <xf numFmtId="0" fontId="14" fillId="7" borderId="0" xfId="3" applyFont="1" applyFill="1" applyBorder="1" applyAlignment="1">
      <alignment horizontal="center" vertical="center"/>
    </xf>
    <xf numFmtId="0" fontId="20" fillId="7" borderId="7" xfId="3" applyFont="1" applyFill="1" applyBorder="1" applyAlignment="1">
      <alignment horizontal="right" vertical="top"/>
    </xf>
    <xf numFmtId="0" fontId="20" fillId="7" borderId="0" xfId="3" applyFont="1" applyFill="1" applyBorder="1" applyAlignment="1">
      <alignment horizontal="right" vertical="top"/>
    </xf>
    <xf numFmtId="0" fontId="5" fillId="4" borderId="4" xfId="0" applyFont="1" applyFill="1" applyBorder="1" applyAlignment="1">
      <alignment horizontal="left" vertical="top" wrapText="1"/>
    </xf>
    <xf numFmtId="0" fontId="1" fillId="3" borderId="0" xfId="0" applyFont="1" applyFill="1" applyBorder="1" applyAlignment="1">
      <alignment horizontal="center" vertical="center" wrapText="1"/>
    </xf>
    <xf numFmtId="0" fontId="9" fillId="3" borderId="0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left" vertical="top" wrapText="1"/>
    </xf>
    <xf numFmtId="0" fontId="6" fillId="3" borderId="14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left" vertical="top" wrapText="1"/>
    </xf>
    <xf numFmtId="0" fontId="2" fillId="2" borderId="12" xfId="3" applyFont="1" applyFill="1" applyBorder="1" applyAlignment="1">
      <alignment horizontal="center" vertical="center"/>
    </xf>
    <xf numFmtId="0" fontId="2" fillId="2" borderId="13" xfId="3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left" vertical="top" wrapText="1"/>
    </xf>
    <xf numFmtId="0" fontId="2" fillId="3" borderId="0" xfId="0" applyFont="1" applyFill="1" applyBorder="1" applyAlignment="1">
      <alignment horizontal="right" vertical="distributed" wrapText="1"/>
    </xf>
    <xf numFmtId="0" fontId="6" fillId="3" borderId="15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2" fillId="4" borderId="1" xfId="1" applyNumberFormat="1" applyFont="1" applyFill="1" applyBorder="1" applyAlignment="1">
      <alignment horizontal="center" vertical="center"/>
    </xf>
    <xf numFmtId="0" fontId="2" fillId="4" borderId="2" xfId="1" applyNumberFormat="1" applyFont="1" applyFill="1" applyBorder="1" applyAlignment="1">
      <alignment horizontal="center" vertical="center"/>
    </xf>
    <xf numFmtId="0" fontId="2" fillId="4" borderId="1" xfId="1" applyNumberFormat="1" applyFont="1" applyFill="1" applyBorder="1" applyAlignment="1">
      <alignment horizontal="center" vertical="top"/>
    </xf>
    <xf numFmtId="0" fontId="2" fillId="4" borderId="0" xfId="1" applyNumberFormat="1" applyFont="1" applyFill="1" applyBorder="1" applyAlignment="1">
      <alignment horizontal="center" vertical="top"/>
    </xf>
    <xf numFmtId="0" fontId="2" fillId="4" borderId="2" xfId="1" applyNumberFormat="1" applyFont="1" applyFill="1" applyBorder="1" applyAlignment="1">
      <alignment horizontal="center" vertical="top"/>
    </xf>
    <xf numFmtId="0" fontId="16" fillId="4" borderId="0" xfId="0" applyFont="1" applyFill="1" applyBorder="1" applyAlignment="1">
      <alignment horizontal="left" vertical="top"/>
    </xf>
    <xf numFmtId="0" fontId="14" fillId="7" borderId="7" xfId="3" applyFont="1" applyFill="1" applyBorder="1" applyAlignment="1">
      <alignment horizontal="center" vertical="center" wrapText="1"/>
    </xf>
    <xf numFmtId="0" fontId="14" fillId="7" borderId="4" xfId="3" applyFont="1" applyFill="1" applyBorder="1" applyAlignment="1">
      <alignment horizontal="center" vertical="center" wrapText="1"/>
    </xf>
    <xf numFmtId="0" fontId="15" fillId="4" borderId="0" xfId="0" applyFont="1" applyFill="1" applyBorder="1" applyAlignment="1">
      <alignment horizontal="right"/>
    </xf>
    <xf numFmtId="0" fontId="15" fillId="4" borderId="0" xfId="0" applyFont="1" applyFill="1" applyBorder="1" applyAlignment="1">
      <alignment horizontal="left"/>
    </xf>
    <xf numFmtId="0" fontId="15" fillId="4" borderId="0" xfId="0" applyFont="1" applyFill="1" applyBorder="1" applyAlignment="1">
      <alignment horizontal="left" vertical="top"/>
    </xf>
    <xf numFmtId="0" fontId="15" fillId="4" borderId="3" xfId="0" applyFont="1" applyFill="1" applyBorder="1" applyAlignment="1">
      <alignment horizontal="center" vertical="top"/>
    </xf>
    <xf numFmtId="0" fontId="15" fillId="4" borderId="4" xfId="0" applyFont="1" applyFill="1" applyBorder="1" applyAlignment="1">
      <alignment horizontal="center" vertical="top"/>
    </xf>
    <xf numFmtId="0" fontId="15" fillId="4" borderId="5" xfId="0" applyFont="1" applyFill="1" applyBorder="1" applyAlignment="1">
      <alignment horizontal="center" vertical="top"/>
    </xf>
    <xf numFmtId="0" fontId="5" fillId="4" borderId="4" xfId="0" applyFont="1" applyFill="1" applyBorder="1" applyAlignment="1" applyProtection="1">
      <alignment horizontal="center" vertical="top"/>
      <protection locked="0"/>
    </xf>
    <xf numFmtId="0" fontId="15" fillId="4" borderId="4" xfId="0" applyFont="1" applyFill="1" applyBorder="1" applyAlignment="1" applyProtection="1">
      <alignment horizontal="center"/>
      <protection locked="0"/>
    </xf>
    <xf numFmtId="0" fontId="15" fillId="4" borderId="0" xfId="0" applyFont="1" applyFill="1" applyBorder="1" applyAlignment="1" applyProtection="1">
      <alignment horizontal="center"/>
      <protection locked="0"/>
    </xf>
    <xf numFmtId="0" fontId="2" fillId="4" borderId="0" xfId="1" applyNumberFormat="1" applyFont="1" applyFill="1" applyBorder="1" applyAlignment="1" applyProtection="1">
      <alignment horizontal="center" vertical="top"/>
    </xf>
    <xf numFmtId="0" fontId="2" fillId="4" borderId="2" xfId="1" applyNumberFormat="1" applyFont="1" applyFill="1" applyBorder="1" applyAlignment="1" applyProtection="1">
      <alignment horizontal="center" vertical="top"/>
    </xf>
    <xf numFmtId="0" fontId="2" fillId="4" borderId="0" xfId="3" applyFont="1" applyFill="1" applyBorder="1" applyAlignment="1" applyProtection="1">
      <alignment horizontal="center"/>
    </xf>
    <xf numFmtId="0" fontId="2" fillId="4" borderId="0" xfId="0" applyFont="1" applyFill="1" applyBorder="1" applyAlignment="1" applyProtection="1">
      <alignment horizontal="right"/>
    </xf>
    <xf numFmtId="0" fontId="5" fillId="4" borderId="0" xfId="0" applyNumberFormat="1" applyFont="1" applyFill="1" applyBorder="1" applyAlignment="1" applyProtection="1">
      <alignment horizontal="left"/>
    </xf>
    <xf numFmtId="0" fontId="2" fillId="4" borderId="0" xfId="1" applyNumberFormat="1" applyFont="1" applyFill="1" applyBorder="1" applyAlignment="1" applyProtection="1">
      <alignment horizontal="center" vertical="center"/>
    </xf>
    <xf numFmtId="0" fontId="14" fillId="7" borderId="6" xfId="3" applyFont="1" applyFill="1" applyBorder="1" applyAlignment="1" applyProtection="1">
      <alignment horizontal="center" vertical="center"/>
    </xf>
    <xf numFmtId="0" fontId="2" fillId="4" borderId="2" xfId="1" applyNumberFormat="1" applyFont="1" applyFill="1" applyBorder="1" applyAlignment="1" applyProtection="1">
      <alignment horizontal="center" vertical="center"/>
    </xf>
    <xf numFmtId="0" fontId="21" fillId="4" borderId="0" xfId="0" applyFont="1" applyFill="1" applyBorder="1" applyAlignment="1" applyProtection="1">
      <alignment horizontal="left" vertical="top"/>
    </xf>
    <xf numFmtId="0" fontId="2" fillId="4" borderId="0" xfId="0" applyFont="1" applyFill="1" applyBorder="1" applyAlignment="1" applyProtection="1">
      <alignment horizontal="left" vertical="top"/>
    </xf>
    <xf numFmtId="0" fontId="2" fillId="4" borderId="0" xfId="0" applyFont="1" applyFill="1" applyBorder="1" applyAlignment="1" applyProtection="1">
      <alignment horizontal="center" vertical="top"/>
    </xf>
    <xf numFmtId="0" fontId="5" fillId="4" borderId="0" xfId="0" applyFont="1" applyFill="1" applyBorder="1" applyAlignment="1" applyProtection="1">
      <alignment horizontal="left" vertical="top"/>
    </xf>
    <xf numFmtId="0" fontId="21" fillId="4" borderId="4" xfId="0" applyFont="1" applyFill="1" applyBorder="1" applyAlignment="1" applyProtection="1">
      <alignment horizontal="left" vertical="top"/>
    </xf>
    <xf numFmtId="0" fontId="15" fillId="4" borderId="0" xfId="0" applyFont="1" applyFill="1" applyAlignment="1" applyProtection="1">
      <alignment horizontal="right"/>
      <protection locked="0"/>
    </xf>
    <xf numFmtId="0" fontId="15" fillId="4" borderId="0" xfId="0" applyFont="1" applyFill="1" applyAlignment="1" applyProtection="1">
      <alignment horizontal="left"/>
      <protection locked="0"/>
    </xf>
    <xf numFmtId="0" fontId="5" fillId="4" borderId="0" xfId="0" applyNumberFormat="1" applyFont="1" applyFill="1" applyBorder="1" applyAlignment="1" applyProtection="1">
      <alignment horizontal="left"/>
      <protection locked="0"/>
    </xf>
    <xf numFmtId="0" fontId="16" fillId="4" borderId="0" xfId="0" applyFont="1" applyFill="1" applyBorder="1" applyAlignment="1">
      <alignment horizontal="left" vertical="top" wrapText="1"/>
    </xf>
    <xf numFmtId="0" fontId="2" fillId="4" borderId="14" xfId="0" applyFont="1" applyFill="1" applyBorder="1" applyAlignment="1">
      <alignment horizontal="left" vertical="top"/>
    </xf>
    <xf numFmtId="0" fontId="2" fillId="4" borderId="4" xfId="0" applyFont="1" applyFill="1" applyBorder="1" applyAlignment="1">
      <alignment horizontal="left" vertical="top"/>
    </xf>
    <xf numFmtId="3" fontId="5" fillId="4" borderId="4" xfId="0" applyNumberFormat="1" applyFont="1" applyFill="1" applyBorder="1" applyAlignment="1" applyProtection="1">
      <alignment horizontal="center" vertical="center"/>
      <protection locked="0"/>
    </xf>
    <xf numFmtId="0" fontId="14" fillId="7" borderId="6" xfId="0" applyFont="1" applyFill="1" applyBorder="1" applyAlignment="1">
      <alignment horizontal="center" vertical="center"/>
    </xf>
    <xf numFmtId="0" fontId="2" fillId="4" borderId="0" xfId="3" applyFont="1" applyFill="1" applyBorder="1" applyAlignment="1">
      <alignment horizontal="left" vertical="top"/>
    </xf>
    <xf numFmtId="0" fontId="5" fillId="4" borderId="0" xfId="3" applyFont="1" applyFill="1" applyBorder="1" applyAlignment="1">
      <alignment horizontal="left" vertical="top" wrapText="1"/>
    </xf>
    <xf numFmtId="0" fontId="5" fillId="4" borderId="0" xfId="3" applyFont="1" applyFill="1" applyBorder="1" applyAlignment="1">
      <alignment horizontal="left" vertical="top"/>
    </xf>
    <xf numFmtId="0" fontId="2" fillId="4" borderId="0" xfId="3" applyFont="1" applyFill="1" applyBorder="1" applyAlignment="1">
      <alignment horizontal="left" vertical="top" wrapText="1"/>
    </xf>
    <xf numFmtId="43" fontId="5" fillId="4" borderId="4" xfId="2" applyFont="1" applyFill="1" applyBorder="1" applyAlignment="1" applyProtection="1">
      <alignment horizontal="center"/>
      <protection locked="0"/>
    </xf>
  </cellXfs>
  <cellStyles count="9">
    <cellStyle name="=C:\WINNT\SYSTEM32\COMMAND.COM" xfId="1"/>
    <cellStyle name="Millares" xfId="2" builtinId="3"/>
    <cellStyle name="Millares 2" xfId="5"/>
    <cellStyle name="Millares 2 2" xfId="7"/>
    <cellStyle name="Millares 3" xfId="6"/>
    <cellStyle name="Normal" xfId="0" builtinId="0"/>
    <cellStyle name="Normal 2" xfId="3"/>
    <cellStyle name="Normal 2 2" xfId="8"/>
    <cellStyle name="Normal 9" xfId="4"/>
  </cellStyles>
  <dxfs count="2">
    <dxf>
      <font>
        <color rgb="FFCC0000"/>
      </font>
    </dxf>
    <dxf>
      <font>
        <color rgb="FFCC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5"/>
  <sheetViews>
    <sheetView zoomScale="80" zoomScaleNormal="80" workbookViewId="0">
      <selection activeCell="E20" sqref="E20"/>
    </sheetView>
  </sheetViews>
  <sheetFormatPr baseColWidth="10" defaultRowHeight="12"/>
  <cols>
    <col min="1" max="1" width="4.28515625" style="17" customWidth="1"/>
    <col min="2" max="2" width="24.28515625" style="17" customWidth="1"/>
    <col min="3" max="3" width="23.7109375" style="17" customWidth="1"/>
    <col min="4" max="5" width="20.5703125" style="17" customWidth="1"/>
    <col min="6" max="6" width="7.7109375" style="17" customWidth="1"/>
    <col min="7" max="7" width="27.140625" style="145" customWidth="1"/>
    <col min="8" max="8" width="33.85546875" style="145" customWidth="1"/>
    <col min="9" max="10" width="20.5703125" style="17" customWidth="1"/>
    <col min="11" max="11" width="4.28515625" style="17" customWidth="1"/>
    <col min="12" max="16384" width="11.42578125" style="17"/>
  </cols>
  <sheetData>
    <row r="1" spans="1:12" s="30" customFormat="1">
      <c r="B1" s="88"/>
      <c r="C1" s="274" t="s">
        <v>214</v>
      </c>
      <c r="D1" s="274"/>
      <c r="E1" s="274"/>
      <c r="F1" s="274"/>
      <c r="G1" s="274"/>
      <c r="H1" s="274"/>
      <c r="I1" s="274"/>
      <c r="J1" s="88"/>
      <c r="K1" s="88"/>
    </row>
    <row r="2" spans="1:12">
      <c r="B2" s="89"/>
      <c r="C2" s="274" t="s">
        <v>80</v>
      </c>
      <c r="D2" s="274"/>
      <c r="E2" s="274"/>
      <c r="F2" s="274"/>
      <c r="G2" s="274"/>
      <c r="H2" s="274"/>
      <c r="I2" s="274"/>
      <c r="J2" s="89"/>
      <c r="K2" s="89"/>
    </row>
    <row r="3" spans="1:12">
      <c r="B3" s="89"/>
      <c r="C3" s="274" t="s">
        <v>215</v>
      </c>
      <c r="D3" s="274"/>
      <c r="E3" s="274"/>
      <c r="F3" s="274"/>
      <c r="G3" s="274"/>
      <c r="H3" s="274"/>
      <c r="I3" s="274"/>
      <c r="J3" s="89"/>
      <c r="K3" s="89"/>
    </row>
    <row r="4" spans="1:12">
      <c r="B4" s="89"/>
      <c r="C4" s="274" t="s">
        <v>1</v>
      </c>
      <c r="D4" s="274"/>
      <c r="E4" s="274"/>
      <c r="F4" s="274"/>
      <c r="G4" s="274"/>
      <c r="H4" s="274"/>
      <c r="I4" s="274"/>
      <c r="J4" s="89"/>
      <c r="K4" s="89"/>
    </row>
    <row r="5" spans="1:12" ht="6" customHeight="1">
      <c r="A5" s="249"/>
      <c r="B5" s="249"/>
      <c r="C5" s="93"/>
      <c r="D5" s="93"/>
      <c r="E5" s="93"/>
      <c r="F5" s="93"/>
      <c r="G5" s="93"/>
      <c r="H5" s="93"/>
      <c r="I5" s="30"/>
      <c r="J5" s="30"/>
      <c r="K5" s="30"/>
    </row>
    <row r="6" spans="1:12" ht="16.5" customHeight="1">
      <c r="A6" s="249"/>
      <c r="B6" s="36" t="s">
        <v>4</v>
      </c>
      <c r="C6" s="275" t="s">
        <v>213</v>
      </c>
      <c r="D6" s="275"/>
      <c r="E6" s="275"/>
      <c r="F6" s="275"/>
      <c r="G6" s="275"/>
      <c r="H6" s="275"/>
      <c r="I6" s="275"/>
      <c r="J6" s="25"/>
      <c r="K6" s="30"/>
    </row>
    <row r="7" spans="1:12" s="30" customFormat="1" ht="3" customHeight="1">
      <c r="A7" s="249"/>
      <c r="B7" s="92"/>
      <c r="C7" s="92"/>
      <c r="D7" s="92"/>
      <c r="E7" s="92"/>
      <c r="F7" s="93"/>
      <c r="G7" s="87"/>
      <c r="H7" s="87"/>
    </row>
    <row r="8" spans="1:12" s="30" customFormat="1" ht="3" customHeight="1">
      <c r="A8" s="94"/>
      <c r="B8" s="94"/>
      <c r="C8" s="94"/>
      <c r="D8" s="95"/>
      <c r="E8" s="95"/>
      <c r="F8" s="96"/>
      <c r="G8" s="87"/>
      <c r="H8" s="87"/>
    </row>
    <row r="9" spans="1:12" s="251" customFormat="1" ht="20.100000000000001" customHeight="1">
      <c r="A9" s="250"/>
      <c r="B9" s="273" t="s">
        <v>76</v>
      </c>
      <c r="C9" s="273"/>
      <c r="D9" s="98">
        <v>2016</v>
      </c>
      <c r="E9" s="98">
        <v>2015</v>
      </c>
      <c r="F9" s="248"/>
      <c r="G9" s="273" t="s">
        <v>76</v>
      </c>
      <c r="H9" s="273"/>
      <c r="I9" s="98">
        <v>2016</v>
      </c>
      <c r="J9" s="98">
        <v>2015</v>
      </c>
      <c r="K9" s="100"/>
    </row>
    <row r="10" spans="1:12" s="30" customFormat="1" ht="3" customHeight="1">
      <c r="A10" s="101"/>
      <c r="B10" s="102"/>
      <c r="C10" s="102"/>
      <c r="D10" s="103"/>
      <c r="E10" s="103"/>
      <c r="F10" s="87"/>
      <c r="G10" s="87"/>
      <c r="H10" s="87"/>
      <c r="K10" s="45"/>
    </row>
    <row r="11" spans="1:12" s="145" customFormat="1">
      <c r="A11" s="252"/>
      <c r="B11" s="277" t="s">
        <v>81</v>
      </c>
      <c r="C11" s="277"/>
      <c r="D11" s="51"/>
      <c r="E11" s="51"/>
      <c r="F11" s="31"/>
      <c r="G11" s="277" t="s">
        <v>82</v>
      </c>
      <c r="H11" s="277"/>
      <c r="I11" s="51"/>
      <c r="J11" s="51"/>
      <c r="K11" s="253"/>
    </row>
    <row r="12" spans="1:12">
      <c r="A12" s="108"/>
      <c r="B12" s="278" t="s">
        <v>83</v>
      </c>
      <c r="C12" s="278"/>
      <c r="D12" s="52">
        <f>SUM(D13:D20)</f>
        <v>2120284.87</v>
      </c>
      <c r="E12" s="52">
        <f>SUM(E13:E20)</f>
        <v>11001064</v>
      </c>
      <c r="F12" s="31"/>
      <c r="G12" s="277" t="s">
        <v>84</v>
      </c>
      <c r="H12" s="277"/>
      <c r="I12" s="52">
        <f>SUM(I13:I15)</f>
        <v>1546378.73</v>
      </c>
      <c r="J12" s="52">
        <f>SUM(J13:J15)</f>
        <v>8894032</v>
      </c>
      <c r="K12" s="141"/>
    </row>
    <row r="13" spans="1:12">
      <c r="A13" s="106"/>
      <c r="B13" s="276" t="s">
        <v>85</v>
      </c>
      <c r="C13" s="276"/>
      <c r="D13" s="142">
        <v>0</v>
      </c>
      <c r="E13" s="142">
        <v>0</v>
      </c>
      <c r="F13" s="31"/>
      <c r="G13" s="276" t="s">
        <v>86</v>
      </c>
      <c r="H13" s="276"/>
      <c r="I13" s="142">
        <v>1421552.7</v>
      </c>
      <c r="J13" s="142">
        <v>7008738</v>
      </c>
      <c r="K13" s="141"/>
      <c r="L13" s="269"/>
    </row>
    <row r="14" spans="1:12">
      <c r="A14" s="106"/>
      <c r="B14" s="276" t="s">
        <v>87</v>
      </c>
      <c r="C14" s="276"/>
      <c r="D14" s="142">
        <v>0</v>
      </c>
      <c r="E14" s="142">
        <v>0</v>
      </c>
      <c r="F14" s="31"/>
      <c r="G14" s="276" t="s">
        <v>88</v>
      </c>
      <c r="H14" s="276"/>
      <c r="I14" s="142">
        <v>11486</v>
      </c>
      <c r="J14" s="142">
        <v>977471</v>
      </c>
      <c r="K14" s="141"/>
      <c r="L14" s="269"/>
    </row>
    <row r="15" spans="1:12" ht="12" customHeight="1">
      <c r="A15" s="106"/>
      <c r="B15" s="276" t="s">
        <v>89</v>
      </c>
      <c r="C15" s="276"/>
      <c r="D15" s="142">
        <v>0</v>
      </c>
      <c r="E15" s="142">
        <v>0</v>
      </c>
      <c r="F15" s="31"/>
      <c r="G15" s="276" t="s">
        <v>90</v>
      </c>
      <c r="H15" s="276"/>
      <c r="I15" s="142">
        <v>113340.03</v>
      </c>
      <c r="J15" s="142">
        <v>907823</v>
      </c>
      <c r="K15" s="141"/>
      <c r="L15" s="269"/>
    </row>
    <row r="16" spans="1:12">
      <c r="A16" s="106"/>
      <c r="B16" s="276" t="s">
        <v>91</v>
      </c>
      <c r="C16" s="276"/>
      <c r="D16" s="142">
        <v>0</v>
      </c>
      <c r="E16" s="142">
        <v>0</v>
      </c>
      <c r="F16" s="31"/>
      <c r="G16" s="50"/>
      <c r="H16" s="48"/>
      <c r="I16" s="254"/>
      <c r="J16" s="254"/>
      <c r="K16" s="141"/>
      <c r="L16" s="269"/>
    </row>
    <row r="17" spans="1:12">
      <c r="A17" s="106"/>
      <c r="B17" s="276" t="s">
        <v>92</v>
      </c>
      <c r="C17" s="276"/>
      <c r="D17" s="142">
        <v>43482.86</v>
      </c>
      <c r="E17" s="142">
        <v>174953</v>
      </c>
      <c r="F17" s="31"/>
      <c r="G17" s="277" t="s">
        <v>195</v>
      </c>
      <c r="H17" s="277"/>
      <c r="I17" s="52">
        <f>SUM(I18:I26)</f>
        <v>0</v>
      </c>
      <c r="J17" s="52">
        <f>SUM(J18:J26)</f>
        <v>8700</v>
      </c>
      <c r="K17" s="141"/>
      <c r="L17" s="269"/>
    </row>
    <row r="18" spans="1:12">
      <c r="A18" s="106"/>
      <c r="B18" s="276" t="s">
        <v>93</v>
      </c>
      <c r="C18" s="276"/>
      <c r="D18" s="142">
        <v>0</v>
      </c>
      <c r="E18" s="142">
        <v>0</v>
      </c>
      <c r="F18" s="31"/>
      <c r="G18" s="276" t="s">
        <v>94</v>
      </c>
      <c r="H18" s="276"/>
      <c r="I18" s="142">
        <v>0</v>
      </c>
      <c r="J18" s="142">
        <v>0</v>
      </c>
      <c r="K18" s="141"/>
    </row>
    <row r="19" spans="1:12">
      <c r="A19" s="106"/>
      <c r="B19" s="276" t="s">
        <v>95</v>
      </c>
      <c r="C19" s="276"/>
      <c r="D19" s="142">
        <v>2076802.01</v>
      </c>
      <c r="E19" s="142">
        <v>10826111</v>
      </c>
      <c r="F19" s="31"/>
      <c r="G19" s="276" t="s">
        <v>96</v>
      </c>
      <c r="H19" s="276"/>
      <c r="I19" s="142">
        <v>0</v>
      </c>
      <c r="J19" s="142">
        <v>0</v>
      </c>
      <c r="K19" s="141"/>
    </row>
    <row r="20" spans="1:12" ht="52.5" customHeight="1">
      <c r="A20" s="106"/>
      <c r="B20" s="279" t="s">
        <v>97</v>
      </c>
      <c r="C20" s="279"/>
      <c r="D20" s="142">
        <v>0</v>
      </c>
      <c r="E20" s="142">
        <v>0</v>
      </c>
      <c r="F20" s="31"/>
      <c r="G20" s="276" t="s">
        <v>98</v>
      </c>
      <c r="H20" s="276"/>
      <c r="I20" s="142">
        <v>0</v>
      </c>
      <c r="J20" s="142">
        <v>0</v>
      </c>
      <c r="K20" s="141"/>
    </row>
    <row r="21" spans="1:12">
      <c r="A21" s="108"/>
      <c r="B21" s="50"/>
      <c r="C21" s="48"/>
      <c r="D21" s="254"/>
      <c r="E21" s="254"/>
      <c r="F21" s="31"/>
      <c r="G21" s="276" t="s">
        <v>99</v>
      </c>
      <c r="H21" s="276"/>
      <c r="I21" s="142">
        <v>0</v>
      </c>
      <c r="J21" s="142">
        <v>8700</v>
      </c>
      <c r="K21" s="141"/>
    </row>
    <row r="22" spans="1:12" ht="34.5" customHeight="1">
      <c r="A22" s="108"/>
      <c r="B22" s="278" t="s">
        <v>100</v>
      </c>
      <c r="C22" s="278"/>
      <c r="D22" s="52">
        <f>SUM(D23:D24)</f>
        <v>220001</v>
      </c>
      <c r="E22" s="52">
        <f>SUM(E23:E24)</f>
        <v>1100000</v>
      </c>
      <c r="F22" s="31"/>
      <c r="G22" s="276" t="s">
        <v>101</v>
      </c>
      <c r="H22" s="276"/>
      <c r="I22" s="142">
        <v>0</v>
      </c>
      <c r="J22" s="142">
        <v>0</v>
      </c>
      <c r="K22" s="141"/>
    </row>
    <row r="23" spans="1:12">
      <c r="A23" s="106"/>
      <c r="B23" s="276" t="s">
        <v>102</v>
      </c>
      <c r="C23" s="276"/>
      <c r="D23" s="55">
        <v>220001</v>
      </c>
      <c r="E23" s="55">
        <v>1100000</v>
      </c>
      <c r="F23" s="31"/>
      <c r="G23" s="276" t="s">
        <v>103</v>
      </c>
      <c r="H23" s="276"/>
      <c r="I23" s="142">
        <v>0</v>
      </c>
      <c r="J23" s="142">
        <v>0</v>
      </c>
      <c r="K23" s="141"/>
    </row>
    <row r="24" spans="1:12">
      <c r="A24" s="106"/>
      <c r="B24" s="276" t="s">
        <v>194</v>
      </c>
      <c r="C24" s="276"/>
      <c r="D24" s="142">
        <v>0</v>
      </c>
      <c r="E24" s="142">
        <v>0</v>
      </c>
      <c r="F24" s="31"/>
      <c r="G24" s="276" t="s">
        <v>104</v>
      </c>
      <c r="H24" s="276"/>
      <c r="I24" s="142">
        <v>0</v>
      </c>
      <c r="J24" s="142">
        <v>0</v>
      </c>
      <c r="K24" s="141"/>
    </row>
    <row r="25" spans="1:12">
      <c r="A25" s="108"/>
      <c r="B25" s="50"/>
      <c r="C25" s="48"/>
      <c r="D25" s="254"/>
      <c r="E25" s="254"/>
      <c r="F25" s="31"/>
      <c r="G25" s="276" t="s">
        <v>105</v>
      </c>
      <c r="H25" s="276"/>
      <c r="I25" s="142">
        <v>0</v>
      </c>
      <c r="J25" s="142">
        <v>0</v>
      </c>
      <c r="K25" s="141"/>
    </row>
    <row r="26" spans="1:12">
      <c r="A26" s="106"/>
      <c r="B26" s="278" t="s">
        <v>106</v>
      </c>
      <c r="C26" s="278"/>
      <c r="D26" s="52">
        <f>SUM(D27:D31)</f>
        <v>0</v>
      </c>
      <c r="E26" s="52">
        <v>0</v>
      </c>
      <c r="F26" s="31"/>
      <c r="G26" s="276" t="s">
        <v>107</v>
      </c>
      <c r="H26" s="276"/>
      <c r="I26" s="142">
        <v>0</v>
      </c>
      <c r="J26" s="142">
        <v>0</v>
      </c>
      <c r="K26" s="141"/>
    </row>
    <row r="27" spans="1:12">
      <c r="A27" s="106"/>
      <c r="B27" s="276" t="s">
        <v>108</v>
      </c>
      <c r="C27" s="276"/>
      <c r="D27" s="142">
        <v>0</v>
      </c>
      <c r="E27" s="142">
        <v>0</v>
      </c>
      <c r="F27" s="31"/>
      <c r="G27" s="50"/>
      <c r="H27" s="48"/>
      <c r="I27" s="254"/>
      <c r="J27" s="254"/>
      <c r="K27" s="141"/>
    </row>
    <row r="28" spans="1:12">
      <c r="A28" s="106"/>
      <c r="B28" s="276" t="s">
        <v>109</v>
      </c>
      <c r="C28" s="276"/>
      <c r="D28" s="142">
        <v>0</v>
      </c>
      <c r="E28" s="142">
        <v>0</v>
      </c>
      <c r="F28" s="31"/>
      <c r="G28" s="278" t="s">
        <v>102</v>
      </c>
      <c r="H28" s="278"/>
      <c r="I28" s="52">
        <f>SUM(I29:I31)</f>
        <v>0</v>
      </c>
      <c r="J28" s="52">
        <f>SUM(J29:J31)</f>
        <v>0</v>
      </c>
      <c r="K28" s="141"/>
    </row>
    <row r="29" spans="1:12" ht="26.25" customHeight="1">
      <c r="A29" s="106"/>
      <c r="B29" s="279" t="s">
        <v>110</v>
      </c>
      <c r="C29" s="279"/>
      <c r="D29" s="142">
        <v>0</v>
      </c>
      <c r="E29" s="142">
        <v>0</v>
      </c>
      <c r="F29" s="31"/>
      <c r="G29" s="276" t="s">
        <v>111</v>
      </c>
      <c r="H29" s="276"/>
      <c r="I29" s="142">
        <v>0</v>
      </c>
      <c r="J29" s="142">
        <v>0</v>
      </c>
      <c r="K29" s="141"/>
    </row>
    <row r="30" spans="1:12">
      <c r="A30" s="106"/>
      <c r="B30" s="276" t="s">
        <v>112</v>
      </c>
      <c r="C30" s="276"/>
      <c r="D30" s="142">
        <v>0</v>
      </c>
      <c r="E30" s="142">
        <v>0</v>
      </c>
      <c r="F30" s="31"/>
      <c r="G30" s="276" t="s">
        <v>50</v>
      </c>
      <c r="H30" s="276"/>
      <c r="I30" s="142">
        <v>0</v>
      </c>
      <c r="J30" s="142">
        <v>0</v>
      </c>
      <c r="K30" s="141"/>
    </row>
    <row r="31" spans="1:12">
      <c r="A31" s="106"/>
      <c r="B31" s="276" t="s">
        <v>113</v>
      </c>
      <c r="C31" s="276"/>
      <c r="D31" s="142">
        <v>0</v>
      </c>
      <c r="E31" s="142">
        <v>0</v>
      </c>
      <c r="F31" s="31"/>
      <c r="G31" s="276" t="s">
        <v>114</v>
      </c>
      <c r="H31" s="276"/>
      <c r="I31" s="142">
        <v>0</v>
      </c>
      <c r="J31" s="142">
        <v>0</v>
      </c>
      <c r="K31" s="141"/>
    </row>
    <row r="32" spans="1:12">
      <c r="A32" s="108"/>
      <c r="B32" s="50"/>
      <c r="C32" s="54"/>
      <c r="D32" s="51"/>
      <c r="E32" s="51"/>
      <c r="F32" s="31"/>
      <c r="G32" s="50"/>
      <c r="H32" s="48"/>
      <c r="I32" s="254"/>
      <c r="J32" s="254"/>
      <c r="K32" s="141"/>
    </row>
    <row r="33" spans="1:11">
      <c r="A33" s="255"/>
      <c r="B33" s="280" t="s">
        <v>115</v>
      </c>
      <c r="C33" s="280"/>
      <c r="D33" s="256">
        <f>D12+D22+D26</f>
        <v>2340285.87</v>
      </c>
      <c r="E33" s="256">
        <f>E12+E22+E26</f>
        <v>12101064</v>
      </c>
      <c r="F33" s="257"/>
      <c r="G33" s="277" t="s">
        <v>116</v>
      </c>
      <c r="H33" s="277"/>
      <c r="I33" s="62">
        <f>SUM(I34:I38)</f>
        <v>0</v>
      </c>
      <c r="J33" s="62">
        <f>SUM(J34:J38)</f>
        <v>0</v>
      </c>
      <c r="K33" s="141"/>
    </row>
    <row r="34" spans="1:11">
      <c r="A34" s="108"/>
      <c r="B34" s="280"/>
      <c r="C34" s="280"/>
      <c r="D34" s="51"/>
      <c r="E34" s="51"/>
      <c r="F34" s="31"/>
      <c r="G34" s="276" t="s">
        <v>117</v>
      </c>
      <c r="H34" s="276"/>
      <c r="I34" s="142">
        <v>0</v>
      </c>
      <c r="J34" s="142">
        <v>0</v>
      </c>
      <c r="K34" s="141"/>
    </row>
    <row r="35" spans="1:11">
      <c r="A35" s="258"/>
      <c r="B35" s="31"/>
      <c r="C35" s="31"/>
      <c r="D35" s="31"/>
      <c r="E35" s="31"/>
      <c r="F35" s="31"/>
      <c r="G35" s="276" t="s">
        <v>118</v>
      </c>
      <c r="H35" s="276"/>
      <c r="I35" s="142">
        <v>0</v>
      </c>
      <c r="J35" s="142">
        <v>0</v>
      </c>
      <c r="K35" s="141"/>
    </row>
    <row r="36" spans="1:11">
      <c r="A36" s="258"/>
      <c r="B36" s="31"/>
      <c r="C36" s="31"/>
      <c r="D36" s="31"/>
      <c r="E36" s="31"/>
      <c r="F36" s="31"/>
      <c r="G36" s="276" t="s">
        <v>119</v>
      </c>
      <c r="H36" s="276"/>
      <c r="I36" s="142">
        <v>0</v>
      </c>
      <c r="J36" s="142">
        <v>0</v>
      </c>
      <c r="K36" s="141"/>
    </row>
    <row r="37" spans="1:11">
      <c r="A37" s="258"/>
      <c r="B37" s="31"/>
      <c r="C37" s="31"/>
      <c r="D37" s="31"/>
      <c r="E37" s="31"/>
      <c r="F37" s="31"/>
      <c r="G37" s="276" t="s">
        <v>120</v>
      </c>
      <c r="H37" s="276"/>
      <c r="I37" s="142">
        <v>0</v>
      </c>
      <c r="J37" s="142">
        <v>0</v>
      </c>
      <c r="K37" s="141"/>
    </row>
    <row r="38" spans="1:11">
      <c r="A38" s="258"/>
      <c r="B38" s="31"/>
      <c r="C38" s="31"/>
      <c r="D38" s="31"/>
      <c r="E38" s="31"/>
      <c r="F38" s="31"/>
      <c r="G38" s="276" t="s">
        <v>121</v>
      </c>
      <c r="H38" s="276"/>
      <c r="I38" s="142">
        <v>0</v>
      </c>
      <c r="J38" s="142">
        <v>0</v>
      </c>
      <c r="K38" s="141"/>
    </row>
    <row r="39" spans="1:11">
      <c r="A39" s="258"/>
      <c r="B39" s="31"/>
      <c r="C39" s="31"/>
      <c r="D39" s="31"/>
      <c r="E39" s="31"/>
      <c r="F39" s="31"/>
      <c r="G39" s="50"/>
      <c r="H39" s="48"/>
      <c r="I39" s="254"/>
      <c r="J39" s="254"/>
      <c r="K39" s="141"/>
    </row>
    <row r="40" spans="1:11">
      <c r="A40" s="258"/>
      <c r="B40" s="31"/>
      <c r="C40" s="31"/>
      <c r="D40" s="31"/>
      <c r="E40" s="31"/>
      <c r="F40" s="31"/>
      <c r="G40" s="278" t="s">
        <v>122</v>
      </c>
      <c r="H40" s="278"/>
      <c r="I40" s="62">
        <f>SUM(I41:I46)</f>
        <v>0</v>
      </c>
      <c r="J40" s="62">
        <f>SUM(J41:J46)</f>
        <v>0</v>
      </c>
      <c r="K40" s="141"/>
    </row>
    <row r="41" spans="1:11" ht="26.25" customHeight="1">
      <c r="A41" s="258"/>
      <c r="B41" s="31"/>
      <c r="C41" s="31"/>
      <c r="D41" s="31"/>
      <c r="E41" s="31"/>
      <c r="F41" s="31"/>
      <c r="G41" s="279" t="s">
        <v>123</v>
      </c>
      <c r="H41" s="279"/>
      <c r="I41" s="142">
        <v>0</v>
      </c>
      <c r="J41" s="142">
        <v>0</v>
      </c>
      <c r="K41" s="141"/>
    </row>
    <row r="42" spans="1:11">
      <c r="A42" s="258"/>
      <c r="B42" s="31"/>
      <c r="C42" s="31"/>
      <c r="D42" s="31"/>
      <c r="E42" s="31"/>
      <c r="F42" s="31"/>
      <c r="G42" s="276" t="s">
        <v>124</v>
      </c>
      <c r="H42" s="276"/>
      <c r="I42" s="142">
        <v>0</v>
      </c>
      <c r="J42" s="142">
        <v>0</v>
      </c>
      <c r="K42" s="141"/>
    </row>
    <row r="43" spans="1:11" ht="12" customHeight="1">
      <c r="A43" s="258"/>
      <c r="B43" s="31"/>
      <c r="C43" s="31"/>
      <c r="D43" s="31"/>
      <c r="E43" s="31"/>
      <c r="F43" s="31"/>
      <c r="G43" s="276" t="s">
        <v>125</v>
      </c>
      <c r="H43" s="276"/>
      <c r="I43" s="142">
        <v>0</v>
      </c>
      <c r="J43" s="142">
        <v>0</v>
      </c>
      <c r="K43" s="141"/>
    </row>
    <row r="44" spans="1:11" ht="25.5" customHeight="1">
      <c r="A44" s="258"/>
      <c r="B44" s="31"/>
      <c r="C44" s="31"/>
      <c r="D44" s="31"/>
      <c r="E44" s="31"/>
      <c r="F44" s="31"/>
      <c r="G44" s="279" t="s">
        <v>196</v>
      </c>
      <c r="H44" s="279"/>
      <c r="I44" s="142">
        <v>0</v>
      </c>
      <c r="J44" s="142">
        <v>0</v>
      </c>
      <c r="K44" s="141"/>
    </row>
    <row r="45" spans="1:11">
      <c r="A45" s="258"/>
      <c r="B45" s="31"/>
      <c r="C45" s="31"/>
      <c r="D45" s="31"/>
      <c r="E45" s="31"/>
      <c r="F45" s="31"/>
      <c r="G45" s="276" t="s">
        <v>126</v>
      </c>
      <c r="H45" s="276"/>
      <c r="I45" s="142">
        <v>0</v>
      </c>
      <c r="J45" s="142">
        <v>0</v>
      </c>
      <c r="K45" s="141"/>
    </row>
    <row r="46" spans="1:11">
      <c r="A46" s="258"/>
      <c r="B46" s="31"/>
      <c r="C46" s="31"/>
      <c r="D46" s="31"/>
      <c r="E46" s="31"/>
      <c r="F46" s="31"/>
      <c r="G46" s="276" t="s">
        <v>127</v>
      </c>
      <c r="H46" s="276"/>
      <c r="I46" s="142">
        <v>0</v>
      </c>
      <c r="J46" s="142">
        <v>0</v>
      </c>
      <c r="K46" s="141"/>
    </row>
    <row r="47" spans="1:11">
      <c r="A47" s="258"/>
      <c r="B47" s="31"/>
      <c r="C47" s="31"/>
      <c r="D47" s="31"/>
      <c r="E47" s="31"/>
      <c r="F47" s="31"/>
      <c r="G47" s="50"/>
      <c r="H47" s="48"/>
      <c r="I47" s="254"/>
      <c r="J47" s="254"/>
      <c r="K47" s="141"/>
    </row>
    <row r="48" spans="1:11">
      <c r="A48" s="258"/>
      <c r="B48" s="31"/>
      <c r="C48" s="31"/>
      <c r="D48" s="31"/>
      <c r="E48" s="31"/>
      <c r="F48" s="31"/>
      <c r="G48" s="278" t="s">
        <v>128</v>
      </c>
      <c r="H48" s="278"/>
      <c r="I48" s="62">
        <f>SUM(I49)</f>
        <v>0</v>
      </c>
      <c r="J48" s="62">
        <f>SUM(J49)</f>
        <v>0</v>
      </c>
      <c r="K48" s="141"/>
    </row>
    <row r="49" spans="1:11">
      <c r="A49" s="258"/>
      <c r="B49" s="31"/>
      <c r="C49" s="31"/>
      <c r="D49" s="31"/>
      <c r="E49" s="31"/>
      <c r="F49" s="31"/>
      <c r="G49" s="276" t="s">
        <v>129</v>
      </c>
      <c r="H49" s="276"/>
      <c r="I49" s="142">
        <v>0</v>
      </c>
      <c r="J49" s="142">
        <v>0</v>
      </c>
      <c r="K49" s="141"/>
    </row>
    <row r="50" spans="1:11">
      <c r="A50" s="258"/>
      <c r="B50" s="31"/>
      <c r="C50" s="31"/>
      <c r="D50" s="31"/>
      <c r="E50" s="31"/>
      <c r="F50" s="31"/>
      <c r="G50" s="50"/>
      <c r="H50" s="48"/>
      <c r="I50" s="254"/>
      <c r="J50" s="254"/>
      <c r="K50" s="141"/>
    </row>
    <row r="51" spans="1:11">
      <c r="A51" s="258"/>
      <c r="B51" s="31"/>
      <c r="C51" s="31"/>
      <c r="D51" s="31"/>
      <c r="E51" s="31"/>
      <c r="F51" s="31"/>
      <c r="G51" s="280" t="s">
        <v>130</v>
      </c>
      <c r="H51" s="280"/>
      <c r="I51" s="259">
        <f>I12+I17+I28+I33+I40+I48</f>
        <v>1546378.73</v>
      </c>
      <c r="J51" s="259">
        <f>J12+J17+J28+J33+J40+J48</f>
        <v>8902732</v>
      </c>
      <c r="K51" s="260"/>
    </row>
    <row r="52" spans="1:11">
      <c r="A52" s="258"/>
      <c r="B52" s="31"/>
      <c r="C52" s="31"/>
      <c r="D52" s="31"/>
      <c r="E52" s="31"/>
      <c r="F52" s="31"/>
      <c r="G52" s="53"/>
      <c r="H52" s="53"/>
      <c r="I52" s="254"/>
      <c r="J52" s="254"/>
      <c r="K52" s="260"/>
    </row>
    <row r="53" spans="1:11">
      <c r="A53" s="258"/>
      <c r="B53" s="31"/>
      <c r="C53" s="31"/>
      <c r="D53" s="31"/>
      <c r="E53" s="31"/>
      <c r="F53" s="31"/>
      <c r="G53" s="282" t="s">
        <v>131</v>
      </c>
      <c r="H53" s="282"/>
      <c r="I53" s="259">
        <f>D33-I51</f>
        <v>793907.14000000013</v>
      </c>
      <c r="J53" s="259">
        <f>E33-J51</f>
        <v>3198332</v>
      </c>
      <c r="K53" s="260"/>
    </row>
    <row r="54" spans="1:11" ht="6" customHeight="1">
      <c r="A54" s="261"/>
      <c r="B54" s="75"/>
      <c r="C54" s="75"/>
      <c r="D54" s="75"/>
      <c r="E54" s="75"/>
      <c r="F54" s="75"/>
      <c r="G54" s="262"/>
      <c r="H54" s="262"/>
      <c r="I54" s="75"/>
      <c r="J54" s="75"/>
      <c r="K54" s="71"/>
    </row>
    <row r="55" spans="1:11" ht="6" customHeight="1">
      <c r="A55" s="30"/>
      <c r="B55" s="30"/>
      <c r="C55" s="30"/>
      <c r="D55" s="30"/>
      <c r="E55" s="30"/>
      <c r="F55" s="30"/>
      <c r="G55" s="87"/>
      <c r="H55" s="87"/>
      <c r="I55" s="30"/>
      <c r="J55" s="30"/>
      <c r="K55" s="30"/>
    </row>
    <row r="56" spans="1:11" ht="6" customHeight="1">
      <c r="A56" s="75"/>
      <c r="B56" s="76"/>
      <c r="C56" s="77"/>
      <c r="D56" s="78"/>
      <c r="E56" s="78"/>
      <c r="F56" s="75"/>
      <c r="G56" s="79"/>
      <c r="H56" s="263"/>
      <c r="I56" s="78"/>
      <c r="J56" s="78"/>
      <c r="K56" s="75"/>
    </row>
    <row r="57" spans="1:11" ht="6" customHeight="1">
      <c r="A57" s="30"/>
      <c r="B57" s="48"/>
      <c r="C57" s="72"/>
      <c r="D57" s="73"/>
      <c r="E57" s="73"/>
      <c r="F57" s="30"/>
      <c r="G57" s="74"/>
      <c r="H57" s="264"/>
      <c r="I57" s="73"/>
      <c r="J57" s="73"/>
      <c r="K57" s="30"/>
    </row>
    <row r="58" spans="1:11" ht="15" customHeight="1">
      <c r="B58" s="283" t="s">
        <v>78</v>
      </c>
      <c r="C58" s="283"/>
      <c r="D58" s="283"/>
      <c r="E58" s="283"/>
      <c r="F58" s="283"/>
      <c r="G58" s="283"/>
      <c r="H58" s="283"/>
      <c r="I58" s="283"/>
      <c r="J58" s="283"/>
    </row>
    <row r="59" spans="1:11" ht="9.75" customHeight="1">
      <c r="B59" s="48"/>
      <c r="C59" s="72"/>
      <c r="D59" s="73"/>
      <c r="E59" s="73"/>
      <c r="G59" s="74"/>
      <c r="H59" s="72"/>
      <c r="I59" s="73"/>
      <c r="J59" s="73"/>
    </row>
    <row r="60" spans="1:11" ht="30" customHeight="1">
      <c r="B60" s="48"/>
      <c r="C60" s="284"/>
      <c r="D60" s="284"/>
      <c r="E60" s="73"/>
      <c r="G60" s="285"/>
      <c r="H60" s="285"/>
      <c r="I60" s="73"/>
      <c r="J60" s="73"/>
    </row>
    <row r="61" spans="1:11" ht="14.1" customHeight="1">
      <c r="B61" s="80"/>
      <c r="C61" s="286"/>
      <c r="D61" s="286"/>
      <c r="E61" s="73"/>
      <c r="F61" s="73"/>
      <c r="G61" s="286"/>
      <c r="H61" s="286"/>
      <c r="I61" s="49"/>
      <c r="J61" s="73"/>
    </row>
    <row r="62" spans="1:11" ht="14.1" customHeight="1">
      <c r="B62" s="82"/>
      <c r="C62" s="281"/>
      <c r="D62" s="281"/>
      <c r="E62" s="83"/>
      <c r="F62" s="83"/>
      <c r="G62" s="281"/>
      <c r="H62" s="281"/>
      <c r="I62" s="49"/>
      <c r="J62" s="73"/>
    </row>
    <row r="63" spans="1:11" ht="9.9499999999999993" customHeight="1">
      <c r="D63" s="24"/>
    </row>
    <row r="64" spans="1:11">
      <c r="D64" s="24"/>
    </row>
    <row r="65" spans="4:4">
      <c r="D65" s="24"/>
    </row>
  </sheetData>
  <sheetProtection formatCells="0" selectLockedCells="1"/>
  <mergeCells count="71">
    <mergeCell ref="C62:D62"/>
    <mergeCell ref="G62:H62"/>
    <mergeCell ref="G53:H53"/>
    <mergeCell ref="B58:J58"/>
    <mergeCell ref="C60:D60"/>
    <mergeCell ref="G60:H60"/>
    <mergeCell ref="C61:D61"/>
    <mergeCell ref="G61:H61"/>
    <mergeCell ref="G51:H51"/>
    <mergeCell ref="G37:H37"/>
    <mergeCell ref="G38:H38"/>
    <mergeCell ref="G40:H40"/>
    <mergeCell ref="G41:H41"/>
    <mergeCell ref="G42:H42"/>
    <mergeCell ref="G43:H43"/>
    <mergeCell ref="G44:H44"/>
    <mergeCell ref="G45:H45"/>
    <mergeCell ref="G46:H46"/>
    <mergeCell ref="G48:H48"/>
    <mergeCell ref="G49:H49"/>
    <mergeCell ref="G36:H36"/>
    <mergeCell ref="B29:C29"/>
    <mergeCell ref="G29:H29"/>
    <mergeCell ref="B30:C30"/>
    <mergeCell ref="G30:H30"/>
    <mergeCell ref="B31:C31"/>
    <mergeCell ref="G31:H31"/>
    <mergeCell ref="B33:C33"/>
    <mergeCell ref="G33:H33"/>
    <mergeCell ref="B34:C34"/>
    <mergeCell ref="G34:H34"/>
    <mergeCell ref="G35:H35"/>
    <mergeCell ref="G25:H25"/>
    <mergeCell ref="B26:C26"/>
    <mergeCell ref="G26:H26"/>
    <mergeCell ref="B27:C27"/>
    <mergeCell ref="B28:C28"/>
    <mergeCell ref="G28:H28"/>
    <mergeCell ref="B24:C24"/>
    <mergeCell ref="G24:H24"/>
    <mergeCell ref="B18:C18"/>
    <mergeCell ref="G18:H18"/>
    <mergeCell ref="B19:C19"/>
    <mergeCell ref="G19:H19"/>
    <mergeCell ref="B20:C20"/>
    <mergeCell ref="G20:H20"/>
    <mergeCell ref="G21:H21"/>
    <mergeCell ref="B22:C22"/>
    <mergeCell ref="G22:H22"/>
    <mergeCell ref="B23:C23"/>
    <mergeCell ref="G23:H23"/>
    <mergeCell ref="B17:C17"/>
    <mergeCell ref="G17:H17"/>
    <mergeCell ref="B11:C11"/>
    <mergeCell ref="G11:H11"/>
    <mergeCell ref="B12:C12"/>
    <mergeCell ref="G12:H12"/>
    <mergeCell ref="B13:C13"/>
    <mergeCell ref="G13:H13"/>
    <mergeCell ref="B14:C14"/>
    <mergeCell ref="G14:H14"/>
    <mergeCell ref="B15:C15"/>
    <mergeCell ref="G15:H15"/>
    <mergeCell ref="B16:C16"/>
    <mergeCell ref="B9:C9"/>
    <mergeCell ref="G9:H9"/>
    <mergeCell ref="C1:I1"/>
    <mergeCell ref="C2:I2"/>
    <mergeCell ref="C3:I3"/>
    <mergeCell ref="C4:I4"/>
    <mergeCell ref="C6:I6"/>
  </mergeCells>
  <printOptions verticalCentered="1"/>
  <pageMargins left="1.2598425196850394" right="0" top="0.94488188976377963" bottom="0.70866141732283472" header="0" footer="0"/>
  <pageSetup scale="5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4"/>
  <sheetViews>
    <sheetView zoomScale="80" zoomScaleNormal="80" zoomScalePageLayoutView="80" workbookViewId="0">
      <selection activeCell="D18" sqref="D18"/>
    </sheetView>
  </sheetViews>
  <sheetFormatPr baseColWidth="10" defaultRowHeight="12"/>
  <cols>
    <col min="1" max="1" width="4.85546875" style="30" customWidth="1"/>
    <col min="2" max="2" width="27.5703125" style="31" customWidth="1"/>
    <col min="3" max="3" width="37.85546875" style="30" customWidth="1"/>
    <col min="4" max="5" width="21" style="30" customWidth="1"/>
    <col min="6" max="6" width="11" style="32" customWidth="1"/>
    <col min="7" max="8" width="27.5703125" style="30" customWidth="1"/>
    <col min="9" max="10" width="21" style="30" customWidth="1"/>
    <col min="11" max="11" width="4.85546875" style="17" customWidth="1"/>
    <col min="12" max="12" width="1.7109375" style="29" customWidth="1"/>
    <col min="13" max="16384" width="11.42578125" style="30"/>
  </cols>
  <sheetData>
    <row r="1" spans="1:12" ht="6" customHeight="1">
      <c r="A1" s="20"/>
      <c r="B1" s="26"/>
      <c r="C1" s="20"/>
      <c r="D1" s="27"/>
      <c r="E1" s="27"/>
      <c r="F1" s="28"/>
      <c r="G1" s="27"/>
      <c r="H1" s="27"/>
      <c r="I1" s="27"/>
      <c r="J1" s="20"/>
      <c r="K1" s="20"/>
    </row>
    <row r="2" spans="1:12" ht="6" customHeight="1">
      <c r="K2" s="30"/>
      <c r="L2" s="31"/>
    </row>
    <row r="3" spans="1:12" ht="14.1" customHeight="1">
      <c r="B3" s="33"/>
      <c r="C3" s="287" t="s">
        <v>216</v>
      </c>
      <c r="D3" s="287"/>
      <c r="E3" s="287"/>
      <c r="F3" s="287"/>
      <c r="G3" s="287"/>
      <c r="H3" s="287"/>
      <c r="I3" s="287"/>
      <c r="J3" s="33"/>
      <c r="K3" s="33"/>
      <c r="L3" s="31"/>
    </row>
    <row r="4" spans="1:12" ht="14.1" customHeight="1">
      <c r="B4" s="33"/>
      <c r="C4" s="287" t="s">
        <v>0</v>
      </c>
      <c r="D4" s="287"/>
      <c r="E4" s="287"/>
      <c r="F4" s="287"/>
      <c r="G4" s="287"/>
      <c r="H4" s="287"/>
      <c r="I4" s="287"/>
      <c r="J4" s="33"/>
      <c r="K4" s="33"/>
    </row>
    <row r="5" spans="1:12" ht="14.1" customHeight="1">
      <c r="B5" s="33"/>
      <c r="C5" s="287" t="s">
        <v>217</v>
      </c>
      <c r="D5" s="287"/>
      <c r="E5" s="287"/>
      <c r="F5" s="287"/>
      <c r="G5" s="287"/>
      <c r="H5" s="287"/>
      <c r="I5" s="287"/>
      <c r="J5" s="33"/>
      <c r="K5" s="33"/>
    </row>
    <row r="6" spans="1:12" ht="14.1" customHeight="1">
      <c r="B6" s="34"/>
      <c r="C6" s="288" t="s">
        <v>1</v>
      </c>
      <c r="D6" s="288"/>
      <c r="E6" s="288"/>
      <c r="F6" s="288"/>
      <c r="G6" s="288"/>
      <c r="H6" s="288"/>
      <c r="I6" s="288"/>
      <c r="J6" s="34"/>
      <c r="K6" s="34"/>
    </row>
    <row r="7" spans="1:12" ht="20.100000000000001" customHeight="1">
      <c r="A7" s="35"/>
      <c r="B7" s="36" t="s">
        <v>4</v>
      </c>
      <c r="C7" s="275" t="str">
        <f>+EA!C6</f>
        <v>CENTRO DE REHABILITACION INTEGRAL Y ESCUELA EN TERAPIA FISICA Y REHABILITACION</v>
      </c>
      <c r="D7" s="275"/>
      <c r="E7" s="275"/>
      <c r="F7" s="275"/>
      <c r="G7" s="275"/>
      <c r="H7" s="275"/>
      <c r="I7" s="275"/>
      <c r="J7" s="25"/>
    </row>
    <row r="8" spans="1:12" ht="3" customHeight="1">
      <c r="A8" s="34"/>
      <c r="B8" s="34"/>
      <c r="C8" s="34"/>
      <c r="D8" s="34"/>
      <c r="E8" s="34"/>
      <c r="F8" s="37"/>
      <c r="G8" s="34"/>
      <c r="H8" s="34"/>
      <c r="I8" s="34"/>
      <c r="J8" s="34"/>
      <c r="K8" s="30"/>
      <c r="L8" s="31"/>
    </row>
    <row r="9" spans="1:12" ht="3" customHeight="1">
      <c r="A9" s="34"/>
      <c r="B9" s="34"/>
      <c r="C9" s="34"/>
      <c r="D9" s="34"/>
      <c r="E9" s="34"/>
      <c r="F9" s="37"/>
      <c r="G9" s="34"/>
      <c r="H9" s="34"/>
      <c r="I9" s="34"/>
      <c r="J9" s="34"/>
    </row>
    <row r="10" spans="1:12" s="41" customFormat="1" ht="15" customHeight="1">
      <c r="A10" s="290"/>
      <c r="B10" s="292" t="s">
        <v>77</v>
      </c>
      <c r="C10" s="292"/>
      <c r="D10" s="38" t="s">
        <v>5</v>
      </c>
      <c r="E10" s="38"/>
      <c r="F10" s="294"/>
      <c r="G10" s="292" t="s">
        <v>77</v>
      </c>
      <c r="H10" s="292"/>
      <c r="I10" s="38" t="s">
        <v>5</v>
      </c>
      <c r="J10" s="38"/>
      <c r="K10" s="39"/>
      <c r="L10" s="40"/>
    </row>
    <row r="11" spans="1:12" s="41" customFormat="1" ht="15" customHeight="1">
      <c r="A11" s="291"/>
      <c r="B11" s="293"/>
      <c r="C11" s="293"/>
      <c r="D11" s="42">
        <v>2016</v>
      </c>
      <c r="E11" s="42">
        <v>2015</v>
      </c>
      <c r="F11" s="295"/>
      <c r="G11" s="293"/>
      <c r="H11" s="293"/>
      <c r="I11" s="42">
        <v>2016</v>
      </c>
      <c r="J11" s="42">
        <v>2015</v>
      </c>
      <c r="K11" s="43"/>
      <c r="L11" s="40"/>
    </row>
    <row r="12" spans="1:12" ht="3" customHeight="1">
      <c r="A12" s="44"/>
      <c r="B12" s="34"/>
      <c r="C12" s="34"/>
      <c r="D12" s="34"/>
      <c r="E12" s="34"/>
      <c r="F12" s="37"/>
      <c r="G12" s="34"/>
      <c r="H12" s="34"/>
      <c r="I12" s="34"/>
      <c r="J12" s="34"/>
      <c r="K12" s="45"/>
      <c r="L12" s="31"/>
    </row>
    <row r="13" spans="1:12" ht="3" customHeight="1">
      <c r="A13" s="44"/>
      <c r="B13" s="34"/>
      <c r="C13" s="34"/>
      <c r="D13" s="34"/>
      <c r="E13" s="34"/>
      <c r="F13" s="37"/>
      <c r="G13" s="34"/>
      <c r="H13" s="34"/>
      <c r="I13" s="34"/>
      <c r="J13" s="34"/>
      <c r="K13" s="45"/>
    </row>
    <row r="14" spans="1:12">
      <c r="A14" s="46"/>
      <c r="B14" s="278" t="s">
        <v>6</v>
      </c>
      <c r="C14" s="278"/>
      <c r="D14" s="47"/>
      <c r="E14" s="48"/>
      <c r="G14" s="278" t="s">
        <v>7</v>
      </c>
      <c r="H14" s="278"/>
      <c r="I14" s="49"/>
      <c r="J14" s="49"/>
      <c r="K14" s="45"/>
    </row>
    <row r="15" spans="1:12" ht="5.0999999999999996" customHeight="1">
      <c r="A15" s="46"/>
      <c r="B15" s="50"/>
      <c r="C15" s="49"/>
      <c r="D15" s="51"/>
      <c r="E15" s="51"/>
      <c r="G15" s="50"/>
      <c r="H15" s="49"/>
      <c r="I15" s="52"/>
      <c r="J15" s="52"/>
      <c r="K15" s="45"/>
    </row>
    <row r="16" spans="1:12">
      <c r="A16" s="46"/>
      <c r="B16" s="280" t="s">
        <v>8</v>
      </c>
      <c r="C16" s="280"/>
      <c r="D16" s="51"/>
      <c r="E16" s="51"/>
      <c r="G16" s="280" t="s">
        <v>9</v>
      </c>
      <c r="H16" s="280"/>
      <c r="I16" s="51"/>
      <c r="J16" s="51"/>
      <c r="K16" s="45"/>
    </row>
    <row r="17" spans="1:11" ht="5.0999999999999996" customHeight="1">
      <c r="A17" s="46"/>
      <c r="B17" s="53"/>
      <c r="C17" s="54"/>
      <c r="D17" s="51"/>
      <c r="E17" s="51"/>
      <c r="G17" s="53"/>
      <c r="H17" s="54"/>
      <c r="I17" s="51"/>
      <c r="J17" s="51"/>
      <c r="K17" s="45"/>
    </row>
    <row r="18" spans="1:11">
      <c r="A18" s="46"/>
      <c r="B18" s="276" t="s">
        <v>10</v>
      </c>
      <c r="C18" s="276"/>
      <c r="D18" s="55">
        <v>10386860.65</v>
      </c>
      <c r="E18" s="55">
        <v>10111447</v>
      </c>
      <c r="G18" s="276" t="s">
        <v>11</v>
      </c>
      <c r="H18" s="276"/>
      <c r="I18" s="55">
        <v>70384.81</v>
      </c>
      <c r="J18" s="55">
        <v>65396</v>
      </c>
      <c r="K18" s="45"/>
    </row>
    <row r="19" spans="1:11">
      <c r="A19" s="46"/>
      <c r="B19" s="276" t="s">
        <v>12</v>
      </c>
      <c r="C19" s="276"/>
      <c r="D19" s="55">
        <v>144403</v>
      </c>
      <c r="E19" s="55">
        <v>267328</v>
      </c>
      <c r="G19" s="276" t="s">
        <v>13</v>
      </c>
      <c r="H19" s="276"/>
      <c r="I19" s="55">
        <v>0</v>
      </c>
      <c r="J19" s="55">
        <v>0</v>
      </c>
      <c r="K19" s="45"/>
    </row>
    <row r="20" spans="1:11">
      <c r="A20" s="46"/>
      <c r="B20" s="276" t="s">
        <v>14</v>
      </c>
      <c r="C20" s="276"/>
      <c r="D20" s="55">
        <v>0</v>
      </c>
      <c r="E20" s="55">
        <v>0</v>
      </c>
      <c r="G20" s="276" t="s">
        <v>15</v>
      </c>
      <c r="H20" s="276"/>
      <c r="I20" s="55">
        <v>0</v>
      </c>
      <c r="J20" s="55">
        <v>0</v>
      </c>
      <c r="K20" s="45"/>
    </row>
    <row r="21" spans="1:11">
      <c r="A21" s="46"/>
      <c r="B21" s="276" t="s">
        <v>16</v>
      </c>
      <c r="C21" s="276"/>
      <c r="D21" s="55">
        <v>0</v>
      </c>
      <c r="E21" s="55">
        <v>0</v>
      </c>
      <c r="G21" s="276" t="s">
        <v>17</v>
      </c>
      <c r="H21" s="276"/>
      <c r="I21" s="55">
        <v>0</v>
      </c>
      <c r="J21" s="55">
        <v>0</v>
      </c>
      <c r="K21" s="45"/>
    </row>
    <row r="22" spans="1:11">
      <c r="A22" s="46"/>
      <c r="B22" s="276" t="s">
        <v>18</v>
      </c>
      <c r="C22" s="276"/>
      <c r="D22" s="55">
        <v>0</v>
      </c>
      <c r="E22" s="55">
        <v>0</v>
      </c>
      <c r="G22" s="276" t="s">
        <v>19</v>
      </c>
      <c r="H22" s="276"/>
      <c r="I22" s="55">
        <v>0</v>
      </c>
      <c r="J22" s="55">
        <v>0</v>
      </c>
      <c r="K22" s="45"/>
    </row>
    <row r="23" spans="1:11" ht="25.5" customHeight="1">
      <c r="A23" s="46"/>
      <c r="B23" s="276" t="s">
        <v>20</v>
      </c>
      <c r="C23" s="276"/>
      <c r="D23" s="55">
        <v>0</v>
      </c>
      <c r="E23" s="55">
        <v>0</v>
      </c>
      <c r="G23" s="279" t="s">
        <v>21</v>
      </c>
      <c r="H23" s="279"/>
      <c r="I23" s="55">
        <v>0</v>
      </c>
      <c r="J23" s="55">
        <v>0</v>
      </c>
      <c r="K23" s="45"/>
    </row>
    <row r="24" spans="1:11">
      <c r="A24" s="46"/>
      <c r="B24" s="276" t="s">
        <v>22</v>
      </c>
      <c r="C24" s="276"/>
      <c r="D24" s="55">
        <v>0</v>
      </c>
      <c r="E24" s="55">
        <v>0</v>
      </c>
      <c r="G24" s="276" t="s">
        <v>23</v>
      </c>
      <c r="H24" s="276"/>
      <c r="I24" s="55">
        <v>0</v>
      </c>
      <c r="J24" s="55">
        <v>0</v>
      </c>
      <c r="K24" s="45"/>
    </row>
    <row r="25" spans="1:11">
      <c r="A25" s="46"/>
      <c r="B25" s="56"/>
      <c r="C25" s="57"/>
      <c r="D25" s="58"/>
      <c r="E25" s="58"/>
      <c r="G25" s="276" t="s">
        <v>24</v>
      </c>
      <c r="H25" s="276"/>
      <c r="I25" s="55">
        <v>0</v>
      </c>
      <c r="J25" s="55">
        <v>0</v>
      </c>
      <c r="K25" s="45"/>
    </row>
    <row r="26" spans="1:11">
      <c r="A26" s="59"/>
      <c r="B26" s="280" t="s">
        <v>25</v>
      </c>
      <c r="C26" s="280"/>
      <c r="D26" s="60">
        <f>SUM(D18:D24)</f>
        <v>10531263.65</v>
      </c>
      <c r="E26" s="60">
        <f>SUM(E18:E24)</f>
        <v>10378775</v>
      </c>
      <c r="F26" s="61"/>
      <c r="G26" s="50"/>
      <c r="H26" s="49"/>
      <c r="I26" s="62"/>
      <c r="J26" s="62"/>
      <c r="K26" s="45"/>
    </row>
    <row r="27" spans="1:11">
      <c r="A27" s="59"/>
      <c r="B27" s="50"/>
      <c r="C27" s="63"/>
      <c r="D27" s="62"/>
      <c r="E27" s="62"/>
      <c r="F27" s="61"/>
      <c r="G27" s="280" t="s">
        <v>26</v>
      </c>
      <c r="H27" s="280"/>
      <c r="I27" s="60">
        <f>SUM(I18:I26)</f>
        <v>70384.81</v>
      </c>
      <c r="J27" s="60">
        <f>SUM(J18:J25)</f>
        <v>65396</v>
      </c>
      <c r="K27" s="45"/>
    </row>
    <row r="28" spans="1:11">
      <c r="A28" s="46"/>
      <c r="B28" s="56"/>
      <c r="C28" s="56"/>
      <c r="D28" s="58"/>
      <c r="E28" s="58"/>
      <c r="G28" s="64"/>
      <c r="H28" s="57"/>
      <c r="I28" s="58"/>
      <c r="J28" s="58"/>
      <c r="K28" s="45"/>
    </row>
    <row r="29" spans="1:11">
      <c r="A29" s="46"/>
      <c r="B29" s="280" t="s">
        <v>27</v>
      </c>
      <c r="C29" s="280"/>
      <c r="D29" s="51"/>
      <c r="E29" s="51"/>
      <c r="G29" s="280" t="s">
        <v>28</v>
      </c>
      <c r="H29" s="280"/>
      <c r="I29" s="51"/>
      <c r="J29" s="51"/>
      <c r="K29" s="45"/>
    </row>
    <row r="30" spans="1:11">
      <c r="A30" s="46"/>
      <c r="B30" s="56"/>
      <c r="C30" s="56"/>
      <c r="D30" s="58"/>
      <c r="E30" s="58"/>
      <c r="G30" s="56"/>
      <c r="H30" s="57"/>
      <c r="I30" s="58"/>
      <c r="J30" s="58"/>
      <c r="K30" s="45"/>
    </row>
    <row r="31" spans="1:11">
      <c r="A31" s="46"/>
      <c r="B31" s="276" t="s">
        <v>29</v>
      </c>
      <c r="C31" s="276"/>
      <c r="D31" s="55">
        <v>0</v>
      </c>
      <c r="E31" s="55">
        <v>0</v>
      </c>
      <c r="G31" s="276" t="s">
        <v>30</v>
      </c>
      <c r="H31" s="276"/>
      <c r="I31" s="55">
        <v>0</v>
      </c>
      <c r="J31" s="55">
        <v>0</v>
      </c>
      <c r="K31" s="45"/>
    </row>
    <row r="32" spans="1:11">
      <c r="A32" s="46"/>
      <c r="B32" s="276" t="s">
        <v>31</v>
      </c>
      <c r="C32" s="276"/>
      <c r="D32" s="55">
        <v>0</v>
      </c>
      <c r="E32" s="55">
        <v>0</v>
      </c>
      <c r="G32" s="276" t="s">
        <v>32</v>
      </c>
      <c r="H32" s="276"/>
      <c r="I32" s="55">
        <v>0</v>
      </c>
      <c r="J32" s="55">
        <v>0</v>
      </c>
      <c r="K32" s="45"/>
    </row>
    <row r="33" spans="1:11">
      <c r="A33" s="46"/>
      <c r="B33" s="276" t="s">
        <v>33</v>
      </c>
      <c r="C33" s="276"/>
      <c r="D33" s="55">
        <v>6029559.6900000004</v>
      </c>
      <c r="E33" s="55">
        <v>5791325</v>
      </c>
      <c r="F33" s="267"/>
      <c r="G33" s="276" t="s">
        <v>34</v>
      </c>
      <c r="H33" s="276"/>
      <c r="I33" s="55">
        <v>0</v>
      </c>
      <c r="J33" s="55">
        <v>0</v>
      </c>
      <c r="K33" s="45"/>
    </row>
    <row r="34" spans="1:11">
      <c r="A34" s="46"/>
      <c r="B34" s="276" t="s">
        <v>35</v>
      </c>
      <c r="C34" s="276"/>
      <c r="D34" s="55">
        <v>0</v>
      </c>
      <c r="E34" s="55">
        <v>0</v>
      </c>
      <c r="G34" s="276" t="s">
        <v>36</v>
      </c>
      <c r="H34" s="276"/>
      <c r="I34" s="55">
        <v>0</v>
      </c>
      <c r="J34" s="55">
        <v>0</v>
      </c>
      <c r="K34" s="45"/>
    </row>
    <row r="35" spans="1:11" ht="26.25" customHeight="1">
      <c r="A35" s="46"/>
      <c r="B35" s="276" t="s">
        <v>37</v>
      </c>
      <c r="C35" s="276"/>
      <c r="D35" s="55">
        <v>0</v>
      </c>
      <c r="E35" s="55">
        <v>0</v>
      </c>
      <c r="G35" s="279" t="s">
        <v>38</v>
      </c>
      <c r="H35" s="279"/>
      <c r="I35" s="55">
        <v>0</v>
      </c>
      <c r="J35" s="55">
        <v>0</v>
      </c>
      <c r="K35" s="45"/>
    </row>
    <row r="36" spans="1:11">
      <c r="A36" s="46"/>
      <c r="B36" s="276" t="s">
        <v>39</v>
      </c>
      <c r="C36" s="276"/>
      <c r="D36" s="55">
        <v>0</v>
      </c>
      <c r="E36" s="55">
        <v>0</v>
      </c>
      <c r="G36" s="276" t="s">
        <v>40</v>
      </c>
      <c r="H36" s="276"/>
      <c r="I36" s="55">
        <v>0</v>
      </c>
      <c r="J36" s="55">
        <v>0</v>
      </c>
      <c r="K36" s="45"/>
    </row>
    <row r="37" spans="1:11">
      <c r="A37" s="46"/>
      <c r="B37" s="276" t="s">
        <v>41</v>
      </c>
      <c r="C37" s="276"/>
      <c r="D37" s="55">
        <v>0</v>
      </c>
      <c r="E37" s="55">
        <v>0</v>
      </c>
      <c r="G37" s="56"/>
      <c r="H37" s="57"/>
      <c r="I37" s="58"/>
      <c r="J37" s="58"/>
      <c r="K37" s="45"/>
    </row>
    <row r="38" spans="1:11">
      <c r="A38" s="46"/>
      <c r="B38" s="276" t="s">
        <v>42</v>
      </c>
      <c r="C38" s="276"/>
      <c r="D38" s="55">
        <v>0</v>
      </c>
      <c r="E38" s="55">
        <v>0</v>
      </c>
      <c r="G38" s="280" t="s">
        <v>43</v>
      </c>
      <c r="H38" s="280"/>
      <c r="I38" s="60">
        <f>SUM(I31:I36)</f>
        <v>0</v>
      </c>
      <c r="J38" s="60">
        <f>SUM(J31:J36)</f>
        <v>0</v>
      </c>
      <c r="K38" s="45"/>
    </row>
    <row r="39" spans="1:11">
      <c r="A39" s="46"/>
      <c r="B39" s="276" t="s">
        <v>44</v>
      </c>
      <c r="C39" s="276"/>
      <c r="D39" s="55">
        <v>0</v>
      </c>
      <c r="E39" s="55">
        <v>0</v>
      </c>
      <c r="G39" s="50"/>
      <c r="H39" s="63"/>
      <c r="I39" s="62"/>
      <c r="J39" s="62"/>
      <c r="K39" s="45"/>
    </row>
    <row r="40" spans="1:11">
      <c r="A40" s="46"/>
      <c r="B40" s="56"/>
      <c r="C40" s="57"/>
      <c r="D40" s="58"/>
      <c r="E40" s="58"/>
      <c r="G40" s="280" t="s">
        <v>191</v>
      </c>
      <c r="H40" s="280"/>
      <c r="I40" s="60">
        <f>I27+I38</f>
        <v>70384.81</v>
      </c>
      <c r="J40" s="60">
        <f>J27+J38</f>
        <v>65396</v>
      </c>
      <c r="K40" s="45"/>
    </row>
    <row r="41" spans="1:11">
      <c r="A41" s="59"/>
      <c r="B41" s="280" t="s">
        <v>46</v>
      </c>
      <c r="C41" s="280"/>
      <c r="D41" s="60">
        <f>SUM(D31:D39)</f>
        <v>6029559.6900000004</v>
      </c>
      <c r="E41" s="60">
        <f>SUM(E31:E39)</f>
        <v>5791325</v>
      </c>
      <c r="F41" s="61"/>
      <c r="G41" s="50"/>
      <c r="H41" s="65"/>
      <c r="I41" s="62"/>
      <c r="J41" s="62"/>
      <c r="K41" s="45"/>
    </row>
    <row r="42" spans="1:11">
      <c r="A42" s="46"/>
      <c r="B42" s="56"/>
      <c r="C42" s="50"/>
      <c r="D42" s="58"/>
      <c r="E42" s="58"/>
      <c r="G42" s="278" t="s">
        <v>47</v>
      </c>
      <c r="H42" s="278"/>
      <c r="I42" s="58"/>
      <c r="J42" s="58"/>
      <c r="K42" s="45"/>
    </row>
    <row r="43" spans="1:11">
      <c r="A43" s="46"/>
      <c r="B43" s="280" t="s">
        <v>192</v>
      </c>
      <c r="C43" s="280"/>
      <c r="D43" s="60">
        <f>D26+D41</f>
        <v>16560823.34</v>
      </c>
      <c r="E43" s="60">
        <f>E26+E41</f>
        <v>16170100</v>
      </c>
      <c r="G43" s="50"/>
      <c r="H43" s="65"/>
      <c r="I43" s="58"/>
      <c r="J43" s="58"/>
      <c r="K43" s="45"/>
    </row>
    <row r="44" spans="1:11">
      <c r="A44" s="46"/>
      <c r="B44" s="56"/>
      <c r="C44" s="56"/>
      <c r="D44" s="58"/>
      <c r="E44" s="58"/>
      <c r="G44" s="280" t="s">
        <v>49</v>
      </c>
      <c r="H44" s="280"/>
      <c r="I44" s="60">
        <f>SUM(I46:I48)</f>
        <v>0</v>
      </c>
      <c r="J44" s="60">
        <f>SUM(J46:J48)</f>
        <v>0</v>
      </c>
      <c r="K44" s="45"/>
    </row>
    <row r="45" spans="1:11">
      <c r="A45" s="46"/>
      <c r="B45" s="56"/>
      <c r="C45" s="56"/>
      <c r="D45" s="58"/>
      <c r="E45" s="58"/>
      <c r="G45" s="56"/>
      <c r="H45" s="48"/>
      <c r="I45" s="58"/>
      <c r="J45" s="58"/>
      <c r="K45" s="45"/>
    </row>
    <row r="46" spans="1:11">
      <c r="A46" s="46"/>
      <c r="B46" s="56"/>
      <c r="C46" s="56"/>
      <c r="D46" s="58"/>
      <c r="E46" s="58"/>
      <c r="G46" s="276" t="s">
        <v>50</v>
      </c>
      <c r="H46" s="276"/>
      <c r="I46" s="55">
        <v>0</v>
      </c>
      <c r="J46" s="55">
        <v>0</v>
      </c>
      <c r="K46" s="45"/>
    </row>
    <row r="47" spans="1:11">
      <c r="A47" s="46"/>
      <c r="B47" s="56"/>
      <c r="C47" s="289"/>
      <c r="D47" s="289"/>
      <c r="E47" s="58"/>
      <c r="G47" s="276" t="s">
        <v>51</v>
      </c>
      <c r="H47" s="276"/>
      <c r="I47" s="55">
        <v>0</v>
      </c>
      <c r="J47" s="55">
        <v>0</v>
      </c>
      <c r="K47" s="45"/>
    </row>
    <row r="48" spans="1:11">
      <c r="A48" s="46"/>
      <c r="B48" s="56"/>
      <c r="C48" s="289"/>
      <c r="D48" s="289"/>
      <c r="E48" s="58"/>
      <c r="G48" s="276" t="s">
        <v>52</v>
      </c>
      <c r="H48" s="276"/>
      <c r="I48" s="55">
        <v>0</v>
      </c>
      <c r="J48" s="55">
        <v>0</v>
      </c>
      <c r="K48" s="45"/>
    </row>
    <row r="49" spans="1:13">
      <c r="A49" s="46"/>
      <c r="B49" s="56"/>
      <c r="C49" s="289"/>
      <c r="D49" s="289"/>
      <c r="E49" s="58"/>
      <c r="G49" s="56"/>
      <c r="H49" s="48"/>
      <c r="I49" s="58"/>
      <c r="J49" s="58"/>
      <c r="K49" s="45"/>
    </row>
    <row r="50" spans="1:13">
      <c r="A50" s="46"/>
      <c r="B50" s="56"/>
      <c r="C50" s="289"/>
      <c r="D50" s="289"/>
      <c r="E50" s="58"/>
      <c r="G50" s="280" t="s">
        <v>53</v>
      </c>
      <c r="H50" s="280"/>
      <c r="I50" s="60">
        <f>SUM(I52:I56)</f>
        <v>16490438.530000001</v>
      </c>
      <c r="J50" s="60">
        <f>SUM(J52:J56)</f>
        <v>16104704</v>
      </c>
      <c r="K50" s="45"/>
    </row>
    <row r="51" spans="1:13">
      <c r="A51" s="46"/>
      <c r="B51" s="56"/>
      <c r="C51" s="289"/>
      <c r="D51" s="289"/>
      <c r="E51" s="58"/>
      <c r="G51" s="50"/>
      <c r="H51" s="48"/>
      <c r="I51" s="66"/>
      <c r="J51" s="66"/>
      <c r="K51" s="45"/>
    </row>
    <row r="52" spans="1:13">
      <c r="A52" s="46"/>
      <c r="B52" s="56"/>
      <c r="C52" s="289"/>
      <c r="D52" s="289"/>
      <c r="E52" s="58"/>
      <c r="G52" s="276" t="s">
        <v>54</v>
      </c>
      <c r="H52" s="276"/>
      <c r="I52" s="55">
        <v>793907.14</v>
      </c>
      <c r="J52" s="55">
        <v>3198332</v>
      </c>
      <c r="K52" s="45"/>
    </row>
    <row r="53" spans="1:13">
      <c r="A53" s="46"/>
      <c r="B53" s="56"/>
      <c r="C53" s="289"/>
      <c r="D53" s="289"/>
      <c r="E53" s="58"/>
      <c r="G53" s="276" t="s">
        <v>55</v>
      </c>
      <c r="H53" s="276"/>
      <c r="I53" s="55">
        <v>3108247.41</v>
      </c>
      <c r="J53" s="55">
        <v>318088</v>
      </c>
      <c r="K53" s="45"/>
    </row>
    <row r="54" spans="1:13">
      <c r="A54" s="46"/>
      <c r="B54" s="56"/>
      <c r="C54" s="289"/>
      <c r="D54" s="289"/>
      <c r="E54" s="58"/>
      <c r="G54" s="276" t="s">
        <v>56</v>
      </c>
      <c r="H54" s="276"/>
      <c r="I54" s="55">
        <v>0</v>
      </c>
      <c r="J54" s="55">
        <v>0</v>
      </c>
      <c r="K54" s="45"/>
    </row>
    <row r="55" spans="1:13">
      <c r="A55" s="46"/>
      <c r="B55" s="56"/>
      <c r="C55" s="56"/>
      <c r="D55" s="58"/>
      <c r="E55" s="58"/>
      <c r="G55" s="276" t="s">
        <v>57</v>
      </c>
      <c r="H55" s="276"/>
      <c r="I55" s="55">
        <v>0</v>
      </c>
      <c r="J55" s="55">
        <v>0</v>
      </c>
      <c r="K55" s="45"/>
    </row>
    <row r="56" spans="1:13">
      <c r="A56" s="46"/>
      <c r="B56" s="56"/>
      <c r="C56" s="56"/>
      <c r="D56" s="58"/>
      <c r="E56" s="58"/>
      <c r="G56" s="276" t="s">
        <v>58</v>
      </c>
      <c r="H56" s="276"/>
      <c r="I56" s="55">
        <v>12588283.98</v>
      </c>
      <c r="J56" s="55">
        <v>12588284</v>
      </c>
      <c r="K56" s="45"/>
      <c r="M56" s="271"/>
    </row>
    <row r="57" spans="1:13">
      <c r="A57" s="46"/>
      <c r="B57" s="56"/>
      <c r="C57" s="56"/>
      <c r="D57" s="58"/>
      <c r="E57" s="58"/>
      <c r="G57" s="56"/>
      <c r="H57" s="48"/>
      <c r="I57" s="58"/>
      <c r="J57" s="58"/>
      <c r="K57" s="45"/>
    </row>
    <row r="58" spans="1:13" ht="25.5" customHeight="1">
      <c r="A58" s="46"/>
      <c r="B58" s="56"/>
      <c r="C58" s="56"/>
      <c r="D58" s="58"/>
      <c r="E58" s="58"/>
      <c r="G58" s="280" t="s">
        <v>59</v>
      </c>
      <c r="H58" s="280"/>
      <c r="I58" s="60">
        <f>SUM(I60:I61)</f>
        <v>0</v>
      </c>
      <c r="J58" s="60">
        <f>SUM(J60:J61)</f>
        <v>0</v>
      </c>
      <c r="K58" s="45"/>
      <c r="M58" s="271"/>
    </row>
    <row r="59" spans="1:13">
      <c r="A59" s="46"/>
      <c r="B59" s="56"/>
      <c r="C59" s="56"/>
      <c r="D59" s="58"/>
      <c r="E59" s="58"/>
      <c r="G59" s="56"/>
      <c r="H59" s="48"/>
      <c r="I59" s="58"/>
      <c r="J59" s="58"/>
      <c r="K59" s="45"/>
    </row>
    <row r="60" spans="1:13">
      <c r="A60" s="46"/>
      <c r="B60" s="56"/>
      <c r="C60" s="56"/>
      <c r="D60" s="58"/>
      <c r="E60" s="58"/>
      <c r="G60" s="276" t="s">
        <v>60</v>
      </c>
      <c r="H60" s="276"/>
      <c r="I60" s="55">
        <v>0</v>
      </c>
      <c r="J60" s="55">
        <v>0</v>
      </c>
      <c r="K60" s="45"/>
    </row>
    <row r="61" spans="1:13">
      <c r="A61" s="46"/>
      <c r="B61" s="56"/>
      <c r="C61" s="56"/>
      <c r="D61" s="58"/>
      <c r="E61" s="58"/>
      <c r="G61" s="276" t="s">
        <v>61</v>
      </c>
      <c r="H61" s="276"/>
      <c r="I61" s="55">
        <v>0</v>
      </c>
      <c r="J61" s="55">
        <v>0</v>
      </c>
      <c r="K61" s="45"/>
    </row>
    <row r="62" spans="1:13" ht="9.9499999999999993" customHeight="1">
      <c r="A62" s="46"/>
      <c r="B62" s="56"/>
      <c r="C62" s="56"/>
      <c r="D62" s="58"/>
      <c r="E62" s="58"/>
      <c r="G62" s="56"/>
      <c r="H62" s="67"/>
      <c r="I62" s="58"/>
      <c r="J62" s="58"/>
      <c r="K62" s="45"/>
    </row>
    <row r="63" spans="1:13">
      <c r="A63" s="46"/>
      <c r="B63" s="56"/>
      <c r="C63" s="56"/>
      <c r="D63" s="58"/>
      <c r="E63" s="58"/>
      <c r="G63" s="280" t="s">
        <v>62</v>
      </c>
      <c r="H63" s="280"/>
      <c r="I63" s="60">
        <f>I44+I50+I58</f>
        <v>16490438.530000001</v>
      </c>
      <c r="J63" s="60">
        <f>J44+J50+J58</f>
        <v>16104704</v>
      </c>
      <c r="K63" s="45"/>
      <c r="M63" s="271"/>
    </row>
    <row r="64" spans="1:13" ht="9.9499999999999993" customHeight="1">
      <c r="A64" s="46"/>
      <c r="B64" s="56"/>
      <c r="C64" s="56"/>
      <c r="D64" s="58"/>
      <c r="E64" s="58"/>
      <c r="G64" s="56"/>
      <c r="H64" s="48"/>
      <c r="I64" s="58"/>
      <c r="J64" s="58"/>
      <c r="K64" s="45"/>
      <c r="M64" s="271"/>
    </row>
    <row r="65" spans="1:13">
      <c r="A65" s="46"/>
      <c r="B65" s="56"/>
      <c r="C65" s="56"/>
      <c r="D65" s="58"/>
      <c r="E65" s="58"/>
      <c r="G65" s="280" t="s">
        <v>193</v>
      </c>
      <c r="H65" s="280"/>
      <c r="I65" s="60">
        <f>I40+I63</f>
        <v>16560823.340000002</v>
      </c>
      <c r="J65" s="60">
        <f>J40+J63</f>
        <v>16170100</v>
      </c>
      <c r="K65" s="45"/>
      <c r="M65" s="271"/>
    </row>
    <row r="66" spans="1:13" ht="6" customHeight="1">
      <c r="A66" s="68"/>
      <c r="B66" s="69"/>
      <c r="C66" s="69"/>
      <c r="D66" s="69"/>
      <c r="E66" s="69"/>
      <c r="F66" s="70"/>
      <c r="G66" s="69"/>
      <c r="H66" s="69"/>
      <c r="I66" s="69"/>
      <c r="J66" s="69"/>
      <c r="K66" s="71"/>
      <c r="M66" s="271"/>
    </row>
    <row r="67" spans="1:13" ht="6" customHeight="1">
      <c r="B67" s="48"/>
      <c r="C67" s="72"/>
      <c r="D67" s="73"/>
      <c r="E67" s="73"/>
      <c r="G67" s="74"/>
      <c r="H67" s="72"/>
      <c r="I67" s="73"/>
      <c r="J67" s="73"/>
    </row>
    <row r="68" spans="1:13" ht="6" customHeight="1">
      <c r="A68" s="75"/>
      <c r="B68" s="76"/>
      <c r="C68" s="77"/>
      <c r="D68" s="78"/>
      <c r="E68" s="78"/>
      <c r="F68" s="70"/>
      <c r="G68" s="79"/>
      <c r="H68" s="77"/>
      <c r="I68" s="78"/>
      <c r="J68" s="78"/>
    </row>
    <row r="69" spans="1:13" ht="6" customHeight="1">
      <c r="B69" s="48"/>
      <c r="C69" s="72"/>
      <c r="D69" s="73"/>
      <c r="E69" s="73"/>
      <c r="G69" s="74"/>
      <c r="H69" s="72"/>
      <c r="I69" s="73"/>
      <c r="J69" s="73"/>
    </row>
    <row r="70" spans="1:13" ht="15" customHeight="1">
      <c r="B70" s="283" t="s">
        <v>78</v>
      </c>
      <c r="C70" s="283"/>
      <c r="D70" s="283"/>
      <c r="E70" s="283"/>
      <c r="F70" s="283"/>
      <c r="G70" s="283"/>
      <c r="H70" s="283"/>
      <c r="I70" s="283"/>
      <c r="J70" s="283"/>
    </row>
    <row r="71" spans="1:13" ht="9.75" customHeight="1">
      <c r="B71" s="48"/>
      <c r="C71" s="72"/>
      <c r="D71" s="73"/>
      <c r="E71" s="73"/>
      <c r="G71" s="74"/>
      <c r="H71" s="72"/>
      <c r="I71" s="73"/>
      <c r="J71" s="73"/>
      <c r="M71" s="272"/>
    </row>
    <row r="72" spans="1:13" ht="50.1" customHeight="1">
      <c r="B72" s="48"/>
      <c r="C72" s="284"/>
      <c r="D72" s="284"/>
      <c r="E72" s="73"/>
      <c r="G72" s="285"/>
      <c r="H72" s="285"/>
      <c r="I72" s="73"/>
      <c r="J72" s="73"/>
    </row>
    <row r="73" spans="1:13" ht="14.1" customHeight="1">
      <c r="B73" s="80"/>
      <c r="C73" s="286"/>
      <c r="D73" s="286"/>
      <c r="E73" s="73"/>
      <c r="F73" s="81"/>
      <c r="G73" s="286"/>
      <c r="H73" s="286"/>
      <c r="I73" s="49"/>
      <c r="J73" s="73"/>
    </row>
    <row r="74" spans="1:13" ht="14.1" customHeight="1">
      <c r="B74" s="82"/>
      <c r="C74" s="281"/>
      <c r="D74" s="281"/>
      <c r="E74" s="83"/>
      <c r="F74" s="81"/>
      <c r="G74" s="281"/>
      <c r="H74" s="281"/>
      <c r="I74" s="49"/>
      <c r="J74" s="73"/>
    </row>
  </sheetData>
  <sheetProtection formatCells="0" selectLockedCells="1"/>
  <mergeCells count="75">
    <mergeCell ref="A10:A11"/>
    <mergeCell ref="B10:C11"/>
    <mergeCell ref="F10:F11"/>
    <mergeCell ref="G10:H11"/>
    <mergeCell ref="C7:I7"/>
    <mergeCell ref="G21:H21"/>
    <mergeCell ref="B14:C14"/>
    <mergeCell ref="B16:C16"/>
    <mergeCell ref="G16:H16"/>
    <mergeCell ref="B18:C18"/>
    <mergeCell ref="G18:H18"/>
    <mergeCell ref="G14:H14"/>
    <mergeCell ref="B33:C33"/>
    <mergeCell ref="G33:H33"/>
    <mergeCell ref="G56:H56"/>
    <mergeCell ref="G58:H58"/>
    <mergeCell ref="B37:C37"/>
    <mergeCell ref="B38:C38"/>
    <mergeCell ref="G38:H38"/>
    <mergeCell ref="G46:H46"/>
    <mergeCell ref="B39:C39"/>
    <mergeCell ref="G40:H40"/>
    <mergeCell ref="B41:C41"/>
    <mergeCell ref="G50:H50"/>
    <mergeCell ref="G52:H52"/>
    <mergeCell ref="G53:H53"/>
    <mergeCell ref="G35:H35"/>
    <mergeCell ref="C47:D54"/>
    <mergeCell ref="G60:H60"/>
    <mergeCell ref="G61:H61"/>
    <mergeCell ref="G47:H47"/>
    <mergeCell ref="G48:H48"/>
    <mergeCell ref="C74:D74"/>
    <mergeCell ref="G73:H73"/>
    <mergeCell ref="G74:H74"/>
    <mergeCell ref="G54:H54"/>
    <mergeCell ref="G55:H55"/>
    <mergeCell ref="C73:D73"/>
    <mergeCell ref="G72:H72"/>
    <mergeCell ref="C72:D72"/>
    <mergeCell ref="B70:J70"/>
    <mergeCell ref="G63:H63"/>
    <mergeCell ref="G65:H65"/>
    <mergeCell ref="B26:C26"/>
    <mergeCell ref="G42:H42"/>
    <mergeCell ref="B43:C43"/>
    <mergeCell ref="G44:H44"/>
    <mergeCell ref="B35:C35"/>
    <mergeCell ref="G27:H27"/>
    <mergeCell ref="B29:C29"/>
    <mergeCell ref="B34:C34"/>
    <mergeCell ref="G34:H34"/>
    <mergeCell ref="B32:C32"/>
    <mergeCell ref="G32:H32"/>
    <mergeCell ref="B31:C31"/>
    <mergeCell ref="G31:H31"/>
    <mergeCell ref="B36:C36"/>
    <mergeCell ref="G36:H36"/>
    <mergeCell ref="G29:H29"/>
    <mergeCell ref="G25:H25"/>
    <mergeCell ref="C3:I3"/>
    <mergeCell ref="C4:I4"/>
    <mergeCell ref="C5:I5"/>
    <mergeCell ref="C6:I6"/>
    <mergeCell ref="B22:C22"/>
    <mergeCell ref="G22:H22"/>
    <mergeCell ref="B23:C23"/>
    <mergeCell ref="G23:H23"/>
    <mergeCell ref="B24:C24"/>
    <mergeCell ref="G24:H24"/>
    <mergeCell ref="B19:C19"/>
    <mergeCell ref="G19:H19"/>
    <mergeCell ref="B20:C20"/>
    <mergeCell ref="G20:H20"/>
    <mergeCell ref="B21:C21"/>
  </mergeCells>
  <conditionalFormatting sqref="C47:D54">
    <cfRule type="expression" dxfId="1" priority="1">
      <formula>$E$43&lt;&gt;$J$65</formula>
    </cfRule>
    <cfRule type="expression" dxfId="0" priority="2">
      <formula>$D$43&lt;&gt;$I$65</formula>
    </cfRule>
  </conditionalFormatting>
  <printOptions horizontalCentered="1" verticalCentered="1"/>
  <pageMargins left="0" right="0" top="0.94488188976377963" bottom="0.59055118110236227" header="0" footer="0"/>
  <pageSetup scale="5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4"/>
  <sheetViews>
    <sheetView zoomScale="80" zoomScaleNormal="80" zoomScalePageLayoutView="80" workbookViewId="0">
      <selection activeCell="C62" sqref="C62:D62"/>
    </sheetView>
  </sheetViews>
  <sheetFormatPr baseColWidth="10" defaultRowHeight="12"/>
  <cols>
    <col min="1" max="1" width="4.5703125" style="17" customWidth="1"/>
    <col min="2" max="2" width="24.7109375" style="17" customWidth="1"/>
    <col min="3" max="3" width="40" style="17" customWidth="1"/>
    <col min="4" max="5" width="18.7109375" style="17" customWidth="1"/>
    <col min="6" max="6" width="10.7109375" style="17" customWidth="1"/>
    <col min="7" max="7" width="24.7109375" style="17" customWidth="1"/>
    <col min="8" max="8" width="29.7109375" style="91" customWidth="1"/>
    <col min="9" max="10" width="18.7109375" style="17" customWidth="1"/>
    <col min="11" max="11" width="4.5703125" style="17" customWidth="1"/>
    <col min="12" max="16384" width="11.42578125" style="17"/>
  </cols>
  <sheetData>
    <row r="1" spans="1:11" ht="6" customHeight="1">
      <c r="A1" s="21"/>
      <c r="B1" s="20"/>
      <c r="C1" s="84"/>
      <c r="D1" s="27"/>
      <c r="E1" s="27"/>
      <c r="F1" s="84"/>
      <c r="G1" s="84"/>
      <c r="H1" s="85"/>
      <c r="I1" s="20"/>
      <c r="J1" s="20"/>
      <c r="K1" s="20"/>
    </row>
    <row r="2" spans="1:11" s="30" customFormat="1" ht="6" customHeight="1">
      <c r="C2" s="31"/>
      <c r="H2" s="86"/>
    </row>
    <row r="3" spans="1:11" ht="14.1" customHeight="1">
      <c r="A3" s="87"/>
      <c r="C3" s="274" t="s">
        <v>216</v>
      </c>
      <c r="D3" s="274"/>
      <c r="E3" s="274"/>
      <c r="F3" s="274"/>
      <c r="G3" s="274"/>
      <c r="H3" s="274"/>
      <c r="I3" s="274"/>
      <c r="J3" s="88"/>
      <c r="K3" s="88"/>
    </row>
    <row r="4" spans="1:11" ht="14.1" customHeight="1">
      <c r="A4" s="89"/>
      <c r="C4" s="274" t="s">
        <v>66</v>
      </c>
      <c r="D4" s="274"/>
      <c r="E4" s="274"/>
      <c r="F4" s="274"/>
      <c r="G4" s="274"/>
      <c r="H4" s="274"/>
      <c r="I4" s="274"/>
      <c r="J4" s="89"/>
      <c r="K4" s="89"/>
    </row>
    <row r="5" spans="1:11" ht="14.1" customHeight="1">
      <c r="A5" s="90"/>
      <c r="C5" s="274" t="s">
        <v>215</v>
      </c>
      <c r="D5" s="274"/>
      <c r="E5" s="274"/>
      <c r="F5" s="274"/>
      <c r="G5" s="274"/>
      <c r="H5" s="274"/>
      <c r="I5" s="274"/>
      <c r="J5" s="89"/>
      <c r="K5" s="89"/>
    </row>
    <row r="6" spans="1:11" ht="14.1" customHeight="1">
      <c r="A6" s="90"/>
      <c r="C6" s="274" t="s">
        <v>1</v>
      </c>
      <c r="D6" s="274"/>
      <c r="E6" s="274"/>
      <c r="F6" s="274"/>
      <c r="G6" s="274"/>
      <c r="H6" s="274"/>
      <c r="I6" s="274"/>
      <c r="J6" s="89"/>
      <c r="K6" s="89"/>
    </row>
    <row r="7" spans="1:11" ht="20.100000000000001" customHeight="1">
      <c r="A7" s="90"/>
      <c r="B7" s="36" t="s">
        <v>4</v>
      </c>
      <c r="C7" s="275" t="str">
        <f>+ESF!C7</f>
        <v>CENTRO DE REHABILITACION INTEGRAL Y ESCUELA EN TERAPIA FISICA Y REHABILITACION</v>
      </c>
      <c r="D7" s="275"/>
      <c r="E7" s="275"/>
      <c r="F7" s="275"/>
      <c r="G7" s="275"/>
      <c r="H7" s="275"/>
      <c r="I7" s="275"/>
      <c r="J7" s="25"/>
    </row>
    <row r="8" spans="1:11" ht="3" customHeight="1">
      <c r="A8" s="88"/>
      <c r="B8" s="88"/>
      <c r="C8" s="88"/>
      <c r="D8" s="88"/>
      <c r="E8" s="88"/>
      <c r="F8" s="88"/>
    </row>
    <row r="9" spans="1:11" s="30" customFormat="1" ht="3" customHeight="1">
      <c r="A9" s="90"/>
      <c r="B9" s="92"/>
      <c r="C9" s="92"/>
      <c r="D9" s="92"/>
      <c r="E9" s="92"/>
      <c r="F9" s="93"/>
      <c r="H9" s="86"/>
    </row>
    <row r="10" spans="1:11" s="30" customFormat="1" ht="3" customHeight="1">
      <c r="A10" s="94"/>
      <c r="B10" s="94"/>
      <c r="C10" s="94"/>
      <c r="D10" s="95"/>
      <c r="E10" s="95"/>
      <c r="F10" s="96"/>
      <c r="H10" s="86"/>
    </row>
    <row r="11" spans="1:11" s="30" customFormat="1" ht="20.100000000000001" customHeight="1">
      <c r="A11" s="97"/>
      <c r="B11" s="273" t="s">
        <v>76</v>
      </c>
      <c r="C11" s="273"/>
      <c r="D11" s="98" t="s">
        <v>67</v>
      </c>
      <c r="E11" s="98" t="s">
        <v>68</v>
      </c>
      <c r="F11" s="99"/>
      <c r="G11" s="273" t="s">
        <v>76</v>
      </c>
      <c r="H11" s="273"/>
      <c r="I11" s="98" t="s">
        <v>67</v>
      </c>
      <c r="J11" s="98" t="s">
        <v>68</v>
      </c>
      <c r="K11" s="100"/>
    </row>
    <row r="12" spans="1:11" ht="3" customHeight="1">
      <c r="A12" s="101"/>
      <c r="B12" s="102"/>
      <c r="C12" s="102"/>
      <c r="D12" s="103"/>
      <c r="E12" s="103"/>
      <c r="F12" s="87"/>
      <c r="G12" s="30"/>
      <c r="H12" s="86"/>
      <c r="I12" s="30"/>
      <c r="J12" s="30"/>
      <c r="K12" s="45"/>
    </row>
    <row r="13" spans="1:11" s="30" customFormat="1" ht="3" customHeight="1">
      <c r="A13" s="46"/>
      <c r="B13" s="104"/>
      <c r="C13" s="104"/>
      <c r="D13" s="105"/>
      <c r="E13" s="105"/>
      <c r="F13" s="31"/>
      <c r="H13" s="86"/>
      <c r="K13" s="45"/>
    </row>
    <row r="14" spans="1:11">
      <c r="A14" s="106"/>
      <c r="B14" s="278" t="s">
        <v>6</v>
      </c>
      <c r="C14" s="278"/>
      <c r="D14" s="107">
        <f>D16+D26</f>
        <v>122925</v>
      </c>
      <c r="E14" s="107">
        <f>E16+E26</f>
        <v>513648.35</v>
      </c>
      <c r="F14" s="31"/>
      <c r="G14" s="278" t="s">
        <v>7</v>
      </c>
      <c r="H14" s="278"/>
      <c r="I14" s="107">
        <f>I16+I27</f>
        <v>4989.0200000000004</v>
      </c>
      <c r="J14" s="107">
        <f>J16+J27</f>
        <v>0</v>
      </c>
      <c r="K14" s="45"/>
    </row>
    <row r="15" spans="1:11">
      <c r="A15" s="108"/>
      <c r="B15" s="50"/>
      <c r="C15" s="49"/>
      <c r="D15" s="109"/>
      <c r="E15" s="109"/>
      <c r="F15" s="31"/>
      <c r="G15" s="50"/>
      <c r="H15" s="50"/>
      <c r="I15" s="109"/>
      <c r="J15" s="109"/>
      <c r="K15" s="45"/>
    </row>
    <row r="16" spans="1:11">
      <c r="A16" s="108"/>
      <c r="B16" s="278" t="s">
        <v>8</v>
      </c>
      <c r="C16" s="278"/>
      <c r="D16" s="107">
        <f>SUM(D18:D24)</f>
        <v>122925</v>
      </c>
      <c r="E16" s="107">
        <f>SUM(E18:E24)</f>
        <v>275414.01</v>
      </c>
      <c r="F16" s="31"/>
      <c r="G16" s="278" t="s">
        <v>9</v>
      </c>
      <c r="H16" s="278"/>
      <c r="I16" s="107">
        <f>SUM(I18:I25)</f>
        <v>4989.0200000000004</v>
      </c>
      <c r="J16" s="107">
        <f>SUM(J18:J25)</f>
        <v>0</v>
      </c>
      <c r="K16" s="45"/>
    </row>
    <row r="17" spans="1:11">
      <c r="A17" s="108"/>
      <c r="B17" s="50"/>
      <c r="C17" s="49"/>
      <c r="D17" s="109"/>
      <c r="E17" s="109"/>
      <c r="F17" s="31"/>
      <c r="G17" s="50"/>
      <c r="H17" s="50"/>
      <c r="I17" s="109"/>
      <c r="J17" s="109"/>
      <c r="K17" s="45"/>
    </row>
    <row r="18" spans="1:11">
      <c r="A18" s="106"/>
      <c r="B18" s="276" t="s">
        <v>10</v>
      </c>
      <c r="C18" s="276"/>
      <c r="D18" s="110">
        <v>0</v>
      </c>
      <c r="E18" s="110">
        <v>275414.01</v>
      </c>
      <c r="F18" s="31"/>
      <c r="G18" s="276" t="s">
        <v>11</v>
      </c>
      <c r="H18" s="276"/>
      <c r="I18" s="110">
        <v>4989.0200000000004</v>
      </c>
      <c r="J18" s="110">
        <v>0</v>
      </c>
      <c r="K18" s="45"/>
    </row>
    <row r="19" spans="1:11">
      <c r="A19" s="106"/>
      <c r="B19" s="276" t="s">
        <v>12</v>
      </c>
      <c r="C19" s="276"/>
      <c r="D19" s="110">
        <v>122925</v>
      </c>
      <c r="E19" s="110">
        <v>0</v>
      </c>
      <c r="F19" s="31"/>
      <c r="G19" s="276" t="s">
        <v>13</v>
      </c>
      <c r="H19" s="276"/>
      <c r="I19" s="110">
        <f>IF(ESF!I19&gt;ESF!J19,ESF!I19-ESF!J19,0)</f>
        <v>0</v>
      </c>
      <c r="J19" s="110">
        <f>IF(I19&gt;0,0,ESF!J19-ESF!I19)</f>
        <v>0</v>
      </c>
      <c r="K19" s="45"/>
    </row>
    <row r="20" spans="1:11">
      <c r="A20" s="106"/>
      <c r="B20" s="276" t="s">
        <v>14</v>
      </c>
      <c r="C20" s="276"/>
      <c r="D20" s="110">
        <v>0</v>
      </c>
      <c r="E20" s="110">
        <v>0</v>
      </c>
      <c r="F20" s="31"/>
      <c r="G20" s="276" t="s">
        <v>15</v>
      </c>
      <c r="H20" s="276"/>
      <c r="I20" s="110">
        <f>IF(ESF!I20&gt;ESF!J20,ESF!I20-ESF!J20,0)</f>
        <v>0</v>
      </c>
      <c r="J20" s="110">
        <f>IF(I20&gt;0,0,ESF!J20-ESF!I20)</f>
        <v>0</v>
      </c>
      <c r="K20" s="45"/>
    </row>
    <row r="21" spans="1:11">
      <c r="A21" s="106"/>
      <c r="B21" s="276" t="s">
        <v>16</v>
      </c>
      <c r="C21" s="276"/>
      <c r="D21" s="110">
        <v>0</v>
      </c>
      <c r="E21" s="110">
        <v>0</v>
      </c>
      <c r="F21" s="31"/>
      <c r="G21" s="276" t="s">
        <v>17</v>
      </c>
      <c r="H21" s="276"/>
      <c r="I21" s="110">
        <f>IF(ESF!I21&gt;ESF!J21,ESF!I21-ESF!J21,0)</f>
        <v>0</v>
      </c>
      <c r="J21" s="110">
        <f>IF(I21&gt;0,0,ESF!J21-ESF!I21)</f>
        <v>0</v>
      </c>
      <c r="K21" s="45"/>
    </row>
    <row r="22" spans="1:11">
      <c r="A22" s="106"/>
      <c r="B22" s="276" t="s">
        <v>18</v>
      </c>
      <c r="C22" s="276"/>
      <c r="D22" s="110">
        <v>0</v>
      </c>
      <c r="E22" s="110">
        <v>0</v>
      </c>
      <c r="F22" s="31"/>
      <c r="G22" s="276" t="s">
        <v>19</v>
      </c>
      <c r="H22" s="276"/>
      <c r="I22" s="110">
        <f>IF(ESF!I22&gt;ESF!J22,ESF!I22-ESF!J22,0)</f>
        <v>0</v>
      </c>
      <c r="J22" s="110">
        <f>IF(I22&gt;0,0,ESF!J22-ESF!I22)</f>
        <v>0</v>
      </c>
      <c r="K22" s="45"/>
    </row>
    <row r="23" spans="1:11" ht="25.5" customHeight="1">
      <c r="A23" s="106"/>
      <c r="B23" s="276" t="s">
        <v>20</v>
      </c>
      <c r="C23" s="276"/>
      <c r="D23" s="110">
        <v>0</v>
      </c>
      <c r="E23" s="110">
        <v>0</v>
      </c>
      <c r="F23" s="31"/>
      <c r="G23" s="279" t="s">
        <v>21</v>
      </c>
      <c r="H23" s="279"/>
      <c r="I23" s="110">
        <f>IF(ESF!I23&gt;ESF!J23,ESF!I23-ESF!J23,0)</f>
        <v>0</v>
      </c>
      <c r="J23" s="110">
        <f>IF(I23&gt;0,0,ESF!J23-ESF!I23)</f>
        <v>0</v>
      </c>
      <c r="K23" s="45"/>
    </row>
    <row r="24" spans="1:11">
      <c r="A24" s="106"/>
      <c r="B24" s="276" t="s">
        <v>22</v>
      </c>
      <c r="C24" s="276"/>
      <c r="D24" s="110">
        <v>0</v>
      </c>
      <c r="E24" s="110">
        <v>0</v>
      </c>
      <c r="F24" s="31"/>
      <c r="G24" s="276" t="s">
        <v>23</v>
      </c>
      <c r="H24" s="276"/>
      <c r="I24" s="110">
        <v>0</v>
      </c>
      <c r="J24" s="110">
        <f>IF(I24&gt;0,0,ESF!J24-ESF!I24)</f>
        <v>0</v>
      </c>
      <c r="K24" s="45"/>
    </row>
    <row r="25" spans="1:11">
      <c r="A25" s="108"/>
      <c r="B25" s="50"/>
      <c r="C25" s="49"/>
      <c r="D25" s="109"/>
      <c r="E25" s="109"/>
      <c r="F25" s="31"/>
      <c r="G25" s="276" t="s">
        <v>24</v>
      </c>
      <c r="H25" s="276"/>
      <c r="I25" s="110">
        <f>IF(ESF!I25&gt;ESF!J25,ESF!I25-ESF!J25,0)</f>
        <v>0</v>
      </c>
      <c r="J25" s="110">
        <f>IF(I25&gt;0,0,ESF!J25-ESF!I25)</f>
        <v>0</v>
      </c>
      <c r="K25" s="45"/>
    </row>
    <row r="26" spans="1:11">
      <c r="A26" s="108"/>
      <c r="B26" s="278" t="s">
        <v>27</v>
      </c>
      <c r="C26" s="278"/>
      <c r="D26" s="107">
        <f>SUM(D28:D36)</f>
        <v>0</v>
      </c>
      <c r="E26" s="107">
        <f>SUM(E28:E36)</f>
        <v>238234.34</v>
      </c>
      <c r="F26" s="31"/>
      <c r="G26" s="50"/>
      <c r="H26" s="50"/>
      <c r="I26" s="109"/>
      <c r="J26" s="109"/>
      <c r="K26" s="45"/>
    </row>
    <row r="27" spans="1:11">
      <c r="A27" s="108"/>
      <c r="B27" s="50"/>
      <c r="C27" s="49"/>
      <c r="D27" s="109"/>
      <c r="E27" s="109"/>
      <c r="F27" s="31"/>
      <c r="G27" s="280" t="s">
        <v>28</v>
      </c>
      <c r="H27" s="280"/>
      <c r="I27" s="107">
        <f>SUM(I29:I34)</f>
        <v>0</v>
      </c>
      <c r="J27" s="107">
        <f>SUM(J29:J34)</f>
        <v>0</v>
      </c>
      <c r="K27" s="45"/>
    </row>
    <row r="28" spans="1:11">
      <c r="A28" s="106"/>
      <c r="B28" s="276" t="s">
        <v>29</v>
      </c>
      <c r="C28" s="276"/>
      <c r="D28" s="110">
        <v>0</v>
      </c>
      <c r="E28" s="110">
        <v>0</v>
      </c>
      <c r="F28" s="31"/>
      <c r="G28" s="50"/>
      <c r="H28" s="50"/>
      <c r="I28" s="109"/>
      <c r="J28" s="109"/>
      <c r="K28" s="45"/>
    </row>
    <row r="29" spans="1:11">
      <c r="A29" s="106"/>
      <c r="B29" s="276" t="s">
        <v>31</v>
      </c>
      <c r="C29" s="276"/>
      <c r="D29" s="110">
        <v>0</v>
      </c>
      <c r="E29" s="110">
        <v>0</v>
      </c>
      <c r="F29" s="31"/>
      <c r="G29" s="276" t="s">
        <v>30</v>
      </c>
      <c r="H29" s="276"/>
      <c r="I29" s="110">
        <f>IF(ESF!I31&gt;ESF!J31,ESF!I31-ESF!J31,0)</f>
        <v>0</v>
      </c>
      <c r="J29" s="110">
        <f>IF(I29&gt;0,0,ESF!J31-ESF!I31)</f>
        <v>0</v>
      </c>
      <c r="K29" s="45"/>
    </row>
    <row r="30" spans="1:11">
      <c r="A30" s="106"/>
      <c r="B30" s="276" t="s">
        <v>33</v>
      </c>
      <c r="C30" s="276"/>
      <c r="D30" s="110">
        <v>0</v>
      </c>
      <c r="E30" s="110">
        <v>0</v>
      </c>
      <c r="F30" s="31"/>
      <c r="G30" s="276" t="s">
        <v>32</v>
      </c>
      <c r="H30" s="276"/>
      <c r="I30" s="110">
        <f>IF(ESF!I32&gt;ESF!J32,ESF!I32-ESF!J32,0)</f>
        <v>0</v>
      </c>
      <c r="J30" s="110">
        <f>IF(I30&gt;0,0,ESF!J32-ESF!I32)</f>
        <v>0</v>
      </c>
      <c r="K30" s="45"/>
    </row>
    <row r="31" spans="1:11">
      <c r="A31" s="106"/>
      <c r="B31" s="276" t="s">
        <v>35</v>
      </c>
      <c r="C31" s="276"/>
      <c r="D31" s="110">
        <v>0</v>
      </c>
      <c r="E31" s="110">
        <v>238234.34</v>
      </c>
      <c r="F31" s="31"/>
      <c r="G31" s="276" t="s">
        <v>34</v>
      </c>
      <c r="H31" s="276"/>
      <c r="I31" s="110">
        <f>IF(ESF!I33&gt;ESF!J33,ESF!I33-ESF!J33,0)</f>
        <v>0</v>
      </c>
      <c r="J31" s="110">
        <f>IF(I31&gt;0,0,ESF!J33-ESF!I33)</f>
        <v>0</v>
      </c>
      <c r="K31" s="45"/>
    </row>
    <row r="32" spans="1:11">
      <c r="A32" s="106"/>
      <c r="B32" s="276" t="s">
        <v>37</v>
      </c>
      <c r="C32" s="276"/>
      <c r="D32" s="110">
        <v>0</v>
      </c>
      <c r="E32" s="110">
        <v>0</v>
      </c>
      <c r="F32" s="31"/>
      <c r="G32" s="276" t="s">
        <v>36</v>
      </c>
      <c r="H32" s="276"/>
      <c r="I32" s="110">
        <f>IF(ESF!I34&gt;ESF!J34,ESF!I34-ESF!J34,0)</f>
        <v>0</v>
      </c>
      <c r="J32" s="110">
        <f>IF(I32&gt;0,0,ESF!J34-ESF!I34)</f>
        <v>0</v>
      </c>
      <c r="K32" s="45"/>
    </row>
    <row r="33" spans="1:11" ht="26.1" customHeight="1">
      <c r="A33" s="106"/>
      <c r="B33" s="279" t="s">
        <v>39</v>
      </c>
      <c r="C33" s="279"/>
      <c r="D33" s="110">
        <v>0</v>
      </c>
      <c r="E33" s="110">
        <v>0</v>
      </c>
      <c r="F33" s="31"/>
      <c r="G33" s="279" t="s">
        <v>38</v>
      </c>
      <c r="H33" s="279"/>
      <c r="I33" s="110">
        <f>IF(ESF!I35&gt;ESF!J35,ESF!I35-ESF!J35,0)</f>
        <v>0</v>
      </c>
      <c r="J33" s="110">
        <f>IF(I33&gt;0,0,ESF!J35-ESF!I35)</f>
        <v>0</v>
      </c>
      <c r="K33" s="45"/>
    </row>
    <row r="34" spans="1:11">
      <c r="A34" s="106"/>
      <c r="B34" s="276" t="s">
        <v>41</v>
      </c>
      <c r="C34" s="276"/>
      <c r="D34" s="110">
        <v>0</v>
      </c>
      <c r="E34" s="110">
        <v>0</v>
      </c>
      <c r="F34" s="31"/>
      <c r="G34" s="276" t="s">
        <v>40</v>
      </c>
      <c r="H34" s="276"/>
      <c r="I34" s="110">
        <f>IF(ESF!I36&gt;ESF!J36,ESF!I36-ESF!J36,0)</f>
        <v>0</v>
      </c>
      <c r="J34" s="110">
        <f>IF(I34&gt;0,0,ESF!J36-ESF!I36)</f>
        <v>0</v>
      </c>
      <c r="K34" s="45"/>
    </row>
    <row r="35" spans="1:11" ht="25.5" customHeight="1">
      <c r="A35" s="106"/>
      <c r="B35" s="279" t="s">
        <v>42</v>
      </c>
      <c r="C35" s="279"/>
      <c r="D35" s="110">
        <v>0</v>
      </c>
      <c r="E35" s="110">
        <v>0</v>
      </c>
      <c r="F35" s="31"/>
      <c r="G35" s="50"/>
      <c r="H35" s="50"/>
      <c r="I35" s="111"/>
      <c r="J35" s="111"/>
      <c r="K35" s="45"/>
    </row>
    <row r="36" spans="1:11">
      <c r="A36" s="106"/>
      <c r="B36" s="276" t="s">
        <v>44</v>
      </c>
      <c r="C36" s="276"/>
      <c r="D36" s="110">
        <v>0</v>
      </c>
      <c r="E36" s="110">
        <v>0</v>
      </c>
      <c r="F36" s="31"/>
      <c r="G36" s="278" t="s">
        <v>47</v>
      </c>
      <c r="H36" s="278"/>
      <c r="I36" s="107">
        <f>I38+I44+I52</f>
        <v>2790159.03</v>
      </c>
      <c r="J36" s="107">
        <f>J38+J44+J52</f>
        <v>2404424.7199999997</v>
      </c>
      <c r="K36" s="45"/>
    </row>
    <row r="37" spans="1:11">
      <c r="A37" s="108"/>
      <c r="B37" s="50"/>
      <c r="C37" s="49"/>
      <c r="D37" s="111"/>
      <c r="E37" s="111"/>
      <c r="F37" s="31"/>
      <c r="G37" s="50"/>
      <c r="H37" s="50"/>
      <c r="I37" s="109"/>
      <c r="J37" s="109"/>
      <c r="K37" s="45"/>
    </row>
    <row r="38" spans="1:11">
      <c r="A38" s="106"/>
      <c r="B38" s="30"/>
      <c r="C38" s="30"/>
      <c r="D38" s="30"/>
      <c r="E38" s="30"/>
      <c r="F38" s="31"/>
      <c r="G38" s="278" t="s">
        <v>49</v>
      </c>
      <c r="H38" s="278"/>
      <c r="I38" s="107">
        <f>SUM(I40:I42)</f>
        <v>0</v>
      </c>
      <c r="J38" s="107">
        <f>SUM(J40:J42)</f>
        <v>0</v>
      </c>
      <c r="K38" s="45"/>
    </row>
    <row r="39" spans="1:11">
      <c r="A39" s="108"/>
      <c r="B39" s="30"/>
      <c r="C39" s="30"/>
      <c r="D39" s="30"/>
      <c r="E39" s="30"/>
      <c r="F39" s="31"/>
      <c r="G39" s="50"/>
      <c r="H39" s="50"/>
      <c r="I39" s="109"/>
      <c r="J39" s="109"/>
      <c r="K39" s="45"/>
    </row>
    <row r="40" spans="1:11">
      <c r="A40" s="106"/>
      <c r="B40" s="30"/>
      <c r="C40" s="30"/>
      <c r="D40" s="30"/>
      <c r="E40" s="30"/>
      <c r="F40" s="31"/>
      <c r="G40" s="276" t="s">
        <v>50</v>
      </c>
      <c r="H40" s="276"/>
      <c r="I40" s="110">
        <f>IF(ESF!I46&gt;ESF!J46,ESF!I46-ESF!J46,0)</f>
        <v>0</v>
      </c>
      <c r="J40" s="110">
        <f>IF(I40&gt;0,0,ESF!J46-ESF!I46)</f>
        <v>0</v>
      </c>
      <c r="K40" s="45"/>
    </row>
    <row r="41" spans="1:11">
      <c r="A41" s="108"/>
      <c r="B41" s="30"/>
      <c r="C41" s="30"/>
      <c r="D41" s="30"/>
      <c r="E41" s="30"/>
      <c r="F41" s="31"/>
      <c r="G41" s="276" t="s">
        <v>51</v>
      </c>
      <c r="H41" s="276"/>
      <c r="I41" s="110">
        <v>0</v>
      </c>
      <c r="J41" s="110">
        <v>0</v>
      </c>
      <c r="K41" s="45"/>
    </row>
    <row r="42" spans="1:11">
      <c r="A42" s="106"/>
      <c r="B42" s="30"/>
      <c r="C42" s="30"/>
      <c r="D42" s="30"/>
      <c r="E42" s="30"/>
      <c r="F42" s="31"/>
      <c r="G42" s="276" t="s">
        <v>52</v>
      </c>
      <c r="H42" s="276"/>
      <c r="I42" s="110">
        <v>0</v>
      </c>
      <c r="J42" s="110">
        <f>IF(I42&gt;0,0,ESF!J48-ESF!I48)</f>
        <v>0</v>
      </c>
      <c r="K42" s="45"/>
    </row>
    <row r="43" spans="1:11">
      <c r="A43" s="106"/>
      <c r="B43" s="30"/>
      <c r="C43" s="30"/>
      <c r="D43" s="30"/>
      <c r="E43" s="30"/>
      <c r="F43" s="31"/>
      <c r="G43" s="50"/>
      <c r="H43" s="50"/>
      <c r="I43" s="109"/>
      <c r="J43" s="109"/>
      <c r="K43" s="45"/>
    </row>
    <row r="44" spans="1:11">
      <c r="A44" s="106"/>
      <c r="B44" s="30"/>
      <c r="C44" s="30"/>
      <c r="D44" s="30"/>
      <c r="E44" s="30"/>
      <c r="F44" s="31"/>
      <c r="G44" s="278" t="s">
        <v>53</v>
      </c>
      <c r="H44" s="278"/>
      <c r="I44" s="107">
        <f>SUM(I46:I50)</f>
        <v>2790159.03</v>
      </c>
      <c r="J44" s="107">
        <f>SUM(J46:J50)</f>
        <v>2404424.7199999997</v>
      </c>
      <c r="K44" s="45"/>
    </row>
    <row r="45" spans="1:11">
      <c r="A45" s="106"/>
      <c r="B45" s="30"/>
      <c r="C45" s="30"/>
      <c r="D45" s="30"/>
      <c r="E45" s="30"/>
      <c r="F45" s="31"/>
      <c r="G45" s="50"/>
      <c r="H45" s="50"/>
      <c r="I45" s="109"/>
      <c r="J45" s="109"/>
      <c r="K45" s="45"/>
    </row>
    <row r="46" spans="1:11">
      <c r="A46" s="106"/>
      <c r="B46" s="30"/>
      <c r="C46" s="30"/>
      <c r="D46" s="30"/>
      <c r="E46" s="30"/>
      <c r="F46" s="31"/>
      <c r="G46" s="276" t="s">
        <v>54</v>
      </c>
      <c r="H46" s="276"/>
      <c r="I46" s="110">
        <v>0</v>
      </c>
      <c r="J46" s="110">
        <v>2404424.7000000002</v>
      </c>
      <c r="K46" s="45"/>
    </row>
    <row r="47" spans="1:11">
      <c r="A47" s="106"/>
      <c r="B47" s="30"/>
      <c r="C47" s="30"/>
      <c r="D47" s="30"/>
      <c r="E47" s="30"/>
      <c r="F47" s="31"/>
      <c r="G47" s="276" t="s">
        <v>55</v>
      </c>
      <c r="H47" s="276"/>
      <c r="I47" s="110">
        <v>2790159.03</v>
      </c>
      <c r="J47" s="110">
        <v>0</v>
      </c>
      <c r="K47" s="45"/>
    </row>
    <row r="48" spans="1:11">
      <c r="A48" s="106"/>
      <c r="B48" s="30"/>
      <c r="C48" s="30"/>
      <c r="D48" s="30"/>
      <c r="E48" s="30"/>
      <c r="F48" s="31"/>
      <c r="G48" s="276" t="s">
        <v>56</v>
      </c>
      <c r="H48" s="276"/>
      <c r="I48" s="110">
        <f>IF(ESF!I54&gt;ESF!J54,ESF!I54-ESF!J54,0)</f>
        <v>0</v>
      </c>
      <c r="J48" s="110">
        <f>IF(I48&gt;0,0,ESF!J54-ESF!I54)</f>
        <v>0</v>
      </c>
      <c r="K48" s="45"/>
    </row>
    <row r="49" spans="1:11">
      <c r="A49" s="106"/>
      <c r="B49" s="30"/>
      <c r="C49" s="30"/>
      <c r="D49" s="30"/>
      <c r="E49" s="30"/>
      <c r="F49" s="31"/>
      <c r="G49" s="276" t="s">
        <v>57</v>
      </c>
      <c r="H49" s="276"/>
      <c r="I49" s="110">
        <f>IF(ESF!I55&gt;ESF!J55,ESF!I55-ESF!J55,0)</f>
        <v>0</v>
      </c>
      <c r="J49" s="110">
        <f>IF(I49&gt;0,0,ESF!J55-ESF!I55)</f>
        <v>0</v>
      </c>
      <c r="K49" s="45"/>
    </row>
    <row r="50" spans="1:11">
      <c r="A50" s="108"/>
      <c r="B50" s="30"/>
      <c r="C50" s="30"/>
      <c r="D50" s="30"/>
      <c r="E50" s="30"/>
      <c r="F50" s="31"/>
      <c r="G50" s="276" t="s">
        <v>58</v>
      </c>
      <c r="H50" s="276"/>
      <c r="I50" s="110">
        <f>IF(ESF!I56&gt;ESF!J56,ESF!I56-ESF!J56,0)</f>
        <v>0</v>
      </c>
      <c r="J50" s="110">
        <f>IF(I50&gt;0,0,ESF!J56-ESF!I56)</f>
        <v>1.9999999552965164E-2</v>
      </c>
      <c r="K50" s="45"/>
    </row>
    <row r="51" spans="1:11">
      <c r="A51" s="106"/>
      <c r="B51" s="30"/>
      <c r="C51" s="30"/>
      <c r="D51" s="30"/>
      <c r="E51" s="30"/>
      <c r="F51" s="31"/>
      <c r="G51" s="50"/>
      <c r="H51" s="50"/>
      <c r="I51" s="109"/>
      <c r="J51" s="109"/>
      <c r="K51" s="45"/>
    </row>
    <row r="52" spans="1:11" ht="26.1" customHeight="1">
      <c r="A52" s="108"/>
      <c r="B52" s="30"/>
      <c r="C52" s="30"/>
      <c r="D52" s="30"/>
      <c r="E52" s="30"/>
      <c r="F52" s="31"/>
      <c r="G52" s="278" t="s">
        <v>79</v>
      </c>
      <c r="H52" s="278"/>
      <c r="I52" s="107">
        <f>SUM(I54:I55)</f>
        <v>0</v>
      </c>
      <c r="J52" s="107">
        <f>SUM(J54:J55)</f>
        <v>0</v>
      </c>
      <c r="K52" s="45"/>
    </row>
    <row r="53" spans="1:11">
      <c r="A53" s="106"/>
      <c r="B53" s="30"/>
      <c r="C53" s="30"/>
      <c r="D53" s="30"/>
      <c r="E53" s="30"/>
      <c r="F53" s="31"/>
      <c r="G53" s="50"/>
      <c r="H53" s="50"/>
      <c r="I53" s="109"/>
      <c r="J53" s="109"/>
      <c r="K53" s="45"/>
    </row>
    <row r="54" spans="1:11">
      <c r="A54" s="106"/>
      <c r="B54" s="30"/>
      <c r="C54" s="30"/>
      <c r="D54" s="30"/>
      <c r="E54" s="30"/>
      <c r="F54" s="31"/>
      <c r="G54" s="276" t="s">
        <v>60</v>
      </c>
      <c r="H54" s="276"/>
      <c r="I54" s="110">
        <f>IF(ESF!I60&gt;ESF!J60,ESF!I60-ESF!J60,0)</f>
        <v>0</v>
      </c>
      <c r="J54" s="110">
        <f>IF(I54&gt;0,0,ESF!J60-ESF!I60)</f>
        <v>0</v>
      </c>
      <c r="K54" s="45"/>
    </row>
    <row r="55" spans="1:11" ht="19.5" customHeight="1">
      <c r="A55" s="112"/>
      <c r="B55" s="75"/>
      <c r="C55" s="75"/>
      <c r="D55" s="75"/>
      <c r="E55" s="75"/>
      <c r="F55" s="69"/>
      <c r="G55" s="296" t="s">
        <v>61</v>
      </c>
      <c r="H55" s="296"/>
      <c r="I55" s="113">
        <f>IF(ESF!I61&gt;ESF!J61,ESF!I61-ESF!J61,0)</f>
        <v>0</v>
      </c>
      <c r="J55" s="113">
        <f>IF(I55&gt;0,0,ESF!J61-ESF!I61)</f>
        <v>0</v>
      </c>
      <c r="K55" s="71"/>
    </row>
    <row r="56" spans="1:11" ht="6" customHeight="1">
      <c r="A56" s="114"/>
      <c r="B56" s="75"/>
      <c r="C56" s="76"/>
      <c r="D56" s="77"/>
      <c r="E56" s="78"/>
      <c r="F56" s="78"/>
      <c r="G56" s="75"/>
      <c r="H56" s="115"/>
      <c r="I56" s="77"/>
      <c r="J56" s="78"/>
      <c r="K56" s="78"/>
    </row>
    <row r="57" spans="1:11" ht="6" customHeight="1">
      <c r="A57" s="30"/>
      <c r="C57" s="48"/>
      <c r="D57" s="72"/>
      <c r="E57" s="73"/>
      <c r="F57" s="73"/>
      <c r="H57" s="116"/>
      <c r="I57" s="72"/>
      <c r="J57" s="73"/>
      <c r="K57" s="73"/>
    </row>
    <row r="58" spans="1:11" ht="6" customHeight="1">
      <c r="B58" s="48"/>
      <c r="C58" s="72"/>
      <c r="D58" s="73"/>
      <c r="E58" s="73"/>
      <c r="G58" s="74"/>
      <c r="H58" s="117"/>
      <c r="I58" s="73"/>
      <c r="J58" s="73"/>
    </row>
    <row r="59" spans="1:11" ht="15" customHeight="1">
      <c r="B59" s="283" t="s">
        <v>78</v>
      </c>
      <c r="C59" s="283"/>
      <c r="D59" s="283"/>
      <c r="E59" s="283"/>
      <c r="F59" s="283"/>
      <c r="G59" s="283"/>
      <c r="H59" s="283"/>
      <c r="I59" s="283"/>
      <c r="J59" s="283"/>
    </row>
    <row r="60" spans="1:11" ht="9.75" customHeight="1">
      <c r="B60" s="48"/>
      <c r="C60" s="72"/>
      <c r="D60" s="73"/>
      <c r="E60" s="73"/>
      <c r="G60" s="74"/>
      <c r="H60" s="117"/>
      <c r="I60" s="73"/>
      <c r="J60" s="73"/>
    </row>
    <row r="61" spans="1:11" ht="50.1" customHeight="1">
      <c r="B61" s="48"/>
      <c r="C61" s="118"/>
      <c r="D61" s="119"/>
      <c r="E61" s="73"/>
      <c r="G61" s="120"/>
      <c r="H61" s="121"/>
      <c r="I61" s="73"/>
      <c r="J61" s="73"/>
    </row>
    <row r="62" spans="1:11" ht="14.1" customHeight="1">
      <c r="B62" s="80"/>
      <c r="C62" s="286"/>
      <c r="D62" s="286"/>
      <c r="E62" s="73"/>
      <c r="F62" s="73"/>
      <c r="G62" s="286"/>
      <c r="H62" s="286"/>
      <c r="I62" s="49"/>
      <c r="J62" s="73"/>
    </row>
    <row r="63" spans="1:11" ht="14.1" customHeight="1">
      <c r="B63" s="82"/>
      <c r="C63" s="281"/>
      <c r="D63" s="281"/>
      <c r="E63" s="83"/>
      <c r="F63" s="83"/>
      <c r="G63" s="281"/>
      <c r="H63" s="281"/>
      <c r="I63" s="49"/>
      <c r="J63" s="73"/>
    </row>
    <row r="64" spans="1:11">
      <c r="A64" s="67"/>
      <c r="F64" s="31"/>
    </row>
  </sheetData>
  <sheetProtection formatCells="0" selectLockedCells="1"/>
  <mergeCells count="62">
    <mergeCell ref="B14:C14"/>
    <mergeCell ref="B16:C16"/>
    <mergeCell ref="B18:C18"/>
    <mergeCell ref="B19:C19"/>
    <mergeCell ref="B20:C20"/>
    <mergeCell ref="G19:H19"/>
    <mergeCell ref="B33:C33"/>
    <mergeCell ref="B21:C21"/>
    <mergeCell ref="B22:C22"/>
    <mergeCell ref="B23:C23"/>
    <mergeCell ref="B24:C24"/>
    <mergeCell ref="G33:H33"/>
    <mergeCell ref="G24:H24"/>
    <mergeCell ref="B35:C35"/>
    <mergeCell ref="B34:C34"/>
    <mergeCell ref="B28:C28"/>
    <mergeCell ref="B29:C29"/>
    <mergeCell ref="B32:C32"/>
    <mergeCell ref="G54:H54"/>
    <mergeCell ref="C63:D63"/>
    <mergeCell ref="G63:H63"/>
    <mergeCell ref="B59:J59"/>
    <mergeCell ref="C62:D62"/>
    <mergeCell ref="G62:H62"/>
    <mergeCell ref="G55:H55"/>
    <mergeCell ref="G47:H47"/>
    <mergeCell ref="G48:H48"/>
    <mergeCell ref="G49:H49"/>
    <mergeCell ref="G50:H50"/>
    <mergeCell ref="G52:H52"/>
    <mergeCell ref="B36:C36"/>
    <mergeCell ref="G34:H34"/>
    <mergeCell ref="G41:H41"/>
    <mergeCell ref="G46:H46"/>
    <mergeCell ref="G25:H25"/>
    <mergeCell ref="G27:H27"/>
    <mergeCell ref="G29:H29"/>
    <mergeCell ref="G38:H38"/>
    <mergeCell ref="G40:H40"/>
    <mergeCell ref="G44:H44"/>
    <mergeCell ref="G42:H42"/>
    <mergeCell ref="G36:H36"/>
    <mergeCell ref="G30:H30"/>
    <mergeCell ref="G31:H31"/>
    <mergeCell ref="G32:H32"/>
    <mergeCell ref="B26:C26"/>
    <mergeCell ref="B11:C11"/>
    <mergeCell ref="B30:C30"/>
    <mergeCell ref="B31:C31"/>
    <mergeCell ref="C3:I3"/>
    <mergeCell ref="C4:I4"/>
    <mergeCell ref="C5:I5"/>
    <mergeCell ref="C6:I6"/>
    <mergeCell ref="G11:H11"/>
    <mergeCell ref="C7:I7"/>
    <mergeCell ref="G22:H22"/>
    <mergeCell ref="G23:H23"/>
    <mergeCell ref="G21:H21"/>
    <mergeCell ref="G20:H20"/>
    <mergeCell ref="G14:H14"/>
    <mergeCell ref="G16:H16"/>
    <mergeCell ref="G18:H18"/>
  </mergeCells>
  <printOptions horizontalCentered="1" verticalCentered="1"/>
  <pageMargins left="0" right="0" top="0.94488188976377963" bottom="0.59055118110236227" header="0" footer="0"/>
  <pageSetup scale="6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21"/>
  <sheetViews>
    <sheetView workbookViewId="0">
      <selection activeCell="A2" sqref="A2:E3"/>
    </sheetView>
  </sheetViews>
  <sheetFormatPr baseColWidth="10" defaultRowHeight="15"/>
  <cols>
    <col min="4" max="5" width="11.42578125" style="7"/>
  </cols>
  <sheetData>
    <row r="2" spans="1:5">
      <c r="A2" s="306" t="s">
        <v>2</v>
      </c>
      <c r="B2" s="306"/>
      <c r="C2" s="306"/>
      <c r="D2" s="306"/>
      <c r="E2" s="13" t="e">
        <f>ESF!#REF!</f>
        <v>#REF!</v>
      </c>
    </row>
    <row r="3" spans="1:5" ht="90.75">
      <c r="A3" s="306" t="s">
        <v>4</v>
      </c>
      <c r="B3" s="306"/>
      <c r="C3" s="306"/>
      <c r="D3" s="306"/>
      <c r="E3" s="13" t="str">
        <f>ESF!C7</f>
        <v>CENTRO DE REHABILITACION INTEGRAL Y ESCUELA EN TERAPIA FISICA Y REHABILITACION</v>
      </c>
    </row>
    <row r="4" spans="1:5">
      <c r="A4" s="306" t="s">
        <v>3</v>
      </c>
      <c r="B4" s="306"/>
      <c r="C4" s="306"/>
      <c r="D4" s="306"/>
      <c r="E4" s="14"/>
    </row>
    <row r="5" spans="1:5">
      <c r="A5" s="306" t="s">
        <v>73</v>
      </c>
      <c r="B5" s="306"/>
      <c r="C5" s="306"/>
      <c r="D5" s="306"/>
      <c r="E5" t="s">
        <v>71</v>
      </c>
    </row>
    <row r="6" spans="1:5">
      <c r="A6" s="6"/>
      <c r="B6" s="6"/>
      <c r="C6" s="301" t="s">
        <v>5</v>
      </c>
      <c r="D6" s="301"/>
      <c r="E6" s="1">
        <v>2013</v>
      </c>
    </row>
    <row r="7" spans="1:5">
      <c r="A7" s="297" t="s">
        <v>69</v>
      </c>
      <c r="B7" s="298" t="s">
        <v>8</v>
      </c>
      <c r="C7" s="299" t="s">
        <v>10</v>
      </c>
      <c r="D7" s="299"/>
      <c r="E7" s="8">
        <f>ESF!D18</f>
        <v>10386860.65</v>
      </c>
    </row>
    <row r="8" spans="1:5">
      <c r="A8" s="297"/>
      <c r="B8" s="298"/>
      <c r="C8" s="299" t="s">
        <v>12</v>
      </c>
      <c r="D8" s="299"/>
      <c r="E8" s="8">
        <f>ESF!D19</f>
        <v>144403</v>
      </c>
    </row>
    <row r="9" spans="1:5">
      <c r="A9" s="297"/>
      <c r="B9" s="298"/>
      <c r="C9" s="299" t="s">
        <v>14</v>
      </c>
      <c r="D9" s="299"/>
      <c r="E9" s="8">
        <f>ESF!D20</f>
        <v>0</v>
      </c>
    </row>
    <row r="10" spans="1:5">
      <c r="A10" s="297"/>
      <c r="B10" s="298"/>
      <c r="C10" s="299" t="s">
        <v>16</v>
      </c>
      <c r="D10" s="299"/>
      <c r="E10" s="8">
        <f>ESF!D21</f>
        <v>0</v>
      </c>
    </row>
    <row r="11" spans="1:5">
      <c r="A11" s="297"/>
      <c r="B11" s="298"/>
      <c r="C11" s="299" t="s">
        <v>18</v>
      </c>
      <c r="D11" s="299"/>
      <c r="E11" s="8">
        <f>ESF!D22</f>
        <v>0</v>
      </c>
    </row>
    <row r="12" spans="1:5">
      <c r="A12" s="297"/>
      <c r="B12" s="298"/>
      <c r="C12" s="299" t="s">
        <v>20</v>
      </c>
      <c r="D12" s="299"/>
      <c r="E12" s="8">
        <f>ESF!D23</f>
        <v>0</v>
      </c>
    </row>
    <row r="13" spans="1:5">
      <c r="A13" s="297"/>
      <c r="B13" s="298"/>
      <c r="C13" s="299" t="s">
        <v>22</v>
      </c>
      <c r="D13" s="299"/>
      <c r="E13" s="8">
        <f>ESF!D24</f>
        <v>0</v>
      </c>
    </row>
    <row r="14" spans="1:5" ht="15.75" thickBot="1">
      <c r="A14" s="297"/>
      <c r="B14" s="4"/>
      <c r="C14" s="300" t="s">
        <v>25</v>
      </c>
      <c r="D14" s="300"/>
      <c r="E14" s="9">
        <f>ESF!D26</f>
        <v>10531263.65</v>
      </c>
    </row>
    <row r="15" spans="1:5">
      <c r="A15" s="297"/>
      <c r="B15" s="298" t="s">
        <v>27</v>
      </c>
      <c r="C15" s="299" t="s">
        <v>29</v>
      </c>
      <c r="D15" s="299"/>
      <c r="E15" s="8">
        <f>ESF!D31</f>
        <v>0</v>
      </c>
    </row>
    <row r="16" spans="1:5">
      <c r="A16" s="297"/>
      <c r="B16" s="298"/>
      <c r="C16" s="299" t="s">
        <v>31</v>
      </c>
      <c r="D16" s="299"/>
      <c r="E16" s="8">
        <f>ESF!D32</f>
        <v>0</v>
      </c>
    </row>
    <row r="17" spans="1:5">
      <c r="A17" s="297"/>
      <c r="B17" s="298"/>
      <c r="C17" s="299" t="s">
        <v>33</v>
      </c>
      <c r="D17" s="299"/>
      <c r="E17" s="8">
        <f>ESF!D33</f>
        <v>6029559.6900000004</v>
      </c>
    </row>
    <row r="18" spans="1:5">
      <c r="A18" s="297"/>
      <c r="B18" s="298"/>
      <c r="C18" s="299" t="s">
        <v>35</v>
      </c>
      <c r="D18" s="299"/>
      <c r="E18" s="8">
        <f>ESF!D34</f>
        <v>0</v>
      </c>
    </row>
    <row r="19" spans="1:5">
      <c r="A19" s="297"/>
      <c r="B19" s="298"/>
      <c r="C19" s="299" t="s">
        <v>37</v>
      </c>
      <c r="D19" s="299"/>
      <c r="E19" s="8">
        <f>ESF!D35</f>
        <v>0</v>
      </c>
    </row>
    <row r="20" spans="1:5">
      <c r="A20" s="297"/>
      <c r="B20" s="298"/>
      <c r="C20" s="299" t="s">
        <v>39</v>
      </c>
      <c r="D20" s="299"/>
      <c r="E20" s="8">
        <f>ESF!D36</f>
        <v>0</v>
      </c>
    </row>
    <row r="21" spans="1:5">
      <c r="A21" s="297"/>
      <c r="B21" s="298"/>
      <c r="C21" s="299" t="s">
        <v>41</v>
      </c>
      <c r="D21" s="299"/>
      <c r="E21" s="8">
        <f>ESF!D37</f>
        <v>0</v>
      </c>
    </row>
    <row r="22" spans="1:5">
      <c r="A22" s="297"/>
      <c r="B22" s="298"/>
      <c r="C22" s="299" t="s">
        <v>42</v>
      </c>
      <c r="D22" s="299"/>
      <c r="E22" s="8">
        <f>ESF!D38</f>
        <v>0</v>
      </c>
    </row>
    <row r="23" spans="1:5">
      <c r="A23" s="297"/>
      <c r="B23" s="298"/>
      <c r="C23" s="299" t="s">
        <v>44</v>
      </c>
      <c r="D23" s="299"/>
      <c r="E23" s="8">
        <f>ESF!D39</f>
        <v>0</v>
      </c>
    </row>
    <row r="24" spans="1:5" ht="15.75" thickBot="1">
      <c r="A24" s="297"/>
      <c r="B24" s="4"/>
      <c r="C24" s="300" t="s">
        <v>46</v>
      </c>
      <c r="D24" s="300"/>
      <c r="E24" s="9">
        <f>ESF!D41</f>
        <v>6029559.6900000004</v>
      </c>
    </row>
    <row r="25" spans="1:5" ht="15.75" thickBot="1">
      <c r="A25" s="297"/>
      <c r="B25" s="2"/>
      <c r="C25" s="300" t="s">
        <v>48</v>
      </c>
      <c r="D25" s="300"/>
      <c r="E25" s="9">
        <f>ESF!D43</f>
        <v>16560823.34</v>
      </c>
    </row>
    <row r="26" spans="1:5">
      <c r="A26" s="297" t="s">
        <v>70</v>
      </c>
      <c r="B26" s="298" t="s">
        <v>9</v>
      </c>
      <c r="C26" s="299" t="s">
        <v>11</v>
      </c>
      <c r="D26" s="299"/>
      <c r="E26" s="8">
        <f>ESF!I18</f>
        <v>70384.81</v>
      </c>
    </row>
    <row r="27" spans="1:5">
      <c r="A27" s="297"/>
      <c r="B27" s="298"/>
      <c r="C27" s="299" t="s">
        <v>13</v>
      </c>
      <c r="D27" s="299"/>
      <c r="E27" s="8">
        <f>ESF!I19</f>
        <v>0</v>
      </c>
    </row>
    <row r="28" spans="1:5">
      <c r="A28" s="297"/>
      <c r="B28" s="298"/>
      <c r="C28" s="299" t="s">
        <v>15</v>
      </c>
      <c r="D28" s="299"/>
      <c r="E28" s="8">
        <f>ESF!I20</f>
        <v>0</v>
      </c>
    </row>
    <row r="29" spans="1:5">
      <c r="A29" s="297"/>
      <c r="B29" s="298"/>
      <c r="C29" s="299" t="s">
        <v>17</v>
      </c>
      <c r="D29" s="299"/>
      <c r="E29" s="8">
        <f>ESF!I21</f>
        <v>0</v>
      </c>
    </row>
    <row r="30" spans="1:5">
      <c r="A30" s="297"/>
      <c r="B30" s="298"/>
      <c r="C30" s="299" t="s">
        <v>19</v>
      </c>
      <c r="D30" s="299"/>
      <c r="E30" s="8">
        <f>ESF!I22</f>
        <v>0</v>
      </c>
    </row>
    <row r="31" spans="1:5">
      <c r="A31" s="297"/>
      <c r="B31" s="298"/>
      <c r="C31" s="299" t="s">
        <v>21</v>
      </c>
      <c r="D31" s="299"/>
      <c r="E31" s="8">
        <f>ESF!I23</f>
        <v>0</v>
      </c>
    </row>
    <row r="32" spans="1:5">
      <c r="A32" s="297"/>
      <c r="B32" s="298"/>
      <c r="C32" s="299" t="s">
        <v>23</v>
      </c>
      <c r="D32" s="299"/>
      <c r="E32" s="8">
        <f>ESF!I24</f>
        <v>0</v>
      </c>
    </row>
    <row r="33" spans="1:5">
      <c r="A33" s="297"/>
      <c r="B33" s="298"/>
      <c r="C33" s="299" t="s">
        <v>24</v>
      </c>
      <c r="D33" s="299"/>
      <c r="E33" s="8">
        <f>ESF!I25</f>
        <v>0</v>
      </c>
    </row>
    <row r="34" spans="1:5" ht="15.75" thickBot="1">
      <c r="A34" s="297"/>
      <c r="B34" s="4"/>
      <c r="C34" s="300" t="s">
        <v>26</v>
      </c>
      <c r="D34" s="300"/>
      <c r="E34" s="9">
        <f>ESF!I27</f>
        <v>70384.81</v>
      </c>
    </row>
    <row r="35" spans="1:5">
      <c r="A35" s="297"/>
      <c r="B35" s="298" t="s">
        <v>28</v>
      </c>
      <c r="C35" s="299" t="s">
        <v>30</v>
      </c>
      <c r="D35" s="299"/>
      <c r="E35" s="8">
        <f>ESF!I31</f>
        <v>0</v>
      </c>
    </row>
    <row r="36" spans="1:5">
      <c r="A36" s="297"/>
      <c r="B36" s="298"/>
      <c r="C36" s="299" t="s">
        <v>32</v>
      </c>
      <c r="D36" s="299"/>
      <c r="E36" s="8">
        <f>ESF!I32</f>
        <v>0</v>
      </c>
    </row>
    <row r="37" spans="1:5">
      <c r="A37" s="297"/>
      <c r="B37" s="298"/>
      <c r="C37" s="299" t="s">
        <v>34</v>
      </c>
      <c r="D37" s="299"/>
      <c r="E37" s="8">
        <f>ESF!I33</f>
        <v>0</v>
      </c>
    </row>
    <row r="38" spans="1:5">
      <c r="A38" s="297"/>
      <c r="B38" s="298"/>
      <c r="C38" s="299" t="s">
        <v>36</v>
      </c>
      <c r="D38" s="299"/>
      <c r="E38" s="8">
        <f>ESF!I34</f>
        <v>0</v>
      </c>
    </row>
    <row r="39" spans="1:5">
      <c r="A39" s="297"/>
      <c r="B39" s="298"/>
      <c r="C39" s="299" t="s">
        <v>38</v>
      </c>
      <c r="D39" s="299"/>
      <c r="E39" s="8">
        <f>ESF!I35</f>
        <v>0</v>
      </c>
    </row>
    <row r="40" spans="1:5">
      <c r="A40" s="297"/>
      <c r="B40" s="298"/>
      <c r="C40" s="299" t="s">
        <v>40</v>
      </c>
      <c r="D40" s="299"/>
      <c r="E40" s="8">
        <f>ESF!I36</f>
        <v>0</v>
      </c>
    </row>
    <row r="41" spans="1:5" ht="15.75" thickBot="1">
      <c r="A41" s="297"/>
      <c r="B41" s="2"/>
      <c r="C41" s="300" t="s">
        <v>43</v>
      </c>
      <c r="D41" s="300"/>
      <c r="E41" s="9">
        <f>ESF!I38</f>
        <v>0</v>
      </c>
    </row>
    <row r="42" spans="1:5" ht="15.75" thickBot="1">
      <c r="A42" s="297"/>
      <c r="B42" s="2"/>
      <c r="C42" s="300" t="s">
        <v>45</v>
      </c>
      <c r="D42" s="300"/>
      <c r="E42" s="9">
        <f>ESF!I40</f>
        <v>70384.81</v>
      </c>
    </row>
    <row r="43" spans="1:5">
      <c r="A43" s="3"/>
      <c r="B43" s="298" t="s">
        <v>47</v>
      </c>
      <c r="C43" s="302" t="s">
        <v>49</v>
      </c>
      <c r="D43" s="302"/>
      <c r="E43" s="10">
        <f>ESF!I44</f>
        <v>0</v>
      </c>
    </row>
    <row r="44" spans="1:5">
      <c r="A44" s="3"/>
      <c r="B44" s="298"/>
      <c r="C44" s="299" t="s">
        <v>50</v>
      </c>
      <c r="D44" s="299"/>
      <c r="E44" s="8">
        <f>ESF!I46</f>
        <v>0</v>
      </c>
    </row>
    <row r="45" spans="1:5">
      <c r="A45" s="3"/>
      <c r="B45" s="298"/>
      <c r="C45" s="299" t="s">
        <v>51</v>
      </c>
      <c r="D45" s="299"/>
      <c r="E45" s="8">
        <f>ESF!I47</f>
        <v>0</v>
      </c>
    </row>
    <row r="46" spans="1:5">
      <c r="A46" s="3"/>
      <c r="B46" s="298"/>
      <c r="C46" s="299" t="s">
        <v>52</v>
      </c>
      <c r="D46" s="299"/>
      <c r="E46" s="8">
        <f>ESF!I48</f>
        <v>0</v>
      </c>
    </row>
    <row r="47" spans="1:5">
      <c r="A47" s="3"/>
      <c r="B47" s="298"/>
      <c r="C47" s="302" t="s">
        <v>53</v>
      </c>
      <c r="D47" s="302"/>
      <c r="E47" s="10">
        <f>ESF!I50</f>
        <v>16490438.530000001</v>
      </c>
    </row>
    <row r="48" spans="1:5">
      <c r="A48" s="3"/>
      <c r="B48" s="298"/>
      <c r="C48" s="299" t="s">
        <v>54</v>
      </c>
      <c r="D48" s="299"/>
      <c r="E48" s="8">
        <f>ESF!I52</f>
        <v>793907.14</v>
      </c>
    </row>
    <row r="49" spans="1:5">
      <c r="A49" s="3"/>
      <c r="B49" s="298"/>
      <c r="C49" s="299" t="s">
        <v>55</v>
      </c>
      <c r="D49" s="299"/>
      <c r="E49" s="8">
        <f>ESF!I53</f>
        <v>3108247.41</v>
      </c>
    </row>
    <row r="50" spans="1:5">
      <c r="A50" s="3"/>
      <c r="B50" s="298"/>
      <c r="C50" s="299" t="s">
        <v>56</v>
      </c>
      <c r="D50" s="299"/>
      <c r="E50" s="8">
        <f>ESF!I54</f>
        <v>0</v>
      </c>
    </row>
    <row r="51" spans="1:5">
      <c r="A51" s="3"/>
      <c r="B51" s="298"/>
      <c r="C51" s="299" t="s">
        <v>57</v>
      </c>
      <c r="D51" s="299"/>
      <c r="E51" s="8">
        <f>ESF!I55</f>
        <v>0</v>
      </c>
    </row>
    <row r="52" spans="1:5">
      <c r="A52" s="3"/>
      <c r="B52" s="298"/>
      <c r="C52" s="299" t="s">
        <v>58</v>
      </c>
      <c r="D52" s="299"/>
      <c r="E52" s="8">
        <f>ESF!I56</f>
        <v>12588283.98</v>
      </c>
    </row>
    <row r="53" spans="1:5">
      <c r="A53" s="3"/>
      <c r="B53" s="298"/>
      <c r="C53" s="302" t="s">
        <v>59</v>
      </c>
      <c r="D53" s="302"/>
      <c r="E53" s="10">
        <f>ESF!I58</f>
        <v>0</v>
      </c>
    </row>
    <row r="54" spans="1:5">
      <c r="A54" s="3"/>
      <c r="B54" s="298"/>
      <c r="C54" s="299" t="s">
        <v>60</v>
      </c>
      <c r="D54" s="299"/>
      <c r="E54" s="8">
        <f>ESF!I60</f>
        <v>0</v>
      </c>
    </row>
    <row r="55" spans="1:5">
      <c r="A55" s="3"/>
      <c r="B55" s="298"/>
      <c r="C55" s="299" t="s">
        <v>61</v>
      </c>
      <c r="D55" s="299"/>
      <c r="E55" s="8">
        <f>ESF!I61</f>
        <v>0</v>
      </c>
    </row>
    <row r="56" spans="1:5" ht="15.75" thickBot="1">
      <c r="A56" s="3"/>
      <c r="B56" s="298"/>
      <c r="C56" s="300" t="s">
        <v>62</v>
      </c>
      <c r="D56" s="300"/>
      <c r="E56" s="9">
        <f>ESF!I63</f>
        <v>16490438.530000001</v>
      </c>
    </row>
    <row r="57" spans="1:5" ht="15.75" thickBot="1">
      <c r="A57" s="3"/>
      <c r="B57" s="2"/>
      <c r="C57" s="300" t="s">
        <v>63</v>
      </c>
      <c r="D57" s="300"/>
      <c r="E57" s="9">
        <f>ESF!I65</f>
        <v>16560823.340000002</v>
      </c>
    </row>
    <row r="58" spans="1:5">
      <c r="A58" s="3"/>
      <c r="B58" s="2"/>
      <c r="C58" s="301" t="s">
        <v>5</v>
      </c>
      <c r="D58" s="301"/>
      <c r="E58" s="1">
        <v>2012</v>
      </c>
    </row>
    <row r="59" spans="1:5">
      <c r="A59" s="297" t="s">
        <v>69</v>
      </c>
      <c r="B59" s="298" t="s">
        <v>8</v>
      </c>
      <c r="C59" s="299" t="s">
        <v>10</v>
      </c>
      <c r="D59" s="299"/>
      <c r="E59" s="8">
        <f>ESF!E18</f>
        <v>10111447</v>
      </c>
    </row>
    <row r="60" spans="1:5">
      <c r="A60" s="297"/>
      <c r="B60" s="298"/>
      <c r="C60" s="299" t="s">
        <v>12</v>
      </c>
      <c r="D60" s="299"/>
      <c r="E60" s="8">
        <f>ESF!E19</f>
        <v>267328</v>
      </c>
    </row>
    <row r="61" spans="1:5">
      <c r="A61" s="297"/>
      <c r="B61" s="298"/>
      <c r="C61" s="299" t="s">
        <v>14</v>
      </c>
      <c r="D61" s="299"/>
      <c r="E61" s="8">
        <f>ESF!E20</f>
        <v>0</v>
      </c>
    </row>
    <row r="62" spans="1:5">
      <c r="A62" s="297"/>
      <c r="B62" s="298"/>
      <c r="C62" s="299" t="s">
        <v>16</v>
      </c>
      <c r="D62" s="299"/>
      <c r="E62" s="8">
        <f>ESF!E21</f>
        <v>0</v>
      </c>
    </row>
    <row r="63" spans="1:5">
      <c r="A63" s="297"/>
      <c r="B63" s="298"/>
      <c r="C63" s="299" t="s">
        <v>18</v>
      </c>
      <c r="D63" s="299"/>
      <c r="E63" s="8">
        <f>ESF!E22</f>
        <v>0</v>
      </c>
    </row>
    <row r="64" spans="1:5">
      <c r="A64" s="297"/>
      <c r="B64" s="298"/>
      <c r="C64" s="299" t="s">
        <v>20</v>
      </c>
      <c r="D64" s="299"/>
      <c r="E64" s="8">
        <f>ESF!E23</f>
        <v>0</v>
      </c>
    </row>
    <row r="65" spans="1:5">
      <c r="A65" s="297"/>
      <c r="B65" s="298"/>
      <c r="C65" s="299" t="s">
        <v>22</v>
      </c>
      <c r="D65" s="299"/>
      <c r="E65" s="8">
        <f>ESF!E24</f>
        <v>0</v>
      </c>
    </row>
    <row r="66" spans="1:5" ht="15.75" thickBot="1">
      <c r="A66" s="297"/>
      <c r="B66" s="4"/>
      <c r="C66" s="300" t="s">
        <v>25</v>
      </c>
      <c r="D66" s="300"/>
      <c r="E66" s="9">
        <f>ESF!E26</f>
        <v>10378775</v>
      </c>
    </row>
    <row r="67" spans="1:5">
      <c r="A67" s="297"/>
      <c r="B67" s="298" t="s">
        <v>27</v>
      </c>
      <c r="C67" s="299" t="s">
        <v>29</v>
      </c>
      <c r="D67" s="299"/>
      <c r="E67" s="8">
        <f>ESF!E31</f>
        <v>0</v>
      </c>
    </row>
    <row r="68" spans="1:5">
      <c r="A68" s="297"/>
      <c r="B68" s="298"/>
      <c r="C68" s="299" t="s">
        <v>31</v>
      </c>
      <c r="D68" s="299"/>
      <c r="E68" s="8">
        <f>ESF!E32</f>
        <v>0</v>
      </c>
    </row>
    <row r="69" spans="1:5">
      <c r="A69" s="297"/>
      <c r="B69" s="298"/>
      <c r="C69" s="299" t="s">
        <v>33</v>
      </c>
      <c r="D69" s="299"/>
      <c r="E69" s="8">
        <f>ESF!E33</f>
        <v>5791325</v>
      </c>
    </row>
    <row r="70" spans="1:5">
      <c r="A70" s="297"/>
      <c r="B70" s="298"/>
      <c r="C70" s="299" t="s">
        <v>35</v>
      </c>
      <c r="D70" s="299"/>
      <c r="E70" s="8">
        <f>ESF!E34</f>
        <v>0</v>
      </c>
    </row>
    <row r="71" spans="1:5">
      <c r="A71" s="297"/>
      <c r="B71" s="298"/>
      <c r="C71" s="299" t="s">
        <v>37</v>
      </c>
      <c r="D71" s="299"/>
      <c r="E71" s="8">
        <f>ESF!E35</f>
        <v>0</v>
      </c>
    </row>
    <row r="72" spans="1:5">
      <c r="A72" s="297"/>
      <c r="B72" s="298"/>
      <c r="C72" s="299" t="s">
        <v>39</v>
      </c>
      <c r="D72" s="299"/>
      <c r="E72" s="8">
        <f>ESF!E36</f>
        <v>0</v>
      </c>
    </row>
    <row r="73" spans="1:5">
      <c r="A73" s="297"/>
      <c r="B73" s="298"/>
      <c r="C73" s="299" t="s">
        <v>41</v>
      </c>
      <c r="D73" s="299"/>
      <c r="E73" s="8">
        <f>ESF!E37</f>
        <v>0</v>
      </c>
    </row>
    <row r="74" spans="1:5">
      <c r="A74" s="297"/>
      <c r="B74" s="298"/>
      <c r="C74" s="299" t="s">
        <v>42</v>
      </c>
      <c r="D74" s="299"/>
      <c r="E74" s="8">
        <f>ESF!E38</f>
        <v>0</v>
      </c>
    </row>
    <row r="75" spans="1:5">
      <c r="A75" s="297"/>
      <c r="B75" s="298"/>
      <c r="C75" s="299" t="s">
        <v>44</v>
      </c>
      <c r="D75" s="299"/>
      <c r="E75" s="8">
        <f>ESF!E39</f>
        <v>0</v>
      </c>
    </row>
    <row r="76" spans="1:5" ht="15.75" thickBot="1">
      <c r="A76" s="297"/>
      <c r="B76" s="4"/>
      <c r="C76" s="300" t="s">
        <v>46</v>
      </c>
      <c r="D76" s="300"/>
      <c r="E76" s="9">
        <f>ESF!E41</f>
        <v>5791325</v>
      </c>
    </row>
    <row r="77" spans="1:5" ht="15.75" thickBot="1">
      <c r="A77" s="297"/>
      <c r="B77" s="2"/>
      <c r="C77" s="300" t="s">
        <v>48</v>
      </c>
      <c r="D77" s="300"/>
      <c r="E77" s="9">
        <f>ESF!E43</f>
        <v>16170100</v>
      </c>
    </row>
    <row r="78" spans="1:5">
      <c r="A78" s="297" t="s">
        <v>70</v>
      </c>
      <c r="B78" s="298" t="s">
        <v>9</v>
      </c>
      <c r="C78" s="299" t="s">
        <v>11</v>
      </c>
      <c r="D78" s="299"/>
      <c r="E78" s="8">
        <f>ESF!J18</f>
        <v>65396</v>
      </c>
    </row>
    <row r="79" spans="1:5">
      <c r="A79" s="297"/>
      <c r="B79" s="298"/>
      <c r="C79" s="299" t="s">
        <v>13</v>
      </c>
      <c r="D79" s="299"/>
      <c r="E79" s="8">
        <f>ESF!J19</f>
        <v>0</v>
      </c>
    </row>
    <row r="80" spans="1:5">
      <c r="A80" s="297"/>
      <c r="B80" s="298"/>
      <c r="C80" s="299" t="s">
        <v>15</v>
      </c>
      <c r="D80" s="299"/>
      <c r="E80" s="8">
        <f>ESF!J20</f>
        <v>0</v>
      </c>
    </row>
    <row r="81" spans="1:5">
      <c r="A81" s="297"/>
      <c r="B81" s="298"/>
      <c r="C81" s="299" t="s">
        <v>17</v>
      </c>
      <c r="D81" s="299"/>
      <c r="E81" s="8">
        <f>ESF!J21</f>
        <v>0</v>
      </c>
    </row>
    <row r="82" spans="1:5">
      <c r="A82" s="297"/>
      <c r="B82" s="298"/>
      <c r="C82" s="299" t="s">
        <v>19</v>
      </c>
      <c r="D82" s="299"/>
      <c r="E82" s="8">
        <f>ESF!J22</f>
        <v>0</v>
      </c>
    </row>
    <row r="83" spans="1:5">
      <c r="A83" s="297"/>
      <c r="B83" s="298"/>
      <c r="C83" s="299" t="s">
        <v>21</v>
      </c>
      <c r="D83" s="299"/>
      <c r="E83" s="8">
        <f>ESF!J23</f>
        <v>0</v>
      </c>
    </row>
    <row r="84" spans="1:5">
      <c r="A84" s="297"/>
      <c r="B84" s="298"/>
      <c r="C84" s="299" t="s">
        <v>23</v>
      </c>
      <c r="D84" s="299"/>
      <c r="E84" s="8">
        <f>ESF!J24</f>
        <v>0</v>
      </c>
    </row>
    <row r="85" spans="1:5">
      <c r="A85" s="297"/>
      <c r="B85" s="298"/>
      <c r="C85" s="299" t="s">
        <v>24</v>
      </c>
      <c r="D85" s="299"/>
      <c r="E85" s="8">
        <f>ESF!J25</f>
        <v>0</v>
      </c>
    </row>
    <row r="86" spans="1:5" ht="15.75" thickBot="1">
      <c r="A86" s="297"/>
      <c r="B86" s="4"/>
      <c r="C86" s="300" t="s">
        <v>26</v>
      </c>
      <c r="D86" s="300"/>
      <c r="E86" s="9">
        <f>ESF!J27</f>
        <v>65396</v>
      </c>
    </row>
    <row r="87" spans="1:5">
      <c r="A87" s="297"/>
      <c r="B87" s="298" t="s">
        <v>28</v>
      </c>
      <c r="C87" s="299" t="s">
        <v>30</v>
      </c>
      <c r="D87" s="299"/>
      <c r="E87" s="8">
        <f>ESF!J31</f>
        <v>0</v>
      </c>
    </row>
    <row r="88" spans="1:5">
      <c r="A88" s="297"/>
      <c r="B88" s="298"/>
      <c r="C88" s="299" t="s">
        <v>32</v>
      </c>
      <c r="D88" s="299"/>
      <c r="E88" s="8">
        <f>ESF!J32</f>
        <v>0</v>
      </c>
    </row>
    <row r="89" spans="1:5">
      <c r="A89" s="297"/>
      <c r="B89" s="298"/>
      <c r="C89" s="299" t="s">
        <v>34</v>
      </c>
      <c r="D89" s="299"/>
      <c r="E89" s="8">
        <f>ESF!J33</f>
        <v>0</v>
      </c>
    </row>
    <row r="90" spans="1:5">
      <c r="A90" s="297"/>
      <c r="B90" s="298"/>
      <c r="C90" s="299" t="s">
        <v>36</v>
      </c>
      <c r="D90" s="299"/>
      <c r="E90" s="8">
        <f>ESF!J34</f>
        <v>0</v>
      </c>
    </row>
    <row r="91" spans="1:5">
      <c r="A91" s="297"/>
      <c r="B91" s="298"/>
      <c r="C91" s="299" t="s">
        <v>38</v>
      </c>
      <c r="D91" s="299"/>
      <c r="E91" s="8">
        <f>ESF!J35</f>
        <v>0</v>
      </c>
    </row>
    <row r="92" spans="1:5">
      <c r="A92" s="297"/>
      <c r="B92" s="298"/>
      <c r="C92" s="299" t="s">
        <v>40</v>
      </c>
      <c r="D92" s="299"/>
      <c r="E92" s="8">
        <f>ESF!J36</f>
        <v>0</v>
      </c>
    </row>
    <row r="93" spans="1:5" ht="15.75" thickBot="1">
      <c r="A93" s="297"/>
      <c r="B93" s="2"/>
      <c r="C93" s="300" t="s">
        <v>43</v>
      </c>
      <c r="D93" s="300"/>
      <c r="E93" s="9">
        <f>ESF!J38</f>
        <v>0</v>
      </c>
    </row>
    <row r="94" spans="1:5" ht="15.75" thickBot="1">
      <c r="A94" s="297"/>
      <c r="B94" s="2"/>
      <c r="C94" s="300" t="s">
        <v>45</v>
      </c>
      <c r="D94" s="300"/>
      <c r="E94" s="9">
        <f>ESF!J40</f>
        <v>65396</v>
      </c>
    </row>
    <row r="95" spans="1:5">
      <c r="A95" s="3"/>
      <c r="B95" s="298" t="s">
        <v>47</v>
      </c>
      <c r="C95" s="302" t="s">
        <v>49</v>
      </c>
      <c r="D95" s="302"/>
      <c r="E95" s="10">
        <f>ESF!J44</f>
        <v>0</v>
      </c>
    </row>
    <row r="96" spans="1:5">
      <c r="A96" s="3"/>
      <c r="B96" s="298"/>
      <c r="C96" s="299" t="s">
        <v>50</v>
      </c>
      <c r="D96" s="299"/>
      <c r="E96" s="8">
        <f>ESF!J46</f>
        <v>0</v>
      </c>
    </row>
    <row r="97" spans="1:5">
      <c r="A97" s="3"/>
      <c r="B97" s="298"/>
      <c r="C97" s="299" t="s">
        <v>51</v>
      </c>
      <c r="D97" s="299"/>
      <c r="E97" s="8">
        <f>ESF!J47</f>
        <v>0</v>
      </c>
    </row>
    <row r="98" spans="1:5">
      <c r="A98" s="3"/>
      <c r="B98" s="298"/>
      <c r="C98" s="299" t="s">
        <v>52</v>
      </c>
      <c r="D98" s="299"/>
      <c r="E98" s="8">
        <f>ESF!J48</f>
        <v>0</v>
      </c>
    </row>
    <row r="99" spans="1:5">
      <c r="A99" s="3"/>
      <c r="B99" s="298"/>
      <c r="C99" s="302" t="s">
        <v>53</v>
      </c>
      <c r="D99" s="302"/>
      <c r="E99" s="10">
        <f>ESF!J50</f>
        <v>16104704</v>
      </c>
    </row>
    <row r="100" spans="1:5">
      <c r="A100" s="3"/>
      <c r="B100" s="298"/>
      <c r="C100" s="299" t="s">
        <v>54</v>
      </c>
      <c r="D100" s="299"/>
      <c r="E100" s="8">
        <f>ESF!J52</f>
        <v>3198332</v>
      </c>
    </row>
    <row r="101" spans="1:5">
      <c r="A101" s="3"/>
      <c r="B101" s="298"/>
      <c r="C101" s="299" t="s">
        <v>55</v>
      </c>
      <c r="D101" s="299"/>
      <c r="E101" s="8">
        <f>ESF!J53</f>
        <v>318088</v>
      </c>
    </row>
    <row r="102" spans="1:5">
      <c r="A102" s="3"/>
      <c r="B102" s="298"/>
      <c r="C102" s="299" t="s">
        <v>56</v>
      </c>
      <c r="D102" s="299"/>
      <c r="E102" s="8">
        <f>ESF!J54</f>
        <v>0</v>
      </c>
    </row>
    <row r="103" spans="1:5">
      <c r="A103" s="3"/>
      <c r="B103" s="298"/>
      <c r="C103" s="299" t="s">
        <v>57</v>
      </c>
      <c r="D103" s="299"/>
      <c r="E103" s="8">
        <f>ESF!J55</f>
        <v>0</v>
      </c>
    </row>
    <row r="104" spans="1:5">
      <c r="A104" s="3"/>
      <c r="B104" s="298"/>
      <c r="C104" s="299" t="s">
        <v>58</v>
      </c>
      <c r="D104" s="299"/>
      <c r="E104" s="8">
        <f>ESF!J56</f>
        <v>12588284</v>
      </c>
    </row>
    <row r="105" spans="1:5">
      <c r="A105" s="3"/>
      <c r="B105" s="298"/>
      <c r="C105" s="302" t="s">
        <v>59</v>
      </c>
      <c r="D105" s="302"/>
      <c r="E105" s="10">
        <f>ESF!J58</f>
        <v>0</v>
      </c>
    </row>
    <row r="106" spans="1:5">
      <c r="A106" s="3"/>
      <c r="B106" s="298"/>
      <c r="C106" s="299" t="s">
        <v>60</v>
      </c>
      <c r="D106" s="299"/>
      <c r="E106" s="8">
        <f>ESF!J60</f>
        <v>0</v>
      </c>
    </row>
    <row r="107" spans="1:5">
      <c r="A107" s="3"/>
      <c r="B107" s="298"/>
      <c r="C107" s="299" t="s">
        <v>61</v>
      </c>
      <c r="D107" s="299"/>
      <c r="E107" s="8">
        <f>ESF!J61</f>
        <v>0</v>
      </c>
    </row>
    <row r="108" spans="1:5" ht="15.75" thickBot="1">
      <c r="A108" s="3"/>
      <c r="B108" s="298"/>
      <c r="C108" s="300" t="s">
        <v>62</v>
      </c>
      <c r="D108" s="300"/>
      <c r="E108" s="9">
        <f>ESF!J63</f>
        <v>16104704</v>
      </c>
    </row>
    <row r="109" spans="1:5" ht="15.75" thickBot="1">
      <c r="A109" s="3"/>
      <c r="B109" s="2"/>
      <c r="C109" s="300" t="s">
        <v>63</v>
      </c>
      <c r="D109" s="300"/>
      <c r="E109" s="9">
        <f>ESF!J65</f>
        <v>16170100</v>
      </c>
    </row>
    <row r="110" spans="1:5">
      <c r="A110" s="3"/>
      <c r="B110" s="2"/>
      <c r="C110" s="307" t="s">
        <v>75</v>
      </c>
      <c r="D110" s="5" t="s">
        <v>64</v>
      </c>
      <c r="E110" s="10">
        <f>ESF!C73</f>
        <v>0</v>
      </c>
    </row>
    <row r="111" spans="1:5">
      <c r="A111" s="3"/>
      <c r="B111" s="2"/>
      <c r="C111" s="308"/>
      <c r="D111" s="5" t="s">
        <v>65</v>
      </c>
      <c r="E111" s="10">
        <f>ESF!C74</f>
        <v>0</v>
      </c>
    </row>
    <row r="112" spans="1:5">
      <c r="A112" s="3"/>
      <c r="B112" s="2"/>
      <c r="C112" s="308" t="s">
        <v>74</v>
      </c>
      <c r="D112" s="5" t="s">
        <v>64</v>
      </c>
      <c r="E112" s="10">
        <f>ESF!G73</f>
        <v>0</v>
      </c>
    </row>
    <row r="113" spans="1:5">
      <c r="A113" s="3"/>
      <c r="B113" s="2"/>
      <c r="C113" s="308"/>
      <c r="D113" s="5" t="s">
        <v>65</v>
      </c>
      <c r="E113" s="10">
        <f>ESF!G74</f>
        <v>0</v>
      </c>
    </row>
    <row r="114" spans="1:5">
      <c r="A114" s="306" t="s">
        <v>2</v>
      </c>
      <c r="B114" s="306"/>
      <c r="C114" s="306"/>
      <c r="D114" s="306"/>
      <c r="E114" s="13" t="e">
        <f>ECSF!#REF!</f>
        <v>#REF!</v>
      </c>
    </row>
    <row r="115" spans="1:5" ht="90.75">
      <c r="A115" s="306" t="s">
        <v>4</v>
      </c>
      <c r="B115" s="306"/>
      <c r="C115" s="306"/>
      <c r="D115" s="306"/>
      <c r="E115" s="13" t="str">
        <f>ECSF!C7</f>
        <v>CENTRO DE REHABILITACION INTEGRAL Y ESCUELA EN TERAPIA FISICA Y REHABILITACION</v>
      </c>
    </row>
    <row r="116" spans="1:5">
      <c r="A116" s="306" t="s">
        <v>3</v>
      </c>
      <c r="B116" s="306"/>
      <c r="C116" s="306"/>
      <c r="D116" s="306"/>
      <c r="E116" s="14"/>
    </row>
    <row r="117" spans="1:5">
      <c r="A117" s="306" t="s">
        <v>73</v>
      </c>
      <c r="B117" s="306"/>
      <c r="C117" s="306"/>
      <c r="D117" s="306"/>
      <c r="E117" t="s">
        <v>72</v>
      </c>
    </row>
    <row r="118" spans="1:5">
      <c r="B118" s="303" t="s">
        <v>67</v>
      </c>
      <c r="C118" s="302" t="s">
        <v>6</v>
      </c>
      <c r="D118" s="302"/>
      <c r="E118" s="11">
        <f>ECSF!D14</f>
        <v>122925</v>
      </c>
    </row>
    <row r="119" spans="1:5">
      <c r="B119" s="303"/>
      <c r="C119" s="302" t="s">
        <v>8</v>
      </c>
      <c r="D119" s="302"/>
      <c r="E119" s="11">
        <f>ECSF!D16</f>
        <v>122925</v>
      </c>
    </row>
    <row r="120" spans="1:5">
      <c r="B120" s="303"/>
      <c r="C120" s="299" t="s">
        <v>10</v>
      </c>
      <c r="D120" s="299"/>
      <c r="E120" s="12">
        <f>ECSF!D18</f>
        <v>0</v>
      </c>
    </row>
    <row r="121" spans="1:5">
      <c r="B121" s="303"/>
      <c r="C121" s="299" t="s">
        <v>12</v>
      </c>
      <c r="D121" s="299"/>
      <c r="E121" s="12">
        <f>ECSF!D19</f>
        <v>122925</v>
      </c>
    </row>
    <row r="122" spans="1:5">
      <c r="B122" s="303"/>
      <c r="C122" s="299" t="s">
        <v>14</v>
      </c>
      <c r="D122" s="299"/>
      <c r="E122" s="12">
        <f>ECSF!D20</f>
        <v>0</v>
      </c>
    </row>
    <row r="123" spans="1:5">
      <c r="B123" s="303"/>
      <c r="C123" s="299" t="s">
        <v>16</v>
      </c>
      <c r="D123" s="299"/>
      <c r="E123" s="12">
        <f>ECSF!D21</f>
        <v>0</v>
      </c>
    </row>
    <row r="124" spans="1:5">
      <c r="B124" s="303"/>
      <c r="C124" s="299" t="s">
        <v>18</v>
      </c>
      <c r="D124" s="299"/>
      <c r="E124" s="12">
        <f>ECSF!D22</f>
        <v>0</v>
      </c>
    </row>
    <row r="125" spans="1:5">
      <c r="B125" s="303"/>
      <c r="C125" s="299" t="s">
        <v>20</v>
      </c>
      <c r="D125" s="299"/>
      <c r="E125" s="12">
        <f>ECSF!D23</f>
        <v>0</v>
      </c>
    </row>
    <row r="126" spans="1:5">
      <c r="B126" s="303"/>
      <c r="C126" s="299" t="s">
        <v>22</v>
      </c>
      <c r="D126" s="299"/>
      <c r="E126" s="12">
        <f>ECSF!D24</f>
        <v>0</v>
      </c>
    </row>
    <row r="127" spans="1:5">
      <c r="B127" s="303"/>
      <c r="C127" s="302" t="s">
        <v>27</v>
      </c>
      <c r="D127" s="302"/>
      <c r="E127" s="11">
        <f>ECSF!D26</f>
        <v>0</v>
      </c>
    </row>
    <row r="128" spans="1:5">
      <c r="B128" s="303"/>
      <c r="C128" s="299" t="s">
        <v>29</v>
      </c>
      <c r="D128" s="299"/>
      <c r="E128" s="12">
        <f>ECSF!D28</f>
        <v>0</v>
      </c>
    </row>
    <row r="129" spans="2:5">
      <c r="B129" s="303"/>
      <c r="C129" s="299" t="s">
        <v>31</v>
      </c>
      <c r="D129" s="299"/>
      <c r="E129" s="12">
        <f>ECSF!D29</f>
        <v>0</v>
      </c>
    </row>
    <row r="130" spans="2:5">
      <c r="B130" s="303"/>
      <c r="C130" s="299" t="s">
        <v>33</v>
      </c>
      <c r="D130" s="299"/>
      <c r="E130" s="12">
        <f>ECSF!D30</f>
        <v>0</v>
      </c>
    </row>
    <row r="131" spans="2:5">
      <c r="B131" s="303"/>
      <c r="C131" s="299" t="s">
        <v>35</v>
      </c>
      <c r="D131" s="299"/>
      <c r="E131" s="12">
        <f>ECSF!D31</f>
        <v>0</v>
      </c>
    </row>
    <row r="132" spans="2:5">
      <c r="B132" s="303"/>
      <c r="C132" s="299" t="s">
        <v>37</v>
      </c>
      <c r="D132" s="299"/>
      <c r="E132" s="12">
        <f>ECSF!D32</f>
        <v>0</v>
      </c>
    </row>
    <row r="133" spans="2:5">
      <c r="B133" s="303"/>
      <c r="C133" s="299" t="s">
        <v>39</v>
      </c>
      <c r="D133" s="299"/>
      <c r="E133" s="12">
        <f>ECSF!D33</f>
        <v>0</v>
      </c>
    </row>
    <row r="134" spans="2:5">
      <c r="B134" s="303"/>
      <c r="C134" s="299" t="s">
        <v>41</v>
      </c>
      <c r="D134" s="299"/>
      <c r="E134" s="12">
        <f>ECSF!D34</f>
        <v>0</v>
      </c>
    </row>
    <row r="135" spans="2:5">
      <c r="B135" s="303"/>
      <c r="C135" s="299" t="s">
        <v>42</v>
      </c>
      <c r="D135" s="299"/>
      <c r="E135" s="12">
        <f>ECSF!D35</f>
        <v>0</v>
      </c>
    </row>
    <row r="136" spans="2:5">
      <c r="B136" s="303"/>
      <c r="C136" s="299" t="s">
        <v>44</v>
      </c>
      <c r="D136" s="299"/>
      <c r="E136" s="12">
        <f>ECSF!D36</f>
        <v>0</v>
      </c>
    </row>
    <row r="137" spans="2:5">
      <c r="B137" s="303"/>
      <c r="C137" s="302" t="s">
        <v>7</v>
      </c>
      <c r="D137" s="302"/>
      <c r="E137" s="11">
        <f>ECSF!I14</f>
        <v>4989.0200000000004</v>
      </c>
    </row>
    <row r="138" spans="2:5">
      <c r="B138" s="303"/>
      <c r="C138" s="302" t="s">
        <v>9</v>
      </c>
      <c r="D138" s="302"/>
      <c r="E138" s="11">
        <f>ECSF!I16</f>
        <v>4989.0200000000004</v>
      </c>
    </row>
    <row r="139" spans="2:5">
      <c r="B139" s="303"/>
      <c r="C139" s="299" t="s">
        <v>11</v>
      </c>
      <c r="D139" s="299"/>
      <c r="E139" s="12">
        <f>ECSF!I18</f>
        <v>4989.0200000000004</v>
      </c>
    </row>
    <row r="140" spans="2:5">
      <c r="B140" s="303"/>
      <c r="C140" s="299" t="s">
        <v>13</v>
      </c>
      <c r="D140" s="299"/>
      <c r="E140" s="12">
        <f>ECSF!I19</f>
        <v>0</v>
      </c>
    </row>
    <row r="141" spans="2:5">
      <c r="B141" s="303"/>
      <c r="C141" s="299" t="s">
        <v>15</v>
      </c>
      <c r="D141" s="299"/>
      <c r="E141" s="12">
        <f>ECSF!I20</f>
        <v>0</v>
      </c>
    </row>
    <row r="142" spans="2:5">
      <c r="B142" s="303"/>
      <c r="C142" s="299" t="s">
        <v>17</v>
      </c>
      <c r="D142" s="299"/>
      <c r="E142" s="12">
        <f>ECSF!I21</f>
        <v>0</v>
      </c>
    </row>
    <row r="143" spans="2:5">
      <c r="B143" s="303"/>
      <c r="C143" s="299" t="s">
        <v>19</v>
      </c>
      <c r="D143" s="299"/>
      <c r="E143" s="12">
        <f>ECSF!I22</f>
        <v>0</v>
      </c>
    </row>
    <row r="144" spans="2:5">
      <c r="B144" s="303"/>
      <c r="C144" s="299" t="s">
        <v>21</v>
      </c>
      <c r="D144" s="299"/>
      <c r="E144" s="12">
        <f>ECSF!I23</f>
        <v>0</v>
      </c>
    </row>
    <row r="145" spans="2:5">
      <c r="B145" s="303"/>
      <c r="C145" s="299" t="s">
        <v>23</v>
      </c>
      <c r="D145" s="299"/>
      <c r="E145" s="12">
        <f>ECSF!I24</f>
        <v>0</v>
      </c>
    </row>
    <row r="146" spans="2:5">
      <c r="B146" s="303"/>
      <c r="C146" s="299" t="s">
        <v>24</v>
      </c>
      <c r="D146" s="299"/>
      <c r="E146" s="12">
        <f>ECSF!I25</f>
        <v>0</v>
      </c>
    </row>
    <row r="147" spans="2:5">
      <c r="B147" s="303"/>
      <c r="C147" s="305" t="s">
        <v>28</v>
      </c>
      <c r="D147" s="305"/>
      <c r="E147" s="11">
        <f>ECSF!I27</f>
        <v>0</v>
      </c>
    </row>
    <row r="148" spans="2:5">
      <c r="B148" s="303"/>
      <c r="C148" s="299" t="s">
        <v>30</v>
      </c>
      <c r="D148" s="299"/>
      <c r="E148" s="12">
        <f>ECSF!I29</f>
        <v>0</v>
      </c>
    </row>
    <row r="149" spans="2:5">
      <c r="B149" s="303"/>
      <c r="C149" s="299" t="s">
        <v>32</v>
      </c>
      <c r="D149" s="299"/>
      <c r="E149" s="12">
        <f>ECSF!I30</f>
        <v>0</v>
      </c>
    </row>
    <row r="150" spans="2:5">
      <c r="B150" s="303"/>
      <c r="C150" s="299" t="s">
        <v>34</v>
      </c>
      <c r="D150" s="299"/>
      <c r="E150" s="12">
        <f>ECSF!I31</f>
        <v>0</v>
      </c>
    </row>
    <row r="151" spans="2:5">
      <c r="B151" s="303"/>
      <c r="C151" s="299" t="s">
        <v>36</v>
      </c>
      <c r="D151" s="299"/>
      <c r="E151" s="12">
        <f>ECSF!I32</f>
        <v>0</v>
      </c>
    </row>
    <row r="152" spans="2:5">
      <c r="B152" s="303"/>
      <c r="C152" s="299" t="s">
        <v>38</v>
      </c>
      <c r="D152" s="299"/>
      <c r="E152" s="12">
        <f>ECSF!I33</f>
        <v>0</v>
      </c>
    </row>
    <row r="153" spans="2:5">
      <c r="B153" s="303"/>
      <c r="C153" s="299" t="s">
        <v>40</v>
      </c>
      <c r="D153" s="299"/>
      <c r="E153" s="12">
        <f>ECSF!I34</f>
        <v>0</v>
      </c>
    </row>
    <row r="154" spans="2:5">
      <c r="B154" s="303"/>
      <c r="C154" s="302" t="s">
        <v>47</v>
      </c>
      <c r="D154" s="302"/>
      <c r="E154" s="11">
        <f>ECSF!I36</f>
        <v>2790159.03</v>
      </c>
    </row>
    <row r="155" spans="2:5">
      <c r="B155" s="303"/>
      <c r="C155" s="302" t="s">
        <v>49</v>
      </c>
      <c r="D155" s="302"/>
      <c r="E155" s="11">
        <f>ECSF!I38</f>
        <v>0</v>
      </c>
    </row>
    <row r="156" spans="2:5">
      <c r="B156" s="303"/>
      <c r="C156" s="299" t="s">
        <v>50</v>
      </c>
      <c r="D156" s="299"/>
      <c r="E156" s="12">
        <f>ECSF!I40</f>
        <v>0</v>
      </c>
    </row>
    <row r="157" spans="2:5">
      <c r="B157" s="303"/>
      <c r="C157" s="299" t="s">
        <v>51</v>
      </c>
      <c r="D157" s="299"/>
      <c r="E157" s="12">
        <f>ECSF!I41</f>
        <v>0</v>
      </c>
    </row>
    <row r="158" spans="2:5">
      <c r="B158" s="303"/>
      <c r="C158" s="299" t="s">
        <v>52</v>
      </c>
      <c r="D158" s="299"/>
      <c r="E158" s="12">
        <f>ECSF!I42</f>
        <v>0</v>
      </c>
    </row>
    <row r="159" spans="2:5">
      <c r="B159" s="303"/>
      <c r="C159" s="302" t="s">
        <v>53</v>
      </c>
      <c r="D159" s="302"/>
      <c r="E159" s="11">
        <f>ECSF!I44</f>
        <v>2790159.03</v>
      </c>
    </row>
    <row r="160" spans="2:5">
      <c r="B160" s="303"/>
      <c r="C160" s="299" t="s">
        <v>54</v>
      </c>
      <c r="D160" s="299"/>
      <c r="E160" s="12">
        <f>ECSF!I46</f>
        <v>0</v>
      </c>
    </row>
    <row r="161" spans="2:5">
      <c r="B161" s="303"/>
      <c r="C161" s="299" t="s">
        <v>55</v>
      </c>
      <c r="D161" s="299"/>
      <c r="E161" s="12">
        <f>ECSF!I47</f>
        <v>2790159.03</v>
      </c>
    </row>
    <row r="162" spans="2:5">
      <c r="B162" s="303"/>
      <c r="C162" s="299" t="s">
        <v>56</v>
      </c>
      <c r="D162" s="299"/>
      <c r="E162" s="12">
        <f>ECSF!I48</f>
        <v>0</v>
      </c>
    </row>
    <row r="163" spans="2:5">
      <c r="B163" s="303"/>
      <c r="C163" s="299" t="s">
        <v>57</v>
      </c>
      <c r="D163" s="299"/>
      <c r="E163" s="12">
        <f>ECSF!I49</f>
        <v>0</v>
      </c>
    </row>
    <row r="164" spans="2:5">
      <c r="B164" s="303"/>
      <c r="C164" s="299" t="s">
        <v>58</v>
      </c>
      <c r="D164" s="299"/>
      <c r="E164" s="12">
        <f>ECSF!I50</f>
        <v>0</v>
      </c>
    </row>
    <row r="165" spans="2:5">
      <c r="B165" s="303"/>
      <c r="C165" s="302" t="s">
        <v>59</v>
      </c>
      <c r="D165" s="302"/>
      <c r="E165" s="11">
        <f>ECSF!I52</f>
        <v>0</v>
      </c>
    </row>
    <row r="166" spans="2:5">
      <c r="B166" s="303"/>
      <c r="C166" s="299" t="s">
        <v>60</v>
      </c>
      <c r="D166" s="299"/>
      <c r="E166" s="12">
        <f>ECSF!I54</f>
        <v>0</v>
      </c>
    </row>
    <row r="167" spans="2:5" ht="15" customHeight="1" thickBot="1">
      <c r="B167" s="304"/>
      <c r="C167" s="299" t="s">
        <v>61</v>
      </c>
      <c r="D167" s="299"/>
      <c r="E167" s="12">
        <f>ECSF!I55</f>
        <v>0</v>
      </c>
    </row>
    <row r="168" spans="2:5">
      <c r="B168" s="303" t="s">
        <v>68</v>
      </c>
      <c r="C168" s="302" t="s">
        <v>6</v>
      </c>
      <c r="D168" s="302"/>
      <c r="E168" s="11">
        <f>ECSF!E14</f>
        <v>513648.35</v>
      </c>
    </row>
    <row r="169" spans="2:5" ht="15" customHeight="1">
      <c r="B169" s="303"/>
      <c r="C169" s="302" t="s">
        <v>8</v>
      </c>
      <c r="D169" s="302"/>
      <c r="E169" s="11">
        <f>ECSF!E16</f>
        <v>275414.01</v>
      </c>
    </row>
    <row r="170" spans="2:5" ht="15" customHeight="1">
      <c r="B170" s="303"/>
      <c r="C170" s="299" t="s">
        <v>10</v>
      </c>
      <c r="D170" s="299"/>
      <c r="E170" s="12">
        <f>ECSF!E18</f>
        <v>275414.01</v>
      </c>
    </row>
    <row r="171" spans="2:5" ht="15" customHeight="1">
      <c r="B171" s="303"/>
      <c r="C171" s="299" t="s">
        <v>12</v>
      </c>
      <c r="D171" s="299"/>
      <c r="E171" s="12">
        <f>ECSF!E19</f>
        <v>0</v>
      </c>
    </row>
    <row r="172" spans="2:5">
      <c r="B172" s="303"/>
      <c r="C172" s="299" t="s">
        <v>14</v>
      </c>
      <c r="D172" s="299"/>
      <c r="E172" s="12">
        <f>ECSF!E20</f>
        <v>0</v>
      </c>
    </row>
    <row r="173" spans="2:5">
      <c r="B173" s="303"/>
      <c r="C173" s="299" t="s">
        <v>16</v>
      </c>
      <c r="D173" s="299"/>
      <c r="E173" s="12">
        <f>ECSF!E21</f>
        <v>0</v>
      </c>
    </row>
    <row r="174" spans="2:5" ht="15" customHeight="1">
      <c r="B174" s="303"/>
      <c r="C174" s="299" t="s">
        <v>18</v>
      </c>
      <c r="D174" s="299"/>
      <c r="E174" s="12">
        <f>ECSF!E22</f>
        <v>0</v>
      </c>
    </row>
    <row r="175" spans="2:5" ht="15" customHeight="1">
      <c r="B175" s="303"/>
      <c r="C175" s="299" t="s">
        <v>20</v>
      </c>
      <c r="D175" s="299"/>
      <c r="E175" s="12">
        <f>ECSF!E23</f>
        <v>0</v>
      </c>
    </row>
    <row r="176" spans="2:5">
      <c r="B176" s="303"/>
      <c r="C176" s="299" t="s">
        <v>22</v>
      </c>
      <c r="D176" s="299"/>
      <c r="E176" s="12">
        <f>ECSF!E24</f>
        <v>0</v>
      </c>
    </row>
    <row r="177" spans="2:5" ht="15" customHeight="1">
      <c r="B177" s="303"/>
      <c r="C177" s="302" t="s">
        <v>27</v>
      </c>
      <c r="D177" s="302"/>
      <c r="E177" s="11">
        <f>ECSF!E26</f>
        <v>238234.34</v>
      </c>
    </row>
    <row r="178" spans="2:5">
      <c r="B178" s="303"/>
      <c r="C178" s="299" t="s">
        <v>29</v>
      </c>
      <c r="D178" s="299"/>
      <c r="E178" s="12">
        <f>ECSF!E28</f>
        <v>0</v>
      </c>
    </row>
    <row r="179" spans="2:5" ht="15" customHeight="1">
      <c r="B179" s="303"/>
      <c r="C179" s="299" t="s">
        <v>31</v>
      </c>
      <c r="D179" s="299"/>
      <c r="E179" s="12">
        <f>ECSF!E29</f>
        <v>0</v>
      </c>
    </row>
    <row r="180" spans="2:5" ht="15" customHeight="1">
      <c r="B180" s="303"/>
      <c r="C180" s="299" t="s">
        <v>33</v>
      </c>
      <c r="D180" s="299"/>
      <c r="E180" s="12">
        <f>ECSF!E30</f>
        <v>0</v>
      </c>
    </row>
    <row r="181" spans="2:5" ht="15" customHeight="1">
      <c r="B181" s="303"/>
      <c r="C181" s="299" t="s">
        <v>35</v>
      </c>
      <c r="D181" s="299"/>
      <c r="E181" s="12">
        <f>ECSF!E31</f>
        <v>238234.34</v>
      </c>
    </row>
    <row r="182" spans="2:5" ht="15" customHeight="1">
      <c r="B182" s="303"/>
      <c r="C182" s="299" t="s">
        <v>37</v>
      </c>
      <c r="D182" s="299"/>
      <c r="E182" s="12">
        <f>ECSF!E32</f>
        <v>0</v>
      </c>
    </row>
    <row r="183" spans="2:5" ht="15" customHeight="1">
      <c r="B183" s="303"/>
      <c r="C183" s="299" t="s">
        <v>39</v>
      </c>
      <c r="D183" s="299"/>
      <c r="E183" s="12">
        <f>ECSF!E33</f>
        <v>0</v>
      </c>
    </row>
    <row r="184" spans="2:5" ht="15" customHeight="1">
      <c r="B184" s="303"/>
      <c r="C184" s="299" t="s">
        <v>41</v>
      </c>
      <c r="D184" s="299"/>
      <c r="E184" s="12">
        <f>ECSF!E34</f>
        <v>0</v>
      </c>
    </row>
    <row r="185" spans="2:5" ht="15" customHeight="1">
      <c r="B185" s="303"/>
      <c r="C185" s="299" t="s">
        <v>42</v>
      </c>
      <c r="D185" s="299"/>
      <c r="E185" s="12">
        <f>ECSF!E35</f>
        <v>0</v>
      </c>
    </row>
    <row r="186" spans="2:5" ht="15" customHeight="1">
      <c r="B186" s="303"/>
      <c r="C186" s="299" t="s">
        <v>44</v>
      </c>
      <c r="D186" s="299"/>
      <c r="E186" s="12">
        <f>ECSF!E36</f>
        <v>0</v>
      </c>
    </row>
    <row r="187" spans="2:5" ht="15" customHeight="1">
      <c r="B187" s="303"/>
      <c r="C187" s="302" t="s">
        <v>7</v>
      </c>
      <c r="D187" s="302"/>
      <c r="E187" s="11">
        <f>ECSF!J14</f>
        <v>0</v>
      </c>
    </row>
    <row r="188" spans="2:5">
      <c r="B188" s="303"/>
      <c r="C188" s="302" t="s">
        <v>9</v>
      </c>
      <c r="D188" s="302"/>
      <c r="E188" s="11">
        <f>ECSF!J16</f>
        <v>0</v>
      </c>
    </row>
    <row r="189" spans="2:5">
      <c r="B189" s="303"/>
      <c r="C189" s="299" t="s">
        <v>11</v>
      </c>
      <c r="D189" s="299"/>
      <c r="E189" s="12">
        <f>ECSF!J18</f>
        <v>0</v>
      </c>
    </row>
    <row r="190" spans="2:5">
      <c r="B190" s="303"/>
      <c r="C190" s="299" t="s">
        <v>13</v>
      </c>
      <c r="D190" s="299"/>
      <c r="E190" s="12">
        <f>ECSF!J19</f>
        <v>0</v>
      </c>
    </row>
    <row r="191" spans="2:5" ht="15" customHeight="1">
      <c r="B191" s="303"/>
      <c r="C191" s="299" t="s">
        <v>15</v>
      </c>
      <c r="D191" s="299"/>
      <c r="E191" s="12">
        <f>ECSF!J20</f>
        <v>0</v>
      </c>
    </row>
    <row r="192" spans="2:5">
      <c r="B192" s="303"/>
      <c r="C192" s="299" t="s">
        <v>17</v>
      </c>
      <c r="D192" s="299"/>
      <c r="E192" s="12">
        <f>ECSF!J21</f>
        <v>0</v>
      </c>
    </row>
    <row r="193" spans="2:5" ht="15" customHeight="1">
      <c r="B193" s="303"/>
      <c r="C193" s="299" t="s">
        <v>19</v>
      </c>
      <c r="D193" s="299"/>
      <c r="E193" s="12">
        <f>ECSF!J22</f>
        <v>0</v>
      </c>
    </row>
    <row r="194" spans="2:5" ht="15" customHeight="1">
      <c r="B194" s="303"/>
      <c r="C194" s="299" t="s">
        <v>21</v>
      </c>
      <c r="D194" s="299"/>
      <c r="E194" s="12">
        <f>ECSF!J23</f>
        <v>0</v>
      </c>
    </row>
    <row r="195" spans="2:5" ht="15" customHeight="1">
      <c r="B195" s="303"/>
      <c r="C195" s="299" t="s">
        <v>23</v>
      </c>
      <c r="D195" s="299"/>
      <c r="E195" s="12">
        <f>ECSF!J24</f>
        <v>0</v>
      </c>
    </row>
    <row r="196" spans="2:5" ht="15" customHeight="1">
      <c r="B196" s="303"/>
      <c r="C196" s="299" t="s">
        <v>24</v>
      </c>
      <c r="D196" s="299"/>
      <c r="E196" s="12">
        <f>ECSF!J25</f>
        <v>0</v>
      </c>
    </row>
    <row r="197" spans="2:5" ht="15" customHeight="1">
      <c r="B197" s="303"/>
      <c r="C197" s="305" t="s">
        <v>28</v>
      </c>
      <c r="D197" s="305"/>
      <c r="E197" s="11">
        <f>ECSF!J27</f>
        <v>0</v>
      </c>
    </row>
    <row r="198" spans="2:5" ht="15" customHeight="1">
      <c r="B198" s="303"/>
      <c r="C198" s="299" t="s">
        <v>30</v>
      </c>
      <c r="D198" s="299"/>
      <c r="E198" s="12">
        <f>ECSF!J29</f>
        <v>0</v>
      </c>
    </row>
    <row r="199" spans="2:5" ht="15" customHeight="1">
      <c r="B199" s="303"/>
      <c r="C199" s="299" t="s">
        <v>32</v>
      </c>
      <c r="D199" s="299"/>
      <c r="E199" s="12">
        <f>ECSF!J30</f>
        <v>0</v>
      </c>
    </row>
    <row r="200" spans="2:5" ht="15" customHeight="1">
      <c r="B200" s="303"/>
      <c r="C200" s="299" t="s">
        <v>34</v>
      </c>
      <c r="D200" s="299"/>
      <c r="E200" s="12">
        <f>ECSF!J31</f>
        <v>0</v>
      </c>
    </row>
    <row r="201" spans="2:5">
      <c r="B201" s="303"/>
      <c r="C201" s="299" t="s">
        <v>36</v>
      </c>
      <c r="D201" s="299"/>
      <c r="E201" s="12">
        <f>ECSF!J32</f>
        <v>0</v>
      </c>
    </row>
    <row r="202" spans="2:5" ht="15" customHeight="1">
      <c r="B202" s="303"/>
      <c r="C202" s="299" t="s">
        <v>38</v>
      </c>
      <c r="D202" s="299"/>
      <c r="E202" s="12">
        <f>ECSF!J33</f>
        <v>0</v>
      </c>
    </row>
    <row r="203" spans="2:5">
      <c r="B203" s="303"/>
      <c r="C203" s="299" t="s">
        <v>40</v>
      </c>
      <c r="D203" s="299"/>
      <c r="E203" s="12">
        <f>ECSF!J34</f>
        <v>0</v>
      </c>
    </row>
    <row r="204" spans="2:5" ht="15" customHeight="1">
      <c r="B204" s="303"/>
      <c r="C204" s="302" t="s">
        <v>47</v>
      </c>
      <c r="D204" s="302"/>
      <c r="E204" s="11">
        <f>ECSF!J36</f>
        <v>2404424.7199999997</v>
      </c>
    </row>
    <row r="205" spans="2:5" ht="15" customHeight="1">
      <c r="B205" s="303"/>
      <c r="C205" s="302" t="s">
        <v>49</v>
      </c>
      <c r="D205" s="302"/>
      <c r="E205" s="11">
        <f>ECSF!J38</f>
        <v>0</v>
      </c>
    </row>
    <row r="206" spans="2:5" ht="15" customHeight="1">
      <c r="B206" s="303"/>
      <c r="C206" s="299" t="s">
        <v>50</v>
      </c>
      <c r="D206" s="299"/>
      <c r="E206" s="12">
        <f>ECSF!J40</f>
        <v>0</v>
      </c>
    </row>
    <row r="207" spans="2:5" ht="15" customHeight="1">
      <c r="B207" s="303"/>
      <c r="C207" s="299" t="s">
        <v>51</v>
      </c>
      <c r="D207" s="299"/>
      <c r="E207" s="12">
        <f>ECSF!J41</f>
        <v>0</v>
      </c>
    </row>
    <row r="208" spans="2:5" ht="15" customHeight="1">
      <c r="B208" s="303"/>
      <c r="C208" s="299" t="s">
        <v>52</v>
      </c>
      <c r="D208" s="299"/>
      <c r="E208" s="12">
        <f>ECSF!J42</f>
        <v>0</v>
      </c>
    </row>
    <row r="209" spans="2:5" ht="15" customHeight="1">
      <c r="B209" s="303"/>
      <c r="C209" s="302" t="s">
        <v>53</v>
      </c>
      <c r="D209" s="302"/>
      <c r="E209" s="11">
        <f>ECSF!J44</f>
        <v>2404424.7199999997</v>
      </c>
    </row>
    <row r="210" spans="2:5">
      <c r="B210" s="303"/>
      <c r="C210" s="299" t="s">
        <v>54</v>
      </c>
      <c r="D210" s="299"/>
      <c r="E210" s="12">
        <f>ECSF!J46</f>
        <v>2404424.7000000002</v>
      </c>
    </row>
    <row r="211" spans="2:5" ht="15" customHeight="1">
      <c r="B211" s="303"/>
      <c r="C211" s="299" t="s">
        <v>55</v>
      </c>
      <c r="D211" s="299"/>
      <c r="E211" s="12">
        <f>ECSF!J47</f>
        <v>0</v>
      </c>
    </row>
    <row r="212" spans="2:5">
      <c r="B212" s="303"/>
      <c r="C212" s="299" t="s">
        <v>56</v>
      </c>
      <c r="D212" s="299"/>
      <c r="E212" s="12">
        <f>ECSF!J48</f>
        <v>0</v>
      </c>
    </row>
    <row r="213" spans="2:5" ht="15" customHeight="1">
      <c r="B213" s="303"/>
      <c r="C213" s="299" t="s">
        <v>57</v>
      </c>
      <c r="D213" s="299"/>
      <c r="E213" s="12">
        <f>ECSF!J49</f>
        <v>0</v>
      </c>
    </row>
    <row r="214" spans="2:5">
      <c r="B214" s="303"/>
      <c r="C214" s="299" t="s">
        <v>58</v>
      </c>
      <c r="D214" s="299"/>
      <c r="E214" s="12">
        <f>ECSF!J50</f>
        <v>1.9999999552965164E-2</v>
      </c>
    </row>
    <row r="215" spans="2:5">
      <c r="B215" s="303"/>
      <c r="C215" s="302" t="s">
        <v>59</v>
      </c>
      <c r="D215" s="302"/>
      <c r="E215" s="11">
        <f>ECSF!J52</f>
        <v>0</v>
      </c>
    </row>
    <row r="216" spans="2:5">
      <c r="B216" s="303"/>
      <c r="C216" s="299" t="s">
        <v>60</v>
      </c>
      <c r="D216" s="299"/>
      <c r="E216" s="12">
        <f>ECSF!J54</f>
        <v>0</v>
      </c>
    </row>
    <row r="217" spans="2:5" ht="15.75" thickBot="1">
      <c r="B217" s="304"/>
      <c r="C217" s="299" t="s">
        <v>61</v>
      </c>
      <c r="D217" s="299"/>
      <c r="E217" s="12">
        <f>ECSF!J55</f>
        <v>0</v>
      </c>
    </row>
    <row r="218" spans="2:5">
      <c r="C218" s="307" t="s">
        <v>75</v>
      </c>
      <c r="D218" s="5" t="s">
        <v>64</v>
      </c>
      <c r="E218" s="15">
        <f>ECSF!C62</f>
        <v>0</v>
      </c>
    </row>
    <row r="219" spans="2:5">
      <c r="C219" s="308"/>
      <c r="D219" s="5" t="s">
        <v>65</v>
      </c>
      <c r="E219" s="15">
        <f>ECSF!C63</f>
        <v>0</v>
      </c>
    </row>
    <row r="220" spans="2:5">
      <c r="C220" s="308" t="s">
        <v>74</v>
      </c>
      <c r="D220" s="5" t="s">
        <v>64</v>
      </c>
      <c r="E220" s="15">
        <f>ECSF!G62</f>
        <v>0</v>
      </c>
    </row>
    <row r="221" spans="2:5">
      <c r="C221" s="308"/>
      <c r="D221" s="5" t="s">
        <v>65</v>
      </c>
      <c r="E221" s="15">
        <f>ECSF!G63</f>
        <v>0</v>
      </c>
    </row>
  </sheetData>
  <sheetProtection password="C4FF" sheet="1" objects="1" scenarios="1"/>
  <mergeCells count="234">
    <mergeCell ref="C220:C221"/>
    <mergeCell ref="C8:D8"/>
    <mergeCell ref="C27:D27"/>
    <mergeCell ref="C9:D9"/>
    <mergeCell ref="C28:D28"/>
    <mergeCell ref="C10:D10"/>
    <mergeCell ref="C29:D29"/>
    <mergeCell ref="C41:D41"/>
    <mergeCell ref="C42:D42"/>
    <mergeCell ref="C15:D15"/>
    <mergeCell ref="C112:C113"/>
    <mergeCell ref="C45:D45"/>
    <mergeCell ref="C46:D46"/>
    <mergeCell ref="C47:D47"/>
    <mergeCell ref="C48:D48"/>
    <mergeCell ref="C34:D34"/>
    <mergeCell ref="C44:D44"/>
    <mergeCell ref="C37:D37"/>
    <mergeCell ref="C72:D72"/>
    <mergeCell ref="C218:C219"/>
    <mergeCell ref="C38:D38"/>
    <mergeCell ref="C101:D101"/>
    <mergeCell ref="C89:D89"/>
    <mergeCell ref="C90:D90"/>
    <mergeCell ref="C91:D91"/>
    <mergeCell ref="C92:D92"/>
    <mergeCell ref="C95:D95"/>
    <mergeCell ref="C96:D96"/>
    <mergeCell ref="C97:D97"/>
    <mergeCell ref="C98:D98"/>
    <mergeCell ref="C99:D99"/>
    <mergeCell ref="C100:D100"/>
    <mergeCell ref="B67:B75"/>
    <mergeCell ref="C67:D67"/>
    <mergeCell ref="C73:D73"/>
    <mergeCell ref="C68:D68"/>
    <mergeCell ref="C69:D69"/>
    <mergeCell ref="C70:D70"/>
    <mergeCell ref="C71:D71"/>
    <mergeCell ref="C64:D64"/>
    <mergeCell ref="C65:D65"/>
    <mergeCell ref="C35:D35"/>
    <mergeCell ref="C50:D50"/>
    <mergeCell ref="C24:D24"/>
    <mergeCell ref="C25:D25"/>
    <mergeCell ref="C39:D39"/>
    <mergeCell ref="C40:D40"/>
    <mergeCell ref="C66:D66"/>
    <mergeCell ref="C51:D51"/>
    <mergeCell ref="C52:D52"/>
    <mergeCell ref="C53:D53"/>
    <mergeCell ref="C7:D7"/>
    <mergeCell ref="C11:D11"/>
    <mergeCell ref="C63:D63"/>
    <mergeCell ref="C55:D55"/>
    <mergeCell ref="C54:D54"/>
    <mergeCell ref="C12:D12"/>
    <mergeCell ref="C13:D13"/>
    <mergeCell ref="C32:D32"/>
    <mergeCell ref="C33:D33"/>
    <mergeCell ref="C26:D26"/>
    <mergeCell ref="C23:D23"/>
    <mergeCell ref="C43:D43"/>
    <mergeCell ref="C18:D18"/>
    <mergeCell ref="C19:D19"/>
    <mergeCell ref="C20:D20"/>
    <mergeCell ref="C21:D21"/>
    <mergeCell ref="C22:D22"/>
    <mergeCell ref="C56:D56"/>
    <mergeCell ref="C57:D57"/>
    <mergeCell ref="C49:D49"/>
    <mergeCell ref="A117:D117"/>
    <mergeCell ref="B95:B108"/>
    <mergeCell ref="A76:A77"/>
    <mergeCell ref="C76:D76"/>
    <mergeCell ref="C77:D77"/>
    <mergeCell ref="A78:A94"/>
    <mergeCell ref="B78:B85"/>
    <mergeCell ref="C78:D78"/>
    <mergeCell ref="C79:D79"/>
    <mergeCell ref="C80:D80"/>
    <mergeCell ref="B87:B92"/>
    <mergeCell ref="C93:D93"/>
    <mergeCell ref="C94:D94"/>
    <mergeCell ref="C81:D81"/>
    <mergeCell ref="C82:D82"/>
    <mergeCell ref="C83:D83"/>
    <mergeCell ref="C84:D84"/>
    <mergeCell ref="C85:D85"/>
    <mergeCell ref="C86:D86"/>
    <mergeCell ref="C87:D87"/>
    <mergeCell ref="C88:D88"/>
    <mergeCell ref="C110:C111"/>
    <mergeCell ref="A116:D116"/>
    <mergeCell ref="C108:D108"/>
    <mergeCell ref="C166:D166"/>
    <mergeCell ref="C167:D167"/>
    <mergeCell ref="B118:B167"/>
    <mergeCell ref="C153:D153"/>
    <mergeCell ref="C135:D135"/>
    <mergeCell ref="C130:D130"/>
    <mergeCell ref="C131:D131"/>
    <mergeCell ref="C120:D120"/>
    <mergeCell ref="C121:D121"/>
    <mergeCell ref="C122:D122"/>
    <mergeCell ref="C123:D123"/>
    <mergeCell ref="C132:D132"/>
    <mergeCell ref="C133:D133"/>
    <mergeCell ref="C134:D134"/>
    <mergeCell ref="C118:D118"/>
    <mergeCell ref="C119:D119"/>
    <mergeCell ref="C141:D141"/>
    <mergeCell ref="C148:D148"/>
    <mergeCell ref="C149:D149"/>
    <mergeCell ref="C150:D150"/>
    <mergeCell ref="C151:D151"/>
    <mergeCell ref="C152:D152"/>
    <mergeCell ref="C144:D144"/>
    <mergeCell ref="C145:D145"/>
    <mergeCell ref="C146:D146"/>
    <mergeCell ref="C147:D147"/>
    <mergeCell ref="C142:D142"/>
    <mergeCell ref="C143:D143"/>
    <mergeCell ref="C160:D160"/>
    <mergeCell ref="C161:D161"/>
    <mergeCell ref="C162:D162"/>
    <mergeCell ref="C163:D163"/>
    <mergeCell ref="C164:D164"/>
    <mergeCell ref="C165:D165"/>
    <mergeCell ref="A2:D2"/>
    <mergeCell ref="C156:D156"/>
    <mergeCell ref="C157:D157"/>
    <mergeCell ref="C158:D158"/>
    <mergeCell ref="C159:D159"/>
    <mergeCell ref="C154:D154"/>
    <mergeCell ref="C155:D155"/>
    <mergeCell ref="C124:D124"/>
    <mergeCell ref="C125:D125"/>
    <mergeCell ref="C126:D126"/>
    <mergeCell ref="C127:D127"/>
    <mergeCell ref="C128:D128"/>
    <mergeCell ref="C129:D129"/>
    <mergeCell ref="C136:D136"/>
    <mergeCell ref="C137:D137"/>
    <mergeCell ref="C138:D138"/>
    <mergeCell ref="C139:D139"/>
    <mergeCell ref="C140:D140"/>
    <mergeCell ref="A3:D3"/>
    <mergeCell ref="A4:D4"/>
    <mergeCell ref="A5:D5"/>
    <mergeCell ref="A114:D114"/>
    <mergeCell ref="A115:D115"/>
    <mergeCell ref="C168:D168"/>
    <mergeCell ref="C170:D170"/>
    <mergeCell ref="C172:D172"/>
    <mergeCell ref="C173:D173"/>
    <mergeCell ref="C174:D174"/>
    <mergeCell ref="C192:D192"/>
    <mergeCell ref="C194:D194"/>
    <mergeCell ref="C175:D175"/>
    <mergeCell ref="C176:D176"/>
    <mergeCell ref="C177:D177"/>
    <mergeCell ref="C178:D178"/>
    <mergeCell ref="C216:D216"/>
    <mergeCell ref="C202:D202"/>
    <mergeCell ref="C203:D203"/>
    <mergeCell ref="C205:D205"/>
    <mergeCell ref="C207:D207"/>
    <mergeCell ref="C208:D208"/>
    <mergeCell ref="C209:D209"/>
    <mergeCell ref="C213:D213"/>
    <mergeCell ref="C215:D215"/>
    <mergeCell ref="C204:D204"/>
    <mergeCell ref="C206:D206"/>
    <mergeCell ref="C201:D201"/>
    <mergeCell ref="C187:D187"/>
    <mergeCell ref="C188:D188"/>
    <mergeCell ref="C189:D189"/>
    <mergeCell ref="C190:D190"/>
    <mergeCell ref="C212:D212"/>
    <mergeCell ref="C214:D214"/>
    <mergeCell ref="C196:D196"/>
    <mergeCell ref="C197:D197"/>
    <mergeCell ref="C198:D198"/>
    <mergeCell ref="C199:D199"/>
    <mergeCell ref="C200:D200"/>
    <mergeCell ref="C6:D6"/>
    <mergeCell ref="C102:D102"/>
    <mergeCell ref="C103:D103"/>
    <mergeCell ref="C104:D104"/>
    <mergeCell ref="C105:D105"/>
    <mergeCell ref="C106:D106"/>
    <mergeCell ref="C107:D107"/>
    <mergeCell ref="C217:D217"/>
    <mergeCell ref="B168:B217"/>
    <mergeCell ref="C169:D169"/>
    <mergeCell ref="C171:D171"/>
    <mergeCell ref="C179:D179"/>
    <mergeCell ref="C181:D181"/>
    <mergeCell ref="C210:D210"/>
    <mergeCell ref="C211:D211"/>
    <mergeCell ref="C191:D191"/>
    <mergeCell ref="C193:D193"/>
    <mergeCell ref="C180:D180"/>
    <mergeCell ref="C182:D182"/>
    <mergeCell ref="C183:D183"/>
    <mergeCell ref="C184:D184"/>
    <mergeCell ref="C185:D185"/>
    <mergeCell ref="C186:D186"/>
    <mergeCell ref="C195:D195"/>
    <mergeCell ref="A7:A23"/>
    <mergeCell ref="A24:A25"/>
    <mergeCell ref="A59:A75"/>
    <mergeCell ref="B59:B65"/>
    <mergeCell ref="C59:D59"/>
    <mergeCell ref="C60:D60"/>
    <mergeCell ref="C61:D61"/>
    <mergeCell ref="C62:D62"/>
    <mergeCell ref="C109:D109"/>
    <mergeCell ref="C58:D58"/>
    <mergeCell ref="B7:B13"/>
    <mergeCell ref="B15:B23"/>
    <mergeCell ref="A26:A42"/>
    <mergeCell ref="B26:B33"/>
    <mergeCell ref="B35:B40"/>
    <mergeCell ref="B43:B56"/>
    <mergeCell ref="C75:D75"/>
    <mergeCell ref="C74:D74"/>
    <mergeCell ref="C14:D14"/>
    <mergeCell ref="C17:D17"/>
    <mergeCell ref="C16:D16"/>
    <mergeCell ref="C36:D36"/>
    <mergeCell ref="C30:D30"/>
    <mergeCell ref="C31:D3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6"/>
  <sheetViews>
    <sheetView topLeftCell="A4" zoomScale="110" zoomScaleNormal="110" workbookViewId="0">
      <selection activeCell="G14" sqref="G14"/>
    </sheetView>
  </sheetViews>
  <sheetFormatPr baseColWidth="10" defaultRowHeight="12"/>
  <cols>
    <col min="1" max="1" width="1.140625" style="17" customWidth="1"/>
    <col min="2" max="2" width="11.7109375" style="17" customWidth="1"/>
    <col min="3" max="3" width="54.42578125" style="17" customWidth="1"/>
    <col min="4" max="4" width="19.140625" style="148" customWidth="1"/>
    <col min="5" max="5" width="19.28515625" style="17" customWidth="1"/>
    <col min="6" max="6" width="19" style="17" customWidth="1"/>
    <col min="7" max="7" width="21.28515625" style="17" customWidth="1"/>
    <col min="8" max="8" width="18.7109375" style="17" customWidth="1"/>
    <col min="9" max="9" width="1.140625" style="17" customWidth="1"/>
    <col min="10" max="16384" width="11.42578125" style="17"/>
  </cols>
  <sheetData>
    <row r="1" spans="1:13" s="30" customFormat="1" ht="6" customHeight="1">
      <c r="B1" s="31"/>
      <c r="C1" s="317"/>
      <c r="D1" s="317"/>
      <c r="E1" s="317"/>
      <c r="F1" s="318"/>
      <c r="G1" s="318"/>
      <c r="H1" s="318"/>
      <c r="I1" s="122"/>
      <c r="J1" s="87"/>
      <c r="K1" s="87"/>
    </row>
    <row r="2" spans="1:13" s="30" customFormat="1" ht="6" customHeight="1">
      <c r="B2" s="31"/>
    </row>
    <row r="3" spans="1:13" s="30" customFormat="1" ht="14.1" customHeight="1">
      <c r="B3" s="33"/>
      <c r="C3" s="287" t="s">
        <v>216</v>
      </c>
      <c r="D3" s="287"/>
      <c r="E3" s="287"/>
      <c r="F3" s="287"/>
      <c r="G3" s="287"/>
      <c r="H3" s="33"/>
      <c r="I3" s="33"/>
      <c r="J3" s="17"/>
      <c r="K3" s="17"/>
    </row>
    <row r="4" spans="1:13" s="30" customFormat="1" ht="14.1" customHeight="1">
      <c r="B4" s="33"/>
      <c r="C4" s="287" t="s">
        <v>145</v>
      </c>
      <c r="D4" s="287"/>
      <c r="E4" s="287"/>
      <c r="F4" s="287"/>
      <c r="G4" s="287"/>
      <c r="H4" s="33"/>
      <c r="I4" s="33"/>
      <c r="J4" s="17"/>
      <c r="K4" s="17"/>
    </row>
    <row r="5" spans="1:13" s="30" customFormat="1" ht="14.1" customHeight="1">
      <c r="B5" s="33"/>
      <c r="C5" s="287" t="s">
        <v>218</v>
      </c>
      <c r="D5" s="287"/>
      <c r="E5" s="287"/>
      <c r="F5" s="287"/>
      <c r="G5" s="287"/>
      <c r="H5" s="33"/>
      <c r="I5" s="33"/>
      <c r="J5" s="17"/>
      <c r="K5" s="17"/>
    </row>
    <row r="6" spans="1:13" s="30" customFormat="1" ht="14.1" customHeight="1">
      <c r="B6" s="33"/>
      <c r="C6" s="287" t="s">
        <v>1</v>
      </c>
      <c r="D6" s="287"/>
      <c r="E6" s="287"/>
      <c r="F6" s="287"/>
      <c r="G6" s="287"/>
      <c r="H6" s="33"/>
      <c r="I6" s="33"/>
      <c r="J6" s="17"/>
      <c r="K6" s="17"/>
    </row>
    <row r="7" spans="1:13" s="30" customFormat="1" ht="20.100000000000001" customHeight="1">
      <c r="A7" s="35"/>
      <c r="B7" s="36" t="s">
        <v>4</v>
      </c>
      <c r="C7" s="275" t="str">
        <f>+EA!C6</f>
        <v>CENTRO DE REHABILITACION INTEGRAL Y ESCUELA EN TERAPIA FISICA Y REHABILITACION</v>
      </c>
      <c r="D7" s="275"/>
      <c r="E7" s="275"/>
      <c r="F7" s="275"/>
      <c r="G7" s="275"/>
      <c r="H7" s="19"/>
      <c r="I7" s="123"/>
      <c r="J7" s="123"/>
      <c r="K7" s="123"/>
      <c r="L7" s="123"/>
      <c r="M7" s="123"/>
    </row>
    <row r="8" spans="1:13" s="30" customFormat="1" ht="6.75" customHeight="1">
      <c r="A8" s="288"/>
      <c r="B8" s="288"/>
      <c r="C8" s="288"/>
      <c r="D8" s="288"/>
      <c r="E8" s="288"/>
      <c r="F8" s="288"/>
      <c r="G8" s="288"/>
      <c r="H8" s="288"/>
      <c r="I8" s="288"/>
    </row>
    <row r="9" spans="1:13" s="30" customFormat="1" ht="3" customHeight="1">
      <c r="A9" s="288"/>
      <c r="B9" s="288"/>
      <c r="C9" s="288"/>
      <c r="D9" s="288"/>
      <c r="E9" s="288"/>
      <c r="F9" s="288"/>
      <c r="G9" s="288"/>
      <c r="H9" s="288"/>
      <c r="I9" s="288"/>
    </row>
    <row r="10" spans="1:13" s="128" customFormat="1">
      <c r="A10" s="124"/>
      <c r="B10" s="315" t="s">
        <v>76</v>
      </c>
      <c r="C10" s="315"/>
      <c r="D10" s="125" t="s">
        <v>146</v>
      </c>
      <c r="E10" s="125" t="s">
        <v>147</v>
      </c>
      <c r="F10" s="126" t="s">
        <v>148</v>
      </c>
      <c r="G10" s="126" t="s">
        <v>149</v>
      </c>
      <c r="H10" s="126" t="s">
        <v>150</v>
      </c>
      <c r="I10" s="127"/>
    </row>
    <row r="11" spans="1:13" s="128" customFormat="1">
      <c r="A11" s="129"/>
      <c r="B11" s="316"/>
      <c r="C11" s="316"/>
      <c r="D11" s="130">
        <v>1</v>
      </c>
      <c r="E11" s="130">
        <v>2</v>
      </c>
      <c r="F11" s="131">
        <v>3</v>
      </c>
      <c r="G11" s="131" t="s">
        <v>151</v>
      </c>
      <c r="H11" s="131" t="s">
        <v>152</v>
      </c>
      <c r="I11" s="132"/>
    </row>
    <row r="12" spans="1:13" s="30" customFormat="1" ht="3" customHeight="1">
      <c r="A12" s="309"/>
      <c r="B12" s="288"/>
      <c r="C12" s="288"/>
      <c r="D12" s="288"/>
      <c r="E12" s="288"/>
      <c r="F12" s="288"/>
      <c r="G12" s="288"/>
      <c r="H12" s="288"/>
      <c r="I12" s="310"/>
    </row>
    <row r="13" spans="1:13" s="30" customFormat="1" ht="3" customHeight="1">
      <c r="A13" s="311"/>
      <c r="B13" s="312"/>
      <c r="C13" s="312"/>
      <c r="D13" s="312"/>
      <c r="E13" s="312"/>
      <c r="F13" s="312"/>
      <c r="G13" s="312"/>
      <c r="H13" s="312"/>
      <c r="I13" s="313"/>
      <c r="J13" s="17"/>
      <c r="K13" s="17"/>
    </row>
    <row r="14" spans="1:13" s="30" customFormat="1">
      <c r="A14" s="59"/>
      <c r="B14" s="314" t="s">
        <v>6</v>
      </c>
      <c r="C14" s="314"/>
      <c r="D14" s="133">
        <f>+D16+D26</f>
        <v>16170100</v>
      </c>
      <c r="E14" s="133">
        <f t="shared" ref="E14:G14" si="0">+E16+E26</f>
        <v>5456721.3100000005</v>
      </c>
      <c r="F14" s="133">
        <f t="shared" si="0"/>
        <v>5065997.96</v>
      </c>
      <c r="G14" s="133">
        <f>+G16+G26</f>
        <v>16560823.35</v>
      </c>
      <c r="H14" s="133">
        <f>+G14-D14</f>
        <v>390723.34999999963</v>
      </c>
      <c r="I14" s="134"/>
      <c r="J14" s="17"/>
      <c r="K14" s="17"/>
    </row>
    <row r="15" spans="1:13" s="30" customFormat="1" ht="5.0999999999999996" customHeight="1">
      <c r="A15" s="59"/>
      <c r="B15" s="135"/>
      <c r="C15" s="135"/>
      <c r="D15" s="133"/>
      <c r="E15" s="133"/>
      <c r="F15" s="133"/>
      <c r="G15" s="133"/>
      <c r="H15" s="133"/>
      <c r="I15" s="134"/>
      <c r="J15" s="17"/>
      <c r="K15" s="17"/>
    </row>
    <row r="16" spans="1:13" s="30" customFormat="1" ht="20.25">
      <c r="A16" s="136"/>
      <c r="B16" s="278" t="s">
        <v>8</v>
      </c>
      <c r="C16" s="278"/>
      <c r="D16" s="137">
        <f>SUM(D18:D24)</f>
        <v>10378775</v>
      </c>
      <c r="E16" s="137">
        <f>SUM(E18:E24)</f>
        <v>5218486.9700000007</v>
      </c>
      <c r="F16" s="137">
        <f>SUM(F18:F24)</f>
        <v>5065997.96</v>
      </c>
      <c r="G16" s="137">
        <f>+G18+G19</f>
        <v>10531264.01</v>
      </c>
      <c r="H16" s="137">
        <f>+G16-D16</f>
        <v>152489.00999999978</v>
      </c>
      <c r="I16" s="138"/>
      <c r="J16" s="17"/>
      <c r="K16" s="139"/>
    </row>
    <row r="17" spans="1:14" s="30" customFormat="1" ht="5.0999999999999996" customHeight="1">
      <c r="A17" s="46"/>
      <c r="B17" s="31"/>
      <c r="C17" s="31"/>
      <c r="D17" s="140"/>
      <c r="E17" s="140"/>
      <c r="F17" s="140"/>
      <c r="G17" s="140"/>
      <c r="H17" s="140"/>
      <c r="I17" s="141"/>
      <c r="J17" s="17"/>
      <c r="K17" s="139"/>
    </row>
    <row r="18" spans="1:14" s="30" customFormat="1" ht="19.5" customHeight="1">
      <c r="A18" s="46"/>
      <c r="B18" s="319" t="s">
        <v>10</v>
      </c>
      <c r="C18" s="319"/>
      <c r="D18" s="142">
        <v>10111447</v>
      </c>
      <c r="E18" s="142">
        <v>2664130.1</v>
      </c>
      <c r="F18" s="142">
        <v>2388716.09</v>
      </c>
      <c r="G18" s="58">
        <f>D18+E18-F18</f>
        <v>10386861.01</v>
      </c>
      <c r="H18" s="58">
        <f>G18-D18</f>
        <v>275414.00999999978</v>
      </c>
      <c r="I18" s="141"/>
      <c r="J18" s="17"/>
      <c r="K18" s="139"/>
    </row>
    <row r="19" spans="1:14" s="30" customFormat="1" ht="19.5" customHeight="1">
      <c r="A19" s="46"/>
      <c r="B19" s="319" t="s">
        <v>12</v>
      </c>
      <c r="C19" s="319"/>
      <c r="D19" s="142">
        <v>267328</v>
      </c>
      <c r="E19" s="142">
        <v>2542611.87</v>
      </c>
      <c r="F19" s="142">
        <v>2665536.87</v>
      </c>
      <c r="G19" s="58">
        <f>D19+E19-F19</f>
        <v>144403</v>
      </c>
      <c r="H19" s="58">
        <f t="shared" ref="H19:H24" si="1">G19-D19</f>
        <v>-122925</v>
      </c>
      <c r="I19" s="141"/>
      <c r="J19" s="17"/>
      <c r="K19" s="139"/>
    </row>
    <row r="20" spans="1:14" s="30" customFormat="1" ht="19.5" customHeight="1">
      <c r="A20" s="46"/>
      <c r="B20" s="319" t="s">
        <v>14</v>
      </c>
      <c r="C20" s="319"/>
      <c r="D20" s="142">
        <f>+ESF!E20</f>
        <v>0</v>
      </c>
      <c r="E20" s="142">
        <v>11745</v>
      </c>
      <c r="F20" s="142">
        <v>11745</v>
      </c>
      <c r="G20" s="58">
        <f t="shared" ref="G20:G24" si="2">D20+E20-F20</f>
        <v>0</v>
      </c>
      <c r="H20" s="58">
        <f t="shared" si="1"/>
        <v>0</v>
      </c>
      <c r="I20" s="141"/>
      <c r="J20" s="17"/>
      <c r="K20" s="139"/>
    </row>
    <row r="21" spans="1:14" s="30" customFormat="1" ht="19.5" customHeight="1">
      <c r="A21" s="46"/>
      <c r="B21" s="319" t="s">
        <v>16</v>
      </c>
      <c r="C21" s="319"/>
      <c r="D21" s="142">
        <f>+ESF!E21</f>
        <v>0</v>
      </c>
      <c r="E21" s="142">
        <v>0</v>
      </c>
      <c r="F21" s="142">
        <v>0</v>
      </c>
      <c r="G21" s="58">
        <f t="shared" si="2"/>
        <v>0</v>
      </c>
      <c r="H21" s="58">
        <f t="shared" si="1"/>
        <v>0</v>
      </c>
      <c r="I21" s="141"/>
      <c r="J21" s="17"/>
      <c r="K21" s="139"/>
      <c r="N21" s="30" t="s">
        <v>134</v>
      </c>
    </row>
    <row r="22" spans="1:14" s="30" customFormat="1" ht="19.5" customHeight="1">
      <c r="A22" s="46"/>
      <c r="B22" s="319" t="s">
        <v>18</v>
      </c>
      <c r="C22" s="319"/>
      <c r="D22" s="142">
        <f>+ESF!E22</f>
        <v>0</v>
      </c>
      <c r="E22" s="142">
        <v>0</v>
      </c>
      <c r="F22" s="142">
        <v>0</v>
      </c>
      <c r="G22" s="58">
        <f t="shared" si="2"/>
        <v>0</v>
      </c>
      <c r="H22" s="58">
        <f t="shared" si="1"/>
        <v>0</v>
      </c>
      <c r="I22" s="141"/>
      <c r="J22" s="17"/>
      <c r="K22" s="139"/>
    </row>
    <row r="23" spans="1:14" s="30" customFormat="1" ht="19.5" customHeight="1">
      <c r="A23" s="46"/>
      <c r="B23" s="319" t="s">
        <v>20</v>
      </c>
      <c r="C23" s="319"/>
      <c r="D23" s="142">
        <f>+ESF!E23</f>
        <v>0</v>
      </c>
      <c r="E23" s="142">
        <v>0</v>
      </c>
      <c r="F23" s="142">
        <v>0</v>
      </c>
      <c r="G23" s="58">
        <f t="shared" si="2"/>
        <v>0</v>
      </c>
      <c r="H23" s="58">
        <f t="shared" si="1"/>
        <v>0</v>
      </c>
      <c r="I23" s="141"/>
      <c r="J23" s="17"/>
      <c r="K23" s="139"/>
      <c r="L23" s="30" t="s">
        <v>134</v>
      </c>
    </row>
    <row r="24" spans="1:14" ht="19.5" customHeight="1">
      <c r="A24" s="46"/>
      <c r="B24" s="319" t="s">
        <v>22</v>
      </c>
      <c r="C24" s="319"/>
      <c r="D24" s="142">
        <v>0</v>
      </c>
      <c r="E24" s="142">
        <v>0</v>
      </c>
      <c r="F24" s="142">
        <v>0</v>
      </c>
      <c r="G24" s="58">
        <f t="shared" si="2"/>
        <v>0</v>
      </c>
      <c r="H24" s="58">
        <f t="shared" si="1"/>
        <v>0</v>
      </c>
      <c r="I24" s="141"/>
      <c r="K24" s="139"/>
    </row>
    <row r="25" spans="1:14" ht="20.25">
      <c r="A25" s="46"/>
      <c r="B25" s="143"/>
      <c r="C25" s="143"/>
      <c r="D25" s="144"/>
      <c r="E25" s="144"/>
      <c r="F25" s="144"/>
      <c r="G25" s="144"/>
      <c r="H25" s="144"/>
      <c r="I25" s="141"/>
      <c r="K25" s="139"/>
    </row>
    <row r="26" spans="1:14" ht="20.25">
      <c r="A26" s="136"/>
      <c r="B26" s="278" t="s">
        <v>27</v>
      </c>
      <c r="C26" s="278"/>
      <c r="D26" s="137">
        <f>SUM(D28:D36)</f>
        <v>5791325</v>
      </c>
      <c r="E26" s="137">
        <f>SUM(E28:E36)</f>
        <v>238234.34</v>
      </c>
      <c r="F26" s="137">
        <f>SUM(F28:F36)</f>
        <v>0</v>
      </c>
      <c r="G26" s="137">
        <f>D26+E26-F26</f>
        <v>6029559.3399999999</v>
      </c>
      <c r="H26" s="137">
        <f>G26-D26</f>
        <v>238234.33999999985</v>
      </c>
      <c r="I26" s="138"/>
      <c r="K26" s="139"/>
    </row>
    <row r="27" spans="1:14" ht="5.0999999999999996" customHeight="1">
      <c r="A27" s="46"/>
      <c r="B27" s="31"/>
      <c r="C27" s="143"/>
      <c r="D27" s="140"/>
      <c r="E27" s="140"/>
      <c r="F27" s="140"/>
      <c r="G27" s="140"/>
      <c r="H27" s="140"/>
      <c r="I27" s="141"/>
      <c r="K27" s="139"/>
    </row>
    <row r="28" spans="1:14" ht="19.5" customHeight="1">
      <c r="A28" s="46"/>
      <c r="B28" s="319" t="s">
        <v>29</v>
      </c>
      <c r="C28" s="319"/>
      <c r="D28" s="142">
        <f>+ESF!E31</f>
        <v>0</v>
      </c>
      <c r="E28" s="142">
        <v>0</v>
      </c>
      <c r="F28" s="142">
        <v>0</v>
      </c>
      <c r="G28" s="58">
        <f>D28+E28-F28</f>
        <v>0</v>
      </c>
      <c r="H28" s="58">
        <f>G28-D28</f>
        <v>0</v>
      </c>
      <c r="I28" s="141"/>
      <c r="K28" s="139"/>
    </row>
    <row r="29" spans="1:14" ht="19.5" customHeight="1">
      <c r="A29" s="46"/>
      <c r="B29" s="319" t="s">
        <v>31</v>
      </c>
      <c r="C29" s="319"/>
      <c r="D29" s="142">
        <v>0</v>
      </c>
      <c r="E29" s="142">
        <v>0</v>
      </c>
      <c r="F29" s="142">
        <v>0</v>
      </c>
      <c r="G29" s="58">
        <f>+D29+E29-F29</f>
        <v>0</v>
      </c>
      <c r="H29" s="58">
        <f t="shared" ref="H29:H36" si="3">G29-D29</f>
        <v>0</v>
      </c>
      <c r="I29" s="141"/>
      <c r="K29" s="139"/>
    </row>
    <row r="30" spans="1:14" ht="19.5" customHeight="1">
      <c r="A30" s="46"/>
      <c r="B30" s="319" t="s">
        <v>33</v>
      </c>
      <c r="C30" s="319"/>
      <c r="D30" s="142">
        <v>0</v>
      </c>
      <c r="E30" s="142">
        <v>0</v>
      </c>
      <c r="F30" s="142">
        <v>0</v>
      </c>
      <c r="G30" s="58">
        <f>+D30+E30-F30</f>
        <v>0</v>
      </c>
      <c r="H30" s="58">
        <f t="shared" si="3"/>
        <v>0</v>
      </c>
      <c r="I30" s="141"/>
      <c r="J30" s="266"/>
      <c r="K30" s="139"/>
    </row>
    <row r="31" spans="1:14" ht="19.5" customHeight="1">
      <c r="A31" s="46"/>
      <c r="B31" s="319" t="s">
        <v>153</v>
      </c>
      <c r="C31" s="319"/>
      <c r="D31" s="142">
        <v>5791325</v>
      </c>
      <c r="E31" s="142">
        <v>238234.34</v>
      </c>
      <c r="F31" s="142">
        <v>0</v>
      </c>
      <c r="G31" s="58">
        <f>+D31+E31</f>
        <v>6029559.3399999999</v>
      </c>
      <c r="H31" s="58">
        <f t="shared" si="3"/>
        <v>238234.33999999985</v>
      </c>
      <c r="I31" s="141"/>
      <c r="J31" s="266"/>
      <c r="K31" s="139"/>
    </row>
    <row r="32" spans="1:14" ht="19.5" customHeight="1">
      <c r="A32" s="46"/>
      <c r="B32" s="319" t="s">
        <v>37</v>
      </c>
      <c r="C32" s="319"/>
      <c r="D32" s="142">
        <f>+ESF!E35</f>
        <v>0</v>
      </c>
      <c r="E32" s="142">
        <v>0</v>
      </c>
      <c r="F32" s="142">
        <v>0</v>
      </c>
      <c r="G32" s="58">
        <f t="shared" ref="G32:G36" si="4">D32+E32-F32</f>
        <v>0</v>
      </c>
      <c r="H32" s="58">
        <f t="shared" si="3"/>
        <v>0</v>
      </c>
      <c r="I32" s="141"/>
      <c r="K32" s="139"/>
    </row>
    <row r="33" spans="1:17" ht="19.5" customHeight="1">
      <c r="A33" s="46"/>
      <c r="B33" s="319" t="s">
        <v>39</v>
      </c>
      <c r="C33" s="319"/>
      <c r="D33" s="142">
        <f>+ESF!E36</f>
        <v>0</v>
      </c>
      <c r="E33" s="142">
        <v>0</v>
      </c>
      <c r="F33" s="142">
        <v>0</v>
      </c>
      <c r="G33" s="58">
        <f t="shared" si="4"/>
        <v>0</v>
      </c>
      <c r="H33" s="58">
        <f t="shared" si="3"/>
        <v>0</v>
      </c>
      <c r="I33" s="141"/>
      <c r="J33" s="266"/>
      <c r="K33" s="139" t="str">
        <f>IF(G33=ESF!D36," ","error")</f>
        <v xml:space="preserve"> </v>
      </c>
    </row>
    <row r="34" spans="1:17" ht="19.5" customHeight="1">
      <c r="A34" s="46"/>
      <c r="B34" s="319" t="s">
        <v>41</v>
      </c>
      <c r="C34" s="319"/>
      <c r="D34" s="142">
        <f>+ESF!E37</f>
        <v>0</v>
      </c>
      <c r="E34" s="142">
        <v>0</v>
      </c>
      <c r="F34" s="142">
        <v>0</v>
      </c>
      <c r="G34" s="58">
        <f t="shared" si="4"/>
        <v>0</v>
      </c>
      <c r="H34" s="58">
        <f t="shared" si="3"/>
        <v>0</v>
      </c>
      <c r="I34" s="141"/>
      <c r="K34" s="139" t="str">
        <f>IF(G34=ESF!D37," ","error")</f>
        <v xml:space="preserve"> </v>
      </c>
    </row>
    <row r="35" spans="1:17" ht="19.5" customHeight="1">
      <c r="A35" s="46"/>
      <c r="B35" s="319" t="s">
        <v>42</v>
      </c>
      <c r="C35" s="319"/>
      <c r="D35" s="142">
        <f>+ESF!E38</f>
        <v>0</v>
      </c>
      <c r="E35" s="142">
        <v>0</v>
      </c>
      <c r="F35" s="142">
        <v>0</v>
      </c>
      <c r="G35" s="58">
        <f t="shared" si="4"/>
        <v>0</v>
      </c>
      <c r="H35" s="58">
        <f t="shared" si="3"/>
        <v>0</v>
      </c>
      <c r="I35" s="141"/>
      <c r="K35" s="139" t="str">
        <f>IF(G35=ESF!D38," ","error")</f>
        <v xml:space="preserve"> </v>
      </c>
    </row>
    <row r="36" spans="1:17" ht="19.5" customHeight="1">
      <c r="A36" s="46"/>
      <c r="B36" s="319" t="s">
        <v>44</v>
      </c>
      <c r="C36" s="319"/>
      <c r="D36" s="142">
        <f>+ESF!E39</f>
        <v>0</v>
      </c>
      <c r="E36" s="142">
        <v>0</v>
      </c>
      <c r="F36" s="142">
        <v>0</v>
      </c>
      <c r="G36" s="58">
        <f t="shared" si="4"/>
        <v>0</v>
      </c>
      <c r="H36" s="58">
        <f t="shared" si="3"/>
        <v>0</v>
      </c>
      <c r="I36" s="141"/>
      <c r="K36" s="139" t="str">
        <f>IF(G36=ESF!D39," ","error")</f>
        <v xml:space="preserve"> </v>
      </c>
    </row>
    <row r="37" spans="1:17" ht="20.25">
      <c r="A37" s="46"/>
      <c r="B37" s="143"/>
      <c r="C37" s="143"/>
      <c r="D37" s="144"/>
      <c r="E37" s="140"/>
      <c r="F37" s="140"/>
      <c r="G37" s="140"/>
      <c r="H37" s="140"/>
      <c r="I37" s="141"/>
      <c r="K37" s="139"/>
    </row>
    <row r="38" spans="1:17" ht="6" customHeight="1">
      <c r="A38" s="320"/>
      <c r="B38" s="321"/>
      <c r="C38" s="321"/>
      <c r="D38" s="321"/>
      <c r="E38" s="321"/>
      <c r="F38" s="321"/>
      <c r="G38" s="321"/>
      <c r="H38" s="321"/>
      <c r="I38" s="322"/>
    </row>
    <row r="39" spans="1:17" ht="6" customHeight="1">
      <c r="A39" s="145"/>
      <c r="B39" s="146"/>
      <c r="C39" s="147"/>
      <c r="E39" s="145"/>
      <c r="F39" s="145"/>
      <c r="G39" s="145"/>
      <c r="H39" s="145"/>
      <c r="I39" s="145"/>
    </row>
    <row r="40" spans="1:17" ht="15" customHeight="1">
      <c r="A40" s="30"/>
      <c r="B40" s="276" t="s">
        <v>78</v>
      </c>
      <c r="C40" s="276"/>
      <c r="D40" s="276"/>
      <c r="E40" s="276"/>
      <c r="F40" s="276"/>
      <c r="G40" s="276"/>
      <c r="H40" s="276"/>
      <c r="I40" s="48"/>
      <c r="J40" s="48"/>
      <c r="K40" s="30"/>
      <c r="L40" s="30"/>
      <c r="M40" s="30"/>
      <c r="N40" s="30"/>
      <c r="O40" s="30"/>
      <c r="P40" s="30"/>
      <c r="Q40" s="30"/>
    </row>
    <row r="41" spans="1:17" ht="9.75" customHeight="1">
      <c r="A41" s="30"/>
      <c r="B41" s="48"/>
      <c r="C41" s="72"/>
      <c r="D41" s="73"/>
      <c r="E41" s="73"/>
      <c r="F41" s="30"/>
      <c r="G41" s="74"/>
      <c r="H41" s="72"/>
      <c r="I41" s="73"/>
      <c r="J41" s="73"/>
      <c r="K41" s="30"/>
      <c r="L41" s="30"/>
      <c r="M41" s="30"/>
      <c r="N41" s="30"/>
      <c r="O41" s="30"/>
      <c r="P41" s="30"/>
      <c r="Q41" s="30"/>
    </row>
    <row r="42" spans="1:17" ht="50.1" customHeight="1">
      <c r="A42" s="30"/>
      <c r="B42" s="323"/>
      <c r="C42" s="323"/>
      <c r="D42" s="73"/>
      <c r="E42" s="324"/>
      <c r="F42" s="324"/>
      <c r="G42" s="324"/>
      <c r="H42" s="23"/>
      <c r="I42" s="73"/>
      <c r="J42" s="73"/>
      <c r="K42" s="30"/>
      <c r="L42" s="30"/>
      <c r="M42" s="30"/>
      <c r="N42" s="30"/>
      <c r="O42" s="30"/>
      <c r="P42" s="30"/>
      <c r="Q42" s="30"/>
    </row>
    <row r="43" spans="1:17" ht="14.1" customHeight="1">
      <c r="A43" s="30"/>
      <c r="B43" s="286"/>
      <c r="C43" s="286"/>
      <c r="D43" s="87"/>
      <c r="E43" s="325"/>
      <c r="F43" s="325"/>
      <c r="G43" s="325"/>
      <c r="H43" s="265"/>
      <c r="I43" s="49"/>
      <c r="J43" s="30"/>
      <c r="P43" s="30"/>
      <c r="Q43" s="30"/>
    </row>
    <row r="44" spans="1:17" ht="14.1" customHeight="1">
      <c r="A44" s="30"/>
      <c r="B44" s="281"/>
      <c r="C44" s="281"/>
      <c r="D44" s="56"/>
      <c r="E44" s="281"/>
      <c r="F44" s="281"/>
      <c r="G44" s="281"/>
      <c r="H44" s="16"/>
      <c r="I44" s="49"/>
      <c r="J44" s="30"/>
      <c r="P44" s="30"/>
      <c r="Q44" s="30"/>
    </row>
    <row r="45" spans="1:17">
      <c r="B45" s="30"/>
      <c r="C45" s="30"/>
      <c r="D45" s="96"/>
      <c r="E45" s="30"/>
      <c r="F45" s="30"/>
      <c r="G45" s="30"/>
    </row>
    <row r="46" spans="1:17">
      <c r="B46" s="30"/>
      <c r="C46" s="30"/>
      <c r="D46" s="96"/>
      <c r="E46" s="30"/>
      <c r="F46" s="30"/>
      <c r="G46" s="30"/>
    </row>
  </sheetData>
  <sheetProtection formatCells="0" selectLockedCells="1"/>
  <mergeCells count="39">
    <mergeCell ref="B43:C43"/>
    <mergeCell ref="B44:C44"/>
    <mergeCell ref="B35:C35"/>
    <mergeCell ref="B36:C36"/>
    <mergeCell ref="A38:I38"/>
    <mergeCell ref="B40:H40"/>
    <mergeCell ref="B42:C42"/>
    <mergeCell ref="E42:G42"/>
    <mergeCell ref="E44:G44"/>
    <mergeCell ref="E43:G43"/>
    <mergeCell ref="B18:C18"/>
    <mergeCell ref="B19:C19"/>
    <mergeCell ref="B34:C34"/>
    <mergeCell ref="B21:C21"/>
    <mergeCell ref="B22:C22"/>
    <mergeCell ref="B23:C23"/>
    <mergeCell ref="B24:C24"/>
    <mergeCell ref="B26:C26"/>
    <mergeCell ref="B28:C28"/>
    <mergeCell ref="B29:C29"/>
    <mergeCell ref="B30:C30"/>
    <mergeCell ref="B31:C31"/>
    <mergeCell ref="B32:C32"/>
    <mergeCell ref="B33:C33"/>
    <mergeCell ref="B20:C20"/>
    <mergeCell ref="C1:E1"/>
    <mergeCell ref="F1:H1"/>
    <mergeCell ref="C3:G3"/>
    <mergeCell ref="C4:G4"/>
    <mergeCell ref="C5:G5"/>
    <mergeCell ref="A12:I12"/>
    <mergeCell ref="A13:I13"/>
    <mergeCell ref="B14:C14"/>
    <mergeCell ref="B16:C16"/>
    <mergeCell ref="C6:G6"/>
    <mergeCell ref="C7:G7"/>
    <mergeCell ref="A8:I8"/>
    <mergeCell ref="A9:I9"/>
    <mergeCell ref="B10:C11"/>
  </mergeCells>
  <printOptions verticalCentered="1"/>
  <pageMargins left="1.299212598425197" right="0" top="0.98425196850393704" bottom="0.59055118110236227" header="0" footer="0"/>
  <pageSetup scale="7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3"/>
  <sheetViews>
    <sheetView topLeftCell="A4" zoomScaleNormal="100" workbookViewId="0">
      <selection activeCell="I44" sqref="I44"/>
    </sheetView>
  </sheetViews>
  <sheetFormatPr baseColWidth="10" defaultRowHeight="12"/>
  <cols>
    <col min="1" max="1" width="4.85546875" style="150" customWidth="1"/>
    <col min="2" max="2" width="14.5703125" style="150" customWidth="1"/>
    <col min="3" max="3" width="18.85546875" style="150" customWidth="1"/>
    <col min="4" max="4" width="21.85546875" style="150" customWidth="1"/>
    <col min="5" max="5" width="3.42578125" style="150" customWidth="1"/>
    <col min="6" max="6" width="22.28515625" style="150" customWidth="1"/>
    <col min="7" max="7" width="29.7109375" style="150" customWidth="1"/>
    <col min="8" max="8" width="20.7109375" style="150" customWidth="1"/>
    <col min="9" max="9" width="20.85546875" style="150" customWidth="1"/>
    <col min="10" max="10" width="3.7109375" style="150" customWidth="1"/>
    <col min="11" max="16384" width="11.42578125" style="22"/>
  </cols>
  <sheetData>
    <row r="1" spans="1:17" s="18" customFormat="1" ht="6" customHeight="1">
      <c r="A1" s="21"/>
      <c r="B1" s="149"/>
      <c r="C1" s="20"/>
      <c r="D1" s="23"/>
      <c r="E1" s="23"/>
      <c r="F1" s="23"/>
      <c r="G1" s="23"/>
      <c r="H1" s="23"/>
      <c r="I1" s="23"/>
      <c r="J1" s="23"/>
      <c r="K1" s="150"/>
      <c r="P1" s="22"/>
      <c r="Q1" s="22"/>
    </row>
    <row r="2" spans="1:17" ht="6" customHeight="1">
      <c r="A2" s="22"/>
      <c r="B2" s="151"/>
      <c r="C2" s="22"/>
      <c r="D2" s="22"/>
      <c r="E2" s="22"/>
      <c r="F2" s="22"/>
      <c r="G2" s="22"/>
      <c r="H2" s="22"/>
      <c r="I2" s="22"/>
      <c r="J2" s="22"/>
    </row>
    <row r="3" spans="1:17" ht="6" customHeight="1"/>
    <row r="4" spans="1:17" ht="14.1" customHeight="1">
      <c r="B4" s="152"/>
      <c r="C4" s="328" t="s">
        <v>216</v>
      </c>
      <c r="D4" s="328"/>
      <c r="E4" s="328"/>
      <c r="F4" s="328"/>
      <c r="G4" s="328"/>
      <c r="H4" s="328"/>
      <c r="I4" s="152"/>
      <c r="J4" s="152"/>
    </row>
    <row r="5" spans="1:17" ht="14.1" customHeight="1">
      <c r="B5" s="152"/>
      <c r="C5" s="328" t="s">
        <v>154</v>
      </c>
      <c r="D5" s="328"/>
      <c r="E5" s="328"/>
      <c r="F5" s="328"/>
      <c r="G5" s="328"/>
      <c r="H5" s="328"/>
      <c r="I5" s="152"/>
      <c r="J5" s="152"/>
    </row>
    <row r="6" spans="1:17" ht="14.1" customHeight="1">
      <c r="B6" s="152"/>
      <c r="C6" s="328" t="s">
        <v>218</v>
      </c>
      <c r="D6" s="328"/>
      <c r="E6" s="328"/>
      <c r="F6" s="328"/>
      <c r="G6" s="328"/>
      <c r="H6" s="328"/>
      <c r="I6" s="152"/>
      <c r="J6" s="152"/>
    </row>
    <row r="7" spans="1:17" ht="14.1" customHeight="1">
      <c r="B7" s="152"/>
      <c r="C7" s="328" t="s">
        <v>1</v>
      </c>
      <c r="D7" s="328"/>
      <c r="E7" s="328"/>
      <c r="F7" s="328"/>
      <c r="G7" s="328"/>
      <c r="H7" s="328"/>
      <c r="I7" s="152"/>
      <c r="J7" s="152"/>
    </row>
    <row r="8" spans="1:17" ht="6" customHeight="1">
      <c r="A8" s="153"/>
      <c r="B8" s="329"/>
      <c r="C8" s="329"/>
      <c r="D8" s="330"/>
      <c r="E8" s="330"/>
      <c r="F8" s="330"/>
      <c r="G8" s="330"/>
      <c r="H8" s="330"/>
      <c r="I8" s="330"/>
      <c r="J8" s="154"/>
    </row>
    <row r="9" spans="1:17" ht="20.100000000000001" customHeight="1">
      <c r="A9" s="153"/>
      <c r="B9" s="155" t="s">
        <v>4</v>
      </c>
      <c r="C9" s="275" t="str">
        <f>+EAA!C7</f>
        <v>CENTRO DE REHABILITACION INTEGRAL Y ESCUELA EN TERAPIA FISICA Y REHABILITACION</v>
      </c>
      <c r="D9" s="275"/>
      <c r="E9" s="275"/>
      <c r="F9" s="275"/>
      <c r="G9" s="275"/>
      <c r="H9" s="275"/>
      <c r="I9" s="25"/>
      <c r="J9" s="154"/>
    </row>
    <row r="10" spans="1:17" ht="5.0999999999999996" customHeight="1">
      <c r="A10" s="156"/>
      <c r="B10" s="331"/>
      <c r="C10" s="331"/>
      <c r="D10" s="331"/>
      <c r="E10" s="331"/>
      <c r="F10" s="331"/>
      <c r="G10" s="331"/>
      <c r="H10" s="331"/>
      <c r="I10" s="331"/>
      <c r="J10" s="331"/>
    </row>
    <row r="11" spans="1:17" ht="3" customHeight="1">
      <c r="A11" s="156"/>
      <c r="B11" s="331"/>
      <c r="C11" s="331"/>
      <c r="D11" s="331"/>
      <c r="E11" s="331"/>
      <c r="F11" s="331"/>
      <c r="G11" s="331"/>
      <c r="H11" s="331"/>
      <c r="I11" s="331"/>
      <c r="J11" s="331"/>
    </row>
    <row r="12" spans="1:17" ht="30" customHeight="1">
      <c r="A12" s="157"/>
      <c r="B12" s="332" t="s">
        <v>155</v>
      </c>
      <c r="C12" s="332"/>
      <c r="D12" s="332"/>
      <c r="E12" s="158"/>
      <c r="F12" s="159" t="s">
        <v>156</v>
      </c>
      <c r="G12" s="159" t="s">
        <v>157</v>
      </c>
      <c r="H12" s="158" t="s">
        <v>158</v>
      </c>
      <c r="I12" s="158" t="s">
        <v>159</v>
      </c>
      <c r="J12" s="160"/>
    </row>
    <row r="13" spans="1:17" ht="3" customHeight="1">
      <c r="A13" s="161"/>
      <c r="B13" s="331"/>
      <c r="C13" s="331"/>
      <c r="D13" s="331"/>
      <c r="E13" s="331"/>
      <c r="F13" s="331"/>
      <c r="G13" s="331"/>
      <c r="H13" s="331"/>
      <c r="I13" s="331"/>
      <c r="J13" s="333"/>
    </row>
    <row r="14" spans="1:17" ht="9.9499999999999993" customHeight="1">
      <c r="A14" s="162"/>
      <c r="B14" s="326"/>
      <c r="C14" s="326"/>
      <c r="D14" s="326"/>
      <c r="E14" s="326"/>
      <c r="F14" s="326"/>
      <c r="G14" s="326"/>
      <c r="H14" s="326"/>
      <c r="I14" s="326"/>
      <c r="J14" s="327"/>
    </row>
    <row r="15" spans="1:17">
      <c r="A15" s="162"/>
      <c r="B15" s="335" t="s">
        <v>160</v>
      </c>
      <c r="C15" s="335"/>
      <c r="D15" s="335"/>
      <c r="E15" s="163"/>
      <c r="F15" s="163"/>
      <c r="G15" s="163"/>
      <c r="H15" s="163"/>
      <c r="I15" s="163"/>
      <c r="J15" s="164"/>
    </row>
    <row r="16" spans="1:17">
      <c r="A16" s="165"/>
      <c r="B16" s="336" t="s">
        <v>161</v>
      </c>
      <c r="C16" s="336"/>
      <c r="D16" s="336"/>
      <c r="E16" s="166"/>
      <c r="F16" s="166"/>
      <c r="G16" s="166"/>
      <c r="H16" s="166"/>
      <c r="I16" s="166"/>
      <c r="J16" s="167"/>
    </row>
    <row r="17" spans="1:10">
      <c r="A17" s="165"/>
      <c r="B17" s="335" t="s">
        <v>162</v>
      </c>
      <c r="C17" s="335"/>
      <c r="D17" s="335"/>
      <c r="E17" s="166"/>
      <c r="F17" s="168"/>
      <c r="G17" s="168"/>
      <c r="H17" s="107">
        <f>SUM(H18:H20)</f>
        <v>0</v>
      </c>
      <c r="I17" s="107">
        <f>SUM(I18:I20)</f>
        <v>0</v>
      </c>
      <c r="J17" s="169"/>
    </row>
    <row r="18" spans="1:10">
      <c r="A18" s="170"/>
      <c r="B18" s="171"/>
      <c r="C18" s="337" t="s">
        <v>163</v>
      </c>
      <c r="D18" s="337"/>
      <c r="E18" s="166"/>
      <c r="F18" s="172"/>
      <c r="G18" s="172"/>
      <c r="H18" s="173">
        <v>0</v>
      </c>
      <c r="I18" s="173">
        <v>0</v>
      </c>
      <c r="J18" s="174"/>
    </row>
    <row r="19" spans="1:10">
      <c r="A19" s="170"/>
      <c r="B19" s="171"/>
      <c r="C19" s="337" t="s">
        <v>164</v>
      </c>
      <c r="D19" s="337"/>
      <c r="E19" s="166"/>
      <c r="F19" s="172"/>
      <c r="G19" s="172"/>
      <c r="H19" s="173">
        <v>0</v>
      </c>
      <c r="I19" s="173">
        <v>0</v>
      </c>
      <c r="J19" s="174"/>
    </row>
    <row r="20" spans="1:10">
      <c r="A20" s="170"/>
      <c r="B20" s="171"/>
      <c r="C20" s="337" t="s">
        <v>165</v>
      </c>
      <c r="D20" s="337"/>
      <c r="E20" s="166"/>
      <c r="F20" s="172"/>
      <c r="G20" s="172"/>
      <c r="H20" s="173">
        <v>0</v>
      </c>
      <c r="I20" s="173">
        <v>0</v>
      </c>
      <c r="J20" s="174"/>
    </row>
    <row r="21" spans="1:10" ht="9.9499999999999993" customHeight="1">
      <c r="A21" s="170"/>
      <c r="B21" s="171"/>
      <c r="C21" s="171"/>
      <c r="D21" s="175"/>
      <c r="E21" s="166"/>
      <c r="F21" s="176"/>
      <c r="G21" s="176"/>
      <c r="H21" s="177"/>
      <c r="I21" s="177"/>
      <c r="J21" s="174"/>
    </row>
    <row r="22" spans="1:10">
      <c r="A22" s="165"/>
      <c r="B22" s="335" t="s">
        <v>166</v>
      </c>
      <c r="C22" s="335"/>
      <c r="D22" s="335"/>
      <c r="E22" s="166"/>
      <c r="F22" s="168"/>
      <c r="G22" s="168"/>
      <c r="H22" s="107">
        <f>SUM(H23:H26)</f>
        <v>0</v>
      </c>
      <c r="I22" s="107">
        <f>SUM(I23:I26)</f>
        <v>0</v>
      </c>
      <c r="J22" s="169"/>
    </row>
    <row r="23" spans="1:10">
      <c r="A23" s="170"/>
      <c r="B23" s="171"/>
      <c r="C23" s="337" t="s">
        <v>167</v>
      </c>
      <c r="D23" s="337"/>
      <c r="E23" s="166"/>
      <c r="F23" s="172"/>
      <c r="G23" s="172"/>
      <c r="H23" s="173">
        <v>0</v>
      </c>
      <c r="I23" s="173">
        <v>0</v>
      </c>
      <c r="J23" s="174"/>
    </row>
    <row r="24" spans="1:10">
      <c r="A24" s="170"/>
      <c r="B24" s="171"/>
      <c r="C24" s="337" t="s">
        <v>168</v>
      </c>
      <c r="D24" s="337"/>
      <c r="E24" s="166"/>
      <c r="F24" s="172"/>
      <c r="G24" s="172"/>
      <c r="H24" s="173">
        <v>0</v>
      </c>
      <c r="I24" s="173">
        <v>0</v>
      </c>
      <c r="J24" s="174"/>
    </row>
    <row r="25" spans="1:10">
      <c r="A25" s="170"/>
      <c r="B25" s="171"/>
      <c r="C25" s="337" t="s">
        <v>164</v>
      </c>
      <c r="D25" s="337"/>
      <c r="E25" s="166"/>
      <c r="F25" s="172"/>
      <c r="G25" s="172"/>
      <c r="H25" s="173">
        <v>0</v>
      </c>
      <c r="I25" s="173">
        <v>0</v>
      </c>
      <c r="J25" s="174"/>
    </row>
    <row r="26" spans="1:10">
      <c r="A26" s="170"/>
      <c r="B26" s="151"/>
      <c r="C26" s="337" t="s">
        <v>165</v>
      </c>
      <c r="D26" s="337"/>
      <c r="E26" s="166"/>
      <c r="F26" s="172"/>
      <c r="G26" s="172"/>
      <c r="H26" s="178">
        <v>0</v>
      </c>
      <c r="I26" s="178">
        <v>0</v>
      </c>
      <c r="J26" s="174"/>
    </row>
    <row r="27" spans="1:10" ht="9.9499999999999993" customHeight="1">
      <c r="A27" s="170"/>
      <c r="B27" s="171"/>
      <c r="C27" s="171"/>
      <c r="D27" s="175"/>
      <c r="E27" s="166"/>
      <c r="F27" s="179"/>
      <c r="G27" s="179"/>
      <c r="H27" s="180"/>
      <c r="I27" s="180"/>
      <c r="J27" s="174"/>
    </row>
    <row r="28" spans="1:10">
      <c r="A28" s="181"/>
      <c r="B28" s="334" t="s">
        <v>169</v>
      </c>
      <c r="C28" s="334"/>
      <c r="D28" s="334"/>
      <c r="E28" s="182"/>
      <c r="F28" s="183"/>
      <c r="G28" s="183"/>
      <c r="H28" s="184">
        <f>H17+H22</f>
        <v>0</v>
      </c>
      <c r="I28" s="184">
        <f>I17+I22</f>
        <v>0</v>
      </c>
      <c r="J28" s="185"/>
    </row>
    <row r="29" spans="1:10">
      <c r="A29" s="165"/>
      <c r="B29" s="171"/>
      <c r="C29" s="171"/>
      <c r="D29" s="186"/>
      <c r="E29" s="166"/>
      <c r="F29" s="179"/>
      <c r="G29" s="179"/>
      <c r="H29" s="180"/>
      <c r="I29" s="180"/>
      <c r="J29" s="169"/>
    </row>
    <row r="30" spans="1:10">
      <c r="A30" s="165"/>
      <c r="B30" s="336" t="s">
        <v>170</v>
      </c>
      <c r="C30" s="336"/>
      <c r="D30" s="336"/>
      <c r="E30" s="166"/>
      <c r="F30" s="179"/>
      <c r="G30" s="179"/>
      <c r="H30" s="180"/>
      <c r="I30" s="180"/>
      <c r="J30" s="169"/>
    </row>
    <row r="31" spans="1:10">
      <c r="A31" s="165"/>
      <c r="B31" s="335" t="s">
        <v>162</v>
      </c>
      <c r="C31" s="335"/>
      <c r="D31" s="335"/>
      <c r="E31" s="166"/>
      <c r="F31" s="168"/>
      <c r="G31" s="168"/>
      <c r="H31" s="107">
        <f>SUM(H32:H34)</f>
        <v>0</v>
      </c>
      <c r="I31" s="107">
        <f>SUM(I32:I34)</f>
        <v>0</v>
      </c>
      <c r="J31" s="169"/>
    </row>
    <row r="32" spans="1:10">
      <c r="A32" s="170"/>
      <c r="B32" s="171"/>
      <c r="C32" s="337" t="s">
        <v>163</v>
      </c>
      <c r="D32" s="337"/>
      <c r="E32" s="166"/>
      <c r="F32" s="172"/>
      <c r="G32" s="172"/>
      <c r="H32" s="173">
        <v>0</v>
      </c>
      <c r="I32" s="173">
        <v>0</v>
      </c>
      <c r="J32" s="174"/>
    </row>
    <row r="33" spans="1:10">
      <c r="A33" s="170"/>
      <c r="B33" s="151"/>
      <c r="C33" s="337" t="s">
        <v>164</v>
      </c>
      <c r="D33" s="337"/>
      <c r="E33" s="151"/>
      <c r="F33" s="187"/>
      <c r="G33" s="187"/>
      <c r="H33" s="173">
        <v>0</v>
      </c>
      <c r="I33" s="173">
        <v>0</v>
      </c>
      <c r="J33" s="174"/>
    </row>
    <row r="34" spans="1:10">
      <c r="A34" s="170"/>
      <c r="B34" s="151"/>
      <c r="C34" s="337" t="s">
        <v>165</v>
      </c>
      <c r="D34" s="337"/>
      <c r="E34" s="151"/>
      <c r="F34" s="187"/>
      <c r="G34" s="187"/>
      <c r="H34" s="173">
        <v>0</v>
      </c>
      <c r="I34" s="173">
        <v>0</v>
      </c>
      <c r="J34" s="174"/>
    </row>
    <row r="35" spans="1:10" ht="9.9499999999999993" customHeight="1">
      <c r="A35" s="170"/>
      <c r="B35" s="171"/>
      <c r="C35" s="171"/>
      <c r="D35" s="175"/>
      <c r="E35" s="166"/>
      <c r="F35" s="179"/>
      <c r="G35" s="179"/>
      <c r="H35" s="180"/>
      <c r="I35" s="180"/>
      <c r="J35" s="174"/>
    </row>
    <row r="36" spans="1:10">
      <c r="A36" s="165"/>
      <c r="B36" s="335" t="s">
        <v>166</v>
      </c>
      <c r="C36" s="335"/>
      <c r="D36" s="335"/>
      <c r="E36" s="166"/>
      <c r="F36" s="168"/>
      <c r="G36" s="168"/>
      <c r="H36" s="107">
        <f>SUM(H37:H40)</f>
        <v>0</v>
      </c>
      <c r="I36" s="107">
        <f>SUM(I37:I40)</f>
        <v>0</v>
      </c>
      <c r="J36" s="169"/>
    </row>
    <row r="37" spans="1:10">
      <c r="A37" s="170"/>
      <c r="B37" s="171"/>
      <c r="C37" s="337" t="s">
        <v>167</v>
      </c>
      <c r="D37" s="337"/>
      <c r="E37" s="166"/>
      <c r="F37" s="172"/>
      <c r="G37" s="172"/>
      <c r="H37" s="173">
        <v>0</v>
      </c>
      <c r="I37" s="173">
        <v>0</v>
      </c>
      <c r="J37" s="174"/>
    </row>
    <row r="38" spans="1:10">
      <c r="A38" s="170"/>
      <c r="B38" s="171"/>
      <c r="C38" s="337" t="s">
        <v>168</v>
      </c>
      <c r="D38" s="337"/>
      <c r="E38" s="166"/>
      <c r="F38" s="172"/>
      <c r="G38" s="172"/>
      <c r="H38" s="173">
        <v>0</v>
      </c>
      <c r="I38" s="173">
        <v>0</v>
      </c>
      <c r="J38" s="174"/>
    </row>
    <row r="39" spans="1:10">
      <c r="A39" s="170"/>
      <c r="B39" s="171"/>
      <c r="C39" s="337" t="s">
        <v>164</v>
      </c>
      <c r="D39" s="337"/>
      <c r="E39" s="166"/>
      <c r="F39" s="172"/>
      <c r="G39" s="172"/>
      <c r="H39" s="173">
        <v>0</v>
      </c>
      <c r="I39" s="173">
        <v>0</v>
      </c>
      <c r="J39" s="174"/>
    </row>
    <row r="40" spans="1:10">
      <c r="A40" s="170"/>
      <c r="B40" s="166"/>
      <c r="C40" s="337" t="s">
        <v>165</v>
      </c>
      <c r="D40" s="337"/>
      <c r="E40" s="166"/>
      <c r="F40" s="172"/>
      <c r="G40" s="172"/>
      <c r="H40" s="173">
        <v>0</v>
      </c>
      <c r="I40" s="173">
        <v>0</v>
      </c>
      <c r="J40" s="174"/>
    </row>
    <row r="41" spans="1:10" ht="9.9499999999999993" customHeight="1">
      <c r="A41" s="170"/>
      <c r="B41" s="166"/>
      <c r="C41" s="166"/>
      <c r="D41" s="175"/>
      <c r="E41" s="166"/>
      <c r="F41" s="179"/>
      <c r="G41" s="179"/>
      <c r="H41" s="180"/>
      <c r="I41" s="180"/>
      <c r="J41" s="174"/>
    </row>
    <row r="42" spans="1:10">
      <c r="A42" s="181"/>
      <c r="B42" s="334" t="s">
        <v>171</v>
      </c>
      <c r="C42" s="334"/>
      <c r="D42" s="334"/>
      <c r="E42" s="182"/>
      <c r="F42" s="188"/>
      <c r="G42" s="188"/>
      <c r="H42" s="184">
        <f>+H31+H36</f>
        <v>0</v>
      </c>
      <c r="I42" s="184">
        <f>+I31+I36</f>
        <v>0</v>
      </c>
      <c r="J42" s="185"/>
    </row>
    <row r="43" spans="1:10">
      <c r="A43" s="170"/>
      <c r="B43" s="171"/>
      <c r="C43" s="171"/>
      <c r="D43" s="175"/>
      <c r="E43" s="166"/>
      <c r="F43" s="179"/>
      <c r="G43" s="179"/>
      <c r="H43" s="180"/>
      <c r="I43" s="180"/>
      <c r="J43" s="174"/>
    </row>
    <row r="44" spans="1:10">
      <c r="A44" s="170"/>
      <c r="B44" s="335" t="s">
        <v>172</v>
      </c>
      <c r="C44" s="335"/>
      <c r="D44" s="335"/>
      <c r="E44" s="166"/>
      <c r="F44" s="172" t="s">
        <v>212</v>
      </c>
      <c r="G44" s="172" t="s">
        <v>211</v>
      </c>
      <c r="H44" s="189">
        <v>65396</v>
      </c>
      <c r="I44" s="189">
        <v>70385</v>
      </c>
      <c r="J44" s="174"/>
    </row>
    <row r="45" spans="1:10">
      <c r="A45" s="170"/>
      <c r="B45" s="171"/>
      <c r="C45" s="171"/>
      <c r="D45" s="175"/>
      <c r="E45" s="166"/>
      <c r="F45" s="179"/>
      <c r="G45" s="179"/>
      <c r="H45" s="180"/>
      <c r="I45" s="180"/>
      <c r="J45" s="174"/>
    </row>
    <row r="46" spans="1:10">
      <c r="A46" s="190"/>
      <c r="B46" s="338" t="s">
        <v>173</v>
      </c>
      <c r="C46" s="338"/>
      <c r="D46" s="338"/>
      <c r="E46" s="191"/>
      <c r="F46" s="192"/>
      <c r="G46" s="192"/>
      <c r="H46" s="193">
        <f>H28+H42+H44</f>
        <v>65396</v>
      </c>
      <c r="I46" s="193">
        <f>I28+I42+I44</f>
        <v>70385</v>
      </c>
      <c r="J46" s="194"/>
    </row>
    <row r="47" spans="1:10" ht="6" customHeight="1">
      <c r="B47" s="336"/>
      <c r="C47" s="336"/>
      <c r="D47" s="336"/>
      <c r="E47" s="336"/>
      <c r="F47" s="336"/>
      <c r="G47" s="336"/>
      <c r="H47" s="336"/>
      <c r="I47" s="336"/>
      <c r="J47" s="336"/>
    </row>
    <row r="48" spans="1:10" ht="6" customHeight="1">
      <c r="B48" s="195"/>
      <c r="C48" s="195"/>
      <c r="D48" s="196"/>
      <c r="E48" s="197"/>
      <c r="F48" s="196"/>
      <c r="G48" s="197"/>
      <c r="H48" s="197"/>
      <c r="I48" s="197"/>
    </row>
    <row r="49" spans="1:10" s="18" customFormat="1" ht="15" customHeight="1">
      <c r="A49" s="22"/>
      <c r="B49" s="337" t="s">
        <v>78</v>
      </c>
      <c r="C49" s="337"/>
      <c r="D49" s="337"/>
      <c r="E49" s="337"/>
      <c r="F49" s="337"/>
      <c r="G49" s="337"/>
      <c r="H49" s="337"/>
      <c r="I49" s="337"/>
      <c r="J49" s="337"/>
    </row>
    <row r="50" spans="1:10" s="18" customFormat="1" ht="28.5" hidden="1" customHeight="1">
      <c r="A50" s="22"/>
      <c r="B50" s="175"/>
      <c r="C50" s="198"/>
      <c r="D50" s="199"/>
      <c r="E50" s="199"/>
      <c r="F50" s="22"/>
      <c r="G50" s="200"/>
      <c r="H50" s="201" t="str">
        <f>IF(H46=ESF!J40," ","ERROR")</f>
        <v xml:space="preserve"> </v>
      </c>
      <c r="I50" s="201" t="str">
        <f>IF(I46=ESF!I40," ","ERROR")</f>
        <v>ERROR</v>
      </c>
      <c r="J50" s="199"/>
    </row>
    <row r="51" spans="1:10" s="18" customFormat="1" ht="25.5" customHeight="1">
      <c r="A51" s="22"/>
      <c r="B51" s="175"/>
      <c r="C51" s="284"/>
      <c r="D51" s="284"/>
      <c r="E51" s="199"/>
      <c r="F51" s="22"/>
      <c r="G51" s="285"/>
      <c r="H51" s="285"/>
      <c r="I51" s="199"/>
      <c r="J51" s="199"/>
    </row>
    <row r="52" spans="1:10" s="18" customFormat="1" ht="14.1" customHeight="1">
      <c r="A52" s="22"/>
      <c r="B52" s="180"/>
      <c r="C52" s="286"/>
      <c r="D52" s="286"/>
      <c r="E52" s="199"/>
      <c r="F52" s="199"/>
      <c r="G52" s="286"/>
      <c r="H52" s="286"/>
      <c r="I52" s="166"/>
      <c r="J52" s="199"/>
    </row>
    <row r="53" spans="1:10" s="18" customFormat="1" ht="14.1" customHeight="1">
      <c r="A53" s="22"/>
      <c r="B53" s="202"/>
      <c r="C53" s="281"/>
      <c r="D53" s="281"/>
      <c r="E53" s="203"/>
      <c r="F53" s="203"/>
      <c r="G53" s="281"/>
      <c r="H53" s="281"/>
      <c r="I53" s="166"/>
      <c r="J53" s="199"/>
    </row>
  </sheetData>
  <sheetProtection selectLockedCells="1"/>
  <mergeCells count="45">
    <mergeCell ref="C53:D53"/>
    <mergeCell ref="G53:H53"/>
    <mergeCell ref="B46:D46"/>
    <mergeCell ref="B47:J47"/>
    <mergeCell ref="B49:J49"/>
    <mergeCell ref="C51:D51"/>
    <mergeCell ref="G51:H51"/>
    <mergeCell ref="C52:D52"/>
    <mergeCell ref="G52:H52"/>
    <mergeCell ref="B44:D44"/>
    <mergeCell ref="B30:D30"/>
    <mergeCell ref="B31:D31"/>
    <mergeCell ref="C32:D32"/>
    <mergeCell ref="C33:D33"/>
    <mergeCell ref="C34:D34"/>
    <mergeCell ref="B36:D36"/>
    <mergeCell ref="C37:D37"/>
    <mergeCell ref="C38:D38"/>
    <mergeCell ref="C39:D39"/>
    <mergeCell ref="C40:D40"/>
    <mergeCell ref="B42:D42"/>
    <mergeCell ref="B28:D28"/>
    <mergeCell ref="B15:D15"/>
    <mergeCell ref="B16:D16"/>
    <mergeCell ref="B17:D17"/>
    <mergeCell ref="C18:D18"/>
    <mergeCell ref="C19:D19"/>
    <mergeCell ref="C20:D20"/>
    <mergeCell ref="B22:D22"/>
    <mergeCell ref="C23:D23"/>
    <mergeCell ref="C24:D24"/>
    <mergeCell ref="C25:D25"/>
    <mergeCell ref="C26:D26"/>
    <mergeCell ref="B14:J14"/>
    <mergeCell ref="C4:H4"/>
    <mergeCell ref="C5:H5"/>
    <mergeCell ref="C6:H6"/>
    <mergeCell ref="C7:H7"/>
    <mergeCell ref="B8:C8"/>
    <mergeCell ref="D8:I8"/>
    <mergeCell ref="B10:J10"/>
    <mergeCell ref="B11:J11"/>
    <mergeCell ref="B12:D12"/>
    <mergeCell ref="B13:J13"/>
    <mergeCell ref="C9:H9"/>
  </mergeCells>
  <printOptions verticalCentered="1"/>
  <pageMargins left="1.299212598425197" right="0" top="0.94488188976377963" bottom="0.59055118110236227" header="0" footer="0"/>
  <pageSetup scale="7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7"/>
  <sheetViews>
    <sheetView zoomScaleNormal="100" workbookViewId="0">
      <selection activeCell="H40" sqref="H40"/>
    </sheetView>
  </sheetViews>
  <sheetFormatPr baseColWidth="10" defaultRowHeight="12"/>
  <cols>
    <col min="1" max="1" width="3.7109375" style="204" customWidth="1"/>
    <col min="2" max="2" width="11.7109375" style="225" customWidth="1"/>
    <col min="3" max="3" width="57.42578125" style="225" customWidth="1"/>
    <col min="4" max="6" width="18.7109375" style="226" customWidth="1"/>
    <col min="7" max="7" width="15.85546875" style="226" customWidth="1"/>
    <col min="8" max="8" width="16.140625" style="226" customWidth="1"/>
    <col min="9" max="9" width="3.28515625" style="204" customWidth="1"/>
    <col min="10" max="10" width="14.42578125" style="17" bestFit="1" customWidth="1"/>
    <col min="11" max="16384" width="11.42578125" style="17"/>
  </cols>
  <sheetData>
    <row r="1" spans="1:9" ht="6" customHeight="1">
      <c r="A1" s="20"/>
      <c r="B1" s="26"/>
      <c r="C1" s="20"/>
      <c r="D1" s="339"/>
      <c r="E1" s="339"/>
      <c r="F1" s="340"/>
      <c r="G1" s="340"/>
      <c r="H1" s="340"/>
      <c r="I1" s="340"/>
    </row>
    <row r="2" spans="1:9" s="30" customFormat="1" ht="6" customHeight="1">
      <c r="B2" s="31"/>
    </row>
    <row r="3" spans="1:9" s="30" customFormat="1" ht="14.1" customHeight="1">
      <c r="B3" s="33"/>
      <c r="C3" s="287" t="s">
        <v>216</v>
      </c>
      <c r="D3" s="287"/>
      <c r="E3" s="287"/>
      <c r="F3" s="287"/>
      <c r="G3" s="287"/>
      <c r="H3" s="33"/>
      <c r="I3" s="33"/>
    </row>
    <row r="4" spans="1:9" ht="14.1" customHeight="1">
      <c r="B4" s="33"/>
      <c r="C4" s="287" t="s">
        <v>132</v>
      </c>
      <c r="D4" s="287"/>
      <c r="E4" s="287"/>
      <c r="F4" s="287"/>
      <c r="G4" s="287"/>
      <c r="H4" s="33"/>
      <c r="I4" s="33"/>
    </row>
    <row r="5" spans="1:9" ht="14.1" customHeight="1">
      <c r="B5" s="33"/>
      <c r="C5" s="287" t="s">
        <v>218</v>
      </c>
      <c r="D5" s="287"/>
      <c r="E5" s="287"/>
      <c r="F5" s="287"/>
      <c r="G5" s="287"/>
      <c r="H5" s="33"/>
      <c r="I5" s="33"/>
    </row>
    <row r="6" spans="1:9" ht="14.1" customHeight="1">
      <c r="B6" s="33"/>
      <c r="C6" s="287" t="s">
        <v>133</v>
      </c>
      <c r="D6" s="287"/>
      <c r="E6" s="287"/>
      <c r="F6" s="287"/>
      <c r="G6" s="287"/>
      <c r="H6" s="33"/>
      <c r="I6" s="33"/>
    </row>
    <row r="7" spans="1:9" s="30" customFormat="1" ht="3" customHeight="1">
      <c r="A7" s="35"/>
      <c r="B7" s="36"/>
      <c r="C7" s="341"/>
      <c r="D7" s="341"/>
      <c r="E7" s="341"/>
      <c r="F7" s="341"/>
      <c r="G7" s="341"/>
      <c r="H7" s="341"/>
      <c r="I7" s="341"/>
    </row>
    <row r="8" spans="1:9" ht="20.100000000000001" customHeight="1">
      <c r="A8" s="35"/>
      <c r="B8" s="36" t="s">
        <v>4</v>
      </c>
      <c r="C8" s="275" t="str">
        <f>+EADP!C9</f>
        <v>CENTRO DE REHABILITACION INTEGRAL Y ESCUELA EN TERAPIA FISICA Y REHABILITACION</v>
      </c>
      <c r="D8" s="275"/>
      <c r="E8" s="275"/>
      <c r="F8" s="275"/>
      <c r="G8" s="275"/>
      <c r="H8" s="19"/>
      <c r="I8" s="19"/>
    </row>
    <row r="9" spans="1:9" ht="3" customHeight="1">
      <c r="A9" s="35"/>
      <c r="B9" s="35"/>
      <c r="C9" s="35" t="s">
        <v>134</v>
      </c>
      <c r="D9" s="35"/>
      <c r="E9" s="35"/>
      <c r="F9" s="35"/>
      <c r="G9" s="35"/>
      <c r="H9" s="35"/>
      <c r="I9" s="35"/>
    </row>
    <row r="10" spans="1:9" s="30" customFormat="1" ht="3" customHeight="1">
      <c r="A10" s="35"/>
      <c r="B10" s="35"/>
      <c r="C10" s="35"/>
      <c r="D10" s="35"/>
      <c r="E10" s="35"/>
      <c r="F10" s="35"/>
      <c r="G10" s="35"/>
      <c r="H10" s="35"/>
      <c r="I10" s="35"/>
    </row>
    <row r="11" spans="1:9" s="30" customFormat="1" ht="48">
      <c r="A11" s="205"/>
      <c r="B11" s="273" t="s">
        <v>76</v>
      </c>
      <c r="C11" s="273"/>
      <c r="D11" s="206" t="s">
        <v>49</v>
      </c>
      <c r="E11" s="206" t="s">
        <v>135</v>
      </c>
      <c r="F11" s="206" t="s">
        <v>136</v>
      </c>
      <c r="G11" s="206" t="s">
        <v>137</v>
      </c>
      <c r="H11" s="206" t="s">
        <v>138</v>
      </c>
      <c r="I11" s="207"/>
    </row>
    <row r="12" spans="1:9" s="30" customFormat="1" ht="3" customHeight="1">
      <c r="A12" s="208"/>
      <c r="B12" s="35"/>
      <c r="C12" s="35"/>
      <c r="D12" s="35"/>
      <c r="E12" s="35"/>
      <c r="F12" s="35"/>
      <c r="G12" s="35"/>
      <c r="H12" s="35"/>
      <c r="I12" s="209"/>
    </row>
    <row r="13" spans="1:9" s="30" customFormat="1" ht="3" customHeight="1">
      <c r="A13" s="46"/>
      <c r="B13" s="210"/>
      <c r="C13" s="50"/>
      <c r="D13" s="49"/>
      <c r="E13" s="47"/>
      <c r="F13" s="48"/>
      <c r="G13" s="31"/>
      <c r="H13" s="210"/>
      <c r="I13" s="211"/>
    </row>
    <row r="14" spans="1:9">
      <c r="A14" s="59"/>
      <c r="B14" s="278" t="s">
        <v>58</v>
      </c>
      <c r="C14" s="278"/>
      <c r="D14" s="212">
        <v>0</v>
      </c>
      <c r="E14" s="212">
        <v>12588284</v>
      </c>
      <c r="F14" s="212">
        <v>0</v>
      </c>
      <c r="G14" s="212">
        <v>0</v>
      </c>
      <c r="H14" s="213">
        <f>+E14</f>
        <v>12588284</v>
      </c>
      <c r="I14" s="211"/>
    </row>
    <row r="15" spans="1:9" ht="9.9499999999999993" customHeight="1">
      <c r="A15" s="59"/>
      <c r="B15" s="214"/>
      <c r="C15" s="49"/>
      <c r="D15" s="215"/>
      <c r="E15" s="215"/>
      <c r="F15" s="215"/>
      <c r="G15" s="215"/>
      <c r="H15" s="215"/>
      <c r="I15" s="211"/>
    </row>
    <row r="16" spans="1:9">
      <c r="A16" s="59"/>
      <c r="B16" s="342" t="s">
        <v>139</v>
      </c>
      <c r="C16" s="342"/>
      <c r="D16" s="216">
        <f>SUM(D17:D19)</f>
        <v>0</v>
      </c>
      <c r="E16" s="216">
        <f>SUM(E17:E19)</f>
        <v>0</v>
      </c>
      <c r="F16" s="216">
        <f>SUM(F17:F19)</f>
        <v>0</v>
      </c>
      <c r="G16" s="216">
        <f>SUM(G17:G19)</f>
        <v>0</v>
      </c>
      <c r="H16" s="216">
        <f>SUM(D16:G16)</f>
        <v>0</v>
      </c>
      <c r="I16" s="211"/>
    </row>
    <row r="17" spans="1:11">
      <c r="A17" s="46"/>
      <c r="B17" s="276" t="s">
        <v>140</v>
      </c>
      <c r="C17" s="276"/>
      <c r="D17" s="217">
        <v>0</v>
      </c>
      <c r="E17" s="217">
        <v>0</v>
      </c>
      <c r="F17" s="217">
        <v>0</v>
      </c>
      <c r="G17" s="217">
        <v>0</v>
      </c>
      <c r="H17" s="215">
        <f t="shared" ref="H17:H25" si="0">SUM(D17:G17)</f>
        <v>0</v>
      </c>
      <c r="I17" s="211"/>
    </row>
    <row r="18" spans="1:11">
      <c r="A18" s="46"/>
      <c r="B18" s="276" t="s">
        <v>51</v>
      </c>
      <c r="C18" s="276"/>
      <c r="D18" s="217">
        <v>0</v>
      </c>
      <c r="E18" s="217">
        <v>0</v>
      </c>
      <c r="F18" s="217">
        <v>0</v>
      </c>
      <c r="G18" s="217">
        <v>0</v>
      </c>
      <c r="H18" s="215">
        <f t="shared" si="0"/>
        <v>0</v>
      </c>
      <c r="I18" s="211"/>
    </row>
    <row r="19" spans="1:11">
      <c r="A19" s="46"/>
      <c r="B19" s="276" t="s">
        <v>141</v>
      </c>
      <c r="C19" s="276"/>
      <c r="D19" s="217">
        <v>0</v>
      </c>
      <c r="E19" s="217">
        <v>0</v>
      </c>
      <c r="F19" s="217">
        <v>0</v>
      </c>
      <c r="G19" s="217">
        <v>0</v>
      </c>
      <c r="H19" s="215">
        <f t="shared" si="0"/>
        <v>0</v>
      </c>
      <c r="I19" s="211"/>
    </row>
    <row r="20" spans="1:11" ht="9.9499999999999993" customHeight="1">
      <c r="A20" s="59"/>
      <c r="B20" s="214"/>
      <c r="C20" s="49"/>
      <c r="D20" s="215"/>
      <c r="E20" s="215"/>
      <c r="F20" s="215"/>
      <c r="G20" s="215"/>
      <c r="H20" s="215"/>
      <c r="I20" s="211"/>
    </row>
    <row r="21" spans="1:11">
      <c r="A21" s="59"/>
      <c r="B21" s="342" t="s">
        <v>142</v>
      </c>
      <c r="C21" s="342"/>
      <c r="D21" s="216">
        <f>SUM(D22:D25)</f>
        <v>0</v>
      </c>
      <c r="E21" s="216">
        <f>SUM(E22:E25)</f>
        <v>3516420</v>
      </c>
      <c r="F21" s="216">
        <f>SUM(F22:F25)</f>
        <v>0</v>
      </c>
      <c r="G21" s="216">
        <f>SUM(G22:G25)</f>
        <v>0</v>
      </c>
      <c r="H21" s="216">
        <f t="shared" si="0"/>
        <v>3516420</v>
      </c>
      <c r="I21" s="211"/>
    </row>
    <row r="22" spans="1:11">
      <c r="A22" s="46"/>
      <c r="B22" s="276" t="s">
        <v>143</v>
      </c>
      <c r="C22" s="276"/>
      <c r="D22" s="217">
        <v>0</v>
      </c>
      <c r="E22" s="217">
        <v>0</v>
      </c>
      <c r="F22" s="217">
        <v>0</v>
      </c>
      <c r="G22" s="217">
        <v>0</v>
      </c>
      <c r="H22" s="215">
        <f t="shared" si="0"/>
        <v>0</v>
      </c>
      <c r="I22" s="211"/>
    </row>
    <row r="23" spans="1:11">
      <c r="A23" s="46"/>
      <c r="B23" s="276" t="s">
        <v>55</v>
      </c>
      <c r="C23" s="276"/>
      <c r="D23" s="217">
        <v>0</v>
      </c>
      <c r="E23" s="217">
        <v>3516420</v>
      </c>
      <c r="F23" s="217">
        <v>0</v>
      </c>
      <c r="G23" s="217">
        <v>0</v>
      </c>
      <c r="H23" s="215">
        <f t="shared" si="0"/>
        <v>3516420</v>
      </c>
      <c r="I23" s="211"/>
    </row>
    <row r="24" spans="1:11">
      <c r="A24" s="46"/>
      <c r="B24" s="276" t="s">
        <v>144</v>
      </c>
      <c r="C24" s="276"/>
      <c r="D24" s="217">
        <v>0</v>
      </c>
      <c r="E24" s="217">
        <v>0</v>
      </c>
      <c r="F24" s="217">
        <v>0</v>
      </c>
      <c r="G24" s="217">
        <v>0</v>
      </c>
      <c r="H24" s="215">
        <f t="shared" si="0"/>
        <v>0</v>
      </c>
      <c r="I24" s="211"/>
    </row>
    <row r="25" spans="1:11">
      <c r="A25" s="46"/>
      <c r="B25" s="276" t="s">
        <v>57</v>
      </c>
      <c r="C25" s="276"/>
      <c r="D25" s="217">
        <v>0</v>
      </c>
      <c r="E25" s="217">
        <v>0</v>
      </c>
      <c r="F25" s="217">
        <v>0</v>
      </c>
      <c r="G25" s="217">
        <v>0</v>
      </c>
      <c r="H25" s="215">
        <f t="shared" si="0"/>
        <v>0</v>
      </c>
      <c r="I25" s="211"/>
    </row>
    <row r="26" spans="1:11" ht="9.9499999999999993" customHeight="1">
      <c r="A26" s="59"/>
      <c r="B26" s="214"/>
      <c r="C26" s="49"/>
      <c r="D26" s="215"/>
      <c r="E26" s="215"/>
      <c r="F26" s="215"/>
      <c r="G26" s="215"/>
      <c r="H26" s="215"/>
      <c r="I26" s="211"/>
    </row>
    <row r="27" spans="1:11" ht="18.75" thickBot="1">
      <c r="A27" s="59"/>
      <c r="B27" s="343" t="s">
        <v>219</v>
      </c>
      <c r="C27" s="343"/>
      <c r="D27" s="218">
        <f>D14+D16+D21</f>
        <v>0</v>
      </c>
      <c r="E27" s="218">
        <f>E14+E16+E21</f>
        <v>16104704</v>
      </c>
      <c r="F27" s="218">
        <v>0</v>
      </c>
      <c r="G27" s="218">
        <f>G14+G16+G21</f>
        <v>0</v>
      </c>
      <c r="H27" s="218">
        <f>+H14+H21</f>
        <v>16104704</v>
      </c>
      <c r="I27" s="211"/>
      <c r="K27" s="219"/>
    </row>
    <row r="28" spans="1:11">
      <c r="A28" s="46"/>
      <c r="B28" s="49"/>
      <c r="C28" s="48"/>
      <c r="D28" s="215"/>
      <c r="E28" s="215"/>
      <c r="F28" s="215"/>
      <c r="G28" s="215"/>
      <c r="H28" s="215"/>
      <c r="I28" s="211"/>
    </row>
    <row r="29" spans="1:11">
      <c r="A29" s="59"/>
      <c r="B29" s="342" t="s">
        <v>220</v>
      </c>
      <c r="C29" s="342"/>
      <c r="D29" s="216">
        <f>SUM(D30:D32)</f>
        <v>0</v>
      </c>
      <c r="E29" s="216">
        <f>SUM(E30:E32)</f>
        <v>0</v>
      </c>
      <c r="F29" s="216">
        <f>SUM(F30:F32)</f>
        <v>0</v>
      </c>
      <c r="G29" s="216">
        <f>SUM(G30:G32)</f>
        <v>0</v>
      </c>
      <c r="H29" s="216">
        <f>SUM(D29:G29)</f>
        <v>0</v>
      </c>
      <c r="I29" s="211"/>
    </row>
    <row r="30" spans="1:11">
      <c r="A30" s="46"/>
      <c r="B30" s="276" t="s">
        <v>50</v>
      </c>
      <c r="C30" s="276"/>
      <c r="D30" s="217">
        <v>0</v>
      </c>
      <c r="E30" s="217">
        <v>0</v>
      </c>
      <c r="F30" s="217">
        <v>0</v>
      </c>
      <c r="G30" s="217">
        <v>0</v>
      </c>
      <c r="H30" s="215">
        <f>SUM(D30:G30)</f>
        <v>0</v>
      </c>
      <c r="I30" s="211"/>
    </row>
    <row r="31" spans="1:11">
      <c r="A31" s="46"/>
      <c r="B31" s="276" t="s">
        <v>51</v>
      </c>
      <c r="C31" s="276"/>
      <c r="D31" s="217">
        <v>0</v>
      </c>
      <c r="E31" s="217">
        <v>0</v>
      </c>
      <c r="F31" s="217">
        <v>0</v>
      </c>
      <c r="G31" s="217">
        <v>0</v>
      </c>
      <c r="H31" s="215">
        <f>SUM(D31:G31)</f>
        <v>0</v>
      </c>
      <c r="I31" s="211"/>
    </row>
    <row r="32" spans="1:11">
      <c r="A32" s="46"/>
      <c r="B32" s="276" t="s">
        <v>141</v>
      </c>
      <c r="C32" s="276"/>
      <c r="D32" s="217">
        <v>0</v>
      </c>
      <c r="E32" s="217">
        <v>0</v>
      </c>
      <c r="F32" s="217">
        <v>0</v>
      </c>
      <c r="G32" s="217">
        <v>0</v>
      </c>
      <c r="H32" s="215">
        <f>SUM(D32:G32)</f>
        <v>0</v>
      </c>
      <c r="I32" s="211"/>
    </row>
    <row r="33" spans="1:11" ht="9.9499999999999993" customHeight="1">
      <c r="A33" s="59"/>
      <c r="B33" s="214"/>
      <c r="C33" s="49"/>
      <c r="D33" s="215"/>
      <c r="E33" s="215"/>
      <c r="F33" s="215"/>
      <c r="G33" s="215"/>
      <c r="H33" s="215"/>
      <c r="I33" s="211"/>
    </row>
    <row r="34" spans="1:11">
      <c r="A34" s="59" t="s">
        <v>134</v>
      </c>
      <c r="B34" s="342" t="s">
        <v>142</v>
      </c>
      <c r="C34" s="342"/>
      <c r="D34" s="216">
        <f>SUM(D35:D38)</f>
        <v>0</v>
      </c>
      <c r="E34" s="216">
        <f>SUM(E35:E38)</f>
        <v>-408173</v>
      </c>
      <c r="F34" s="216">
        <f>SUM(F35:F38)</f>
        <v>793907</v>
      </c>
      <c r="G34" s="216">
        <f>SUM(G35:G38)</f>
        <v>0</v>
      </c>
      <c r="H34" s="216">
        <f>SUM(D34:G34)</f>
        <v>385734</v>
      </c>
      <c r="I34" s="211"/>
    </row>
    <row r="35" spans="1:11">
      <c r="A35" s="46"/>
      <c r="B35" s="276" t="s">
        <v>143</v>
      </c>
      <c r="C35" s="276"/>
      <c r="D35" s="217">
        <v>0</v>
      </c>
      <c r="E35" s="217">
        <v>0</v>
      </c>
      <c r="F35" s="217">
        <v>793907</v>
      </c>
      <c r="G35" s="217">
        <v>0</v>
      </c>
      <c r="H35" s="215">
        <f>SUM(D35:G35)</f>
        <v>793907</v>
      </c>
      <c r="I35" s="211"/>
    </row>
    <row r="36" spans="1:11">
      <c r="A36" s="46"/>
      <c r="B36" s="276" t="s">
        <v>55</v>
      </c>
      <c r="C36" s="276"/>
      <c r="D36" s="217">
        <v>0</v>
      </c>
      <c r="E36" s="217">
        <v>-408173</v>
      </c>
      <c r="F36" s="217">
        <v>0</v>
      </c>
      <c r="G36" s="217">
        <v>0</v>
      </c>
      <c r="H36" s="215">
        <f>SUM(D36:G36)</f>
        <v>-408173</v>
      </c>
      <c r="I36" s="211"/>
    </row>
    <row r="37" spans="1:11">
      <c r="A37" s="46"/>
      <c r="B37" s="276" t="s">
        <v>144</v>
      </c>
      <c r="C37" s="276"/>
      <c r="D37" s="217">
        <v>0</v>
      </c>
      <c r="E37" s="217">
        <v>0</v>
      </c>
      <c r="F37" s="217">
        <v>0</v>
      </c>
      <c r="G37" s="217">
        <v>0</v>
      </c>
      <c r="H37" s="215">
        <f>SUM(D37:G37)</f>
        <v>0</v>
      </c>
      <c r="I37" s="211"/>
    </row>
    <row r="38" spans="1:11">
      <c r="A38" s="46"/>
      <c r="B38" s="276" t="s">
        <v>57</v>
      </c>
      <c r="C38" s="276"/>
      <c r="D38" s="217">
        <v>0</v>
      </c>
      <c r="E38" s="217">
        <v>0</v>
      </c>
      <c r="F38" s="217">
        <v>0</v>
      </c>
      <c r="G38" s="217">
        <v>0</v>
      </c>
      <c r="H38" s="215">
        <f>SUM(D38:G38)</f>
        <v>0</v>
      </c>
      <c r="I38" s="211"/>
    </row>
    <row r="39" spans="1:11" ht="9.9499999999999993" customHeight="1">
      <c r="A39" s="59"/>
      <c r="B39" s="214"/>
      <c r="C39" s="49"/>
      <c r="D39" s="215"/>
      <c r="E39" s="215"/>
      <c r="F39" s="215"/>
      <c r="G39" s="215"/>
      <c r="H39" s="215"/>
      <c r="I39" s="211"/>
    </row>
    <row r="40" spans="1:11" ht="18">
      <c r="A40" s="220"/>
      <c r="B40" s="344" t="s">
        <v>221</v>
      </c>
      <c r="C40" s="344"/>
      <c r="D40" s="221">
        <f>D27+D29+D34</f>
        <v>0</v>
      </c>
      <c r="E40" s="221">
        <f>+E27+E34</f>
        <v>15696531</v>
      </c>
      <c r="F40" s="221">
        <f>+F35</f>
        <v>793907</v>
      </c>
      <c r="G40" s="221">
        <f>G27+G29+G34</f>
        <v>0</v>
      </c>
      <c r="H40" s="221">
        <f>+H27+H34+1</f>
        <v>16490439</v>
      </c>
      <c r="I40" s="222"/>
      <c r="J40" s="266"/>
      <c r="K40" s="219"/>
    </row>
    <row r="41" spans="1:11" ht="6" customHeight="1">
      <c r="A41" s="223"/>
      <c r="B41" s="223"/>
      <c r="C41" s="223"/>
      <c r="D41" s="223"/>
      <c r="E41" s="223"/>
      <c r="F41" s="223"/>
      <c r="G41" s="223"/>
      <c r="H41" s="223"/>
      <c r="I41" s="224"/>
    </row>
    <row r="42" spans="1:11" ht="6" customHeight="1">
      <c r="D42" s="225"/>
      <c r="E42" s="225"/>
      <c r="I42" s="50"/>
    </row>
    <row r="43" spans="1:11" ht="15" customHeight="1">
      <c r="A43" s="30"/>
      <c r="B43" s="283" t="s">
        <v>78</v>
      </c>
      <c r="C43" s="283"/>
      <c r="D43" s="283"/>
      <c r="E43" s="283"/>
      <c r="F43" s="283"/>
      <c r="G43" s="283"/>
      <c r="H43" s="283"/>
      <c r="I43" s="283"/>
      <c r="J43" s="48"/>
    </row>
    <row r="44" spans="1:11" ht="9.75" customHeight="1">
      <c r="A44" s="30"/>
      <c r="B44" s="48"/>
      <c r="C44" s="72"/>
      <c r="D44" s="73"/>
      <c r="E44" s="73"/>
      <c r="F44" s="30"/>
      <c r="G44" s="74"/>
      <c r="H44" s="270"/>
      <c r="I44" s="73"/>
      <c r="J44" s="73"/>
    </row>
    <row r="45" spans="1:11" ht="50.1" customHeight="1">
      <c r="A45" s="30"/>
      <c r="B45" s="48"/>
      <c r="C45" s="284"/>
      <c r="D45" s="284"/>
      <c r="E45" s="73"/>
      <c r="F45" s="30"/>
      <c r="G45" s="345"/>
      <c r="H45" s="285"/>
      <c r="I45" s="73"/>
      <c r="J45" s="73"/>
    </row>
    <row r="46" spans="1:11" ht="14.1" customHeight="1">
      <c r="A46" s="30"/>
      <c r="B46" s="80"/>
      <c r="C46" s="286"/>
      <c r="D46" s="286"/>
      <c r="E46" s="73"/>
      <c r="F46" s="73"/>
      <c r="G46" s="286"/>
      <c r="H46" s="286"/>
      <c r="I46" s="49"/>
      <c r="J46" s="73"/>
    </row>
    <row r="47" spans="1:11" ht="14.1" customHeight="1">
      <c r="A47" s="30"/>
      <c r="B47" s="82"/>
      <c r="C47" s="281"/>
      <c r="D47" s="281"/>
      <c r="E47" s="83"/>
      <c r="F47" s="83"/>
      <c r="G47" s="281"/>
      <c r="H47" s="281"/>
      <c r="I47" s="49"/>
      <c r="J47" s="73"/>
    </row>
  </sheetData>
  <sheetProtection formatCells="0" selectLockedCells="1"/>
  <mergeCells count="38">
    <mergeCell ref="C47:D47"/>
    <mergeCell ref="G47:H47"/>
    <mergeCell ref="B40:C40"/>
    <mergeCell ref="B43:I43"/>
    <mergeCell ref="C45:D45"/>
    <mergeCell ref="G45:H45"/>
    <mergeCell ref="C46:D46"/>
    <mergeCell ref="G46:H46"/>
    <mergeCell ref="B38:C38"/>
    <mergeCell ref="B24:C24"/>
    <mergeCell ref="B25:C25"/>
    <mergeCell ref="B27:C27"/>
    <mergeCell ref="B29:C29"/>
    <mergeCell ref="B30:C30"/>
    <mergeCell ref="B31:C31"/>
    <mergeCell ref="B32:C32"/>
    <mergeCell ref="B34:C34"/>
    <mergeCell ref="B35:C35"/>
    <mergeCell ref="B36:C36"/>
    <mergeCell ref="B37:C37"/>
    <mergeCell ref="B23:C23"/>
    <mergeCell ref="C6:G6"/>
    <mergeCell ref="C7:I7"/>
    <mergeCell ref="C8:G8"/>
    <mergeCell ref="B11:C11"/>
    <mergeCell ref="B14:C14"/>
    <mergeCell ref="B16:C16"/>
    <mergeCell ref="B17:C17"/>
    <mergeCell ref="B18:C18"/>
    <mergeCell ref="B19:C19"/>
    <mergeCell ref="B21:C21"/>
    <mergeCell ref="B22:C22"/>
    <mergeCell ref="C5:G5"/>
    <mergeCell ref="D1:E1"/>
    <mergeCell ref="F1:G1"/>
    <mergeCell ref="H1:I1"/>
    <mergeCell ref="C3:G3"/>
    <mergeCell ref="C4:G4"/>
  </mergeCells>
  <printOptions verticalCentered="1"/>
  <pageMargins left="1.2598425196850394" right="1.4173228346456694" top="0.94488188976377963" bottom="0.59055118110236227" header="0" footer="0"/>
  <pageSetup scale="6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9"/>
  <sheetViews>
    <sheetView tabSelected="1" showWhiteSpace="0" zoomScale="80" zoomScaleNormal="80" workbookViewId="0">
      <selection activeCell="P48" sqref="P48"/>
    </sheetView>
  </sheetViews>
  <sheetFormatPr baseColWidth="10" defaultRowHeight="12"/>
  <cols>
    <col min="1" max="1" width="1.28515625" style="87" customWidth="1"/>
    <col min="2" max="3" width="3.7109375" style="87" customWidth="1"/>
    <col min="4" max="4" width="23.85546875" style="87" customWidth="1"/>
    <col min="5" max="5" width="21.42578125" style="87" customWidth="1"/>
    <col min="6" max="6" width="17.28515625" style="87" customWidth="1"/>
    <col min="7" max="8" width="18.7109375" style="31" customWidth="1"/>
    <col min="9" max="9" width="7.7109375" style="87" customWidth="1"/>
    <col min="10" max="11" width="3.7109375" style="17" customWidth="1"/>
    <col min="12" max="16" width="18.7109375" style="17" customWidth="1"/>
    <col min="17" max="17" width="1.85546875" style="17" customWidth="1"/>
    <col min="18" max="16384" width="11.42578125" style="17"/>
  </cols>
  <sheetData>
    <row r="1" spans="1:17" s="30" customFormat="1" ht="16.5" customHeight="1">
      <c r="B1" s="88"/>
      <c r="C1" s="88"/>
      <c r="D1" s="88"/>
      <c r="E1" s="274" t="s">
        <v>216</v>
      </c>
      <c r="F1" s="274"/>
      <c r="G1" s="274"/>
      <c r="H1" s="274"/>
      <c r="I1" s="274"/>
      <c r="J1" s="274"/>
      <c r="K1" s="274"/>
      <c r="L1" s="274"/>
      <c r="M1" s="274"/>
      <c r="N1" s="274"/>
      <c r="O1" s="274"/>
      <c r="P1" s="88"/>
      <c r="Q1" s="88"/>
    </row>
    <row r="2" spans="1:17" ht="15" customHeight="1">
      <c r="B2" s="88"/>
      <c r="C2" s="88"/>
      <c r="D2" s="88"/>
      <c r="E2" s="274" t="s">
        <v>174</v>
      </c>
      <c r="F2" s="274"/>
      <c r="G2" s="274"/>
      <c r="H2" s="274"/>
      <c r="I2" s="274"/>
      <c r="J2" s="274"/>
      <c r="K2" s="274"/>
      <c r="L2" s="274"/>
      <c r="M2" s="274"/>
      <c r="N2" s="274"/>
      <c r="O2" s="274"/>
      <c r="P2" s="88"/>
      <c r="Q2" s="88"/>
    </row>
    <row r="3" spans="1:17" ht="15" customHeight="1">
      <c r="B3" s="88"/>
      <c r="C3" s="88"/>
      <c r="D3" s="88"/>
      <c r="E3" s="274" t="s">
        <v>215</v>
      </c>
      <c r="F3" s="274"/>
      <c r="G3" s="274"/>
      <c r="H3" s="274"/>
      <c r="I3" s="274"/>
      <c r="J3" s="274"/>
      <c r="K3" s="274"/>
      <c r="L3" s="274"/>
      <c r="M3" s="274"/>
      <c r="N3" s="274"/>
      <c r="O3" s="274"/>
      <c r="P3" s="88"/>
      <c r="Q3" s="88"/>
    </row>
    <row r="4" spans="1:17" ht="16.5" customHeight="1">
      <c r="B4" s="88"/>
      <c r="C4" s="88"/>
      <c r="D4" s="88"/>
      <c r="E4" s="274" t="s">
        <v>1</v>
      </c>
      <c r="F4" s="274"/>
      <c r="G4" s="274"/>
      <c r="H4" s="274"/>
      <c r="I4" s="274"/>
      <c r="J4" s="274"/>
      <c r="K4" s="274"/>
      <c r="L4" s="274"/>
      <c r="M4" s="274"/>
      <c r="N4" s="274"/>
      <c r="O4" s="274"/>
      <c r="P4" s="88"/>
      <c r="Q4" s="88"/>
    </row>
    <row r="5" spans="1:17" ht="3" customHeight="1">
      <c r="C5" s="92"/>
      <c r="D5" s="227"/>
      <c r="E5" s="90"/>
      <c r="F5" s="90"/>
      <c r="G5" s="90"/>
      <c r="H5" s="90"/>
      <c r="I5" s="90"/>
      <c r="J5" s="90"/>
      <c r="K5" s="90"/>
      <c r="L5" s="90"/>
      <c r="M5" s="90"/>
      <c r="N5" s="90"/>
      <c r="O5" s="88"/>
      <c r="P5" s="30"/>
      <c r="Q5" s="30"/>
    </row>
    <row r="6" spans="1:17" ht="19.5" customHeight="1">
      <c r="A6" s="35"/>
      <c r="B6" s="287" t="s">
        <v>4</v>
      </c>
      <c r="C6" s="287"/>
      <c r="D6" s="287"/>
      <c r="E6" s="275" t="str">
        <f>+EVHP!C8</f>
        <v>CENTRO DE REHABILITACION INTEGRAL Y ESCUELA EN TERAPIA FISICA Y REHABILITACION</v>
      </c>
      <c r="F6" s="275"/>
      <c r="G6" s="275"/>
      <c r="H6" s="275"/>
      <c r="I6" s="275"/>
      <c r="J6" s="275"/>
      <c r="K6" s="275"/>
      <c r="L6" s="275"/>
      <c r="M6" s="275"/>
      <c r="N6" s="275"/>
      <c r="O6" s="275"/>
      <c r="P6" s="19"/>
      <c r="Q6" s="30"/>
    </row>
    <row r="7" spans="1:17" s="30" customFormat="1" ht="5.0999999999999996" customHeight="1">
      <c r="A7" s="87"/>
      <c r="B7" s="92"/>
      <c r="C7" s="92"/>
      <c r="D7" s="227"/>
      <c r="E7" s="92"/>
      <c r="F7" s="92"/>
      <c r="G7" s="228"/>
      <c r="H7" s="228"/>
      <c r="I7" s="227"/>
    </row>
    <row r="8" spans="1:17" s="30" customFormat="1" ht="3" customHeight="1">
      <c r="A8" s="87"/>
      <c r="B8" s="87"/>
      <c r="C8" s="229"/>
      <c r="D8" s="227"/>
      <c r="E8" s="229"/>
      <c r="F8" s="229"/>
      <c r="G8" s="230"/>
      <c r="H8" s="230"/>
      <c r="I8" s="227"/>
    </row>
    <row r="9" spans="1:17" s="30" customFormat="1" ht="31.5" customHeight="1">
      <c r="A9" s="231"/>
      <c r="B9" s="346" t="s">
        <v>76</v>
      </c>
      <c r="C9" s="346"/>
      <c r="D9" s="346"/>
      <c r="E9" s="346"/>
      <c r="F9" s="99"/>
      <c r="G9" s="98">
        <v>2016</v>
      </c>
      <c r="H9" s="98">
        <v>2015</v>
      </c>
      <c r="I9" s="232"/>
      <c r="J9" s="346" t="s">
        <v>76</v>
      </c>
      <c r="K9" s="346"/>
      <c r="L9" s="346"/>
      <c r="M9" s="346"/>
      <c r="N9" s="99"/>
      <c r="O9" s="98">
        <v>2016</v>
      </c>
      <c r="P9" s="98">
        <v>2015</v>
      </c>
      <c r="Q9" s="233"/>
    </row>
    <row r="10" spans="1:17" s="30" customFormat="1" ht="3" customHeight="1">
      <c r="A10" s="101"/>
      <c r="B10" s="87"/>
      <c r="C10" s="87"/>
      <c r="D10" s="102"/>
      <c r="E10" s="102"/>
      <c r="F10" s="102"/>
      <c r="G10" s="234"/>
      <c r="H10" s="234"/>
      <c r="I10" s="87"/>
      <c r="Q10" s="45"/>
    </row>
    <row r="11" spans="1:17" s="30" customFormat="1">
      <c r="A11" s="46"/>
      <c r="B11" s="31"/>
      <c r="C11" s="104"/>
      <c r="D11" s="104"/>
      <c r="E11" s="104"/>
      <c r="F11" s="104"/>
      <c r="G11" s="234"/>
      <c r="H11" s="234"/>
      <c r="I11" s="31"/>
      <c r="Q11" s="45"/>
    </row>
    <row r="12" spans="1:17" ht="17.25" customHeight="1">
      <c r="A12" s="46"/>
      <c r="B12" s="347" t="s">
        <v>175</v>
      </c>
      <c r="C12" s="347"/>
      <c r="D12" s="347"/>
      <c r="E12" s="347"/>
      <c r="F12" s="347"/>
      <c r="G12" s="234"/>
      <c r="H12" s="234"/>
      <c r="I12" s="31"/>
      <c r="J12" s="347" t="s">
        <v>176</v>
      </c>
      <c r="K12" s="347"/>
      <c r="L12" s="347"/>
      <c r="M12" s="347"/>
      <c r="N12" s="347"/>
      <c r="O12" s="235"/>
      <c r="P12" s="235"/>
      <c r="Q12" s="45"/>
    </row>
    <row r="13" spans="1:17" ht="17.25" customHeight="1">
      <c r="A13" s="46"/>
      <c r="B13" s="31"/>
      <c r="C13" s="104"/>
      <c r="D13" s="31"/>
      <c r="E13" s="104"/>
      <c r="F13" s="104"/>
      <c r="G13" s="234"/>
      <c r="H13" s="234"/>
      <c r="I13" s="31"/>
      <c r="J13" s="31"/>
      <c r="K13" s="104"/>
      <c r="L13" s="104"/>
      <c r="M13" s="104"/>
      <c r="N13" s="104"/>
      <c r="O13" s="235"/>
      <c r="P13" s="235"/>
      <c r="Q13" s="45"/>
    </row>
    <row r="14" spans="1:17" ht="17.25" customHeight="1">
      <c r="A14" s="46"/>
      <c r="B14" s="31"/>
      <c r="C14" s="347" t="s">
        <v>67</v>
      </c>
      <c r="D14" s="347"/>
      <c r="E14" s="347"/>
      <c r="F14" s="347"/>
      <c r="G14" s="236">
        <f>SUM(G15:G25)</f>
        <v>2341284</v>
      </c>
      <c r="H14" s="236">
        <f>SUM(H15:H25)</f>
        <v>12123330</v>
      </c>
      <c r="I14" s="31"/>
      <c r="J14" s="31"/>
      <c r="K14" s="347" t="s">
        <v>67</v>
      </c>
      <c r="L14" s="347"/>
      <c r="M14" s="347"/>
      <c r="N14" s="347"/>
      <c r="O14" s="236">
        <f>SUM(O15:O17)</f>
        <v>0</v>
      </c>
      <c r="P14" s="236">
        <f>SUM(P15:P17)</f>
        <v>0</v>
      </c>
      <c r="Q14" s="45"/>
    </row>
    <row r="15" spans="1:17" ht="15" customHeight="1">
      <c r="A15" s="46"/>
      <c r="B15" s="31"/>
      <c r="C15" s="104"/>
      <c r="D15" s="348" t="s">
        <v>85</v>
      </c>
      <c r="E15" s="348"/>
      <c r="F15" s="348"/>
      <c r="G15" s="237">
        <v>0</v>
      </c>
      <c r="H15" s="237">
        <v>0</v>
      </c>
      <c r="I15" s="31"/>
      <c r="J15" s="31"/>
      <c r="K15" s="30"/>
      <c r="L15" s="349" t="s">
        <v>33</v>
      </c>
      <c r="M15" s="349"/>
      <c r="N15" s="349"/>
      <c r="O15" s="237">
        <v>0</v>
      </c>
      <c r="P15" s="237">
        <v>0</v>
      </c>
      <c r="Q15" s="45"/>
    </row>
    <row r="16" spans="1:17" ht="15" customHeight="1">
      <c r="A16" s="46"/>
      <c r="B16" s="31"/>
      <c r="C16" s="104"/>
      <c r="D16" s="348" t="s">
        <v>197</v>
      </c>
      <c r="E16" s="348"/>
      <c r="F16" s="348"/>
      <c r="G16" s="237">
        <v>0</v>
      </c>
      <c r="H16" s="237">
        <v>0</v>
      </c>
      <c r="I16" s="31"/>
      <c r="J16" s="31"/>
      <c r="K16" s="30"/>
      <c r="L16" s="349" t="s">
        <v>35</v>
      </c>
      <c r="M16" s="349"/>
      <c r="N16" s="349"/>
      <c r="O16" s="237">
        <v>0</v>
      </c>
      <c r="P16" s="237">
        <v>0</v>
      </c>
      <c r="Q16" s="45"/>
    </row>
    <row r="17" spans="1:17" ht="15" customHeight="1">
      <c r="A17" s="46"/>
      <c r="B17" s="31"/>
      <c r="C17" s="238"/>
      <c r="D17" s="348" t="s">
        <v>177</v>
      </c>
      <c r="E17" s="348"/>
      <c r="F17" s="348"/>
      <c r="G17" s="237">
        <v>0</v>
      </c>
      <c r="H17" s="237">
        <v>0</v>
      </c>
      <c r="I17" s="31"/>
      <c r="J17" s="31"/>
      <c r="K17" s="234"/>
      <c r="L17" s="349" t="s">
        <v>201</v>
      </c>
      <c r="M17" s="349"/>
      <c r="N17" s="349"/>
      <c r="O17" s="237">
        <v>0</v>
      </c>
      <c r="P17" s="237">
        <v>0</v>
      </c>
      <c r="Q17" s="45"/>
    </row>
    <row r="18" spans="1:17" ht="15" customHeight="1">
      <c r="A18" s="46"/>
      <c r="B18" s="31"/>
      <c r="C18" s="238"/>
      <c r="D18" s="348" t="s">
        <v>91</v>
      </c>
      <c r="E18" s="348"/>
      <c r="F18" s="348"/>
      <c r="G18" s="237">
        <v>0</v>
      </c>
      <c r="H18" s="237">
        <v>0</v>
      </c>
      <c r="I18" s="31"/>
      <c r="J18" s="31"/>
      <c r="K18" s="234"/>
      <c r="Q18" s="45"/>
    </row>
    <row r="19" spans="1:17" ht="15" customHeight="1">
      <c r="A19" s="46"/>
      <c r="B19" s="31"/>
      <c r="C19" s="238"/>
      <c r="D19" s="348" t="s">
        <v>92</v>
      </c>
      <c r="E19" s="348"/>
      <c r="F19" s="348"/>
      <c r="G19" s="237">
        <v>43483</v>
      </c>
      <c r="H19" s="237">
        <v>174953</v>
      </c>
      <c r="I19" s="31"/>
      <c r="J19" s="31"/>
      <c r="K19" s="239" t="s">
        <v>68</v>
      </c>
      <c r="L19" s="239"/>
      <c r="M19" s="239"/>
      <c r="N19" s="239"/>
      <c r="O19" s="236">
        <f>SUM(O20:O22)</f>
        <v>238234</v>
      </c>
      <c r="P19" s="236">
        <f>+P21</f>
        <v>671041</v>
      </c>
      <c r="Q19" s="45"/>
    </row>
    <row r="20" spans="1:17" ht="15" customHeight="1">
      <c r="A20" s="46"/>
      <c r="B20" s="31"/>
      <c r="C20" s="238"/>
      <c r="D20" s="348" t="s">
        <v>93</v>
      </c>
      <c r="E20" s="348"/>
      <c r="F20" s="348"/>
      <c r="G20" s="237">
        <v>0</v>
      </c>
      <c r="H20" s="237">
        <v>0</v>
      </c>
      <c r="I20" s="31"/>
      <c r="J20" s="31"/>
      <c r="K20" s="234"/>
      <c r="L20" s="238" t="s">
        <v>33</v>
      </c>
      <c r="M20" s="238"/>
      <c r="N20" s="238"/>
      <c r="O20" s="237">
        <v>0</v>
      </c>
      <c r="P20" s="237">
        <v>0</v>
      </c>
      <c r="Q20" s="45"/>
    </row>
    <row r="21" spans="1:17" ht="15" customHeight="1">
      <c r="A21" s="46"/>
      <c r="B21" s="31"/>
      <c r="C21" s="238"/>
      <c r="D21" s="348" t="s">
        <v>95</v>
      </c>
      <c r="E21" s="348"/>
      <c r="F21" s="348"/>
      <c r="G21" s="237">
        <v>2077800</v>
      </c>
      <c r="H21" s="237">
        <v>10848377</v>
      </c>
      <c r="I21" s="31"/>
      <c r="J21" s="31"/>
      <c r="K21" s="234"/>
      <c r="L21" s="349" t="s">
        <v>35</v>
      </c>
      <c r="M21" s="349"/>
      <c r="N21" s="349"/>
      <c r="O21" s="237">
        <v>238234</v>
      </c>
      <c r="P21" s="237">
        <v>671041</v>
      </c>
      <c r="Q21" s="45"/>
    </row>
    <row r="22" spans="1:17" ht="28.5" customHeight="1">
      <c r="A22" s="46"/>
      <c r="B22" s="31"/>
      <c r="C22" s="238"/>
      <c r="D22" s="348" t="s">
        <v>97</v>
      </c>
      <c r="E22" s="348"/>
      <c r="F22" s="348"/>
      <c r="G22" s="237">
        <v>0</v>
      </c>
      <c r="H22" s="237">
        <v>0</v>
      </c>
      <c r="I22" s="31"/>
      <c r="J22" s="31"/>
      <c r="K22" s="30"/>
      <c r="L22" s="349" t="s">
        <v>202</v>
      </c>
      <c r="M22" s="349"/>
      <c r="N22" s="349"/>
      <c r="O22" s="237">
        <v>0</v>
      </c>
      <c r="P22" s="237">
        <v>0</v>
      </c>
      <c r="Q22" s="45"/>
    </row>
    <row r="23" spans="1:17" ht="15" customHeight="1">
      <c r="A23" s="46"/>
      <c r="B23" s="31"/>
      <c r="C23" s="238"/>
      <c r="D23" s="348" t="s">
        <v>102</v>
      </c>
      <c r="E23" s="348"/>
      <c r="F23" s="348"/>
      <c r="G23" s="237">
        <v>220001</v>
      </c>
      <c r="H23" s="237">
        <v>1100000</v>
      </c>
      <c r="I23" s="31"/>
      <c r="J23" s="31"/>
      <c r="K23" s="347" t="s">
        <v>178</v>
      </c>
      <c r="L23" s="347"/>
      <c r="M23" s="347"/>
      <c r="N23" s="347"/>
      <c r="O23" s="236">
        <f>O14-O19</f>
        <v>-238234</v>
      </c>
      <c r="P23" s="236">
        <f>P14-P19</f>
        <v>-671041</v>
      </c>
      <c r="Q23" s="45"/>
    </row>
    <row r="24" spans="1:17" ht="15" customHeight="1">
      <c r="A24" s="46"/>
      <c r="B24" s="31"/>
      <c r="C24" s="238"/>
      <c r="D24" s="348" t="s">
        <v>198</v>
      </c>
      <c r="E24" s="348"/>
      <c r="F24" s="348"/>
      <c r="G24" s="237">
        <v>0</v>
      </c>
      <c r="H24" s="237">
        <v>0</v>
      </c>
      <c r="I24" s="31"/>
      <c r="J24" s="31"/>
      <c r="Q24" s="45"/>
    </row>
    <row r="25" spans="1:17" ht="15" customHeight="1">
      <c r="A25" s="46"/>
      <c r="B25" s="31"/>
      <c r="C25" s="238"/>
      <c r="D25" s="348" t="s">
        <v>199</v>
      </c>
      <c r="E25" s="348"/>
      <c r="F25" s="143"/>
      <c r="G25" s="237">
        <v>0</v>
      </c>
      <c r="H25" s="237">
        <v>0</v>
      </c>
      <c r="I25" s="31"/>
      <c r="J25" s="30"/>
      <c r="Q25" s="45"/>
    </row>
    <row r="26" spans="1:17" ht="15" customHeight="1">
      <c r="A26" s="46"/>
      <c r="B26" s="31"/>
      <c r="C26" s="104"/>
      <c r="D26" s="31"/>
      <c r="E26" s="104"/>
      <c r="F26" s="104"/>
      <c r="G26" s="234"/>
      <c r="H26" s="234"/>
      <c r="I26" s="31"/>
      <c r="J26" s="347" t="s">
        <v>179</v>
      </c>
      <c r="K26" s="347"/>
      <c r="L26" s="347"/>
      <c r="M26" s="347"/>
      <c r="N26" s="347"/>
      <c r="O26" s="30"/>
      <c r="P26" s="30"/>
      <c r="Q26" s="45"/>
    </row>
    <row r="27" spans="1:17" ht="15" customHeight="1">
      <c r="A27" s="46"/>
      <c r="B27" s="31"/>
      <c r="C27" s="347" t="s">
        <v>68</v>
      </c>
      <c r="D27" s="347"/>
      <c r="E27" s="347"/>
      <c r="F27" s="347"/>
      <c r="G27" s="236">
        <f>SUM(G28:G46)</f>
        <v>1827636</v>
      </c>
      <c r="H27" s="236">
        <f>SUM(H28:H46)</f>
        <v>20360783</v>
      </c>
      <c r="I27" s="31"/>
      <c r="J27" s="31"/>
      <c r="K27" s="104"/>
      <c r="L27" s="31"/>
      <c r="M27" s="143"/>
      <c r="N27" s="143"/>
      <c r="O27" s="235"/>
      <c r="P27" s="235"/>
      <c r="Q27" s="45"/>
    </row>
    <row r="28" spans="1:17" ht="15" customHeight="1">
      <c r="A28" s="46"/>
      <c r="B28" s="31"/>
      <c r="C28" s="239"/>
      <c r="D28" s="348" t="s">
        <v>180</v>
      </c>
      <c r="E28" s="348"/>
      <c r="F28" s="348"/>
      <c r="G28" s="237">
        <v>1421553</v>
      </c>
      <c r="H28" s="237">
        <v>7009238</v>
      </c>
      <c r="I28" s="140"/>
      <c r="J28" s="31"/>
      <c r="K28" s="239" t="s">
        <v>67</v>
      </c>
      <c r="L28" s="239"/>
      <c r="M28" s="239"/>
      <c r="N28" s="239"/>
      <c r="O28" s="236">
        <f>O29+O32</f>
        <v>0</v>
      </c>
      <c r="P28" s="236">
        <f>P29+P32</f>
        <v>0</v>
      </c>
      <c r="Q28" s="45"/>
    </row>
    <row r="29" spans="1:17" ht="15" customHeight="1">
      <c r="A29" s="46"/>
      <c r="B29" s="31"/>
      <c r="C29" s="239"/>
      <c r="D29" s="348" t="s">
        <v>88</v>
      </c>
      <c r="E29" s="348"/>
      <c r="F29" s="348"/>
      <c r="G29" s="237">
        <v>11486</v>
      </c>
      <c r="H29" s="237">
        <v>977737</v>
      </c>
      <c r="I29" s="31"/>
      <c r="J29" s="30"/>
      <c r="K29" s="30"/>
      <c r="L29" s="238" t="s">
        <v>181</v>
      </c>
      <c r="M29" s="238"/>
      <c r="N29" s="238"/>
      <c r="O29" s="237">
        <f>SUM(O30:O31)</f>
        <v>0</v>
      </c>
      <c r="P29" s="237">
        <f>SUM(P30:P31)</f>
        <v>0</v>
      </c>
      <c r="Q29" s="45"/>
    </row>
    <row r="30" spans="1:17" ht="15" customHeight="1">
      <c r="A30" s="46"/>
      <c r="B30" s="31"/>
      <c r="C30" s="239"/>
      <c r="D30" s="348" t="s">
        <v>90</v>
      </c>
      <c r="E30" s="348"/>
      <c r="F30" s="348"/>
      <c r="G30" s="237">
        <v>103801</v>
      </c>
      <c r="H30" s="237">
        <v>898875</v>
      </c>
      <c r="I30" s="140"/>
      <c r="J30" s="31"/>
      <c r="K30" s="239"/>
      <c r="L30" s="238" t="s">
        <v>182</v>
      </c>
      <c r="M30" s="238"/>
      <c r="N30" s="238"/>
      <c r="O30" s="237">
        <v>0</v>
      </c>
      <c r="P30" s="237">
        <v>0</v>
      </c>
      <c r="Q30" s="45"/>
    </row>
    <row r="31" spans="1:17" ht="15" customHeight="1">
      <c r="A31" s="46"/>
      <c r="B31" s="31"/>
      <c r="C31" s="104"/>
      <c r="D31" s="31"/>
      <c r="E31" s="104"/>
      <c r="F31" s="104"/>
      <c r="G31" s="234">
        <v>0</v>
      </c>
      <c r="H31" s="234">
        <v>0</v>
      </c>
      <c r="I31" s="31"/>
      <c r="J31" s="31"/>
      <c r="K31" s="239"/>
      <c r="L31" s="238" t="s">
        <v>184</v>
      </c>
      <c r="M31" s="238"/>
      <c r="N31" s="238"/>
      <c r="O31" s="237">
        <v>0</v>
      </c>
      <c r="P31" s="237">
        <v>0</v>
      </c>
      <c r="Q31" s="45"/>
    </row>
    <row r="32" spans="1:17" ht="15" customHeight="1">
      <c r="A32" s="46"/>
      <c r="B32" s="31"/>
      <c r="C32" s="239"/>
      <c r="D32" s="348" t="s">
        <v>94</v>
      </c>
      <c r="E32" s="348"/>
      <c r="F32" s="348"/>
      <c r="G32" s="237">
        <v>0</v>
      </c>
      <c r="H32" s="237">
        <v>0</v>
      </c>
      <c r="I32" s="31"/>
      <c r="J32" s="31"/>
      <c r="K32" s="239"/>
      <c r="L32" s="349" t="s">
        <v>203</v>
      </c>
      <c r="M32" s="349"/>
      <c r="N32" s="349"/>
      <c r="O32" s="237">
        <v>0</v>
      </c>
      <c r="P32" s="237">
        <v>0</v>
      </c>
      <c r="Q32" s="45"/>
    </row>
    <row r="33" spans="1:18" ht="15" customHeight="1">
      <c r="A33" s="46"/>
      <c r="B33" s="31"/>
      <c r="C33" s="239"/>
      <c r="D33" s="348" t="s">
        <v>183</v>
      </c>
      <c r="E33" s="348"/>
      <c r="F33" s="348"/>
      <c r="G33" s="237">
        <v>0</v>
      </c>
      <c r="H33" s="237">
        <v>0</v>
      </c>
      <c r="I33" s="31"/>
      <c r="J33" s="31"/>
      <c r="K33" s="234"/>
      <c r="Q33" s="45"/>
    </row>
    <row r="34" spans="1:18" ht="15" customHeight="1">
      <c r="A34" s="46"/>
      <c r="B34" s="31"/>
      <c r="C34" s="239"/>
      <c r="D34" s="348" t="s">
        <v>185</v>
      </c>
      <c r="E34" s="348"/>
      <c r="F34" s="348"/>
      <c r="G34" s="237">
        <v>0</v>
      </c>
      <c r="H34" s="237">
        <f>+EA!J20</f>
        <v>0</v>
      </c>
      <c r="I34" s="31"/>
      <c r="J34" s="31"/>
      <c r="K34" s="239" t="s">
        <v>68</v>
      </c>
      <c r="L34" s="239"/>
      <c r="M34" s="239"/>
      <c r="N34" s="239"/>
      <c r="O34" s="236">
        <f>O35+O38</f>
        <v>0</v>
      </c>
      <c r="P34" s="236">
        <f>P35+P38</f>
        <v>0</v>
      </c>
      <c r="Q34" s="45"/>
    </row>
    <row r="35" spans="1:18" ht="15" customHeight="1">
      <c r="A35" s="46"/>
      <c r="B35" s="31"/>
      <c r="C35" s="239"/>
      <c r="D35" s="348" t="s">
        <v>99</v>
      </c>
      <c r="E35" s="348"/>
      <c r="F35" s="348"/>
      <c r="G35" s="237">
        <v>0</v>
      </c>
      <c r="H35" s="237">
        <v>8700</v>
      </c>
      <c r="I35" s="31"/>
      <c r="J35" s="31"/>
      <c r="K35" s="30"/>
      <c r="L35" s="238" t="s">
        <v>186</v>
      </c>
      <c r="M35" s="238"/>
      <c r="N35" s="238"/>
      <c r="O35" s="237">
        <f>SUM(O36:O37)</f>
        <v>0</v>
      </c>
      <c r="P35" s="237">
        <f>SUM(P36:P37)</f>
        <v>0</v>
      </c>
      <c r="Q35" s="45"/>
    </row>
    <row r="36" spans="1:18" ht="15" customHeight="1">
      <c r="A36" s="46"/>
      <c r="B36" s="31"/>
      <c r="C36" s="239"/>
      <c r="D36" s="348" t="s">
        <v>101</v>
      </c>
      <c r="E36" s="348"/>
      <c r="F36" s="348"/>
      <c r="G36" s="237">
        <v>0</v>
      </c>
      <c r="H36" s="237">
        <v>0</v>
      </c>
      <c r="I36" s="31"/>
      <c r="J36" s="31"/>
      <c r="K36" s="239"/>
      <c r="L36" s="238" t="s">
        <v>182</v>
      </c>
      <c r="M36" s="238"/>
      <c r="N36" s="238"/>
      <c r="O36" s="237">
        <v>0</v>
      </c>
      <c r="P36" s="237">
        <v>0</v>
      </c>
      <c r="Q36" s="45"/>
    </row>
    <row r="37" spans="1:18" ht="15" customHeight="1">
      <c r="A37" s="46"/>
      <c r="B37" s="31"/>
      <c r="C37" s="239"/>
      <c r="D37" s="348" t="s">
        <v>103</v>
      </c>
      <c r="E37" s="348"/>
      <c r="F37" s="348"/>
      <c r="G37" s="237">
        <v>0</v>
      </c>
      <c r="H37" s="237">
        <v>0</v>
      </c>
      <c r="I37" s="31"/>
      <c r="J37" s="30"/>
      <c r="K37" s="239"/>
      <c r="L37" s="238" t="s">
        <v>184</v>
      </c>
      <c r="M37" s="238"/>
      <c r="N37" s="238"/>
      <c r="O37" s="237">
        <v>0</v>
      </c>
      <c r="P37" s="237">
        <v>0</v>
      </c>
      <c r="Q37" s="45"/>
    </row>
    <row r="38" spans="1:18" ht="15" customHeight="1">
      <c r="A38" s="46"/>
      <c r="B38" s="31"/>
      <c r="C38" s="239"/>
      <c r="D38" s="348" t="s">
        <v>104</v>
      </c>
      <c r="E38" s="348"/>
      <c r="F38" s="348"/>
      <c r="G38" s="237">
        <v>0</v>
      </c>
      <c r="H38" s="237">
        <v>0</v>
      </c>
      <c r="I38" s="31"/>
      <c r="J38" s="31"/>
      <c r="K38" s="239"/>
      <c r="L38" s="349" t="s">
        <v>204</v>
      </c>
      <c r="M38" s="349"/>
      <c r="N38" s="349"/>
      <c r="O38" s="237">
        <v>0</v>
      </c>
      <c r="P38" s="237">
        <v>0</v>
      </c>
      <c r="Q38" s="45"/>
    </row>
    <row r="39" spans="1:18" ht="15" customHeight="1">
      <c r="A39" s="46"/>
      <c r="B39" s="31"/>
      <c r="C39" s="239"/>
      <c r="D39" s="348" t="s">
        <v>105</v>
      </c>
      <c r="E39" s="348"/>
      <c r="F39" s="348"/>
      <c r="G39" s="237">
        <v>0</v>
      </c>
      <c r="H39" s="237">
        <v>0</v>
      </c>
      <c r="I39" s="31"/>
      <c r="J39" s="31"/>
      <c r="K39" s="234"/>
      <c r="Q39" s="45"/>
    </row>
    <row r="40" spans="1:18" ht="15" customHeight="1">
      <c r="A40" s="46"/>
      <c r="B40" s="31"/>
      <c r="C40" s="239"/>
      <c r="D40" s="348" t="s">
        <v>107</v>
      </c>
      <c r="E40" s="348"/>
      <c r="F40" s="348"/>
      <c r="G40" s="237">
        <v>0</v>
      </c>
      <c r="H40" s="237">
        <v>0</v>
      </c>
      <c r="I40" s="31"/>
      <c r="J40" s="31"/>
      <c r="K40" s="347" t="s">
        <v>188</v>
      </c>
      <c r="L40" s="347"/>
      <c r="M40" s="347"/>
      <c r="N40" s="347"/>
      <c r="O40" s="236">
        <f>O28-O34</f>
        <v>0</v>
      </c>
      <c r="P40" s="236">
        <f>P28-P34</f>
        <v>0</v>
      </c>
      <c r="Q40" s="45"/>
    </row>
    <row r="41" spans="1:18" ht="15" customHeight="1">
      <c r="A41" s="46"/>
      <c r="B41" s="31"/>
      <c r="C41" s="104"/>
      <c r="D41" s="31"/>
      <c r="E41" s="104"/>
      <c r="F41" s="104"/>
      <c r="G41" s="234"/>
      <c r="H41" s="234"/>
      <c r="I41" s="31"/>
      <c r="J41" s="31"/>
      <c r="Q41" s="45"/>
    </row>
    <row r="42" spans="1:18" ht="15" customHeight="1">
      <c r="A42" s="46"/>
      <c r="B42" s="31"/>
      <c r="C42" s="239"/>
      <c r="D42" s="348" t="s">
        <v>187</v>
      </c>
      <c r="E42" s="348"/>
      <c r="F42" s="348"/>
      <c r="G42" s="237">
        <v>0</v>
      </c>
      <c r="H42" s="237">
        <v>0</v>
      </c>
      <c r="I42" s="31"/>
      <c r="J42" s="31"/>
      <c r="Q42" s="45"/>
    </row>
    <row r="43" spans="1:18" ht="15" customHeight="1">
      <c r="A43" s="46"/>
      <c r="B43" s="31"/>
      <c r="C43" s="239"/>
      <c r="D43" s="348" t="s">
        <v>140</v>
      </c>
      <c r="E43" s="348"/>
      <c r="F43" s="348"/>
      <c r="G43" s="237">
        <v>0</v>
      </c>
      <c r="H43" s="237">
        <v>0</v>
      </c>
      <c r="I43" s="31"/>
      <c r="J43" s="350" t="s">
        <v>190</v>
      </c>
      <c r="K43" s="350"/>
      <c r="L43" s="350"/>
      <c r="M43" s="350"/>
      <c r="N43" s="350"/>
      <c r="O43" s="240">
        <f>+G48+O23</f>
        <v>275414</v>
      </c>
      <c r="P43" s="240">
        <f>+H48+P23</f>
        <v>-8908494</v>
      </c>
      <c r="Q43" s="45"/>
    </row>
    <row r="44" spans="1:18" ht="15" customHeight="1">
      <c r="A44" s="46"/>
      <c r="B44" s="31"/>
      <c r="C44" s="239"/>
      <c r="D44" s="348" t="s">
        <v>114</v>
      </c>
      <c r="E44" s="348"/>
      <c r="F44" s="348"/>
      <c r="G44" s="237">
        <v>0</v>
      </c>
      <c r="H44" s="237">
        <v>0</v>
      </c>
      <c r="I44" s="31"/>
      <c r="Q44" s="45"/>
      <c r="R44" s="266"/>
    </row>
    <row r="45" spans="1:18" ht="15" customHeight="1">
      <c r="A45" s="46"/>
      <c r="B45" s="31"/>
      <c r="C45" s="234"/>
      <c r="D45" s="234"/>
      <c r="E45" s="234"/>
      <c r="F45" s="234"/>
      <c r="G45" s="234"/>
      <c r="H45" s="234"/>
      <c r="I45" s="31"/>
      <c r="Q45" s="45"/>
    </row>
    <row r="46" spans="1:18" ht="15" customHeight="1">
      <c r="A46" s="46"/>
      <c r="B46" s="31"/>
      <c r="C46" s="239"/>
      <c r="D46" s="348" t="s">
        <v>200</v>
      </c>
      <c r="E46" s="348"/>
      <c r="F46" s="348"/>
      <c r="G46" s="237">
        <v>290796</v>
      </c>
      <c r="H46" s="237">
        <v>11466233</v>
      </c>
      <c r="I46" s="31"/>
      <c r="Q46" s="45"/>
      <c r="R46" s="266"/>
    </row>
    <row r="47" spans="1:18">
      <c r="A47" s="46"/>
      <c r="B47" s="31"/>
      <c r="C47" s="104"/>
      <c r="D47" s="31"/>
      <c r="E47" s="104"/>
      <c r="F47" s="104"/>
      <c r="G47" s="234"/>
      <c r="H47" s="234"/>
      <c r="I47" s="31"/>
      <c r="J47" s="350" t="s">
        <v>205</v>
      </c>
      <c r="K47" s="350"/>
      <c r="L47" s="350"/>
      <c r="M47" s="350"/>
      <c r="N47" s="350"/>
      <c r="O47" s="240">
        <f>+P48</f>
        <v>10111447</v>
      </c>
      <c r="P47" s="240">
        <v>8908494</v>
      </c>
      <c r="Q47" s="45"/>
    </row>
    <row r="48" spans="1:18" s="244" customFormat="1">
      <c r="A48" s="241"/>
      <c r="B48" s="242"/>
      <c r="C48" s="347" t="s">
        <v>189</v>
      </c>
      <c r="D48" s="347"/>
      <c r="E48" s="347"/>
      <c r="F48" s="347"/>
      <c r="G48" s="240">
        <f>G14-G27</f>
        <v>513648</v>
      </c>
      <c r="H48" s="240">
        <f>H14-H27</f>
        <v>-8237453</v>
      </c>
      <c r="I48" s="242"/>
      <c r="J48" s="350" t="s">
        <v>206</v>
      </c>
      <c r="K48" s="350"/>
      <c r="L48" s="350"/>
      <c r="M48" s="350"/>
      <c r="N48" s="350"/>
      <c r="O48" s="240">
        <f>+O43+O47</f>
        <v>10386861</v>
      </c>
      <c r="P48" s="240">
        <f>+ESF!E18</f>
        <v>10111447</v>
      </c>
      <c r="Q48" s="243"/>
    </row>
    <row r="49" spans="1:18" s="244" customFormat="1">
      <c r="A49" s="241"/>
      <c r="B49" s="242"/>
      <c r="C49" s="239"/>
      <c r="D49" s="239"/>
      <c r="E49" s="239"/>
      <c r="F49" s="239"/>
      <c r="G49" s="240"/>
      <c r="H49" s="240"/>
      <c r="I49" s="242"/>
      <c r="P49" s="247"/>
      <c r="Q49" s="243"/>
      <c r="R49" s="247"/>
    </row>
    <row r="50" spans="1:18" ht="14.25" customHeight="1">
      <c r="A50" s="68"/>
      <c r="B50" s="69"/>
      <c r="C50" s="245"/>
      <c r="D50" s="245"/>
      <c r="E50" s="245"/>
      <c r="F50" s="245"/>
      <c r="G50" s="246"/>
      <c r="H50" s="246"/>
      <c r="I50" s="69"/>
      <c r="J50" s="75"/>
      <c r="K50" s="75"/>
      <c r="L50" s="75"/>
      <c r="M50" s="75"/>
      <c r="N50" s="75"/>
      <c r="O50" s="268"/>
      <c r="P50" s="75"/>
      <c r="Q50" s="71"/>
    </row>
    <row r="51" spans="1:18" ht="14.25" customHeight="1">
      <c r="A51" s="31"/>
      <c r="I51" s="31"/>
      <c r="J51" s="31"/>
      <c r="K51" s="234"/>
      <c r="L51" s="234"/>
      <c r="M51" s="234"/>
      <c r="N51" s="234"/>
      <c r="O51" s="235"/>
      <c r="P51" s="235"/>
      <c r="Q51" s="30"/>
    </row>
    <row r="52" spans="1:18" ht="6" customHeight="1">
      <c r="A52" s="31"/>
      <c r="I52" s="31"/>
      <c r="J52" s="30"/>
      <c r="K52" s="30"/>
      <c r="L52" s="30"/>
      <c r="M52" s="30"/>
      <c r="N52" s="30"/>
      <c r="O52" s="30"/>
      <c r="P52" s="30"/>
      <c r="Q52" s="30"/>
    </row>
    <row r="53" spans="1:18" ht="15" customHeight="1">
      <c r="A53" s="30"/>
      <c r="B53" s="48" t="s">
        <v>78</v>
      </c>
      <c r="C53" s="48"/>
      <c r="D53" s="48"/>
      <c r="E53" s="48"/>
      <c r="F53" s="48"/>
      <c r="G53" s="48"/>
      <c r="H53" s="48"/>
      <c r="I53" s="48"/>
      <c r="J53" s="48"/>
      <c r="K53" s="30"/>
      <c r="L53" s="30"/>
      <c r="M53" s="30"/>
      <c r="N53" s="30"/>
      <c r="O53" s="219"/>
      <c r="P53" s="30"/>
      <c r="Q53" s="30"/>
    </row>
    <row r="54" spans="1:18" ht="22.5" customHeight="1">
      <c r="A54" s="30"/>
      <c r="B54" s="48"/>
      <c r="C54" s="72"/>
      <c r="D54" s="73"/>
      <c r="E54" s="73"/>
      <c r="F54" s="30"/>
      <c r="G54" s="74"/>
      <c r="H54" s="72"/>
      <c r="I54" s="73"/>
      <c r="J54" s="73"/>
      <c r="K54" s="30"/>
      <c r="L54" s="30"/>
      <c r="M54" s="30"/>
      <c r="N54" s="30"/>
      <c r="O54" s="219"/>
      <c r="P54" s="30"/>
      <c r="Q54" s="30"/>
    </row>
    <row r="55" spans="1:18" ht="29.25" customHeight="1">
      <c r="A55" s="30"/>
      <c r="B55" s="48"/>
      <c r="C55" s="72"/>
      <c r="D55" s="351"/>
      <c r="E55" s="351"/>
      <c r="F55" s="351"/>
      <c r="G55" s="351"/>
      <c r="H55" s="72"/>
      <c r="I55" s="73"/>
      <c r="J55" s="73"/>
      <c r="K55" s="30"/>
      <c r="L55" s="324"/>
      <c r="M55" s="324"/>
      <c r="N55" s="324"/>
      <c r="O55" s="324"/>
      <c r="P55" s="30"/>
      <c r="Q55" s="30"/>
    </row>
    <row r="56" spans="1:18" ht="14.1" customHeight="1">
      <c r="A56" s="30"/>
      <c r="B56" s="80"/>
      <c r="C56" s="30"/>
      <c r="D56" s="286" t="s">
        <v>207</v>
      </c>
      <c r="E56" s="286"/>
      <c r="F56" s="286"/>
      <c r="G56" s="286"/>
      <c r="H56" s="30"/>
      <c r="I56" s="49"/>
      <c r="J56" s="30"/>
      <c r="K56" s="87"/>
      <c r="L56" s="286" t="s">
        <v>209</v>
      </c>
      <c r="M56" s="286"/>
      <c r="N56" s="286"/>
      <c r="O56" s="286"/>
      <c r="P56" s="30"/>
      <c r="Q56" s="30"/>
    </row>
    <row r="57" spans="1:18" ht="14.1" customHeight="1">
      <c r="A57" s="30"/>
      <c r="B57" s="82"/>
      <c r="C57" s="30"/>
      <c r="D57" s="281" t="s">
        <v>208</v>
      </c>
      <c r="E57" s="281"/>
      <c r="F57" s="281"/>
      <c r="G57" s="281"/>
      <c r="H57" s="30"/>
      <c r="I57" s="49"/>
      <c r="J57" s="30"/>
      <c r="L57" s="281" t="s">
        <v>210</v>
      </c>
      <c r="M57" s="281"/>
      <c r="N57" s="281"/>
      <c r="O57" s="281"/>
      <c r="P57" s="30"/>
      <c r="Q57" s="30"/>
    </row>
    <row r="59" spans="1:18">
      <c r="H59" s="140"/>
    </row>
  </sheetData>
  <sheetProtection formatCells="0" selectLockedCells="1"/>
  <mergeCells count="60">
    <mergeCell ref="D35:F35"/>
    <mergeCell ref="D36:F36"/>
    <mergeCell ref="D37:F37"/>
    <mergeCell ref="D38:F38"/>
    <mergeCell ref="D32:F32"/>
    <mergeCell ref="D33:F33"/>
    <mergeCell ref="D34:F34"/>
    <mergeCell ref="K40:N40"/>
    <mergeCell ref="D39:F39"/>
    <mergeCell ref="D40:F40"/>
    <mergeCell ref="D42:F42"/>
    <mergeCell ref="L38:N38"/>
    <mergeCell ref="D56:G56"/>
    <mergeCell ref="L56:O56"/>
    <mergeCell ref="D57:G57"/>
    <mergeCell ref="L57:O57"/>
    <mergeCell ref="D43:F43"/>
    <mergeCell ref="D44:F44"/>
    <mergeCell ref="D46:F46"/>
    <mergeCell ref="C48:F48"/>
    <mergeCell ref="J43:N43"/>
    <mergeCell ref="J47:N47"/>
    <mergeCell ref="J48:N48"/>
    <mergeCell ref="D55:G55"/>
    <mergeCell ref="L55:O55"/>
    <mergeCell ref="L32:N32"/>
    <mergeCell ref="J26:N26"/>
    <mergeCell ref="C27:F27"/>
    <mergeCell ref="D28:F28"/>
    <mergeCell ref="D29:F29"/>
    <mergeCell ref="D30:F30"/>
    <mergeCell ref="D23:F23"/>
    <mergeCell ref="L21:N21"/>
    <mergeCell ref="D24:F24"/>
    <mergeCell ref="L22:N22"/>
    <mergeCell ref="D25:E25"/>
    <mergeCell ref="K23:N23"/>
    <mergeCell ref="D21:F21"/>
    <mergeCell ref="D20:F20"/>
    <mergeCell ref="L17:N17"/>
    <mergeCell ref="D22:F22"/>
    <mergeCell ref="D15:F15"/>
    <mergeCell ref="D17:F17"/>
    <mergeCell ref="D18:F18"/>
    <mergeCell ref="L15:N15"/>
    <mergeCell ref="D19:F19"/>
    <mergeCell ref="L16:N16"/>
    <mergeCell ref="D16:F16"/>
    <mergeCell ref="B9:E9"/>
    <mergeCell ref="J9:M9"/>
    <mergeCell ref="B12:F12"/>
    <mergeCell ref="J12:N12"/>
    <mergeCell ref="C14:F14"/>
    <mergeCell ref="K14:N14"/>
    <mergeCell ref="E1:O1"/>
    <mergeCell ref="E2:O2"/>
    <mergeCell ref="E3:O3"/>
    <mergeCell ref="E4:O4"/>
    <mergeCell ref="B6:D6"/>
    <mergeCell ref="E6:O6"/>
  </mergeCells>
  <printOptions verticalCentered="1"/>
  <pageMargins left="1.3385826771653544" right="1.3385826771653544" top="0" bottom="0" header="0" footer="0"/>
  <pageSetup scale="4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EA</vt:lpstr>
      <vt:lpstr>ESF</vt:lpstr>
      <vt:lpstr>ECSF</vt:lpstr>
      <vt:lpstr>PT_ESF_ECSF</vt:lpstr>
      <vt:lpstr>EAA</vt:lpstr>
      <vt:lpstr>EADP</vt:lpstr>
      <vt:lpstr>EVHP</vt:lpstr>
      <vt:lpstr>EFE</vt:lpstr>
      <vt:lpstr>EA!Área_de_impresión</vt:lpstr>
      <vt:lpstr>EAA!Área_de_impresión</vt:lpstr>
      <vt:lpstr>EADP!Área_de_impresión</vt:lpstr>
      <vt:lpstr>ECSF!Área_de_impresión</vt:lpstr>
      <vt:lpstr>EFE!Área_de_impresión</vt:lpstr>
      <vt:lpstr>ESF!Área_de_impresión</vt:lpstr>
      <vt:lpstr>EVHP!Área_de_impresión</vt:lpstr>
    </vt:vector>
  </TitlesOfParts>
  <Company>Secretaria de Hacienda y Credito Publico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teresita_quezada</dc:creator>
  <cp:lastModifiedBy>NOMINAS</cp:lastModifiedBy>
  <cp:lastPrinted>2015-12-17T22:38:23Z</cp:lastPrinted>
  <dcterms:created xsi:type="dcterms:W3CDTF">2014-01-27T16:27:43Z</dcterms:created>
  <dcterms:modified xsi:type="dcterms:W3CDTF">2016-04-03T18:53:10Z</dcterms:modified>
</cp:coreProperties>
</file>