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5" yWindow="45" windowWidth="12840" windowHeight="9030"/>
  </bookViews>
  <sheets>
    <sheet name="EA" sheetId="1" r:id="rId1"/>
    <sheet name="ESF" sheetId="2" r:id="rId2"/>
    <sheet name="ECSF" sheetId="3" r:id="rId3"/>
    <sheet name="EAA" sheetId="4" r:id="rId4"/>
    <sheet name="EADP" sheetId="5" r:id="rId5"/>
    <sheet name="EVHP" sheetId="6" r:id="rId6"/>
    <sheet name="EFE" sheetId="7" r:id="rId7"/>
    <sheet name="EAI" sheetId="8" r:id="rId8"/>
    <sheet name="CAdmon" sheetId="9" r:id="rId9"/>
    <sheet name="CTG" sheetId="10" r:id="rId10"/>
    <sheet name="COG" sheetId="11" r:id="rId11"/>
    <sheet name="CFG" sheetId="12" r:id="rId12"/>
    <sheet name="End Neto" sheetId="13" r:id="rId13"/>
    <sheet name="Int" sheetId="14" r:id="rId14"/>
    <sheet name="Post Fiscal" sheetId="16" r:id="rId15"/>
  </sheets>
  <definedNames>
    <definedName name="_xlnm.Print_Titles" localSheetId="10">COG!$3:$11</definedName>
  </definedNames>
  <calcPr calcId="125725" fullCalcOnLoad="1"/>
</workbook>
</file>

<file path=xl/calcChain.xml><?xml version="1.0" encoding="utf-8"?>
<calcChain xmlns="http://schemas.openxmlformats.org/spreadsheetml/2006/main">
  <c r="E31" i="16"/>
  <c r="D31"/>
  <c r="C31"/>
  <c r="E15"/>
  <c r="E19" s="1"/>
  <c r="E23" s="1"/>
  <c r="E11"/>
  <c r="D11"/>
  <c r="D15" s="1"/>
  <c r="D19" s="1"/>
  <c r="D23" s="1"/>
  <c r="C11"/>
  <c r="E7"/>
  <c r="D7"/>
  <c r="C7"/>
  <c r="C15" s="1"/>
  <c r="C19" s="1"/>
  <c r="C23" s="1"/>
  <c r="F30" i="14"/>
  <c r="D30"/>
  <c r="D32" s="1"/>
  <c r="F18"/>
  <c r="F32" s="1"/>
  <c r="D18"/>
  <c r="F33" i="13"/>
  <c r="D33"/>
  <c r="H30"/>
  <c r="I30" s="1"/>
  <c r="I29"/>
  <c r="H29"/>
  <c r="H28"/>
  <c r="I28" s="1"/>
  <c r="I27"/>
  <c r="H27"/>
  <c r="H26"/>
  <c r="I26" s="1"/>
  <c r="I25"/>
  <c r="H25"/>
  <c r="H24"/>
  <c r="I24" s="1"/>
  <c r="I23"/>
  <c r="H23"/>
  <c r="H22"/>
  <c r="I22" s="1"/>
  <c r="I18"/>
  <c r="H18"/>
  <c r="I17"/>
  <c r="H17"/>
  <c r="I16"/>
  <c r="H16"/>
  <c r="I15"/>
  <c r="H15"/>
  <c r="I14"/>
  <c r="H14"/>
  <c r="I13"/>
  <c r="H13"/>
  <c r="I12"/>
  <c r="H12"/>
  <c r="I11"/>
  <c r="H11"/>
  <c r="H19" s="1"/>
  <c r="H33" s="1"/>
  <c r="I10"/>
  <c r="I46" i="12"/>
  <c r="F46"/>
  <c r="F45"/>
  <c r="I45" s="1"/>
  <c r="I44"/>
  <c r="F44"/>
  <c r="F43"/>
  <c r="I43" s="1"/>
  <c r="I42" s="1"/>
  <c r="H42"/>
  <c r="G42"/>
  <c r="F42"/>
  <c r="E42"/>
  <c r="D42"/>
  <c r="F40"/>
  <c r="I40" s="1"/>
  <c r="I39"/>
  <c r="F39"/>
  <c r="F38"/>
  <c r="I38" s="1"/>
  <c r="I37"/>
  <c r="F37"/>
  <c r="F36"/>
  <c r="I36" s="1"/>
  <c r="I35"/>
  <c r="F35"/>
  <c r="F34"/>
  <c r="I34" s="1"/>
  <c r="I33"/>
  <c r="F33"/>
  <c r="F32"/>
  <c r="I32" s="1"/>
  <c r="H31"/>
  <c r="G31"/>
  <c r="F31"/>
  <c r="E31"/>
  <c r="D31"/>
  <c r="F29"/>
  <c r="I29" s="1"/>
  <c r="I28"/>
  <c r="F28"/>
  <c r="F27"/>
  <c r="I27" s="1"/>
  <c r="I26"/>
  <c r="F26"/>
  <c r="F25"/>
  <c r="I25" s="1"/>
  <c r="I24"/>
  <c r="F24"/>
  <c r="F23"/>
  <c r="I23" s="1"/>
  <c r="H22"/>
  <c r="G22"/>
  <c r="F22"/>
  <c r="E22"/>
  <c r="D22"/>
  <c r="F20"/>
  <c r="I20" s="1"/>
  <c r="I19"/>
  <c r="F19"/>
  <c r="F18"/>
  <c r="I18" s="1"/>
  <c r="I17"/>
  <c r="F17"/>
  <c r="F16"/>
  <c r="I16" s="1"/>
  <c r="I15"/>
  <c r="F15"/>
  <c r="F14"/>
  <c r="F12" s="1"/>
  <c r="F48" s="1"/>
  <c r="I13"/>
  <c r="F13"/>
  <c r="H12"/>
  <c r="H48" s="1"/>
  <c r="G12"/>
  <c r="G48" s="1"/>
  <c r="E12"/>
  <c r="E48" s="1"/>
  <c r="D12"/>
  <c r="D48" s="1"/>
  <c r="F83" i="11"/>
  <c r="I83" s="1"/>
  <c r="I82"/>
  <c r="F82"/>
  <c r="F81"/>
  <c r="I81" s="1"/>
  <c r="I80"/>
  <c r="F80"/>
  <c r="F79"/>
  <c r="I79" s="1"/>
  <c r="I78"/>
  <c r="F78"/>
  <c r="F76" s="1"/>
  <c r="F77"/>
  <c r="I77" s="1"/>
  <c r="I76" s="1"/>
  <c r="H76"/>
  <c r="G76"/>
  <c r="E76"/>
  <c r="D76"/>
  <c r="F75"/>
  <c r="I75" s="1"/>
  <c r="I74"/>
  <c r="F74"/>
  <c r="F72" s="1"/>
  <c r="F73"/>
  <c r="I73" s="1"/>
  <c r="I72" s="1"/>
  <c r="H72"/>
  <c r="G72"/>
  <c r="E72"/>
  <c r="D72"/>
  <c r="F71"/>
  <c r="I71" s="1"/>
  <c r="I70"/>
  <c r="F70"/>
  <c r="F69"/>
  <c r="I69" s="1"/>
  <c r="I68"/>
  <c r="F68"/>
  <c r="F67"/>
  <c r="I67" s="1"/>
  <c r="I66"/>
  <c r="F66"/>
  <c r="F64" s="1"/>
  <c r="F65"/>
  <c r="I65" s="1"/>
  <c r="H64"/>
  <c r="G64"/>
  <c r="E64"/>
  <c r="D64"/>
  <c r="F63"/>
  <c r="I63" s="1"/>
  <c r="I62"/>
  <c r="F62"/>
  <c r="F60" s="1"/>
  <c r="F61"/>
  <c r="I61" s="1"/>
  <c r="I60" s="1"/>
  <c r="H60"/>
  <c r="G60"/>
  <c r="E60"/>
  <c r="D60"/>
  <c r="F59"/>
  <c r="I59" s="1"/>
  <c r="I58"/>
  <c r="F58"/>
  <c r="F57"/>
  <c r="I57" s="1"/>
  <c r="I56"/>
  <c r="F56"/>
  <c r="F55"/>
  <c r="I55" s="1"/>
  <c r="I54"/>
  <c r="F54"/>
  <c r="F53"/>
  <c r="I53" s="1"/>
  <c r="I52"/>
  <c r="F52"/>
  <c r="F50" s="1"/>
  <c r="F51"/>
  <c r="I51" s="1"/>
  <c r="H50"/>
  <c r="G50"/>
  <c r="E50"/>
  <c r="D50"/>
  <c r="F49"/>
  <c r="I49" s="1"/>
  <c r="I48"/>
  <c r="F48"/>
  <c r="F47"/>
  <c r="I47" s="1"/>
  <c r="I46"/>
  <c r="F46"/>
  <c r="F45"/>
  <c r="I45" s="1"/>
  <c r="I44"/>
  <c r="F44"/>
  <c r="F43"/>
  <c r="I43" s="1"/>
  <c r="I42"/>
  <c r="F42"/>
  <c r="F40" s="1"/>
  <c r="F41"/>
  <c r="I41" s="1"/>
  <c r="I40" s="1"/>
  <c r="H40"/>
  <c r="G40"/>
  <c r="E40"/>
  <c r="D40"/>
  <c r="F39"/>
  <c r="I39" s="1"/>
  <c r="I38"/>
  <c r="F38"/>
  <c r="F37"/>
  <c r="I37" s="1"/>
  <c r="I36"/>
  <c r="F36"/>
  <c r="F35"/>
  <c r="I35" s="1"/>
  <c r="I34"/>
  <c r="F34"/>
  <c r="F33"/>
  <c r="I33" s="1"/>
  <c r="I32"/>
  <c r="F32"/>
  <c r="F30" s="1"/>
  <c r="F31"/>
  <c r="I31" s="1"/>
  <c r="H30"/>
  <c r="G30"/>
  <c r="E30"/>
  <c r="D30"/>
  <c r="I29"/>
  <c r="F29"/>
  <c r="I28"/>
  <c r="F28"/>
  <c r="I27"/>
  <c r="F27"/>
  <c r="I26"/>
  <c r="F26"/>
  <c r="I25"/>
  <c r="F25"/>
  <c r="I24"/>
  <c r="F24"/>
  <c r="I23"/>
  <c r="F23"/>
  <c r="I22"/>
  <c r="F22"/>
  <c r="F20" s="1"/>
  <c r="I21"/>
  <c r="F21"/>
  <c r="I20"/>
  <c r="H20"/>
  <c r="G20"/>
  <c r="E20"/>
  <c r="D20"/>
  <c r="I19"/>
  <c r="F19"/>
  <c r="I18"/>
  <c r="F18"/>
  <c r="F17"/>
  <c r="I17" s="1"/>
  <c r="I16"/>
  <c r="F16"/>
  <c r="F15"/>
  <c r="I15" s="1"/>
  <c r="I14"/>
  <c r="F14"/>
  <c r="F12" s="1"/>
  <c r="F13"/>
  <c r="I13" s="1"/>
  <c r="H12"/>
  <c r="H84" s="1"/>
  <c r="G12"/>
  <c r="G84" s="1"/>
  <c r="E12"/>
  <c r="E84" s="1"/>
  <c r="D12"/>
  <c r="D84" s="1"/>
  <c r="I12" i="12" l="1"/>
  <c r="I48" s="1"/>
  <c r="I22"/>
  <c r="I31"/>
  <c r="I14"/>
  <c r="I30" i="11"/>
  <c r="F84"/>
  <c r="I64"/>
  <c r="I12"/>
  <c r="I50"/>
  <c r="I84" l="1"/>
  <c r="H18" i="10" l="1"/>
  <c r="G18"/>
  <c r="E18"/>
  <c r="D18"/>
  <c r="F16"/>
  <c r="I16" s="1"/>
  <c r="I14"/>
  <c r="F14"/>
  <c r="F12"/>
  <c r="I12" s="1"/>
  <c r="I18" s="1"/>
  <c r="F16" i="9"/>
  <c r="I16" s="1"/>
  <c r="F17"/>
  <c r="I17" s="1"/>
  <c r="F18"/>
  <c r="I18" s="1"/>
  <c r="F19"/>
  <c r="I19" s="1"/>
  <c r="F20"/>
  <c r="I20" s="1"/>
  <c r="F21"/>
  <c r="I21" s="1"/>
  <c r="F22"/>
  <c r="I22" s="1"/>
  <c r="F23"/>
  <c r="I23" s="1"/>
  <c r="F24"/>
  <c r="I24" s="1"/>
  <c r="D26"/>
  <c r="E26"/>
  <c r="G26"/>
  <c r="H26"/>
  <c r="J54" i="8"/>
  <c r="J53" s="1"/>
  <c r="G54"/>
  <c r="I53"/>
  <c r="H53"/>
  <c r="G53"/>
  <c r="F53"/>
  <c r="E53"/>
  <c r="J51"/>
  <c r="G51"/>
  <c r="J50"/>
  <c r="G50"/>
  <c r="G48" s="1"/>
  <c r="J49"/>
  <c r="J48" s="1"/>
  <c r="G49"/>
  <c r="I48"/>
  <c r="H48"/>
  <c r="F48"/>
  <c r="E48"/>
  <c r="J46"/>
  <c r="G46"/>
  <c r="J45"/>
  <c r="G45"/>
  <c r="J44"/>
  <c r="G44"/>
  <c r="J43"/>
  <c r="G43"/>
  <c r="J42"/>
  <c r="I42"/>
  <c r="H42"/>
  <c r="G42"/>
  <c r="F42"/>
  <c r="F35" s="1"/>
  <c r="F56" s="1"/>
  <c r="E42"/>
  <c r="J41"/>
  <c r="G41"/>
  <c r="G39" s="1"/>
  <c r="J40"/>
  <c r="J39" s="1"/>
  <c r="G40"/>
  <c r="I39"/>
  <c r="H39"/>
  <c r="F39"/>
  <c r="E39"/>
  <c r="J38"/>
  <c r="G38"/>
  <c r="J37"/>
  <c r="G37"/>
  <c r="G35" s="1"/>
  <c r="G56" s="1"/>
  <c r="J36"/>
  <c r="G36"/>
  <c r="I35"/>
  <c r="I56" s="1"/>
  <c r="H35"/>
  <c r="H56" s="1"/>
  <c r="E35"/>
  <c r="E56" s="1"/>
  <c r="J25"/>
  <c r="G25"/>
  <c r="J24"/>
  <c r="G24"/>
  <c r="J23"/>
  <c r="G23"/>
  <c r="J22"/>
  <c r="G22"/>
  <c r="J21"/>
  <c r="G21"/>
  <c r="G19" s="1"/>
  <c r="J20"/>
  <c r="J19" s="1"/>
  <c r="G20"/>
  <c r="I19"/>
  <c r="H19"/>
  <c r="F19"/>
  <c r="E19"/>
  <c r="J18"/>
  <c r="G18"/>
  <c r="J17"/>
  <c r="G17"/>
  <c r="G16" s="1"/>
  <c r="J16"/>
  <c r="I16"/>
  <c r="I27" s="1"/>
  <c r="H16"/>
  <c r="H27" s="1"/>
  <c r="F16"/>
  <c r="F27" s="1"/>
  <c r="E16"/>
  <c r="E27" s="1"/>
  <c r="J15"/>
  <c r="G15"/>
  <c r="J14"/>
  <c r="G14"/>
  <c r="J13"/>
  <c r="G13"/>
  <c r="J12"/>
  <c r="G12"/>
  <c r="H47" i="7"/>
  <c r="G47"/>
  <c r="P38"/>
  <c r="P37" s="1"/>
  <c r="O38"/>
  <c r="O37" s="1"/>
  <c r="P31"/>
  <c r="P30" s="1"/>
  <c r="P44" s="1"/>
  <c r="O31"/>
  <c r="O30" s="1"/>
  <c r="H28"/>
  <c r="G28"/>
  <c r="P20"/>
  <c r="O20"/>
  <c r="P15"/>
  <c r="P25" s="1"/>
  <c r="O15"/>
  <c r="O25" s="1"/>
  <c r="H15"/>
  <c r="G15"/>
  <c r="H39" i="6"/>
  <c r="I37"/>
  <c r="I36"/>
  <c r="I35"/>
  <c r="I34"/>
  <c r="I33"/>
  <c r="H33"/>
  <c r="G33"/>
  <c r="F33"/>
  <c r="E33"/>
  <c r="I31"/>
  <c r="I30"/>
  <c r="I29"/>
  <c r="H28"/>
  <c r="G28"/>
  <c r="F28"/>
  <c r="E28"/>
  <c r="I28" s="1"/>
  <c r="H26"/>
  <c r="F26"/>
  <c r="F39" s="1"/>
  <c r="I24"/>
  <c r="I23"/>
  <c r="I22"/>
  <c r="I21"/>
  <c r="H20"/>
  <c r="G20"/>
  <c r="G26" s="1"/>
  <c r="G39" s="1"/>
  <c r="F20"/>
  <c r="I20" s="1"/>
  <c r="I18"/>
  <c r="I17"/>
  <c r="I16"/>
  <c r="H15"/>
  <c r="G15"/>
  <c r="F15"/>
  <c r="E15"/>
  <c r="E26" s="1"/>
  <c r="I13"/>
  <c r="I14" i="5"/>
  <c r="I25" s="1"/>
  <c r="J14"/>
  <c r="I19"/>
  <c r="J19"/>
  <c r="J25"/>
  <c r="I28"/>
  <c r="J28"/>
  <c r="I33"/>
  <c r="I39" s="1"/>
  <c r="I43" s="1"/>
  <c r="J33"/>
  <c r="J39" s="1"/>
  <c r="J43" s="1"/>
  <c r="E16" i="4"/>
  <c r="E38" s="1"/>
  <c r="F16"/>
  <c r="F38" s="1"/>
  <c r="G16"/>
  <c r="H18"/>
  <c r="H16" s="1"/>
  <c r="H19"/>
  <c r="I19"/>
  <c r="H20"/>
  <c r="I20" s="1"/>
  <c r="H21"/>
  <c r="I21"/>
  <c r="H22"/>
  <c r="I22" s="1"/>
  <c r="H23"/>
  <c r="I23"/>
  <c r="H24"/>
  <c r="I24" s="1"/>
  <c r="E26"/>
  <c r="F26"/>
  <c r="G26"/>
  <c r="H28"/>
  <c r="I28" s="1"/>
  <c r="H29"/>
  <c r="I29"/>
  <c r="H30"/>
  <c r="I30" s="1"/>
  <c r="H31"/>
  <c r="I31"/>
  <c r="H32"/>
  <c r="I32" s="1"/>
  <c r="H33"/>
  <c r="I33"/>
  <c r="H34"/>
  <c r="I34" s="1"/>
  <c r="H35"/>
  <c r="I35"/>
  <c r="H36"/>
  <c r="I36" s="1"/>
  <c r="G38"/>
  <c r="E16" i="3"/>
  <c r="E14" s="1"/>
  <c r="F16"/>
  <c r="F14" s="1"/>
  <c r="J16"/>
  <c r="J14" s="1"/>
  <c r="K16"/>
  <c r="K14" s="1"/>
  <c r="E26"/>
  <c r="F26"/>
  <c r="J27"/>
  <c r="K27"/>
  <c r="J38"/>
  <c r="K38"/>
  <c r="J44"/>
  <c r="J36" s="1"/>
  <c r="K44"/>
  <c r="K36" s="1"/>
  <c r="J52"/>
  <c r="K52"/>
  <c r="E25" i="2"/>
  <c r="E42" s="1"/>
  <c r="F25"/>
  <c r="F42" s="1"/>
  <c r="J26"/>
  <c r="K26"/>
  <c r="J37"/>
  <c r="J39" s="1"/>
  <c r="K37"/>
  <c r="K39" s="1"/>
  <c r="E40"/>
  <c r="F40"/>
  <c r="J43"/>
  <c r="J62" s="1"/>
  <c r="J64" s="1"/>
  <c r="K43"/>
  <c r="K62" s="1"/>
  <c r="K64" s="1"/>
  <c r="J49"/>
  <c r="K49"/>
  <c r="J57"/>
  <c r="K57"/>
  <c r="E13" i="1"/>
  <c r="F13"/>
  <c r="J13"/>
  <c r="K13"/>
  <c r="J18"/>
  <c r="K18"/>
  <c r="E23"/>
  <c r="F23"/>
  <c r="E27"/>
  <c r="F27"/>
  <c r="J29"/>
  <c r="K29"/>
  <c r="J34"/>
  <c r="K34"/>
  <c r="J41"/>
  <c r="K41"/>
  <c r="J49"/>
  <c r="K49"/>
  <c r="J52"/>
  <c r="E34"/>
  <c r="J54"/>
  <c r="K52"/>
  <c r="F34"/>
  <c r="K54"/>
  <c r="F18" i="10" l="1"/>
  <c r="I26" i="9"/>
  <c r="F26"/>
  <c r="G27" i="8"/>
  <c r="J27"/>
  <c r="J35"/>
  <c r="J56" s="1"/>
  <c r="P47" i="7"/>
  <c r="P50" s="1"/>
  <c r="O44"/>
  <c r="O47" s="1"/>
  <c r="O50" s="1"/>
  <c r="E39" i="6"/>
  <c r="I39" s="1"/>
  <c r="I26"/>
  <c r="I15"/>
  <c r="H38" i="4"/>
  <c r="I26"/>
  <c r="H26"/>
  <c r="I18"/>
  <c r="I16" s="1"/>
  <c r="I38" l="1"/>
</calcChain>
</file>

<file path=xl/sharedStrings.xml><?xml version="1.0" encoding="utf-8"?>
<sst xmlns="http://schemas.openxmlformats.org/spreadsheetml/2006/main" count="716" uniqueCount="368">
  <si>
    <t>Estado de Actividades</t>
  </si>
  <si>
    <t>(Pesos)</t>
  </si>
  <si>
    <t>Ente Público:</t>
  </si>
  <si>
    <t>Concepto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</si>
  <si>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</si>
  <si>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</si>
  <si>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</si>
  <si>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</si>
  <si>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</si>
  <si>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</si>
  <si>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</si>
  <si>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</si>
  <si>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</si>
  <si>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</si>
  <si>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</si>
  <si>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</si>
  <si>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Transferencias,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</si>
  <si>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</si>
  <si>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</si>
  <si>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</si>
  <si>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</si>
  <si>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</si>
  <si>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</si>
  <si>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</si>
  <si>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</si>
  <si>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</si>
  <si>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</si>
  <si>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</si>
  <si>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Transferencias,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</si>
  <si>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</si>
  <si>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</si>
  <si>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</si>
  <si>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</si>
  <si>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</si>
  <si>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</si>
  <si>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</si>
  <si>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</si>
  <si>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</si>
  <si>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</si>
  <si>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</si>
  <si>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</si>
  <si>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</si>
  <si>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</si>
  <si>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</si>
  <si>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</si>
  <si>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</si>
  <si>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</si>
  <si>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</si>
  <si>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</si>
  <si>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</si>
  <si>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</si>
  <si>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</si>
  <si>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</si>
  <si>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</si>
  <si>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</si>
  <si>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</si>
  <si>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</si>
  <si>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</si>
  <si>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</si>
  <si>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</si>
  <si>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Instituto Tlaxcalteca para la educacion de los adultos</t>
  </si>
  <si>
    <t>Del 1 de Enero al 31 de Marzo de 2016 y 2015</t>
  </si>
  <si>
    <t>José Víctor Agustín Carro Meneses</t>
  </si>
  <si>
    <t>Director General</t>
  </si>
  <si>
    <t>Jesús José Payán Reyes</t>
  </si>
  <si>
    <t>Director de Administración y Finanzas</t>
  </si>
  <si>
    <t>TOTAL DEL  PASIVO Y HACIENDA PÚBLICA / PATRIMONIO</t>
  </si>
  <si>
    <t>Total Hacienda Pública/ Patrimonio</t>
  </si>
  <si>
    <t>Resultado por Tenencia de Activos no Monetarios</t>
  </si>
  <si>
    <t>Resultado por Posición Monetaria</t>
  </si>
  <si>
    <t>Exceso o Insuficiencia en la Actualización de la Hacienda Publica/Patrimonio</t>
  </si>
  <si>
    <t>Rectificaciones de Resultados de Ejercicios Anteriores</t>
  </si>
  <si>
    <t>Reservas</t>
  </si>
  <si>
    <t>Revalúos</t>
  </si>
  <si>
    <t>Resultados de Ejercicios Anteriores</t>
  </si>
  <si>
    <t>Resultados del Ejercicio (Ahorro / Desahorro)</t>
  </si>
  <si>
    <t>Hacienda Pública/Patrimonio Generado</t>
  </si>
  <si>
    <t>Actualización de la Hacienda Pública / Patrimonio</t>
  </si>
  <si>
    <t>Donaciones de Capital</t>
  </si>
  <si>
    <t>Hacienda Pública/Patrimonio Contribuido</t>
  </si>
  <si>
    <t>TOTAL DEL  ACTIVO</t>
  </si>
  <si>
    <t>HACIENDA PÚBLICA/ PATRIMONIO</t>
  </si>
  <si>
    <t>Total de  Activos  No Circulantes</t>
  </si>
  <si>
    <t>TOTAL DEL  PASIVO</t>
  </si>
  <si>
    <t>Otros Activos no Circulantes</t>
  </si>
  <si>
    <t>Total de Pasivos No Circulantes</t>
  </si>
  <si>
    <t>Estimación por Pérdida o Deterioro de Activos no Circulantes</t>
  </si>
  <si>
    <t>Activos Diferidos</t>
  </si>
  <si>
    <t>Provisiones a Largo Plazo</t>
  </si>
  <si>
    <t>Depreciación, Deterioro y Amortización Acumulada de Bienes</t>
  </si>
  <si>
    <t>Fondos y Bienes de Terceros en Garantía y/o en Administración a Largo Plazo</t>
  </si>
  <si>
    <t>Activos Intangibles</t>
  </si>
  <si>
    <t>Pasivos Diferidos a Largo Plazo</t>
  </si>
  <si>
    <t>Bienes Muebles</t>
  </si>
  <si>
    <t>Deuda Pública a Largo Plazo</t>
  </si>
  <si>
    <t>Bienes Inmuebles, Infraestructura y Construcciones en Proceso</t>
  </si>
  <si>
    <t>Documentos por Pagar a Largo Plazo</t>
  </si>
  <si>
    <t>Derechos a Recibir Efectivo o Equivalentes a Largo Plazo</t>
  </si>
  <si>
    <t>Cuentas por Pagar a Largo Plazo</t>
  </si>
  <si>
    <t>Inversiones Financieras a Largo Plazo</t>
  </si>
  <si>
    <t>Pasivo No Circulante</t>
  </si>
  <si>
    <t>Activo No Circulante</t>
  </si>
  <si>
    <t>Total de Pasivos Circulantes</t>
  </si>
  <si>
    <t>Total de  Activos  Circulantes</t>
  </si>
  <si>
    <t>Otros Pasivos a Corto Plazo</t>
  </si>
  <si>
    <t>Provisiones a Corto Plazo</t>
  </si>
  <si>
    <t>Otros Activos  Circulantes</t>
  </si>
  <si>
    <t>Fondos y Bienes de Terceros en Garantía y/o Administración a Corto Plazo</t>
  </si>
  <si>
    <t>Estimación por Pérdida o Deterioro de Activos Circulantes</t>
  </si>
  <si>
    <t>Pasivos Diferidos a Corto Plazo</t>
  </si>
  <si>
    <t>Almacenes</t>
  </si>
  <si>
    <t>Títulos y Valores a Corto Plazo</t>
  </si>
  <si>
    <t xml:space="preserve">Inventarios </t>
  </si>
  <si>
    <t>Porción a Corto Plazo de la Deuda Pública a Largo Plazo</t>
  </si>
  <si>
    <t>Derechos a Recibir Bienes o Servicios</t>
  </si>
  <si>
    <t>Documentos por Pagar a Corto Plazo</t>
  </si>
  <si>
    <t>Derechos a Recibir Efectivo o Equivalentes</t>
  </si>
  <si>
    <t>Cuentas por Pagar a Corto Plazo</t>
  </si>
  <si>
    <t>Efectivo y Equivalentes</t>
  </si>
  <si>
    <t>Pasivo Circulante</t>
  </si>
  <si>
    <t>Activo Circulante</t>
  </si>
  <si>
    <t>PASIVO</t>
  </si>
  <si>
    <t xml:space="preserve"> ACTIVO </t>
  </si>
  <si>
    <t>Año</t>
  </si>
  <si>
    <t>CONCEPTO</t>
  </si>
  <si>
    <t>Al 31 de Marzo de 2016 y 2015</t>
  </si>
  <si>
    <t>Estado de Situación Financiera</t>
  </si>
  <si>
    <t>Exceso o Insuficiencia en la Actualización de la Hacienda Pública/Patrimonio</t>
  </si>
  <si>
    <t>Aplicación</t>
  </si>
  <si>
    <t>Origen</t>
  </si>
  <si>
    <t>Del 1 de Enero al 31 de Marzo de 2016</t>
  </si>
  <si>
    <t>Estado de Cambios en la Situación Financiera</t>
  </si>
  <si>
    <t xml:space="preserve">Bienes Muebles </t>
  </si>
  <si>
    <t xml:space="preserve"> </t>
  </si>
  <si>
    <t>(4-1)</t>
  </si>
  <si>
    <t>4 =(1+2-3)</t>
  </si>
  <si>
    <t>Variación del Periodo</t>
  </si>
  <si>
    <t>Saldo Final</t>
  </si>
  <si>
    <t>Abonos del Periodo</t>
  </si>
  <si>
    <t>Cargos del Periodo</t>
  </si>
  <si>
    <t>Saldo Inicial</t>
  </si>
  <si>
    <t>Estado Analítico del Activo</t>
  </si>
  <si>
    <t xml:space="preserve">                Total Deuda y Otros Pasivos</t>
  </si>
  <si>
    <t>México</t>
  </si>
  <si>
    <t>Peso</t>
  </si>
  <si>
    <t>Otros Pasivos</t>
  </si>
  <si>
    <t xml:space="preserve">                Subtotal a Largo Plazo</t>
  </si>
  <si>
    <t>Arrendamientos Financieros</t>
  </si>
  <si>
    <t>Títulos y Valores</t>
  </si>
  <si>
    <t>Deuda Bilateral</t>
  </si>
  <si>
    <t>Organismos Financieros Internacionales</t>
  </si>
  <si>
    <t>Deuda Externa</t>
  </si>
  <si>
    <t>Instituciones de Crédito</t>
  </si>
  <si>
    <t>Deuda Interna</t>
  </si>
  <si>
    <t xml:space="preserve">Largo Plazo           </t>
  </si>
  <si>
    <t xml:space="preserve">              Subtotal a Corto Plazo</t>
  </si>
  <si>
    <t xml:space="preserve">Corto Plazo               </t>
  </si>
  <si>
    <t>DEUDA PÚBLICA</t>
  </si>
  <si>
    <t>Saldo Final del Periodo</t>
  </si>
  <si>
    <t>Saldo Inicial del Periodo</t>
  </si>
  <si>
    <t>Institución o País Acreedor</t>
  </si>
  <si>
    <t xml:space="preserve">Moneda de Contratación  </t>
  </si>
  <si>
    <t>Denominación de las Deudas</t>
  </si>
  <si>
    <t>Estado Analítico de la Deuda y Otros Pasivos</t>
  </si>
  <si>
    <t>Estado de Variación en la Hacienda Pública</t>
  </si>
  <si>
    <t>(pesos)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</si>
  <si>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</si>
  <si>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</si>
  <si>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</si>
  <si>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</si>
  <si>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</si>
  <si>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</si>
  <si>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</si>
  <si>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</si>
  <si>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</si>
  <si>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</si>
  <si>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Hacienda Pública/Patrimonio Neto Final del Ejercicio 2015</t>
  </si>
  <si>
    <t>Cambios en la Hacienda Pública/Patrimonio Neto del Ejercicio 2016</t>
  </si>
  <si>
    <t>Variaciones de la Hacienda Pública/Patrimonio Neto del Ejercicio 2016</t>
  </si>
  <si>
    <t>Saldo Neto en la Hacienda Pública / Patrimonio 2016</t>
  </si>
  <si>
    <t>Estado de Flujos de Efectivo</t>
  </si>
  <si>
    <t>Flujos de Efectivo de las Actividades de Operación</t>
  </si>
  <si>
    <t xml:space="preserve">Flujos de Efectivo de las Actividades de Inversión </t>
  </si>
  <si>
    <t>Cuotas y Aportaciones de Seguridad Social</t>
  </si>
  <si>
    <t>Contribuciones de mejoras</t>
  </si>
  <si>
    <t>Otros Orígenes de Inversión</t>
  </si>
  <si>
    <t>Otras Aplicaciones de Inversión</t>
  </si>
  <si>
    <t>Transferencias, Asignaciones y Subsidios y Otras Ayudas</t>
  </si>
  <si>
    <t>Flujos Netos de Efectivo por Actividades de Inversión</t>
  </si>
  <si>
    <t>Otros Orígenes de Operación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</si>
  <si>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</si>
  <si>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</si>
  <si>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</si>
  <si>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</si>
  <si>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</si>
  <si>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</si>
  <si>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</si>
  <si>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Otros Orígenes de Financiamiento</t>
  </si>
  <si>
    <t>Servicios de la Deuda</t>
  </si>
  <si>
    <t xml:space="preserve">Participaciones </t>
  </si>
  <si>
    <t>Otras Aplicaciones de Financiamiento</t>
  </si>
  <si>
    <t>Otras Aplicaciones de Operación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</si>
  <si>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</si>
  <si>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</si>
  <si>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</si>
  <si>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</si>
  <si>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</si>
  <si>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</si>
  <si>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</si>
  <si>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</si>
  <si>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</si>
  <si>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</si>
  <si>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</si>
  <si>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</si>
  <si>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</si>
  <si>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</si>
  <si>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</si>
  <si>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</si>
  <si>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</si>
  <si>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</si>
  <si>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</si>
  <si>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(7= 5 - 1 )</t>
  </si>
  <si>
    <t>Productos</t>
  </si>
  <si>
    <t>Corriente</t>
  </si>
  <si>
    <t>Capital</t>
  </si>
  <si>
    <t>Aprovechamientos</t>
  </si>
  <si>
    <t>Ingresos por Ventas de Bienes y Servicios</t>
  </si>
  <si>
    <t>Ingresos Derivados de Financiamientos</t>
  </si>
  <si>
    <t>Total</t>
  </si>
  <si>
    <r>
      <t>Ingresos excedentes</t>
    </r>
    <r>
      <rPr>
        <b/>
        <sz val="9"/>
        <rFont val="Calibri"/>
        <family val="2"/>
      </rPr>
      <t>¹</t>
    </r>
  </si>
  <si>
    <t>Estado Analítico de Ingresos
Por Fuente de Financiamiento</t>
  </si>
  <si>
    <t>Ampliaciones y 
Reducciones</t>
  </si>
  <si>
    <t>Ingresos del Gobierno</t>
  </si>
  <si>
    <t>Ingresos de Organismos y Empresas</t>
  </si>
  <si>
    <t>Ingresos derivados de financiamiento</t>
  </si>
  <si>
    <r>
      <t>Ingresos excedentes</t>
    </r>
    <r>
      <rPr>
        <b/>
        <sz val="8"/>
        <rFont val="Calibri"/>
        <family val="2"/>
      </rPr>
      <t>¹</t>
    </r>
  </si>
  <si>
    <t>¹ Los ingresos excedentes se presentan para efectos de cumplimiento de la Ley General de Contabilidad Gubernamental y el importe reflejado debe ser siempre mayor a cero</t>
  </si>
  <si>
    <t>Total del Gasto</t>
  </si>
  <si>
    <t>INSTITUTO TLAXCALTECA PARA LA EDUCACIÓN DE LOS ADULTOS</t>
  </si>
  <si>
    <t>6 = ( 3 - 4 )</t>
  </si>
  <si>
    <t>3 = (1 + 2 )</t>
  </si>
  <si>
    <t>Pagado</t>
  </si>
  <si>
    <t>Ampliaciones/ (Reducciones)</t>
  </si>
  <si>
    <t>Aprobado</t>
  </si>
  <si>
    <t>Subejercicio</t>
  </si>
  <si>
    <t>Egresos</t>
  </si>
  <si>
    <t>Clasificación Administrativa</t>
  </si>
  <si>
    <t>Estado Analítico del Ejercicio del Presupuesto de Egresos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</si>
  <si>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</si>
  <si>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</si>
  <si>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</si>
  <si>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</si>
  <si>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</si>
  <si>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</si>
  <si>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</si>
  <si>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</si>
  <si>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</si>
  <si>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</si>
  <si>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</si>
  <si>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</si>
  <si>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</si>
  <si>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</si>
  <si>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</si>
  <si>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</si>
  <si>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</si>
  <si>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</si>
  <si>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</si>
  <si>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</si>
  <si>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</si>
  <si>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</si>
  <si>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</si>
  <si>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</si>
  <si>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</si>
  <si>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</si>
  <si>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</si>
  <si>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</si>
  <si>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</si>
  <si>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</si>
  <si>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</si>
  <si>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</si>
  <si>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</si>
  <si>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</si>
  <si>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</si>
  <si>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</si>
  <si>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</si>
  <si>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</si>
  <si>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</si>
  <si>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</si>
  <si>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</si>
  <si>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</si>
  <si>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</si>
  <si>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</si>
  <si>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</si>
  <si>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</si>
  <si>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</si>
  <si>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</si>
  <si>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</si>
  <si>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</si>
  <si>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</si>
  <si>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</si>
  <si>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</si>
  <si>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</si>
  <si>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</si>
  <si>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Clasificación Funcional (Finalidad y Función)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</si>
  <si>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</si>
  <si>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</si>
  <si>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</si>
  <si>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</si>
  <si>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</si>
  <si>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</si>
  <si>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</si>
  <si>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</si>
  <si>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</si>
  <si>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</si>
  <si>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</si>
  <si>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</si>
  <si>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</si>
  <si>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</si>
  <si>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</si>
  <si>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</si>
  <si>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</si>
  <si>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>Desarrollo Económico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</si>
  <si>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</si>
  <si>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</si>
  <si>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</si>
  <si>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</si>
  <si>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</si>
  <si>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</si>
  <si>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</si>
  <si>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</si>
  <si>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</si>
  <si>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</si>
  <si>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</si>
  <si>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</si>
  <si>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</si>
  <si>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</si>
  <si>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Cuenta Pública 2014</t>
  </si>
  <si>
    <t>Identificación de Crédito o Instrumento</t>
  </si>
  <si>
    <t>Contratación/Colocación</t>
  </si>
  <si>
    <t>Amortización</t>
  </si>
  <si>
    <t xml:space="preserve">Endeudamiento Neto </t>
  </si>
  <si>
    <t>A</t>
  </si>
  <si>
    <t>B</t>
  </si>
  <si>
    <t>C = A - B</t>
  </si>
  <si>
    <t>Creditos Bancarios</t>
  </si>
  <si>
    <t>Total Créditos Bancarios</t>
  </si>
  <si>
    <t>Otros Instrumentos de Deuda</t>
  </si>
  <si>
    <t>Total Otros Instrumentos de Deuda</t>
  </si>
  <si>
    <t>Intereses de la Deuda</t>
  </si>
  <si>
    <t>Créditos Bancarios</t>
  </si>
  <si>
    <t>Indicadores de Postura Fiscal</t>
  </si>
  <si>
    <r>
      <t xml:space="preserve">Pagado </t>
    </r>
    <r>
      <rPr>
        <b/>
        <vertAlign val="superscript"/>
        <sz val="9"/>
        <color indexed="8"/>
        <rFont val="Arial"/>
        <family val="2"/>
      </rPr>
      <t>3</t>
    </r>
  </si>
  <si>
    <t>I. Ingresos Presupuestarios (I=1+2)</t>
  </si>
  <si>
    <r>
      <t xml:space="preserve">1. Ingresos del Gobierno de la Entidad Federativa </t>
    </r>
    <r>
      <rPr>
        <b/>
        <vertAlign val="superscript"/>
        <sz val="9"/>
        <color indexed="8"/>
        <rFont val="Arial"/>
        <family val="2"/>
      </rPr>
      <t>1</t>
    </r>
  </si>
  <si>
    <r>
      <t xml:space="preserve">2. Ingresos del Sector Paraestatal </t>
    </r>
    <r>
      <rPr>
        <b/>
        <vertAlign val="superscript"/>
        <sz val="9"/>
        <color indexed="8"/>
        <rFont val="Arial"/>
        <family val="2"/>
      </rPr>
      <t>1</t>
    </r>
  </si>
  <si>
    <t>II. Egresos Presupuestarios (II=3+4)</t>
  </si>
  <si>
    <r>
      <t xml:space="preserve">3. Egresos del Gobierno de la Entidad Federativa </t>
    </r>
    <r>
      <rPr>
        <b/>
        <vertAlign val="superscript"/>
        <sz val="9"/>
        <color indexed="8"/>
        <rFont val="Arial"/>
        <family val="2"/>
      </rPr>
      <t>2</t>
    </r>
  </si>
  <si>
    <r>
      <t xml:space="preserve">4. Egresos del Sector Paraestatal </t>
    </r>
    <r>
      <rPr>
        <b/>
        <vertAlign val="superscript"/>
        <sz val="9"/>
        <color indexed="8"/>
        <rFont val="Arial"/>
        <family val="2"/>
      </rPr>
      <t>2</t>
    </r>
  </si>
  <si>
    <t>III. Balance Presupuestario (Superávit o Déficit) (III = I - II)</t>
  </si>
  <si>
    <t>III. Balance presupuestario (Superávit o Déficit)</t>
  </si>
  <si>
    <t>IV. Intereses, Comisiones y Gastos de la Deuda</t>
  </si>
  <si>
    <t>V. Balance Primario (Superávit o Déficit) (V= III - IV)</t>
  </si>
  <si>
    <t>A. Financiamiento</t>
  </si>
  <si>
    <t>B.  Amortización de la deuda</t>
  </si>
  <si>
    <t>C. Endeudamiento ó desendeudamiento (C = A - B)</t>
  </si>
  <si>
    <t>1.  Los Ingresos que se presentan son los ingresos presupuestarios totales sin incluir los ingresos por financiamientos. Los Ingresos del Gobierno de la Entidad Federativa corresponden a los del Poder Ejecutivo, Legislativo Judicial y Autónomos</t>
  </si>
  <si>
    <t>2.  Los egresos que se presentan son los egresos presupuestarios totales sin incluir los egresos por amortización. Los egresos del Gobierno de la Entidad Federativa corresponden a los del Poder Ejecutivo, Legislativo, Judicial y Órganos Autónomos</t>
  </si>
  <si>
    <t>3.  Para Ingresos se reportan los ingresos recaudados; para egresos se reportan los egresos pagados</t>
  </si>
</sst>
</file>

<file path=xl/styles.xml><?xml version="1.0" encoding="utf-8"?>
<styleSheet xmlns="http://schemas.openxmlformats.org/spreadsheetml/2006/main">
  <numFmts count="6">
    <numFmt numFmtId="6" formatCode="&quot;$&quot;#,##0;[Red]\-&quot;$&quot;#,##0"/>
    <numFmt numFmtId="43" formatCode="_-* #,##0.00_-;\-* #,##0.00_-;_-* &quot;-&quot;??_-;_-@_-"/>
    <numFmt numFmtId="164" formatCode="0_ ;\-0\ "/>
    <numFmt numFmtId="165" formatCode="#,##0_ ;\-#,##0\ "/>
    <numFmt numFmtId="166" formatCode="General_)"/>
    <numFmt numFmtId="167" formatCode="#,##0_ ;[Red]\-#,##0\ "/>
  </numFmts>
  <fonts count="3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indexed="9"/>
      <name val="Arial"/>
      <family val="2"/>
    </font>
    <font>
      <b/>
      <sz val="9"/>
      <color indexed="9"/>
      <name val="Arial"/>
      <family val="2"/>
    </font>
    <font>
      <i/>
      <sz val="9"/>
      <color indexed="8"/>
      <name val="Arial"/>
      <family val="2"/>
    </font>
    <font>
      <sz val="11"/>
      <color theme="1"/>
      <name val="Calibri"/>
      <family val="2"/>
      <scheme val="minor"/>
    </font>
    <font>
      <b/>
      <sz val="9"/>
      <color indexed="23"/>
      <name val="Arial"/>
      <family val="2"/>
    </font>
    <font>
      <sz val="9"/>
      <color indexed="10"/>
      <name val="Arial"/>
      <family val="2"/>
    </font>
    <font>
      <b/>
      <i/>
      <sz val="9"/>
      <color indexed="8"/>
      <name val="Arial"/>
      <family val="2"/>
    </font>
    <font>
      <b/>
      <sz val="9"/>
      <color indexed="63"/>
      <name val="Arial"/>
      <family val="2"/>
    </font>
    <font>
      <b/>
      <sz val="9"/>
      <color indexed="8"/>
      <name val="Arial Rounded MT Bold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Calibri"/>
      <family val="2"/>
    </font>
    <font>
      <sz val="8"/>
      <color indexed="8"/>
      <name val="Calibri"/>
      <family val="2"/>
    </font>
    <font>
      <b/>
      <sz val="11"/>
      <color indexed="9"/>
      <name val="Arial"/>
      <family val="2"/>
    </font>
    <font>
      <sz val="11"/>
      <color indexed="8"/>
      <name val="Arial"/>
      <family val="2"/>
    </font>
    <font>
      <u/>
      <sz val="9"/>
      <color indexed="8"/>
      <name val="Arial"/>
      <family val="2"/>
    </font>
    <font>
      <sz val="11"/>
      <color indexed="9"/>
      <name val="Arial"/>
      <family val="2"/>
    </font>
    <font>
      <b/>
      <vertAlign val="superscript"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6" fontId="2" fillId="0" borderId="0"/>
    <xf numFmtId="0" fontId="13" fillId="0" borderId="0"/>
  </cellStyleXfs>
  <cellXfs count="570">
    <xf numFmtId="0" fontId="0" fillId="0" borderId="0" xfId="0"/>
    <xf numFmtId="0" fontId="8" fillId="2" borderId="0" xfId="0" applyFont="1" applyFill="1" applyBorder="1"/>
    <xf numFmtId="0" fontId="3" fillId="2" borderId="0" xfId="2" applyFont="1" applyFill="1" applyBorder="1" applyAlignment="1"/>
    <xf numFmtId="0" fontId="9" fillId="2" borderId="0" xfId="0" applyFont="1" applyFill="1" applyBorder="1" applyAlignment="1"/>
    <xf numFmtId="0" fontId="3" fillId="2" borderId="0" xfId="2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8" fillId="2" borderId="0" xfId="0" applyFont="1" applyFill="1" applyBorder="1" applyAlignment="1"/>
    <xf numFmtId="0" fontId="4" fillId="2" borderId="0" xfId="2" applyFont="1" applyFill="1" applyBorder="1" applyAlignment="1">
      <alignment horizontal="center" vertical="center"/>
    </xf>
    <xf numFmtId="0" fontId="4" fillId="2" borderId="0" xfId="2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164" fontId="11" fillId="3" borderId="2" xfId="1" applyNumberFormat="1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8" fillId="2" borderId="4" xfId="0" applyFont="1" applyFill="1" applyBorder="1" applyAlignment="1"/>
    <xf numFmtId="0" fontId="3" fillId="2" borderId="0" xfId="2" applyFont="1" applyFill="1" applyBorder="1" applyAlignment="1">
      <alignment vertical="center"/>
    </xf>
    <xf numFmtId="0" fontId="4" fillId="2" borderId="0" xfId="2" applyFont="1" applyFill="1" applyBorder="1" applyAlignment="1"/>
    <xf numFmtId="0" fontId="8" fillId="2" borderId="5" xfId="0" applyFont="1" applyFill="1" applyBorder="1"/>
    <xf numFmtId="0" fontId="3" fillId="2" borderId="4" xfId="0" applyFont="1" applyFill="1" applyBorder="1" applyAlignment="1"/>
    <xf numFmtId="3" fontId="4" fillId="2" borderId="0" xfId="0" applyNumberFormat="1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8" fillId="2" borderId="5" xfId="0" applyFont="1" applyFill="1" applyBorder="1" applyAlignment="1"/>
    <xf numFmtId="0" fontId="3" fillId="2" borderId="4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vertical="top"/>
    </xf>
    <xf numFmtId="0" fontId="4" fillId="2" borderId="4" xfId="0" applyFont="1" applyFill="1" applyBorder="1" applyAlignment="1">
      <alignment horizontal="left" vertical="top"/>
    </xf>
    <xf numFmtId="3" fontId="4" fillId="2" borderId="0" xfId="1" applyNumberFormat="1" applyFont="1" applyFill="1" applyBorder="1" applyAlignment="1" applyProtection="1">
      <alignment vertical="top"/>
      <protection locked="0"/>
    </xf>
    <xf numFmtId="0" fontId="3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3" fontId="5" fillId="2" borderId="0" xfId="0" applyNumberFormat="1" applyFont="1" applyFill="1" applyBorder="1" applyAlignment="1">
      <alignment vertical="top"/>
    </xf>
    <xf numFmtId="3" fontId="4" fillId="2" borderId="0" xfId="0" applyNumberFormat="1" applyFont="1" applyFill="1" applyBorder="1" applyAlignment="1" applyProtection="1">
      <alignment vertical="top"/>
      <protection locked="0"/>
    </xf>
    <xf numFmtId="0" fontId="6" fillId="2" borderId="0" xfId="0" applyFont="1" applyFill="1" applyBorder="1" applyAlignment="1">
      <alignment vertical="top"/>
    </xf>
    <xf numFmtId="0" fontId="6" fillId="2" borderId="4" xfId="0" applyFont="1" applyFill="1" applyBorder="1" applyAlignment="1">
      <alignment horizontal="left" vertical="top"/>
    </xf>
    <xf numFmtId="0" fontId="12" fillId="2" borderId="0" xfId="0" applyFont="1" applyFill="1" applyBorder="1" applyAlignment="1">
      <alignment vertical="top"/>
    </xf>
    <xf numFmtId="0" fontId="8" fillId="2" borderId="4" xfId="0" applyFont="1" applyFill="1" applyBorder="1"/>
    <xf numFmtId="0" fontId="12" fillId="2" borderId="5" xfId="0" applyFont="1" applyFill="1" applyBorder="1" applyAlignment="1">
      <alignment vertical="top"/>
    </xf>
    <xf numFmtId="0" fontId="6" fillId="2" borderId="0" xfId="0" applyFont="1" applyFill="1" applyBorder="1" applyAlignment="1">
      <alignment vertical="top" wrapText="1"/>
    </xf>
    <xf numFmtId="0" fontId="8" fillId="2" borderId="6" xfId="0" applyFont="1" applyFill="1" applyBorder="1"/>
    <xf numFmtId="0" fontId="8" fillId="2" borderId="7" xfId="0" applyFont="1" applyFill="1" applyBorder="1"/>
    <xf numFmtId="0" fontId="8" fillId="2" borderId="7" xfId="0" applyFont="1" applyFill="1" applyBorder="1" applyAlignment="1"/>
    <xf numFmtId="0" fontId="8" fillId="2" borderId="8" xfId="0" applyFont="1" applyFill="1" applyBorder="1"/>
    <xf numFmtId="0" fontId="4" fillId="2" borderId="7" xfId="0" applyFont="1" applyFill="1" applyBorder="1" applyAlignment="1">
      <alignment vertical="top"/>
    </xf>
    <xf numFmtId="0" fontId="4" fillId="2" borderId="7" xfId="0" applyFont="1" applyFill="1" applyBorder="1"/>
    <xf numFmtId="43" fontId="4" fillId="2" borderId="7" xfId="1" applyFont="1" applyFill="1" applyBorder="1"/>
    <xf numFmtId="0" fontId="4" fillId="2" borderId="7" xfId="0" applyFont="1" applyFill="1" applyBorder="1" applyAlignment="1">
      <alignment vertical="center"/>
    </xf>
    <xf numFmtId="0" fontId="4" fillId="2" borderId="7" xfId="0" applyFont="1" applyFill="1" applyBorder="1" applyAlignment="1"/>
    <xf numFmtId="0" fontId="4" fillId="2" borderId="0" xfId="0" applyFont="1" applyFill="1" applyBorder="1"/>
    <xf numFmtId="43" fontId="4" fillId="2" borderId="0" xfId="1" applyFont="1" applyFill="1" applyBorder="1"/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/>
    <xf numFmtId="0" fontId="3" fillId="2" borderId="0" xfId="0" applyFont="1" applyFill="1" applyBorder="1" applyAlignment="1">
      <alignment horizontal="right" vertical="top"/>
    </xf>
    <xf numFmtId="0" fontId="3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/>
    </xf>
    <xf numFmtId="43" fontId="4" fillId="2" borderId="0" xfId="1" applyFont="1" applyFill="1" applyBorder="1" applyAlignment="1">
      <alignment vertical="top"/>
    </xf>
    <xf numFmtId="0" fontId="4" fillId="2" borderId="0" xfId="0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vertical="top"/>
    </xf>
    <xf numFmtId="3" fontId="3" fillId="2" borderId="0" xfId="1" applyNumberFormat="1" applyFont="1" applyFill="1" applyBorder="1" applyAlignment="1" applyProtection="1">
      <alignment vertical="top"/>
    </xf>
    <xf numFmtId="3" fontId="6" fillId="2" borderId="0" xfId="1" applyNumberFormat="1" applyFont="1" applyFill="1" applyBorder="1" applyAlignment="1" applyProtection="1">
      <alignment vertical="top"/>
    </xf>
    <xf numFmtId="0" fontId="3" fillId="2" borderId="7" xfId="0" applyNumberFormat="1" applyFont="1" applyFill="1" applyBorder="1" applyAlignment="1" applyProtection="1">
      <protection locked="0"/>
    </xf>
    <xf numFmtId="0" fontId="4" fillId="2" borderId="0" xfId="0" applyFont="1" applyFill="1" applyBorder="1" applyAlignment="1">
      <alignment horizontal="left" vertical="top"/>
    </xf>
    <xf numFmtId="0" fontId="11" fillId="3" borderId="2" xfId="2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/>
    </xf>
    <xf numFmtId="0" fontId="3" fillId="2" borderId="7" xfId="0" applyNumberFormat="1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6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/>
    </xf>
    <xf numFmtId="0" fontId="4" fillId="2" borderId="7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/>
      <protection locked="0"/>
    </xf>
    <xf numFmtId="0" fontId="8" fillId="0" borderId="0" xfId="0" applyFont="1" applyProtection="1"/>
    <xf numFmtId="0" fontId="8" fillId="2" borderId="0" xfId="0" applyFont="1" applyFill="1" applyBorder="1" applyProtection="1"/>
    <xf numFmtId="0" fontId="8" fillId="2" borderId="0" xfId="0" applyFont="1" applyFill="1" applyProtection="1"/>
    <xf numFmtId="43" fontId="4" fillId="2" borderId="0" xfId="3" applyFont="1" applyFill="1" applyBorder="1" applyProtection="1"/>
    <xf numFmtId="0" fontId="3" fillId="2" borderId="0" xfId="0" applyFont="1" applyFill="1" applyBorder="1" applyAlignment="1" applyProtection="1">
      <alignment vertical="top"/>
    </xf>
    <xf numFmtId="43" fontId="4" fillId="2" borderId="0" xfId="3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right"/>
    </xf>
    <xf numFmtId="0" fontId="3" fillId="2" borderId="0" xfId="0" applyFont="1" applyFill="1" applyBorder="1" applyAlignment="1" applyProtection="1">
      <alignment horizontal="right" vertical="top"/>
    </xf>
    <xf numFmtId="0" fontId="4" fillId="2" borderId="0" xfId="0" applyFont="1" applyFill="1" applyBorder="1" applyAlignment="1" applyProtection="1">
      <alignment wrapText="1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Protection="1"/>
    <xf numFmtId="0" fontId="4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right" vertical="top"/>
    </xf>
    <xf numFmtId="0" fontId="8" fillId="2" borderId="8" xfId="0" applyFont="1" applyFill="1" applyBorder="1" applyProtection="1"/>
    <xf numFmtId="0" fontId="8" fillId="2" borderId="7" xfId="0" applyFont="1" applyFill="1" applyBorder="1" applyAlignment="1" applyProtection="1">
      <alignment vertical="top"/>
    </xf>
    <xf numFmtId="0" fontId="8" fillId="2" borderId="7" xfId="0" applyFont="1" applyFill="1" applyBorder="1" applyAlignment="1" applyProtection="1">
      <alignment horizontal="right" vertical="top"/>
    </xf>
    <xf numFmtId="0" fontId="8" fillId="2" borderId="6" xfId="0" applyFont="1" applyFill="1" applyBorder="1" applyAlignment="1" applyProtection="1">
      <alignment vertical="top"/>
    </xf>
    <xf numFmtId="0" fontId="8" fillId="2" borderId="5" xfId="0" applyFont="1" applyFill="1" applyBorder="1" applyProtection="1"/>
    <xf numFmtId="0" fontId="6" fillId="2" borderId="0" xfId="0" applyFont="1" applyFill="1" applyBorder="1" applyAlignment="1" applyProtection="1">
      <alignment horizontal="left" vertical="top" wrapText="1"/>
    </xf>
    <xf numFmtId="3" fontId="4" fillId="2" borderId="0" xfId="3" applyNumberFormat="1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 wrapText="1"/>
    </xf>
    <xf numFmtId="0" fontId="8" fillId="2" borderId="4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10" fillId="2" borderId="0" xfId="0" applyFont="1" applyFill="1" applyBorder="1" applyAlignment="1" applyProtection="1">
      <alignment vertical="center" wrapText="1"/>
    </xf>
    <xf numFmtId="3" fontId="5" fillId="2" borderId="0" xfId="3" applyNumberFormat="1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 wrapText="1"/>
    </xf>
    <xf numFmtId="0" fontId="3" fillId="2" borderId="0" xfId="0" applyFont="1" applyFill="1" applyBorder="1" applyAlignment="1" applyProtection="1">
      <alignment horizontal="left" vertical="top"/>
    </xf>
    <xf numFmtId="0" fontId="3" fillId="2" borderId="0" xfId="0" applyFont="1" applyFill="1" applyBorder="1" applyAlignment="1" applyProtection="1">
      <alignment horizontal="left" vertical="top" wrapText="1"/>
    </xf>
    <xf numFmtId="3" fontId="3" fillId="2" borderId="0" xfId="3" applyNumberFormat="1" applyFont="1" applyFill="1" applyBorder="1" applyAlignment="1" applyProtection="1">
      <alignment vertical="top"/>
    </xf>
    <xf numFmtId="0" fontId="9" fillId="2" borderId="0" xfId="0" applyFont="1" applyFill="1" applyBorder="1" applyAlignment="1" applyProtection="1">
      <alignment horizontal="right" vertical="top"/>
    </xf>
    <xf numFmtId="0" fontId="9" fillId="2" borderId="4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 wrapText="1"/>
    </xf>
    <xf numFmtId="0" fontId="3" fillId="2" borderId="0" xfId="0" applyFont="1" applyFill="1" applyBorder="1" applyAlignment="1" applyProtection="1">
      <alignment horizontal="left" vertical="top" wrapText="1"/>
    </xf>
    <xf numFmtId="3" fontId="4" fillId="2" borderId="0" xfId="0" applyNumberFormat="1" applyFont="1" applyFill="1" applyBorder="1" applyAlignment="1" applyProtection="1">
      <alignment vertical="top"/>
    </xf>
    <xf numFmtId="0" fontId="8" fillId="2" borderId="0" xfId="0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 wrapText="1"/>
    </xf>
    <xf numFmtId="165" fontId="4" fillId="2" borderId="0" xfId="3" applyNumberFormat="1" applyFont="1" applyFill="1" applyBorder="1" applyAlignment="1" applyProtection="1">
      <alignment vertical="top"/>
    </xf>
    <xf numFmtId="0" fontId="3" fillId="2" borderId="0" xfId="4" applyNumberFormat="1" applyFont="1" applyFill="1" applyBorder="1" applyAlignment="1" applyProtection="1">
      <alignment vertical="center"/>
    </xf>
    <xf numFmtId="0" fontId="3" fillId="2" borderId="0" xfId="4" applyNumberFormat="1" applyFont="1" applyFill="1" applyBorder="1" applyAlignment="1" applyProtection="1">
      <alignment horizontal="right" vertical="top"/>
    </xf>
    <xf numFmtId="0" fontId="3" fillId="2" borderId="4" xfId="4" applyNumberFormat="1" applyFont="1" applyFill="1" applyBorder="1" applyAlignment="1" applyProtection="1">
      <alignment vertical="center"/>
    </xf>
    <xf numFmtId="0" fontId="10" fillId="3" borderId="5" xfId="0" applyFont="1" applyFill="1" applyBorder="1" applyProtection="1"/>
    <xf numFmtId="164" fontId="11" fillId="3" borderId="0" xfId="3" applyNumberFormat="1" applyFont="1" applyFill="1" applyBorder="1" applyAlignment="1" applyProtection="1">
      <alignment horizontal="center"/>
    </xf>
    <xf numFmtId="0" fontId="11" fillId="3" borderId="0" xfId="2" applyFont="1" applyFill="1" applyBorder="1" applyAlignment="1" applyProtection="1">
      <alignment horizontal="center" vertical="center"/>
    </xf>
    <xf numFmtId="0" fontId="11" fillId="3" borderId="0" xfId="2" applyFont="1" applyFill="1" applyBorder="1" applyAlignment="1" applyProtection="1">
      <alignment horizontal="right" vertical="top"/>
    </xf>
    <xf numFmtId="0" fontId="10" fillId="3" borderId="4" xfId="2" applyFont="1" applyFill="1" applyBorder="1" applyAlignment="1" applyProtection="1">
      <alignment horizontal="center" vertical="center"/>
    </xf>
    <xf numFmtId="0" fontId="10" fillId="3" borderId="10" xfId="0" applyFont="1" applyFill="1" applyBorder="1" applyProtection="1"/>
    <xf numFmtId="0" fontId="11" fillId="3" borderId="9" xfId="0" applyFont="1" applyFill="1" applyBorder="1" applyAlignment="1" applyProtection="1">
      <alignment horizontal="centerContinuous"/>
    </xf>
    <xf numFmtId="0" fontId="11" fillId="3" borderId="9" xfId="2" applyFont="1" applyFill="1" applyBorder="1" applyAlignment="1" applyProtection="1">
      <alignment horizontal="center" vertical="center"/>
    </xf>
    <xf numFmtId="0" fontId="11" fillId="3" borderId="9" xfId="2" applyFont="1" applyFill="1" applyBorder="1" applyAlignment="1" applyProtection="1">
      <alignment horizontal="right" vertical="top"/>
    </xf>
    <xf numFmtId="0" fontId="10" fillId="3" borderId="11" xfId="2" applyFont="1" applyFill="1" applyBorder="1" applyAlignment="1" applyProtection="1">
      <alignment horizontal="center" vertical="center"/>
    </xf>
    <xf numFmtId="0" fontId="3" fillId="2" borderId="7" xfId="0" applyNumberFormat="1" applyFont="1" applyFill="1" applyBorder="1" applyAlignment="1" applyProtection="1"/>
    <xf numFmtId="0" fontId="3" fillId="2" borderId="0" xfId="0" applyFont="1" applyFill="1" applyBorder="1" applyAlignment="1" applyProtection="1">
      <alignment horizontal="right"/>
    </xf>
    <xf numFmtId="0" fontId="3" fillId="2" borderId="0" xfId="4" applyNumberFormat="1" applyFont="1" applyFill="1" applyBorder="1" applyAlignment="1" applyProtection="1">
      <alignment horizontal="centerContinuous" vertical="center"/>
    </xf>
    <xf numFmtId="0" fontId="3" fillId="2" borderId="0" xfId="4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/>
    </xf>
    <xf numFmtId="0" fontId="8" fillId="2" borderId="0" xfId="0" applyFont="1" applyFill="1" applyAlignment="1" applyProtection="1"/>
    <xf numFmtId="0" fontId="8" fillId="2" borderId="0" xfId="0" applyFont="1" applyFill="1" applyAlignment="1" applyProtection="1">
      <alignment horizontal="right" vertical="top"/>
    </xf>
    <xf numFmtId="0" fontId="8" fillId="2" borderId="0" xfId="0" applyFont="1" applyFill="1" applyAlignment="1" applyProtection="1">
      <alignment vertical="top"/>
    </xf>
    <xf numFmtId="43" fontId="4" fillId="2" borderId="0" xfId="3" applyFont="1" applyFill="1" applyBorder="1"/>
    <xf numFmtId="43" fontId="4" fillId="2" borderId="0" xfId="3" applyFont="1" applyFill="1" applyBorder="1" applyAlignment="1">
      <alignment vertical="top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vertical="center" wrapText="1"/>
    </xf>
    <xf numFmtId="43" fontId="4" fillId="2" borderId="7" xfId="3" applyFont="1" applyFill="1" applyBorder="1"/>
    <xf numFmtId="0" fontId="4" fillId="2" borderId="7" xfId="0" applyFont="1" applyFill="1" applyBorder="1" applyAlignment="1">
      <alignment vertical="center" wrapText="1"/>
    </xf>
    <xf numFmtId="0" fontId="8" fillId="2" borderId="2" xfId="0" applyFont="1" applyFill="1" applyBorder="1"/>
    <xf numFmtId="3" fontId="4" fillId="2" borderId="7" xfId="3" applyNumberFormat="1" applyFont="1" applyFill="1" applyBorder="1" applyAlignment="1" applyProtection="1">
      <alignment horizontal="right" vertical="top" wrapText="1"/>
      <protection locked="0"/>
    </xf>
    <xf numFmtId="0" fontId="4" fillId="2" borderId="7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vertical="top"/>
    </xf>
    <xf numFmtId="0" fontId="4" fillId="2" borderId="6" xfId="0" applyFont="1" applyFill="1" applyBorder="1" applyAlignment="1">
      <alignment horizontal="left" vertical="top"/>
    </xf>
    <xf numFmtId="3" fontId="4" fillId="2" borderId="0" xfId="3" applyNumberFormat="1" applyFont="1" applyFill="1" applyBorder="1" applyAlignment="1" applyProtection="1">
      <alignment horizontal="right" vertical="top" wrapText="1"/>
      <protection locked="0"/>
    </xf>
    <xf numFmtId="3" fontId="4" fillId="2" borderId="0" xfId="0" applyNumberFormat="1" applyFont="1" applyFill="1" applyBorder="1" applyAlignment="1" applyProtection="1">
      <alignment horizontal="right" vertical="top"/>
    </xf>
    <xf numFmtId="3" fontId="3" fillId="2" borderId="0" xfId="0" applyNumberFormat="1" applyFont="1" applyFill="1" applyBorder="1" applyAlignment="1" applyProtection="1">
      <alignment horizontal="right" vertical="top"/>
    </xf>
    <xf numFmtId="0" fontId="14" fillId="2" borderId="0" xfId="2" applyFont="1" applyFill="1" applyBorder="1" applyAlignment="1" applyProtection="1">
      <alignment horizontal="center"/>
    </xf>
    <xf numFmtId="0" fontId="8" fillId="2" borderId="0" xfId="0" applyFont="1" applyFill="1" applyBorder="1" applyAlignment="1">
      <alignment wrapText="1"/>
    </xf>
    <xf numFmtId="0" fontId="14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vertical="top"/>
    </xf>
    <xf numFmtId="0" fontId="8" fillId="2" borderId="4" xfId="0" applyFont="1" applyFill="1" applyBorder="1" applyAlignment="1">
      <alignment vertical="top"/>
    </xf>
    <xf numFmtId="164" fontId="11" fillId="3" borderId="2" xfId="3" applyNumberFormat="1" applyFont="1" applyFill="1" applyBorder="1" applyAlignment="1">
      <alignment horizontal="right" vertical="center"/>
    </xf>
    <xf numFmtId="0" fontId="15" fillId="3" borderId="1" xfId="0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Continuous"/>
    </xf>
    <xf numFmtId="0" fontId="8" fillId="2" borderId="0" xfId="0" applyFont="1" applyFill="1" applyProtection="1">
      <protection locked="0"/>
    </xf>
    <xf numFmtId="0" fontId="8" fillId="2" borderId="0" xfId="0" applyFont="1" applyFill="1" applyAlignment="1" applyProtection="1">
      <alignment wrapText="1"/>
      <protection locked="0"/>
    </xf>
    <xf numFmtId="0" fontId="8" fillId="2" borderId="0" xfId="0" applyFont="1" applyFill="1" applyAlignment="1" applyProtection="1">
      <alignment horizontal="right"/>
      <protection locked="0"/>
    </xf>
    <xf numFmtId="0" fontId="8" fillId="2" borderId="0" xfId="0" applyFont="1" applyFill="1" applyAlignment="1" applyProtection="1">
      <protection locked="0"/>
    </xf>
    <xf numFmtId="0" fontId="8" fillId="2" borderId="0" xfId="0" applyFont="1" applyFill="1" applyBorder="1" applyProtection="1">
      <protection locked="0"/>
    </xf>
    <xf numFmtId="0" fontId="4" fillId="2" borderId="0" xfId="0" applyFont="1" applyFill="1" applyBorder="1" applyAlignment="1">
      <alignment vertical="top" wrapText="1"/>
    </xf>
    <xf numFmtId="0" fontId="8" fillId="2" borderId="7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 vertical="top"/>
      <protection locked="0"/>
    </xf>
    <xf numFmtId="0" fontId="8" fillId="2" borderId="0" xfId="0" applyFont="1" applyFill="1" applyAlignment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/>
    </xf>
    <xf numFmtId="0" fontId="8" fillId="2" borderId="8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6" xfId="0" applyFont="1" applyFill="1" applyBorder="1" applyAlignment="1">
      <alignment horizontal="center" vertical="top"/>
    </xf>
    <xf numFmtId="0" fontId="9" fillId="2" borderId="5" xfId="0" applyFont="1" applyFill="1" applyBorder="1" applyAlignment="1">
      <alignment vertical="top"/>
    </xf>
    <xf numFmtId="3" fontId="9" fillId="2" borderId="0" xfId="3" applyNumberFormat="1" applyFont="1" applyFill="1" applyBorder="1" applyAlignment="1">
      <alignment vertical="top"/>
    </xf>
    <xf numFmtId="0" fontId="9" fillId="2" borderId="0" xfId="0" applyFont="1" applyFill="1" applyBorder="1" applyAlignment="1">
      <alignment horizontal="left" vertical="top"/>
    </xf>
    <xf numFmtId="0" fontId="9" fillId="2" borderId="4" xfId="0" applyFont="1" applyFill="1" applyBorder="1" applyAlignment="1">
      <alignment vertical="top"/>
    </xf>
    <xf numFmtId="3" fontId="8" fillId="2" borderId="0" xfId="0" applyNumberFormat="1" applyFont="1" applyFill="1" applyBorder="1" applyAlignment="1">
      <alignment vertical="top"/>
    </xf>
    <xf numFmtId="3" fontId="8" fillId="2" borderId="0" xfId="3" applyNumberFormat="1" applyFont="1" applyFill="1" applyBorder="1" applyAlignment="1">
      <alignment vertical="top"/>
    </xf>
    <xf numFmtId="0" fontId="8" fillId="2" borderId="0" xfId="0" applyFont="1" applyFill="1" applyBorder="1" applyAlignment="1">
      <alignment horizontal="left" vertical="top"/>
    </xf>
    <xf numFmtId="3" fontId="4" fillId="2" borderId="0" xfId="3" applyNumberFormat="1" applyFont="1" applyFill="1" applyBorder="1" applyAlignment="1">
      <alignment vertical="top"/>
    </xf>
    <xf numFmtId="3" fontId="4" fillId="2" borderId="0" xfId="3" applyNumberFormat="1" applyFont="1" applyFill="1" applyBorder="1" applyAlignment="1" applyProtection="1">
      <alignment vertical="top"/>
      <protection locked="0"/>
    </xf>
    <xf numFmtId="0" fontId="8" fillId="2" borderId="0" xfId="0" applyFont="1" applyFill="1" applyBorder="1" applyAlignment="1">
      <alignment horizontal="left" vertical="top"/>
    </xf>
    <xf numFmtId="0" fontId="16" fillId="2" borderId="5" xfId="0" applyFont="1" applyFill="1" applyBorder="1" applyAlignment="1">
      <alignment vertical="top"/>
    </xf>
    <xf numFmtId="0" fontId="16" fillId="2" borderId="4" xfId="0" applyFont="1" applyFill="1" applyBorder="1" applyAlignment="1">
      <alignment vertical="top"/>
    </xf>
    <xf numFmtId="0" fontId="8" fillId="2" borderId="0" xfId="0" applyFont="1" applyFill="1"/>
    <xf numFmtId="3" fontId="9" fillId="2" borderId="0" xfId="0" applyNumberFormat="1" applyFont="1" applyFill="1" applyBorder="1" applyAlignment="1">
      <alignment vertical="top"/>
    </xf>
    <xf numFmtId="0" fontId="9" fillId="2" borderId="0" xfId="0" applyFont="1" applyFill="1" applyBorder="1" applyAlignment="1">
      <alignment vertical="top"/>
    </xf>
    <xf numFmtId="0" fontId="3" fillId="2" borderId="5" xfId="4" applyNumberFormat="1" applyFont="1" applyFill="1" applyBorder="1" applyAlignment="1">
      <alignment horizontal="center" vertical="top"/>
    </xf>
    <xf numFmtId="0" fontId="3" fillId="2" borderId="0" xfId="4" applyNumberFormat="1" applyFont="1" applyFill="1" applyBorder="1" applyAlignment="1">
      <alignment horizontal="center" vertical="top"/>
    </xf>
    <xf numFmtId="0" fontId="3" fillId="2" borderId="4" xfId="4" applyNumberFormat="1" applyFont="1" applyFill="1" applyBorder="1" applyAlignment="1">
      <alignment horizontal="center" vertical="top"/>
    </xf>
    <xf numFmtId="0" fontId="3" fillId="2" borderId="5" xfId="4" applyNumberFormat="1" applyFont="1" applyFill="1" applyBorder="1" applyAlignment="1">
      <alignment horizontal="center" vertical="center"/>
    </xf>
    <xf numFmtId="0" fontId="3" fillId="2" borderId="0" xfId="4" applyNumberFormat="1" applyFont="1" applyFill="1" applyBorder="1" applyAlignment="1">
      <alignment horizontal="center" vertical="center"/>
    </xf>
    <xf numFmtId="0" fontId="3" fillId="2" borderId="4" xfId="4" applyNumberFormat="1" applyFont="1" applyFill="1" applyBorder="1" applyAlignment="1">
      <alignment horizontal="center" vertical="center"/>
    </xf>
    <xf numFmtId="0" fontId="11" fillId="2" borderId="0" xfId="0" applyFont="1" applyFill="1" applyBorder="1"/>
    <xf numFmtId="0" fontId="11" fillId="3" borderId="8" xfId="2" applyFont="1" applyFill="1" applyBorder="1" applyAlignment="1">
      <alignment horizontal="center" vertical="center" wrapText="1"/>
    </xf>
    <xf numFmtId="0" fontId="11" fillId="3" borderId="7" xfId="2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7" xfId="2" applyFont="1" applyFill="1" applyBorder="1" applyAlignment="1">
      <alignment horizontal="center" vertical="center" wrapText="1"/>
    </xf>
    <xf numFmtId="0" fontId="11" fillId="3" borderId="6" xfId="2" applyFont="1" applyFill="1" applyBorder="1" applyAlignment="1">
      <alignment horizontal="center" vertical="center" wrapText="1"/>
    </xf>
    <xf numFmtId="0" fontId="11" fillId="3" borderId="10" xfId="2" applyFont="1" applyFill="1" applyBorder="1" applyAlignment="1">
      <alignment horizontal="center" vertical="center" wrapText="1"/>
    </xf>
    <xf numFmtId="0" fontId="11" fillId="3" borderId="9" xfId="2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1" fillId="3" borderId="9" xfId="2" applyFont="1" applyFill="1" applyBorder="1" applyAlignment="1">
      <alignment horizontal="center" vertical="center" wrapText="1"/>
    </xf>
    <xf numFmtId="0" fontId="11" fillId="3" borderId="11" xfId="2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 applyProtection="1">
      <alignment horizontal="left"/>
    </xf>
    <xf numFmtId="0" fontId="4" fillId="2" borderId="7" xfId="0" applyNumberFormat="1" applyFont="1" applyFill="1" applyBorder="1" applyAlignment="1" applyProtection="1">
      <protection locked="0"/>
    </xf>
    <xf numFmtId="0" fontId="3" fillId="2" borderId="0" xfId="4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/>
    <xf numFmtId="0" fontId="3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4" fillId="2" borderId="0" xfId="0" applyFont="1" applyFill="1" applyBorder="1" applyAlignment="1" applyProtection="1"/>
    <xf numFmtId="3" fontId="3" fillId="2" borderId="0" xfId="0" applyNumberFormat="1" applyFont="1" applyFill="1" applyBorder="1" applyAlignment="1" applyProtection="1">
      <alignment vertical="center"/>
    </xf>
    <xf numFmtId="3" fontId="3" fillId="2" borderId="0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top"/>
    </xf>
    <xf numFmtId="0" fontId="16" fillId="2" borderId="8" xfId="0" applyFont="1" applyFill="1" applyBorder="1" applyAlignment="1" applyProtection="1">
      <alignment vertical="top"/>
    </xf>
    <xf numFmtId="3" fontId="6" fillId="2" borderId="7" xfId="0" applyNumberFormat="1" applyFont="1" applyFill="1" applyBorder="1" applyAlignment="1" applyProtection="1">
      <alignment horizontal="right" vertical="top"/>
    </xf>
    <xf numFmtId="3" fontId="6" fillId="2" borderId="7" xfId="0" applyNumberFormat="1" applyFont="1" applyFill="1" applyBorder="1" applyAlignment="1" applyProtection="1">
      <alignment horizontal="center" vertical="top"/>
    </xf>
    <xf numFmtId="0" fontId="6" fillId="2" borderId="7" xfId="0" applyFont="1" applyFill="1" applyBorder="1" applyAlignment="1" applyProtection="1">
      <alignment vertical="top"/>
    </xf>
    <xf numFmtId="0" fontId="6" fillId="2" borderId="7" xfId="0" applyFont="1" applyFill="1" applyBorder="1" applyAlignment="1" applyProtection="1">
      <alignment horizontal="left" vertical="top"/>
    </xf>
    <xf numFmtId="0" fontId="16" fillId="2" borderId="6" xfId="0" applyFont="1" applyFill="1" applyBorder="1" applyAlignment="1" applyProtection="1"/>
    <xf numFmtId="0" fontId="8" fillId="2" borderId="5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horizontal="center" vertical="top"/>
    </xf>
    <xf numFmtId="0" fontId="14" fillId="2" borderId="0" xfId="0" applyFont="1" applyFill="1" applyBorder="1" applyAlignment="1" applyProtection="1">
      <alignment vertical="top"/>
    </xf>
    <xf numFmtId="0" fontId="8" fillId="2" borderId="4" xfId="0" applyFont="1" applyFill="1" applyBorder="1" applyAlignment="1" applyProtection="1"/>
    <xf numFmtId="3" fontId="3" fillId="2" borderId="0" xfId="0" applyNumberFormat="1" applyFont="1" applyFill="1" applyBorder="1" applyAlignment="1" applyProtection="1">
      <alignment horizontal="right" vertical="top"/>
      <protection locked="0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0" fontId="3" fillId="2" borderId="0" xfId="0" applyFont="1" applyFill="1" applyBorder="1" applyAlignment="1" applyProtection="1">
      <alignment horizontal="left" vertical="top"/>
    </xf>
    <xf numFmtId="0" fontId="16" fillId="2" borderId="5" xfId="0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3" fontId="6" fillId="2" borderId="0" xfId="0" applyNumberFormat="1" applyFont="1" applyFill="1" applyBorder="1" applyAlignment="1" applyProtection="1">
      <alignment horizontal="center" vertical="top"/>
    </xf>
    <xf numFmtId="0" fontId="6" fillId="2" borderId="0" xfId="0" applyFont="1" applyFill="1" applyBorder="1" applyAlignment="1" applyProtection="1">
      <alignment horizontal="left" vertical="top"/>
    </xf>
    <xf numFmtId="0" fontId="16" fillId="2" borderId="4" xfId="0" applyFont="1" applyFill="1" applyBorder="1" applyAlignment="1" applyProtection="1"/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9" fillId="2" borderId="5" xfId="0" applyFont="1" applyFill="1" applyBorder="1" applyAlignment="1" applyProtection="1">
      <alignment vertical="top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0" fontId="9" fillId="2" borderId="4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vertical="top"/>
      <protection locked="0"/>
    </xf>
    <xf numFmtId="0" fontId="8" fillId="2" borderId="0" xfId="0" applyFont="1" applyFill="1" applyBorder="1" applyAlignment="1" applyProtection="1">
      <alignment vertical="top"/>
    </xf>
    <xf numFmtId="3" fontId="6" fillId="2" borderId="0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NumberFormat="1" applyFont="1" applyFill="1" applyBorder="1" applyAlignment="1" applyProtection="1">
      <alignment horizontal="right" vertical="top"/>
      <protection locked="0"/>
    </xf>
    <xf numFmtId="0" fontId="3" fillId="2" borderId="0" xfId="0" applyFont="1" applyFill="1" applyBorder="1" applyAlignment="1" applyProtection="1">
      <alignment horizontal="right" vertical="top"/>
      <protection locked="0"/>
    </xf>
    <xf numFmtId="0" fontId="3" fillId="2" borderId="0" xfId="0" applyFont="1" applyFill="1" applyBorder="1" applyAlignment="1" applyProtection="1">
      <alignment horizontal="center" vertical="top"/>
      <protection locked="0"/>
    </xf>
    <xf numFmtId="0" fontId="3" fillId="2" borderId="5" xfId="0" applyFont="1" applyFill="1" applyBorder="1" applyAlignment="1" applyProtection="1">
      <alignment vertical="top"/>
    </xf>
    <xf numFmtId="0" fontId="3" fillId="2" borderId="5" xfId="4" applyNumberFormat="1" applyFont="1" applyFill="1" applyBorder="1" applyAlignment="1" applyProtection="1">
      <alignment vertical="top"/>
    </xf>
    <xf numFmtId="0" fontId="3" fillId="2" borderId="0" xfId="4" applyNumberFormat="1" applyFont="1" applyFill="1" applyBorder="1" applyAlignment="1" applyProtection="1">
      <alignment vertical="top"/>
    </xf>
    <xf numFmtId="0" fontId="3" fillId="2" borderId="5" xfId="4" applyNumberFormat="1" applyFont="1" applyFill="1" applyBorder="1" applyAlignment="1" applyProtection="1">
      <alignment horizontal="center" vertical="top"/>
    </xf>
    <xf numFmtId="0" fontId="3" fillId="2" borderId="0" xfId="4" applyNumberFormat="1" applyFont="1" applyFill="1" applyBorder="1" applyAlignment="1" applyProtection="1">
      <alignment horizontal="center" vertical="top"/>
    </xf>
    <xf numFmtId="0" fontId="3" fillId="2" borderId="5" xfId="4" applyNumberFormat="1" applyFont="1" applyFill="1" applyBorder="1" applyAlignment="1" applyProtection="1">
      <alignment horizontal="center" vertical="center"/>
    </xf>
    <xf numFmtId="0" fontId="3" fillId="2" borderId="4" xfId="4" applyNumberFormat="1" applyFont="1" applyFill="1" applyBorder="1" applyAlignment="1" applyProtection="1">
      <alignment horizontal="centerContinuous" vertical="center"/>
    </xf>
    <xf numFmtId="0" fontId="11" fillId="3" borderId="3" xfId="2" applyFont="1" applyFill="1" applyBorder="1" applyAlignment="1" applyProtection="1">
      <alignment horizontal="center" vertical="center" wrapText="1"/>
    </xf>
    <xf numFmtId="0" fontId="11" fillId="3" borderId="2" xfId="2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0" fontId="11" fillId="3" borderId="2" xfId="2" applyFont="1" applyFill="1" applyBorder="1" applyAlignment="1" applyProtection="1">
      <alignment horizontal="center" vertical="center"/>
    </xf>
    <xf numFmtId="0" fontId="11" fillId="3" borderId="1" xfId="2" applyFont="1" applyFill="1" applyBorder="1" applyAlignment="1" applyProtection="1">
      <alignment horizontal="center" vertical="center" wrapText="1"/>
    </xf>
    <xf numFmtId="166" fontId="4" fillId="2" borderId="0" xfId="4" applyFont="1" applyFill="1" applyBorder="1" applyProtection="1"/>
    <xf numFmtId="0" fontId="3" fillId="2" borderId="0" xfId="0" applyFont="1" applyFill="1" applyBorder="1" applyAlignment="1" applyProtection="1">
      <alignment horizontal="centerContinuous"/>
    </xf>
    <xf numFmtId="0" fontId="3" fillId="2" borderId="0" xfId="2" applyFont="1" applyFill="1" applyBorder="1" applyAlignment="1" applyProtection="1"/>
    <xf numFmtId="0" fontId="3" fillId="2" borderId="0" xfId="2" applyFont="1" applyFill="1" applyBorder="1" applyAlignment="1" applyProtection="1">
      <alignment horizontal="center"/>
    </xf>
    <xf numFmtId="0" fontId="4" fillId="2" borderId="0" xfId="0" applyNumberFormat="1" applyFont="1" applyFill="1" applyBorder="1" applyAlignment="1" applyProtection="1">
      <alignment horizontal="left"/>
    </xf>
    <xf numFmtId="0" fontId="4" fillId="2" borderId="7" xfId="0" applyNumberFormat="1" applyFont="1" applyFill="1" applyBorder="1" applyAlignment="1" applyProtection="1"/>
    <xf numFmtId="164" fontId="11" fillId="3" borderId="1" xfId="3" applyNumberFormat="1" applyFont="1" applyFill="1" applyBorder="1" applyAlignment="1">
      <alignment horizontal="center" vertical="center" wrapText="1"/>
    </xf>
    <xf numFmtId="164" fontId="11" fillId="3" borderId="2" xfId="3" applyNumberFormat="1" applyFont="1" applyFill="1" applyBorder="1" applyAlignment="1">
      <alignment horizontal="center" vertical="center" wrapText="1"/>
    </xf>
    <xf numFmtId="164" fontId="11" fillId="3" borderId="3" xfId="3" applyNumberFormat="1" applyFont="1" applyFill="1" applyBorder="1" applyAlignment="1">
      <alignment horizontal="center" vertical="center" wrapText="1"/>
    </xf>
    <xf numFmtId="0" fontId="3" fillId="2" borderId="4" xfId="4" applyNumberFormat="1" applyFont="1" applyFill="1" applyBorder="1" applyAlignment="1">
      <alignment horizontal="centerContinuous" vertical="center"/>
    </xf>
    <xf numFmtId="0" fontId="3" fillId="2" borderId="5" xfId="4" applyNumberFormat="1" applyFont="1" applyFill="1" applyBorder="1" applyAlignment="1">
      <alignment horizontal="centerContinuous" vertical="center"/>
    </xf>
    <xf numFmtId="0" fontId="17" fillId="2" borderId="0" xfId="0" applyFont="1" applyFill="1" applyBorder="1" applyAlignment="1">
      <alignment horizontal="left" vertical="top"/>
    </xf>
    <xf numFmtId="165" fontId="4" fillId="2" borderId="0" xfId="3" applyNumberFormat="1" applyFont="1" applyFill="1" applyBorder="1" applyAlignment="1">
      <alignment vertical="top"/>
    </xf>
    <xf numFmtId="0" fontId="3" fillId="2" borderId="5" xfId="0" applyFont="1" applyFill="1" applyBorder="1" applyAlignment="1">
      <alignment vertical="top" wrapText="1"/>
    </xf>
    <xf numFmtId="3" fontId="9" fillId="2" borderId="0" xfId="0" applyNumberFormat="1" applyFont="1" applyFill="1" applyBorder="1" applyAlignment="1" applyProtection="1">
      <alignment horizontal="right" vertical="top"/>
      <protection locked="0"/>
    </xf>
    <xf numFmtId="0" fontId="9" fillId="2" borderId="0" xfId="0" applyFont="1" applyFill="1" applyBorder="1" applyAlignment="1">
      <alignment horizontal="left" vertical="top" wrapText="1"/>
    </xf>
    <xf numFmtId="3" fontId="8" fillId="2" borderId="0" xfId="0" applyNumberFormat="1" applyFont="1" applyFill="1" applyBorder="1" applyAlignment="1">
      <alignment horizontal="right" vertical="top"/>
    </xf>
    <xf numFmtId="0" fontId="9" fillId="2" borderId="0" xfId="0" applyFont="1" applyFill="1" applyBorder="1" applyAlignment="1">
      <alignment horizontal="left" vertical="top" wrapText="1"/>
    </xf>
    <xf numFmtId="3" fontId="9" fillId="2" borderId="0" xfId="0" applyNumberFormat="1" applyFont="1" applyFill="1" applyBorder="1" applyAlignment="1">
      <alignment horizontal="right" vertical="top"/>
    </xf>
    <xf numFmtId="3" fontId="8" fillId="2" borderId="0" xfId="0" applyNumberFormat="1" applyFont="1" applyFill="1" applyBorder="1" applyAlignment="1" applyProtection="1">
      <alignment horizontal="right" vertical="top"/>
      <protection locked="0"/>
    </xf>
    <xf numFmtId="3" fontId="18" fillId="2" borderId="0" xfId="0" applyNumberFormat="1" applyFont="1" applyFill="1" applyBorder="1" applyAlignment="1">
      <alignment horizontal="right" vertical="top"/>
    </xf>
    <xf numFmtId="0" fontId="3" fillId="2" borderId="12" xfId="0" applyFont="1" applyFill="1" applyBorder="1" applyAlignment="1">
      <alignment horizontal="left" vertical="top"/>
    </xf>
    <xf numFmtId="3" fontId="18" fillId="2" borderId="12" xfId="0" applyNumberFormat="1" applyFont="1" applyFill="1" applyBorder="1" applyAlignment="1">
      <alignment horizontal="right" vertical="top"/>
    </xf>
    <xf numFmtId="0" fontId="9" fillId="2" borderId="6" xfId="0" applyFont="1" applyFill="1" applyBorder="1" applyAlignment="1">
      <alignment vertical="top"/>
    </xf>
    <xf numFmtId="0" fontId="3" fillId="2" borderId="7" xfId="0" applyFont="1" applyFill="1" applyBorder="1" applyAlignment="1">
      <alignment horizontal="left" vertical="top"/>
    </xf>
    <xf numFmtId="3" fontId="9" fillId="0" borderId="7" xfId="0" applyNumberFormat="1" applyFont="1" applyFill="1" applyBorder="1" applyAlignment="1">
      <alignment horizontal="right" vertical="top"/>
    </xf>
    <xf numFmtId="3" fontId="9" fillId="2" borderId="7" xfId="0" applyNumberFormat="1" applyFont="1" applyFill="1" applyBorder="1" applyAlignment="1">
      <alignment horizontal="right" vertical="top"/>
    </xf>
    <xf numFmtId="0" fontId="3" fillId="2" borderId="8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3" fillId="2" borderId="2" xfId="0" applyFont="1" applyFill="1" applyBorder="1" applyAlignment="1">
      <alignment vertical="top" wrapText="1"/>
    </xf>
    <xf numFmtId="0" fontId="4" fillId="2" borderId="0" xfId="0" applyFont="1" applyFill="1" applyAlignment="1">
      <alignment wrapText="1"/>
    </xf>
    <xf numFmtId="0" fontId="8" fillId="2" borderId="0" xfId="0" applyFont="1" applyFill="1" applyBorder="1" applyAlignment="1">
      <alignment horizontal="centerContinuous"/>
    </xf>
    <xf numFmtId="0" fontId="3" fillId="2" borderId="0" xfId="2" applyFont="1" applyFill="1" applyBorder="1" applyAlignment="1">
      <alignment horizontal="center" vertical="top"/>
    </xf>
    <xf numFmtId="0" fontId="4" fillId="2" borderId="0" xfId="2" applyFont="1" applyFill="1" applyBorder="1" applyAlignment="1">
      <alignment horizontal="centerContinuous" vertical="center"/>
    </xf>
    <xf numFmtId="0" fontId="4" fillId="2" borderId="0" xfId="2" applyFont="1" applyFill="1" applyBorder="1" applyAlignment="1">
      <alignment horizontal="center" vertical="top"/>
    </xf>
    <xf numFmtId="0" fontId="10" fillId="2" borderId="0" xfId="0" applyFont="1" applyFill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64" fontId="11" fillId="3" borderId="2" xfId="3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vertical="center"/>
    </xf>
    <xf numFmtId="0" fontId="10" fillId="3" borderId="3" xfId="0" applyFont="1" applyFill="1" applyBorder="1"/>
    <xf numFmtId="0" fontId="4" fillId="2" borderId="0" xfId="2" applyFont="1" applyFill="1" applyBorder="1" applyAlignment="1">
      <alignment vertical="top"/>
    </xf>
    <xf numFmtId="0" fontId="3" fillId="2" borderId="4" xfId="2" applyFont="1" applyFill="1" applyBorder="1" applyAlignment="1">
      <alignment horizontal="left" vertical="top"/>
    </xf>
    <xf numFmtId="0" fontId="3" fillId="2" borderId="0" xfId="2" applyFont="1" applyFill="1" applyBorder="1" applyAlignment="1">
      <alignment horizontal="left" vertical="top"/>
    </xf>
    <xf numFmtId="3" fontId="4" fillId="2" borderId="0" xfId="2" applyNumberFormat="1" applyFont="1" applyFill="1" applyBorder="1" applyAlignment="1">
      <alignment vertical="top"/>
    </xf>
    <xf numFmtId="3" fontId="3" fillId="2" borderId="0" xfId="2" applyNumberFormat="1" applyFont="1" applyFill="1" applyBorder="1" applyAlignment="1">
      <alignment vertical="top"/>
    </xf>
    <xf numFmtId="0" fontId="4" fillId="2" borderId="0" xfId="2" applyFont="1" applyFill="1" applyBorder="1" applyAlignment="1">
      <alignment horizontal="left" vertical="top" wrapText="1"/>
    </xf>
    <xf numFmtId="3" fontId="4" fillId="2" borderId="0" xfId="2" applyNumberFormat="1" applyFont="1" applyFill="1" applyBorder="1" applyAlignment="1" applyProtection="1">
      <alignment vertical="top"/>
      <protection locked="0"/>
    </xf>
    <xf numFmtId="0" fontId="4" fillId="2" borderId="0" xfId="2" applyFont="1" applyFill="1" applyBorder="1" applyAlignment="1">
      <alignment horizontal="left" vertical="top"/>
    </xf>
    <xf numFmtId="0" fontId="4" fillId="2" borderId="0" xfId="2" applyFont="1" applyFill="1" applyBorder="1" applyAlignment="1">
      <alignment horizontal="left" vertical="top"/>
    </xf>
    <xf numFmtId="0" fontId="3" fillId="2" borderId="0" xfId="2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3" fontId="3" fillId="2" borderId="0" xfId="2" applyNumberFormat="1" applyFont="1" applyFill="1" applyBorder="1" applyAlignment="1">
      <alignment horizontal="right" vertical="top" wrapText="1"/>
    </xf>
    <xf numFmtId="0" fontId="3" fillId="2" borderId="0" xfId="2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3" fillId="2" borderId="0" xfId="2" applyFont="1" applyFill="1" applyBorder="1" applyAlignment="1">
      <alignment horizontal="left" vertical="top" wrapText="1"/>
    </xf>
    <xf numFmtId="3" fontId="3" fillId="2" borderId="0" xfId="2" applyNumberFormat="1" applyFont="1" applyFill="1" applyBorder="1" applyAlignment="1" applyProtection="1">
      <alignment horizontal="right" vertical="top" wrapText="1"/>
      <protection locked="0"/>
    </xf>
    <xf numFmtId="3" fontId="3" fillId="2" borderId="0" xfId="2" applyNumberFormat="1" applyFont="1" applyFill="1" applyBorder="1" applyAlignment="1" applyProtection="1">
      <alignment horizontal="right" vertical="top" wrapText="1"/>
    </xf>
    <xf numFmtId="0" fontId="8" fillId="2" borderId="6" xfId="0" applyFont="1" applyFill="1" applyBorder="1" applyAlignment="1">
      <alignment vertical="top"/>
    </xf>
    <xf numFmtId="0" fontId="3" fillId="2" borderId="7" xfId="2" applyFont="1" applyFill="1" applyBorder="1" applyAlignment="1">
      <alignment vertical="top"/>
    </xf>
    <xf numFmtId="3" fontId="4" fillId="2" borderId="7" xfId="2" applyNumberFormat="1" applyFont="1" applyFill="1" applyBorder="1" applyAlignment="1">
      <alignment vertical="top"/>
    </xf>
    <xf numFmtId="43" fontId="4" fillId="2" borderId="7" xfId="3" applyFont="1" applyFill="1" applyBorder="1" applyAlignment="1" applyProtection="1">
      <alignment horizontal="center"/>
      <protection locked="0"/>
    </xf>
    <xf numFmtId="37" fontId="11" fillId="3" borderId="11" xfId="3" applyNumberFormat="1" applyFont="1" applyFill="1" applyBorder="1" applyAlignment="1" applyProtection="1">
      <alignment horizontal="center"/>
    </xf>
    <xf numFmtId="37" fontId="11" fillId="3" borderId="9" xfId="3" applyNumberFormat="1" applyFont="1" applyFill="1" applyBorder="1" applyAlignment="1" applyProtection="1">
      <alignment horizontal="center"/>
    </xf>
    <xf numFmtId="37" fontId="11" fillId="3" borderId="10" xfId="3" applyNumberFormat="1" applyFont="1" applyFill="1" applyBorder="1" applyAlignment="1" applyProtection="1">
      <alignment horizontal="center"/>
    </xf>
    <xf numFmtId="37" fontId="11" fillId="3" borderId="4" xfId="3" applyNumberFormat="1" applyFont="1" applyFill="1" applyBorder="1" applyAlignment="1" applyProtection="1">
      <alignment horizontal="center"/>
      <protection locked="0"/>
    </xf>
    <xf numFmtId="37" fontId="11" fillId="3" borderId="0" xfId="3" applyNumberFormat="1" applyFont="1" applyFill="1" applyBorder="1" applyAlignment="1" applyProtection="1">
      <alignment horizontal="center"/>
      <protection locked="0"/>
    </xf>
    <xf numFmtId="37" fontId="11" fillId="3" borderId="5" xfId="3" applyNumberFormat="1" applyFont="1" applyFill="1" applyBorder="1" applyAlignment="1" applyProtection="1">
      <alignment horizontal="center"/>
      <protection locked="0"/>
    </xf>
    <xf numFmtId="37" fontId="11" fillId="3" borderId="4" xfId="3" applyNumberFormat="1" applyFont="1" applyFill="1" applyBorder="1" applyAlignment="1" applyProtection="1">
      <alignment horizontal="center"/>
    </xf>
    <xf numFmtId="37" fontId="11" fillId="3" borderId="0" xfId="3" applyNumberFormat="1" applyFont="1" applyFill="1" applyBorder="1" applyAlignment="1" applyProtection="1">
      <alignment horizontal="center"/>
    </xf>
    <xf numFmtId="37" fontId="11" fillId="3" borderId="5" xfId="3" applyNumberFormat="1" applyFont="1" applyFill="1" applyBorder="1" applyAlignment="1" applyProtection="1">
      <alignment horizontal="center"/>
    </xf>
    <xf numFmtId="37" fontId="11" fillId="3" borderId="6" xfId="3" applyNumberFormat="1" applyFont="1" applyFill="1" applyBorder="1" applyAlignment="1" applyProtection="1">
      <alignment horizontal="center"/>
    </xf>
    <xf numFmtId="37" fontId="11" fillId="3" borderId="7" xfId="3" applyNumberFormat="1" applyFont="1" applyFill="1" applyBorder="1" applyAlignment="1" applyProtection="1">
      <alignment horizontal="center"/>
    </xf>
    <xf numFmtId="37" fontId="11" fillId="3" borderId="8" xfId="3" applyNumberFormat="1" applyFont="1" applyFill="1" applyBorder="1" applyAlignment="1" applyProtection="1">
      <alignment horizontal="center"/>
    </xf>
    <xf numFmtId="0" fontId="19" fillId="2" borderId="0" xfId="5" applyFont="1" applyFill="1"/>
    <xf numFmtId="0" fontId="20" fillId="2" borderId="0" xfId="0" applyFont="1" applyFill="1"/>
    <xf numFmtId="0" fontId="19" fillId="2" borderId="0" xfId="5" applyFont="1" applyFill="1" applyAlignment="1">
      <alignment horizontal="center"/>
    </xf>
    <xf numFmtId="37" fontId="11" fillId="3" borderId="0" xfId="3" applyNumberFormat="1" applyFont="1" applyFill="1" applyBorder="1" applyAlignment="1" applyProtection="1">
      <alignment horizontal="center" vertical="center" wrapText="1"/>
    </xf>
    <xf numFmtId="37" fontId="11" fillId="3" borderId="0" xfId="3" applyNumberFormat="1" applyFont="1" applyFill="1" applyBorder="1" applyAlignment="1" applyProtection="1">
      <alignment horizontal="center" vertical="center"/>
    </xf>
    <xf numFmtId="37" fontId="11" fillId="3" borderId="1" xfId="3" applyNumberFormat="1" applyFont="1" applyFill="1" applyBorder="1" applyAlignment="1" applyProtection="1">
      <alignment horizontal="center"/>
    </xf>
    <xf numFmtId="37" fontId="11" fillId="3" borderId="2" xfId="3" applyNumberFormat="1" applyFont="1" applyFill="1" applyBorder="1" applyAlignment="1" applyProtection="1">
      <alignment horizontal="center"/>
    </xf>
    <xf numFmtId="37" fontId="11" fillId="3" borderId="3" xfId="3" applyNumberFormat="1" applyFont="1" applyFill="1" applyBorder="1" applyAlignment="1" applyProtection="1">
      <alignment horizontal="center"/>
    </xf>
    <xf numFmtId="37" fontId="11" fillId="3" borderId="13" xfId="3" applyNumberFormat="1" applyFont="1" applyFill="1" applyBorder="1" applyAlignment="1" applyProtection="1">
      <alignment horizontal="center" vertical="center" wrapText="1"/>
    </xf>
    <xf numFmtId="37" fontId="11" fillId="3" borderId="13" xfId="3" applyNumberFormat="1" applyFont="1" applyFill="1" applyBorder="1" applyAlignment="1" applyProtection="1">
      <alignment horizontal="center" vertical="center"/>
    </xf>
    <xf numFmtId="37" fontId="11" fillId="3" borderId="13" xfId="3" applyNumberFormat="1" applyFont="1" applyFill="1" applyBorder="1" applyAlignment="1" applyProtection="1">
      <alignment horizontal="center" wrapText="1"/>
    </xf>
    <xf numFmtId="37" fontId="11" fillId="3" borderId="7" xfId="3" applyNumberFormat="1" applyFont="1" applyFill="1" applyBorder="1" applyAlignment="1" applyProtection="1">
      <alignment horizontal="center" vertical="center"/>
    </xf>
    <xf numFmtId="37" fontId="11" fillId="3" borderId="13" xfId="3" applyNumberFormat="1" applyFont="1" applyFill="1" applyBorder="1" applyAlignment="1" applyProtection="1">
      <alignment horizontal="center"/>
    </xf>
    <xf numFmtId="0" fontId="8" fillId="2" borderId="11" xfId="5" applyFont="1" applyFill="1" applyBorder="1"/>
    <xf numFmtId="0" fontId="8" fillId="2" borderId="9" xfId="5" applyFont="1" applyFill="1" applyBorder="1"/>
    <xf numFmtId="0" fontId="8" fillId="2" borderId="10" xfId="5" applyFont="1" applyFill="1" applyBorder="1"/>
    <xf numFmtId="0" fontId="8" fillId="2" borderId="10" xfId="5" applyFont="1" applyFill="1" applyBorder="1" applyAlignment="1">
      <alignment horizontal="center"/>
    </xf>
    <xf numFmtId="0" fontId="8" fillId="2" borderId="14" xfId="5" applyFont="1" applyFill="1" applyBorder="1" applyAlignment="1">
      <alignment horizont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167" fontId="8" fillId="2" borderId="5" xfId="3" applyNumberFormat="1" applyFont="1" applyFill="1" applyBorder="1" applyAlignment="1" applyProtection="1">
      <alignment horizontal="right"/>
      <protection locked="0"/>
    </xf>
    <xf numFmtId="167" fontId="8" fillId="2" borderId="5" xfId="3" applyNumberFormat="1" applyFont="1" applyFill="1" applyBorder="1" applyAlignment="1" applyProtection="1">
      <alignment horizontal="right"/>
    </xf>
    <xf numFmtId="0" fontId="8" fillId="2" borderId="4" xfId="5" applyFont="1" applyFill="1" applyBorder="1" applyAlignment="1">
      <alignment horizontal="center" vertical="center"/>
    </xf>
    <xf numFmtId="0" fontId="8" fillId="2" borderId="6" xfId="5" applyFont="1" applyFill="1" applyBorder="1" applyAlignment="1">
      <alignment horizontal="center" vertical="center"/>
    </xf>
    <xf numFmtId="0" fontId="8" fillId="2" borderId="7" xfId="5" applyFont="1" applyFill="1" applyBorder="1" applyAlignment="1">
      <alignment horizontal="center" vertical="center"/>
    </xf>
    <xf numFmtId="0" fontId="8" fillId="2" borderId="8" xfId="5" applyFont="1" applyFill="1" applyBorder="1" applyAlignment="1">
      <alignment wrapText="1"/>
    </xf>
    <xf numFmtId="167" fontId="8" fillId="2" borderId="8" xfId="3" applyNumberFormat="1" applyFont="1" applyFill="1" applyBorder="1" applyAlignment="1">
      <alignment horizontal="center"/>
    </xf>
    <xf numFmtId="0" fontId="9" fillId="2" borderId="1" xfId="5" applyFont="1" applyFill="1" applyBorder="1" applyAlignment="1">
      <alignment horizontal="centerContinuous"/>
    </xf>
    <xf numFmtId="0" fontId="9" fillId="2" borderId="2" xfId="5" applyFont="1" applyFill="1" applyBorder="1" applyAlignment="1">
      <alignment horizontal="centerContinuous"/>
    </xf>
    <xf numFmtId="0" fontId="9" fillId="2" borderId="3" xfId="5" applyFont="1" applyFill="1" applyBorder="1" applyAlignment="1">
      <alignment horizontal="left" wrapText="1"/>
    </xf>
    <xf numFmtId="167" fontId="9" fillId="2" borderId="13" xfId="5" applyNumberFormat="1" applyFont="1" applyFill="1" applyBorder="1" applyAlignment="1" applyProtection="1">
      <alignment horizontal="right"/>
    </xf>
    <xf numFmtId="167" fontId="9" fillId="2" borderId="14" xfId="5" applyNumberFormat="1" applyFont="1" applyFill="1" applyBorder="1" applyAlignment="1">
      <alignment horizontal="right"/>
    </xf>
    <xf numFmtId="167" fontId="21" fillId="0" borderId="0" xfId="0" applyNumberFormat="1" applyFont="1"/>
    <xf numFmtId="167" fontId="3" fillId="0" borderId="1" xfId="0" applyNumberFormat="1" applyFont="1" applyBorder="1" applyAlignment="1">
      <alignment horizontal="center" vertical="top" wrapText="1"/>
    </xf>
    <xf numFmtId="167" fontId="3" fillId="0" borderId="3" xfId="0" applyNumberFormat="1" applyFont="1" applyBorder="1" applyAlignment="1">
      <alignment horizontal="center" vertical="top" wrapText="1"/>
    </xf>
    <xf numFmtId="167" fontId="9" fillId="2" borderId="15" xfId="5" applyNumberFormat="1" applyFont="1" applyFill="1" applyBorder="1" applyAlignment="1">
      <alignment horizontal="right"/>
    </xf>
    <xf numFmtId="6" fontId="0" fillId="0" borderId="0" xfId="0" applyNumberFormat="1"/>
    <xf numFmtId="6" fontId="11" fillId="3" borderId="1" xfId="3" applyNumberFormat="1" applyFont="1" applyFill="1" applyBorder="1" applyAlignment="1" applyProtection="1">
      <alignment horizontal="center"/>
    </xf>
    <xf numFmtId="6" fontId="11" fillId="3" borderId="2" xfId="3" applyNumberFormat="1" applyFont="1" applyFill="1" applyBorder="1" applyAlignment="1" applyProtection="1">
      <alignment horizontal="center"/>
    </xf>
    <xf numFmtId="6" fontId="11" fillId="3" borderId="3" xfId="3" applyNumberFormat="1" applyFont="1" applyFill="1" applyBorder="1" applyAlignment="1" applyProtection="1">
      <alignment horizontal="center"/>
    </xf>
    <xf numFmtId="6" fontId="11" fillId="3" borderId="13" xfId="3" applyNumberFormat="1" applyFont="1" applyFill="1" applyBorder="1" applyAlignment="1" applyProtection="1">
      <alignment horizontal="center" vertical="center" wrapText="1"/>
    </xf>
    <xf numFmtId="6" fontId="11" fillId="3" borderId="13" xfId="3" applyNumberFormat="1" applyFont="1" applyFill="1" applyBorder="1" applyAlignment="1" applyProtection="1">
      <alignment horizontal="center" vertical="center"/>
    </xf>
    <xf numFmtId="6" fontId="11" fillId="3" borderId="13" xfId="3" applyNumberFormat="1" applyFont="1" applyFill="1" applyBorder="1" applyAlignment="1" applyProtection="1">
      <alignment horizontal="center" wrapText="1"/>
    </xf>
    <xf numFmtId="6" fontId="11" fillId="3" borderId="13" xfId="3" applyNumberFormat="1" applyFont="1" applyFill="1" applyBorder="1" applyAlignment="1" applyProtection="1">
      <alignment horizontal="center"/>
    </xf>
    <xf numFmtId="0" fontId="20" fillId="2" borderId="11" xfId="5" applyFont="1" applyFill="1" applyBorder="1"/>
    <xf numFmtId="0" fontId="20" fillId="2" borderId="9" xfId="5" applyFont="1" applyFill="1" applyBorder="1"/>
    <xf numFmtId="0" fontId="20" fillId="2" borderId="10" xfId="5" applyFont="1" applyFill="1" applyBorder="1"/>
    <xf numFmtId="6" fontId="20" fillId="2" borderId="14" xfId="5" applyNumberFormat="1" applyFont="1" applyFill="1" applyBorder="1" applyAlignment="1">
      <alignment horizontal="center"/>
    </xf>
    <xf numFmtId="0" fontId="19" fillId="2" borderId="4" xfId="5" applyFont="1" applyFill="1" applyBorder="1" applyAlignment="1">
      <alignment horizontal="left"/>
    </xf>
    <xf numFmtId="0" fontId="19" fillId="2" borderId="0" xfId="5" applyFont="1" applyFill="1" applyBorder="1" applyAlignment="1">
      <alignment horizontal="left"/>
    </xf>
    <xf numFmtId="0" fontId="20" fillId="0" borderId="5" xfId="0" applyFont="1" applyBorder="1"/>
    <xf numFmtId="167" fontId="19" fillId="2" borderId="16" xfId="5" applyNumberFormat="1" applyFont="1" applyFill="1" applyBorder="1" applyAlignment="1">
      <alignment horizontal="right"/>
    </xf>
    <xf numFmtId="0" fontId="20" fillId="2" borderId="4" xfId="5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 vertical="center" wrapText="1"/>
    </xf>
    <xf numFmtId="0" fontId="20" fillId="2" borderId="5" xfId="0" applyFont="1" applyFill="1" applyBorder="1" applyAlignment="1">
      <alignment horizontal="left" vertical="center" wrapText="1"/>
    </xf>
    <xf numFmtId="167" fontId="20" fillId="2" borderId="16" xfId="0" applyNumberFormat="1" applyFont="1" applyFill="1" applyBorder="1" applyAlignment="1" applyProtection="1">
      <alignment horizontal="right" vertical="center" wrapText="1"/>
      <protection locked="0"/>
    </xf>
    <xf numFmtId="167" fontId="20" fillId="2" borderId="16" xfId="0" applyNumberFormat="1" applyFont="1" applyFill="1" applyBorder="1" applyAlignment="1">
      <alignment horizontal="right" vertical="center" wrapText="1"/>
    </xf>
    <xf numFmtId="0" fontId="20" fillId="0" borderId="0" xfId="0" applyFont="1" applyBorder="1"/>
    <xf numFmtId="0" fontId="20" fillId="2" borderId="5" xfId="0" applyFont="1" applyFill="1" applyBorder="1" applyAlignment="1">
      <alignment vertical="center" wrapText="1"/>
    </xf>
    <xf numFmtId="167" fontId="19" fillId="2" borderId="16" xfId="0" applyNumberFormat="1" applyFont="1" applyFill="1" applyBorder="1" applyAlignment="1">
      <alignment horizontal="right" vertical="center" wrapText="1"/>
    </xf>
    <xf numFmtId="0" fontId="19" fillId="2" borderId="4" xfId="5" applyFont="1" applyFill="1" applyBorder="1" applyAlignment="1">
      <alignment horizontal="center" vertical="center"/>
    </xf>
    <xf numFmtId="0" fontId="19" fillId="0" borderId="0" xfId="0" applyFont="1" applyBorder="1"/>
    <xf numFmtId="0" fontId="19" fillId="0" borderId="5" xfId="0" applyFont="1" applyBorder="1"/>
    <xf numFmtId="167" fontId="19" fillId="2" borderId="16" xfId="3" applyNumberFormat="1" applyFont="1" applyFill="1" applyBorder="1" applyAlignment="1">
      <alignment horizontal="right"/>
    </xf>
    <xf numFmtId="0" fontId="20" fillId="2" borderId="0" xfId="5" applyFont="1" applyFill="1" applyBorder="1" applyAlignment="1">
      <alignment horizontal="center" vertical="center"/>
    </xf>
    <xf numFmtId="0" fontId="20" fillId="2" borderId="6" xfId="5" applyFont="1" applyFill="1" applyBorder="1" applyAlignment="1">
      <alignment horizontal="center" vertical="center"/>
    </xf>
    <xf numFmtId="0" fontId="20" fillId="2" borderId="7" xfId="5" applyFont="1" applyFill="1" applyBorder="1" applyAlignment="1">
      <alignment horizontal="center" vertical="center"/>
    </xf>
    <xf numFmtId="0" fontId="20" fillId="2" borderId="8" xfId="5" applyFont="1" applyFill="1" applyBorder="1" applyAlignment="1">
      <alignment wrapText="1"/>
    </xf>
    <xf numFmtId="167" fontId="20" fillId="2" borderId="15" xfId="3" applyNumberFormat="1" applyFont="1" applyFill="1" applyBorder="1" applyAlignment="1">
      <alignment horizontal="right"/>
    </xf>
    <xf numFmtId="0" fontId="19" fillId="2" borderId="1" xfId="5" applyFont="1" applyFill="1" applyBorder="1" applyAlignment="1">
      <alignment horizontal="centerContinuous"/>
    </xf>
    <xf numFmtId="0" fontId="19" fillId="2" borderId="2" xfId="5" applyFont="1" applyFill="1" applyBorder="1" applyAlignment="1">
      <alignment horizontal="centerContinuous"/>
    </xf>
    <xf numFmtId="0" fontId="19" fillId="2" borderId="3" xfId="5" applyFont="1" applyFill="1" applyBorder="1" applyAlignment="1">
      <alignment horizontal="left" wrapText="1" indent="1"/>
    </xf>
    <xf numFmtId="167" fontId="19" fillId="2" borderId="13" xfId="5" applyNumberFormat="1" applyFont="1" applyFill="1" applyBorder="1" applyAlignment="1">
      <alignment horizontal="right"/>
    </xf>
    <xf numFmtId="167" fontId="19" fillId="2" borderId="14" xfId="5" applyNumberFormat="1" applyFont="1" applyFill="1" applyBorder="1" applyAlignment="1"/>
    <xf numFmtId="0" fontId="23" fillId="2" borderId="9" xfId="0" applyFont="1" applyFill="1" applyBorder="1" applyAlignment="1">
      <alignment vertical="top" wrapText="1"/>
    </xf>
    <xf numFmtId="167" fontId="23" fillId="2" borderId="9" xfId="0" applyNumberFormat="1" applyFont="1" applyFill="1" applyBorder="1" applyAlignment="1">
      <alignment vertical="top" wrapText="1"/>
    </xf>
    <xf numFmtId="167" fontId="24" fillId="0" borderId="1" xfId="0" applyNumberFormat="1" applyFont="1" applyBorder="1" applyAlignment="1">
      <alignment horizontal="center" vertical="top" wrapText="1"/>
    </xf>
    <xf numFmtId="167" fontId="24" fillId="0" borderId="3" xfId="0" applyNumberFormat="1" applyFont="1" applyBorder="1" applyAlignment="1">
      <alignment horizontal="center" vertical="top" wrapText="1"/>
    </xf>
    <xf numFmtId="167" fontId="19" fillId="2" borderId="15" xfId="5" applyNumberFormat="1" applyFont="1" applyFill="1" applyBorder="1" applyAlignment="1"/>
    <xf numFmtId="0" fontId="23" fillId="2" borderId="0" xfId="0" applyFont="1" applyFill="1" applyAlignment="1">
      <alignment horizontal="left" vertical="top" wrapText="1"/>
    </xf>
    <xf numFmtId="0" fontId="26" fillId="2" borderId="0" xfId="0" applyFont="1" applyFill="1"/>
    <xf numFmtId="6" fontId="9" fillId="2" borderId="13" xfId="0" applyNumberFormat="1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justify" vertical="top" wrapText="1"/>
    </xf>
    <xf numFmtId="0" fontId="19" fillId="2" borderId="6" xfId="0" applyFont="1" applyFill="1" applyBorder="1" applyAlignment="1">
      <alignment horizontal="justify" vertical="top" wrapText="1"/>
    </xf>
    <xf numFmtId="6" fontId="8" fillId="2" borderId="15" xfId="0" applyNumberFormat="1" applyFont="1" applyFill="1" applyBorder="1" applyAlignment="1">
      <alignment horizontal="justify" vertical="top" wrapText="1"/>
    </xf>
    <xf numFmtId="0" fontId="8" fillId="2" borderId="8" xfId="0" applyFont="1" applyFill="1" applyBorder="1" applyAlignment="1">
      <alignment horizontal="justify" vertical="top" wrapText="1"/>
    </xf>
    <xf numFmtId="0" fontId="20" fillId="2" borderId="6" xfId="0" applyFont="1" applyFill="1" applyBorder="1" applyAlignment="1">
      <alignment horizontal="justify" vertical="top" wrapText="1"/>
    </xf>
    <xf numFmtId="6" fontId="8" fillId="2" borderId="16" xfId="0" applyNumberFormat="1" applyFont="1" applyFill="1" applyBorder="1" applyAlignment="1" applyProtection="1">
      <alignment vertical="center" wrapText="1"/>
    </xf>
    <xf numFmtId="6" fontId="8" fillId="2" borderId="16" xfId="0" applyNumberFormat="1" applyFont="1" applyFill="1" applyBorder="1" applyAlignment="1" applyProtection="1">
      <alignment vertical="center" wrapText="1"/>
      <protection locked="0"/>
    </xf>
    <xf numFmtId="0" fontId="8" fillId="2" borderId="5" xfId="0" applyFont="1" applyFill="1" applyBorder="1" applyAlignment="1" applyProtection="1">
      <alignment horizontal="justify" vertical="top" wrapText="1"/>
      <protection locked="0"/>
    </xf>
    <xf numFmtId="0" fontId="20" fillId="2" borderId="4" xfId="0" applyFont="1" applyFill="1" applyBorder="1" applyAlignment="1">
      <alignment horizontal="justify" vertical="top" wrapText="1"/>
    </xf>
    <xf numFmtId="6" fontId="20" fillId="2" borderId="16" xfId="0" applyNumberFormat="1" applyFont="1" applyFill="1" applyBorder="1" applyAlignment="1">
      <alignment horizontal="justify" vertical="center" wrapText="1"/>
    </xf>
    <xf numFmtId="0" fontId="20" fillId="2" borderId="5" xfId="0" applyFont="1" applyFill="1" applyBorder="1" applyAlignment="1">
      <alignment horizontal="justify" vertical="center" wrapText="1"/>
    </xf>
    <xf numFmtId="0" fontId="20" fillId="2" borderId="4" xfId="0" applyFont="1" applyFill="1" applyBorder="1" applyAlignment="1">
      <alignment horizontal="justify" vertical="center" wrapText="1"/>
    </xf>
    <xf numFmtId="37" fontId="11" fillId="3" borderId="8" xfId="3" applyNumberFormat="1" applyFont="1" applyFill="1" applyBorder="1" applyAlignment="1" applyProtection="1">
      <alignment horizontal="center" vertical="center"/>
    </xf>
    <xf numFmtId="37" fontId="11" fillId="3" borderId="6" xfId="3" applyNumberFormat="1" applyFont="1" applyFill="1" applyBorder="1" applyAlignment="1" applyProtection="1">
      <alignment horizontal="center" vertical="center"/>
    </xf>
    <xf numFmtId="37" fontId="11" fillId="3" borderId="5" xfId="3" applyNumberFormat="1" applyFont="1" applyFill="1" applyBorder="1" applyAlignment="1" applyProtection="1">
      <alignment horizontal="center" vertical="center"/>
    </xf>
    <xf numFmtId="37" fontId="11" fillId="3" borderId="4" xfId="3" applyNumberFormat="1" applyFont="1" applyFill="1" applyBorder="1" applyAlignment="1" applyProtection="1">
      <alignment horizontal="center" vertical="center"/>
    </xf>
    <xf numFmtId="37" fontId="11" fillId="3" borderId="10" xfId="3" applyNumberFormat="1" applyFont="1" applyFill="1" applyBorder="1" applyAlignment="1" applyProtection="1">
      <alignment horizontal="center" vertical="center"/>
    </xf>
    <xf numFmtId="37" fontId="11" fillId="3" borderId="11" xfId="3" applyNumberFormat="1" applyFont="1" applyFill="1" applyBorder="1" applyAlignment="1" applyProtection="1">
      <alignment horizontal="center" vertical="center" wrapText="1"/>
    </xf>
    <xf numFmtId="164" fontId="27" fillId="3" borderId="11" xfId="3" applyNumberFormat="1" applyFont="1" applyFill="1" applyBorder="1" applyAlignment="1" applyProtection="1">
      <alignment horizontal="center" vertical="center"/>
    </xf>
    <xf numFmtId="164" fontId="27" fillId="3" borderId="9" xfId="3" applyNumberFormat="1" applyFont="1" applyFill="1" applyBorder="1" applyAlignment="1" applyProtection="1">
      <alignment horizontal="center" vertical="center"/>
    </xf>
    <xf numFmtId="164" fontId="27" fillId="3" borderId="10" xfId="3" applyNumberFormat="1" applyFont="1" applyFill="1" applyBorder="1" applyAlignment="1" applyProtection="1">
      <alignment horizontal="center" vertical="center"/>
    </xf>
    <xf numFmtId="164" fontId="27" fillId="3" borderId="4" xfId="3" applyNumberFormat="1" applyFont="1" applyFill="1" applyBorder="1" applyAlignment="1" applyProtection="1">
      <alignment horizontal="center" vertical="center"/>
      <protection locked="0"/>
    </xf>
    <xf numFmtId="164" fontId="27" fillId="3" borderId="0" xfId="3" applyNumberFormat="1" applyFont="1" applyFill="1" applyBorder="1" applyAlignment="1" applyProtection="1">
      <alignment horizontal="center" vertical="center"/>
      <protection locked="0"/>
    </xf>
    <xf numFmtId="164" fontId="27" fillId="3" borderId="5" xfId="3" applyNumberFormat="1" applyFont="1" applyFill="1" applyBorder="1" applyAlignment="1" applyProtection="1">
      <alignment horizontal="center" vertical="center"/>
      <protection locked="0"/>
    </xf>
    <xf numFmtId="164" fontId="27" fillId="3" borderId="4" xfId="3" applyNumberFormat="1" applyFont="1" applyFill="1" applyBorder="1" applyAlignment="1" applyProtection="1">
      <alignment horizontal="center" vertical="center"/>
    </xf>
    <xf numFmtId="164" fontId="27" fillId="3" borderId="0" xfId="3" applyNumberFormat="1" applyFont="1" applyFill="1" applyBorder="1" applyAlignment="1" applyProtection="1">
      <alignment horizontal="center" vertical="center"/>
    </xf>
    <xf numFmtId="164" fontId="27" fillId="3" borderId="5" xfId="3" applyNumberFormat="1" applyFont="1" applyFill="1" applyBorder="1" applyAlignment="1" applyProtection="1">
      <alignment horizontal="center" vertical="center"/>
    </xf>
    <xf numFmtId="164" fontId="27" fillId="3" borderId="6" xfId="3" applyNumberFormat="1" applyFont="1" applyFill="1" applyBorder="1" applyAlignment="1" applyProtection="1">
      <alignment horizontal="center" vertical="center"/>
    </xf>
    <xf numFmtId="164" fontId="27" fillId="3" borderId="7" xfId="3" applyNumberFormat="1" applyFont="1" applyFill="1" applyBorder="1" applyAlignment="1" applyProtection="1">
      <alignment horizontal="center" vertical="center"/>
    </xf>
    <xf numFmtId="164" fontId="27" fillId="3" borderId="8" xfId="3" applyNumberFormat="1" applyFont="1" applyFill="1" applyBorder="1" applyAlignment="1" applyProtection="1">
      <alignment horizontal="center" vertical="center"/>
    </xf>
    <xf numFmtId="164" fontId="11" fillId="3" borderId="11" xfId="3" applyNumberFormat="1" applyFont="1" applyFill="1" applyBorder="1" applyAlignment="1" applyProtection="1">
      <alignment horizontal="left" vertical="center"/>
    </xf>
    <xf numFmtId="164" fontId="11" fillId="3" borderId="10" xfId="3" applyNumberFormat="1" applyFont="1" applyFill="1" applyBorder="1" applyAlignment="1" applyProtection="1">
      <alignment horizontal="left" vertical="center"/>
    </xf>
    <xf numFmtId="164" fontId="11" fillId="3" borderId="1" xfId="3" applyNumberFormat="1" applyFont="1" applyFill="1" applyBorder="1" applyAlignment="1" applyProtection="1">
      <alignment horizontal="center" vertical="center"/>
    </xf>
    <xf numFmtId="164" fontId="11" fillId="3" borderId="2" xfId="3" applyNumberFormat="1" applyFont="1" applyFill="1" applyBorder="1" applyAlignment="1" applyProtection="1">
      <alignment horizontal="center" vertical="center"/>
    </xf>
    <xf numFmtId="164" fontId="11" fillId="3" borderId="3" xfId="3" applyNumberFormat="1" applyFont="1" applyFill="1" applyBorder="1" applyAlignment="1" applyProtection="1">
      <alignment horizontal="center" vertical="center"/>
    </xf>
    <xf numFmtId="164" fontId="11" fillId="3" borderId="11" xfId="3" applyNumberFormat="1" applyFont="1" applyFill="1" applyBorder="1" applyAlignment="1" applyProtection="1">
      <alignment horizontal="center" vertical="center"/>
    </xf>
    <xf numFmtId="164" fontId="11" fillId="3" borderId="4" xfId="3" applyNumberFormat="1" applyFont="1" applyFill="1" applyBorder="1" applyAlignment="1" applyProtection="1">
      <alignment horizontal="left" vertical="center"/>
    </xf>
    <xf numFmtId="164" fontId="11" fillId="3" borderId="5" xfId="3" applyNumberFormat="1" applyFont="1" applyFill="1" applyBorder="1" applyAlignment="1" applyProtection="1">
      <alignment horizontal="left" vertical="center"/>
    </xf>
    <xf numFmtId="164" fontId="11" fillId="3" borderId="3" xfId="3" applyNumberFormat="1" applyFont="1" applyFill="1" applyBorder="1" applyAlignment="1" applyProtection="1">
      <alignment horizontal="center" vertical="center"/>
    </xf>
    <xf numFmtId="164" fontId="11" fillId="3" borderId="3" xfId="3" applyNumberFormat="1" applyFont="1" applyFill="1" applyBorder="1" applyAlignment="1" applyProtection="1">
      <alignment horizontal="center" vertical="center" wrapText="1"/>
    </xf>
    <xf numFmtId="164" fontId="11" fillId="3" borderId="6" xfId="3" applyNumberFormat="1" applyFont="1" applyFill="1" applyBorder="1" applyAlignment="1" applyProtection="1">
      <alignment horizontal="center" vertical="center"/>
    </xf>
    <xf numFmtId="164" fontId="11" fillId="3" borderId="6" xfId="3" applyNumberFormat="1" applyFont="1" applyFill="1" applyBorder="1" applyAlignment="1" applyProtection="1">
      <alignment horizontal="left" vertical="center"/>
    </xf>
    <xf numFmtId="164" fontId="11" fillId="3" borderId="8" xfId="3" applyNumberFormat="1" applyFont="1" applyFill="1" applyBorder="1" applyAlignment="1" applyProtection="1">
      <alignment horizontal="left" vertical="center"/>
    </xf>
    <xf numFmtId="0" fontId="20" fillId="2" borderId="11" xfId="0" applyFont="1" applyFill="1" applyBorder="1" applyAlignment="1">
      <alignment horizontal="justify" vertical="center" wrapText="1"/>
    </xf>
    <xf numFmtId="0" fontId="20" fillId="2" borderId="10" xfId="0" applyFont="1" applyFill="1" applyBorder="1" applyAlignment="1">
      <alignment horizontal="justify" vertical="center" wrapText="1"/>
    </xf>
    <xf numFmtId="3" fontId="20" fillId="2" borderId="14" xfId="0" applyNumberFormat="1" applyFont="1" applyFill="1" applyBorder="1" applyAlignment="1">
      <alignment horizontal="right" vertical="center" wrapText="1"/>
    </xf>
    <xf numFmtId="0" fontId="19" fillId="2" borderId="4" xfId="0" applyFont="1" applyFill="1" applyBorder="1" applyAlignment="1">
      <alignment horizontal="left" vertical="center" wrapText="1" indent="1"/>
    </xf>
    <xf numFmtId="0" fontId="19" fillId="2" borderId="5" xfId="0" applyFont="1" applyFill="1" applyBorder="1" applyAlignment="1">
      <alignment horizontal="left" vertical="center" wrapText="1" indent="1"/>
    </xf>
    <xf numFmtId="0" fontId="19" fillId="2" borderId="6" xfId="0" applyFont="1" applyFill="1" applyBorder="1" applyAlignment="1">
      <alignment horizontal="justify" vertical="center" wrapText="1"/>
    </xf>
    <xf numFmtId="0" fontId="19" fillId="2" borderId="8" xfId="0" applyFont="1" applyFill="1" applyBorder="1" applyAlignment="1">
      <alignment horizontal="justify" vertical="center" wrapText="1"/>
    </xf>
    <xf numFmtId="167" fontId="20" fillId="2" borderId="15" xfId="0" applyNumberFormat="1" applyFont="1" applyFill="1" applyBorder="1" applyAlignment="1">
      <alignment horizontal="right" vertical="center" wrapText="1"/>
    </xf>
    <xf numFmtId="167" fontId="19" fillId="2" borderId="15" xfId="0" applyNumberFormat="1" applyFont="1" applyFill="1" applyBorder="1" applyAlignment="1" applyProtection="1">
      <alignment horizontal="righ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167" fontId="9" fillId="2" borderId="16" xfId="3" applyNumberFormat="1" applyFont="1" applyFill="1" applyBorder="1" applyAlignment="1">
      <alignment horizontal="right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167" fontId="8" fillId="2" borderId="16" xfId="3" applyNumberFormat="1" applyFont="1" applyFill="1" applyBorder="1" applyAlignment="1" applyProtection="1">
      <alignment horizontal="right"/>
      <protection locked="0"/>
    </xf>
    <xf numFmtId="167" fontId="8" fillId="2" borderId="16" xfId="3" applyNumberFormat="1" applyFont="1" applyFill="1" applyBorder="1" applyAlignment="1">
      <alignment horizontal="right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167" fontId="8" fillId="2" borderId="15" xfId="3" applyNumberFormat="1" applyFont="1" applyFill="1" applyBorder="1" applyAlignment="1" applyProtection="1">
      <alignment horizontal="right"/>
      <protection locked="0"/>
    </xf>
    <xf numFmtId="167" fontId="8" fillId="2" borderId="15" xfId="3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justify" vertical="center" wrapText="1"/>
    </xf>
    <xf numFmtId="0" fontId="9" fillId="0" borderId="3" xfId="0" applyFont="1" applyBorder="1" applyAlignment="1">
      <alignment horizontal="justify" vertical="center" wrapText="1"/>
    </xf>
    <xf numFmtId="0" fontId="28" fillId="0" borderId="0" xfId="0" applyFont="1"/>
    <xf numFmtId="164" fontId="11" fillId="3" borderId="10" xfId="3" applyNumberFormat="1" applyFont="1" applyFill="1" applyBorder="1" applyAlignment="1" applyProtection="1">
      <alignment horizontal="center" vertical="center"/>
    </xf>
    <xf numFmtId="164" fontId="11" fillId="3" borderId="14" xfId="3" applyNumberFormat="1" applyFont="1" applyFill="1" applyBorder="1" applyAlignment="1" applyProtection="1">
      <alignment horizontal="center" vertical="center"/>
    </xf>
    <xf numFmtId="164" fontId="11" fillId="3" borderId="4" xfId="3" applyNumberFormat="1" applyFont="1" applyFill="1" applyBorder="1" applyAlignment="1" applyProtection="1">
      <alignment horizontal="center" vertical="center"/>
    </xf>
    <xf numFmtId="164" fontId="11" fillId="3" borderId="5" xfId="3" applyNumberFormat="1" applyFont="1" applyFill="1" applyBorder="1" applyAlignment="1" applyProtection="1">
      <alignment horizontal="center" vertical="center"/>
    </xf>
    <xf numFmtId="164" fontId="11" fillId="3" borderId="1" xfId="3" applyNumberFormat="1" applyFont="1" applyFill="1" applyBorder="1" applyAlignment="1" applyProtection="1">
      <alignment horizontal="center" vertical="center"/>
    </xf>
    <xf numFmtId="164" fontId="11" fillId="3" borderId="1" xfId="3" applyNumberFormat="1" applyFont="1" applyFill="1" applyBorder="1" applyAlignment="1" applyProtection="1">
      <alignment horizontal="center" vertical="center" wrapText="1"/>
    </xf>
    <xf numFmtId="164" fontId="11" fillId="3" borderId="15" xfId="3" applyNumberFormat="1" applyFont="1" applyFill="1" applyBorder="1" applyAlignment="1" applyProtection="1">
      <alignment horizontal="center" vertical="center"/>
    </xf>
    <xf numFmtId="164" fontId="11" fillId="3" borderId="8" xfId="3" applyNumberFormat="1" applyFont="1" applyFill="1" applyBorder="1" applyAlignment="1" applyProtection="1">
      <alignment horizontal="center" vertical="center"/>
    </xf>
    <xf numFmtId="164" fontId="11" fillId="3" borderId="13" xfId="3" applyNumberFormat="1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justify" vertical="center" wrapText="1"/>
    </xf>
    <xf numFmtId="167" fontId="8" fillId="2" borderId="14" xfId="3" applyNumberFormat="1" applyFont="1" applyFill="1" applyBorder="1" applyAlignment="1">
      <alignment horizontal="justify" vertical="center" wrapText="1"/>
    </xf>
    <xf numFmtId="0" fontId="9" fillId="2" borderId="4" xfId="0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left" vertical="top" wrapText="1"/>
    </xf>
    <xf numFmtId="167" fontId="9" fillId="2" borderId="16" xfId="3" applyNumberFormat="1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left" vertical="top"/>
    </xf>
    <xf numFmtId="167" fontId="8" fillId="2" borderId="16" xfId="3" applyNumberFormat="1" applyFont="1" applyFill="1" applyBorder="1" applyAlignment="1" applyProtection="1">
      <alignment horizontal="right" vertical="top" wrapText="1"/>
      <protection locked="0"/>
    </xf>
    <xf numFmtId="167" fontId="8" fillId="2" borderId="16" xfId="3" applyNumberFormat="1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justify" vertical="top"/>
    </xf>
    <xf numFmtId="167" fontId="8" fillId="2" borderId="16" xfId="3" applyNumberFormat="1" applyFont="1" applyFill="1" applyBorder="1" applyAlignment="1" applyProtection="1">
      <alignment horizontal="right" vertical="top" wrapText="1"/>
    </xf>
    <xf numFmtId="167" fontId="8" fillId="2" borderId="16" xfId="3" applyNumberFormat="1" applyFont="1" applyFill="1" applyBorder="1" applyAlignment="1" applyProtection="1">
      <alignment horizontal="right" vertical="top"/>
      <protection locked="0"/>
    </xf>
    <xf numFmtId="167" fontId="8" fillId="2" borderId="16" xfId="3" applyNumberFormat="1" applyFont="1" applyFill="1" applyBorder="1" applyAlignment="1" applyProtection="1">
      <alignment horizontal="right" vertical="top"/>
    </xf>
    <xf numFmtId="167" fontId="9" fillId="2" borderId="16" xfId="3" applyNumberFormat="1" applyFont="1" applyFill="1" applyBorder="1" applyAlignment="1">
      <alignment horizontal="right" vertical="top"/>
    </xf>
    <xf numFmtId="167" fontId="9" fillId="2" borderId="16" xfId="3" applyNumberFormat="1" applyFont="1" applyFill="1" applyBorder="1" applyAlignment="1" applyProtection="1">
      <alignment horizontal="right" vertical="top"/>
    </xf>
    <xf numFmtId="0" fontId="8" fillId="2" borderId="6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vertical="top"/>
    </xf>
    <xf numFmtId="167" fontId="8" fillId="2" borderId="15" xfId="3" applyNumberFormat="1" applyFont="1" applyFill="1" applyBorder="1" applyAlignment="1" applyProtection="1">
      <alignment horizontal="right" vertical="top"/>
    </xf>
    <xf numFmtId="0" fontId="9" fillId="2" borderId="6" xfId="0" applyFont="1" applyFill="1" applyBorder="1" applyAlignment="1">
      <alignment horizontal="left" vertical="top"/>
    </xf>
    <xf numFmtId="0" fontId="9" fillId="2" borderId="8" xfId="0" applyFont="1" applyFill="1" applyBorder="1" applyAlignment="1">
      <alignment vertical="top"/>
    </xf>
    <xf numFmtId="167" fontId="9" fillId="2" borderId="15" xfId="3" applyNumberFormat="1" applyFont="1" applyFill="1" applyBorder="1" applyAlignment="1">
      <alignment horizontal="right" vertical="top"/>
    </xf>
    <xf numFmtId="0" fontId="28" fillId="2" borderId="0" xfId="0" applyFont="1" applyFill="1"/>
    <xf numFmtId="0" fontId="8" fillId="0" borderId="1" xfId="0" applyFont="1" applyBorder="1" applyAlignment="1" applyProtection="1">
      <alignment horizontal="left"/>
      <protection locked="0"/>
    </xf>
    <xf numFmtId="0" fontId="8" fillId="0" borderId="3" xfId="0" applyFont="1" applyBorder="1" applyAlignment="1" applyProtection="1">
      <alignment horizontal="left"/>
      <protection locked="0"/>
    </xf>
    <xf numFmtId="167" fontId="8" fillId="0" borderId="13" xfId="3" applyNumberFormat="1" applyFont="1" applyBorder="1" applyAlignment="1" applyProtection="1">
      <alignment horizontal="right"/>
      <protection locked="0"/>
    </xf>
    <xf numFmtId="167" fontId="8" fillId="0" borderId="13" xfId="3" applyNumberFormat="1" applyFont="1" applyBorder="1" applyAlignment="1" applyProtection="1">
      <alignment horizontal="right"/>
    </xf>
    <xf numFmtId="0" fontId="8" fillId="0" borderId="13" xfId="0" applyFont="1" applyBorder="1" applyAlignment="1" applyProtection="1">
      <alignment horizontal="left"/>
      <protection locked="0"/>
    </xf>
    <xf numFmtId="167" fontId="29" fillId="0" borderId="13" xfId="3" applyNumberFormat="1" applyFont="1" applyBorder="1" applyAlignment="1" applyProtection="1">
      <alignment horizontal="right"/>
      <protection locked="0"/>
    </xf>
    <xf numFmtId="0" fontId="9" fillId="0" borderId="13" xfId="0" applyFont="1" applyBorder="1" applyAlignment="1">
      <alignment horizontal="right"/>
    </xf>
    <xf numFmtId="167" fontId="9" fillId="0" borderId="13" xfId="3" applyNumberFormat="1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167" fontId="9" fillId="0" borderId="13" xfId="3" applyNumberFormat="1" applyFont="1" applyBorder="1" applyAlignment="1" applyProtection="1">
      <alignment horizontal="right"/>
    </xf>
    <xf numFmtId="167" fontId="8" fillId="0" borderId="0" xfId="0" applyNumberFormat="1" applyFont="1" applyBorder="1" applyAlignment="1">
      <alignment horizontal="right"/>
    </xf>
    <xf numFmtId="0" fontId="9" fillId="0" borderId="13" xfId="0" applyFont="1" applyBorder="1" applyAlignment="1">
      <alignment horizontal="center"/>
    </xf>
    <xf numFmtId="164" fontId="11" fillId="3" borderId="0" xfId="3" applyNumberFormat="1" applyFont="1" applyFill="1" applyBorder="1" applyAlignment="1" applyProtection="1">
      <alignment vertical="center"/>
    </xf>
    <xf numFmtId="0" fontId="30" fillId="2" borderId="0" xfId="0" applyFont="1" applyFill="1"/>
    <xf numFmtId="164" fontId="11" fillId="3" borderId="13" xfId="3" applyNumberFormat="1" applyFont="1" applyFill="1" applyBorder="1" applyAlignment="1" applyProtection="1">
      <alignment horizontal="center" vertical="center"/>
    </xf>
    <xf numFmtId="167" fontId="8" fillId="0" borderId="13" xfId="0" applyNumberFormat="1" applyFont="1" applyBorder="1" applyAlignment="1" applyProtection="1">
      <alignment horizontal="right"/>
      <protection locked="0"/>
    </xf>
    <xf numFmtId="167" fontId="9" fillId="0" borderId="13" xfId="0" applyNumberFormat="1" applyFont="1" applyBorder="1" applyAlignment="1">
      <alignment horizontal="right"/>
    </xf>
    <xf numFmtId="164" fontId="11" fillId="3" borderId="0" xfId="3" applyNumberFormat="1" applyFont="1" applyFill="1" applyBorder="1" applyAlignment="1" applyProtection="1">
      <alignment horizontal="center"/>
      <protection locked="0"/>
    </xf>
    <xf numFmtId="0" fontId="8" fillId="0" borderId="0" xfId="0" applyFont="1"/>
    <xf numFmtId="164" fontId="11" fillId="3" borderId="0" xfId="3" applyNumberFormat="1" applyFont="1" applyFill="1" applyBorder="1" applyAlignment="1" applyProtection="1">
      <alignment horizontal="center"/>
    </xf>
    <xf numFmtId="164" fontId="11" fillId="3" borderId="1" xfId="3" applyNumberFormat="1" applyFont="1" applyFill="1" applyBorder="1" applyAlignment="1" applyProtection="1">
      <alignment horizontal="center"/>
    </xf>
    <xf numFmtId="164" fontId="11" fillId="3" borderId="3" xfId="3" applyNumberFormat="1" applyFont="1" applyFill="1" applyBorder="1" applyAlignment="1" applyProtection="1">
      <alignment horizontal="center"/>
    </xf>
    <xf numFmtId="164" fontId="11" fillId="3" borderId="14" xfId="3" applyNumberFormat="1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justify" vertical="center" wrapText="1"/>
    </xf>
    <xf numFmtId="0" fontId="8" fillId="2" borderId="10" xfId="0" applyFont="1" applyFill="1" applyBorder="1" applyAlignment="1" applyProtection="1">
      <alignment horizontal="justify" vertical="center" wrapText="1"/>
    </xf>
    <xf numFmtId="0" fontId="8" fillId="2" borderId="14" xfId="0" applyFont="1" applyFill="1" applyBorder="1" applyAlignment="1" applyProtection="1">
      <alignment horizontal="justify" vertical="center" wrapText="1"/>
    </xf>
    <xf numFmtId="0" fontId="9" fillId="2" borderId="17" xfId="0" applyFont="1" applyFill="1" applyBorder="1" applyAlignment="1" applyProtection="1">
      <alignment horizontal="left" vertical="center" wrapText="1"/>
    </xf>
    <xf numFmtId="0" fontId="9" fillId="2" borderId="18" xfId="0" applyFont="1" applyFill="1" applyBorder="1" applyAlignment="1" applyProtection="1">
      <alignment horizontal="left" vertical="center" wrapText="1"/>
    </xf>
    <xf numFmtId="167" fontId="8" fillId="2" borderId="18" xfId="0" applyNumberFormat="1" applyFont="1" applyFill="1" applyBorder="1" applyAlignment="1" applyProtection="1">
      <alignment horizontal="right" vertical="center" wrapText="1"/>
    </xf>
    <xf numFmtId="0" fontId="8" fillId="0" borderId="6" xfId="0" applyFont="1" applyBorder="1"/>
    <xf numFmtId="0" fontId="9" fillId="2" borderId="8" xfId="0" applyFont="1" applyFill="1" applyBorder="1" applyAlignment="1">
      <alignment vertical="center" wrapText="1"/>
    </xf>
    <xf numFmtId="167" fontId="8" fillId="2" borderId="15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1" xfId="0" applyFont="1" applyBorder="1"/>
    <xf numFmtId="0" fontId="9" fillId="2" borderId="3" xfId="0" applyFont="1" applyFill="1" applyBorder="1" applyAlignment="1">
      <alignment vertical="center" wrapText="1"/>
    </xf>
    <xf numFmtId="167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8" fillId="2" borderId="11" xfId="0" applyFont="1" applyFill="1" applyBorder="1" applyAlignment="1">
      <alignment horizontal="justify" vertical="center" wrapText="1"/>
    </xf>
    <xf numFmtId="167" fontId="8" fillId="2" borderId="14" xfId="0" applyNumberFormat="1" applyFont="1" applyFill="1" applyBorder="1" applyAlignment="1">
      <alignment horizontal="right" vertical="center" wrapText="1"/>
    </xf>
    <xf numFmtId="0" fontId="9" fillId="2" borderId="17" xfId="0" applyFont="1" applyFill="1" applyBorder="1" applyAlignment="1">
      <alignment horizontal="left" vertical="center" wrapText="1"/>
    </xf>
    <xf numFmtId="0" fontId="9" fillId="2" borderId="18" xfId="0" applyFont="1" applyFill="1" applyBorder="1" applyAlignment="1">
      <alignment horizontal="left" vertical="center" wrapText="1"/>
    </xf>
    <xf numFmtId="167" fontId="8" fillId="2" borderId="18" xfId="0" applyNumberFormat="1" applyFont="1" applyFill="1" applyBorder="1" applyAlignment="1">
      <alignment horizontal="right" vertical="center" wrapText="1"/>
    </xf>
    <xf numFmtId="0" fontId="9" fillId="2" borderId="11" xfId="0" applyFont="1" applyFill="1" applyBorder="1" applyAlignment="1">
      <alignment horizontal="justify" vertical="center" wrapText="1"/>
    </xf>
    <xf numFmtId="0" fontId="9" fillId="2" borderId="10" xfId="0" applyFont="1" applyFill="1" applyBorder="1" applyAlignment="1">
      <alignment horizontal="justify" vertical="center" wrapText="1"/>
    </xf>
    <xf numFmtId="167" fontId="8" fillId="2" borderId="14" xfId="0" applyNumberFormat="1" applyFont="1" applyFill="1" applyBorder="1" applyAlignment="1" applyProtection="1">
      <alignment horizontal="right" vertical="center" wrapText="1"/>
      <protection locked="0"/>
    </xf>
    <xf numFmtId="0" fontId="8" fillId="2" borderId="1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justify" vertical="center" wrapText="1"/>
    </xf>
    <xf numFmtId="0" fontId="8" fillId="2" borderId="5" xfId="0" applyFont="1" applyFill="1" applyBorder="1" applyAlignment="1">
      <alignment horizontal="justify" vertical="center" wrapText="1"/>
    </xf>
    <xf numFmtId="167" fontId="8" fillId="2" borderId="16" xfId="0" applyNumberFormat="1" applyFont="1" applyFill="1" applyBorder="1" applyAlignment="1">
      <alignment horizontal="right" vertical="center" wrapText="1"/>
    </xf>
    <xf numFmtId="167" fontId="8" fillId="2" borderId="18" xfId="0" applyNumberFormat="1" applyFont="1" applyFill="1" applyBorder="1" applyAlignment="1" applyProtection="1">
      <alignment horizontal="right" vertical="center" wrapText="1"/>
      <protection locked="0"/>
    </xf>
    <xf numFmtId="167" fontId="8" fillId="2" borderId="19" xfId="0" applyNumberFormat="1" applyFont="1" applyFill="1" applyBorder="1" applyAlignment="1" applyProtection="1">
      <alignment horizontal="right" vertical="center" wrapText="1"/>
      <protection locked="0"/>
    </xf>
    <xf numFmtId="0" fontId="9" fillId="2" borderId="4" xfId="0" applyFont="1" applyFill="1" applyBorder="1" applyAlignment="1">
      <alignment horizontal="justify" vertical="center" wrapText="1"/>
    </xf>
    <xf numFmtId="0" fontId="9" fillId="2" borderId="5" xfId="0" applyFont="1" applyFill="1" applyBorder="1" applyAlignment="1">
      <alignment horizontal="justify" vertical="center" wrapText="1"/>
    </xf>
    <xf numFmtId="167" fontId="9" fillId="2" borderId="18" xfId="0" applyNumberFormat="1" applyFont="1" applyFill="1" applyBorder="1" applyAlignment="1">
      <alignment horizontal="right" vertical="center" wrapText="1"/>
    </xf>
    <xf numFmtId="0" fontId="8" fillId="2" borderId="14" xfId="0" applyFont="1" applyFill="1" applyBorder="1" applyAlignment="1">
      <alignment horizontal="justify" vertical="center" wrapText="1"/>
    </xf>
    <xf numFmtId="167" fontId="8" fillId="2" borderId="16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0" xfId="0" applyFont="1" applyAlignment="1">
      <alignment horizontal="justify" wrapText="1"/>
    </xf>
    <xf numFmtId="0" fontId="8" fillId="0" borderId="0" xfId="0" applyFont="1" applyAlignment="1">
      <alignment wrapText="1"/>
    </xf>
  </cellXfs>
  <cellStyles count="6">
    <cellStyle name="=C:\WINNT\SYSTEM32\COMMAND.COM" xfId="4"/>
    <cellStyle name="Millares" xfId="1" builtinId="3"/>
    <cellStyle name="Millares 2" xfId="3"/>
    <cellStyle name="Normal" xfId="0" builtinId="0"/>
    <cellStyle name="Normal 2" xfId="2"/>
    <cellStyle name="Normal 9" xf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66"/>
  <sheetViews>
    <sheetView showGridLines="0" tabSelected="1" zoomScaleNormal="80" workbookViewId="0"/>
  </sheetViews>
  <sheetFormatPr baseColWidth="10" defaultColWidth="0" defaultRowHeight="15" zeroHeight="1"/>
  <cols>
    <col min="1" max="1" width="2" customWidth="1"/>
    <col min="2" max="2" width="2.42578125" customWidth="1"/>
    <col min="3" max="3" width="22" customWidth="1"/>
    <col min="4" max="4" width="68.85546875" customWidth="1"/>
    <col min="5" max="6" width="21" customWidth="1"/>
    <col min="7" max="7" width="4.85546875" customWidth="1"/>
    <col min="8" max="8" width="11.42578125" customWidth="1"/>
    <col min="9" max="9" width="64.140625" customWidth="1"/>
    <col min="10" max="11" width="21" customWidth="1"/>
    <col min="12" max="12" width="3.7109375" customWidth="1"/>
    <col min="13" max="13" width="4.5703125" customWidth="1"/>
  </cols>
  <sheetData>
    <row r="1" spans="2:12"/>
    <row r="2" spans="2:12">
      <c r="B2" s="1"/>
      <c r="C2" s="2"/>
      <c r="D2" s="62"/>
      <c r="E2" s="62"/>
      <c r="F2" s="62"/>
      <c r="G2" s="62"/>
      <c r="H2" s="62"/>
      <c r="I2" s="62"/>
      <c r="J2" s="62"/>
      <c r="K2" s="2"/>
      <c r="L2" s="2"/>
    </row>
    <row r="3" spans="2:12">
      <c r="C3" s="3"/>
      <c r="D3" s="62" t="s">
        <v>0</v>
      </c>
      <c r="E3" s="62"/>
      <c r="F3" s="62"/>
      <c r="G3" s="62"/>
      <c r="H3" s="62"/>
      <c r="I3" s="62"/>
      <c r="J3" s="62"/>
      <c r="K3" s="3"/>
      <c r="L3" s="3"/>
    </row>
    <row r="4" spans="2:12">
      <c r="C4" s="3"/>
      <c r="D4" s="62" t="s">
        <v>61</v>
      </c>
      <c r="E4" s="62"/>
      <c r="F4" s="62"/>
      <c r="G4" s="62"/>
      <c r="H4" s="62"/>
      <c r="I4" s="62"/>
      <c r="J4" s="62"/>
      <c r="K4" s="3"/>
      <c r="L4" s="3"/>
    </row>
    <row r="5" spans="2:12">
      <c r="C5" s="3"/>
      <c r="D5" s="62" t="s">
        <v>1</v>
      </c>
      <c r="E5" s="62"/>
      <c r="F5" s="62"/>
      <c r="G5" s="62"/>
      <c r="H5" s="62"/>
      <c r="I5" s="62"/>
      <c r="J5" s="62"/>
      <c r="K5" s="3"/>
      <c r="L5" s="3"/>
    </row>
    <row r="6" spans="2:12">
      <c r="B6" s="4"/>
      <c r="C6" s="4"/>
      <c r="D6" s="5"/>
      <c r="E6" s="5"/>
      <c r="F6" s="5"/>
      <c r="G6" s="5"/>
      <c r="H6" s="5"/>
      <c r="I6" s="5"/>
      <c r="J6" s="1"/>
      <c r="K6" s="1"/>
      <c r="L6" s="1"/>
    </row>
    <row r="7" spans="2:12">
      <c r="B7" s="4"/>
      <c r="C7" s="6" t="s">
        <v>2</v>
      </c>
      <c r="D7" s="63" t="s">
        <v>60</v>
      </c>
      <c r="E7" s="63"/>
      <c r="F7" s="63"/>
      <c r="G7" s="63"/>
      <c r="H7" s="63"/>
      <c r="I7" s="63"/>
      <c r="J7" s="63"/>
      <c r="K7" s="59"/>
      <c r="L7" s="1"/>
    </row>
    <row r="8" spans="2:12">
      <c r="B8" s="4"/>
      <c r="C8" s="4"/>
      <c r="D8" s="4"/>
      <c r="E8" s="4"/>
      <c r="F8" s="4"/>
      <c r="G8" s="5"/>
      <c r="H8" s="7"/>
      <c r="I8" s="7"/>
      <c r="J8" s="1"/>
      <c r="K8" s="1"/>
      <c r="L8" s="1"/>
    </row>
    <row r="9" spans="2:12">
      <c r="B9" s="8"/>
      <c r="C9" s="8"/>
      <c r="D9" s="8"/>
      <c r="E9" s="9"/>
      <c r="F9" s="9"/>
      <c r="G9" s="10"/>
      <c r="H9" s="7"/>
      <c r="I9" s="7"/>
      <c r="J9" s="1"/>
      <c r="K9" s="1"/>
      <c r="L9" s="1"/>
    </row>
    <row r="10" spans="2:12">
      <c r="B10" s="11"/>
      <c r="C10" s="61" t="s">
        <v>3</v>
      </c>
      <c r="D10" s="61"/>
      <c r="E10" s="12">
        <v>2016</v>
      </c>
      <c r="F10" s="12">
        <v>2015</v>
      </c>
      <c r="G10" s="13"/>
      <c r="H10" s="61" t="s">
        <v>3</v>
      </c>
      <c r="I10" s="61"/>
      <c r="J10" s="12">
        <v>2016</v>
      </c>
      <c r="K10" s="12">
        <v>2015</v>
      </c>
      <c r="L10" s="14"/>
    </row>
    <row r="11" spans="2:12">
      <c r="B11" s="15"/>
      <c r="C11" s="16"/>
      <c r="D11" s="16"/>
      <c r="E11" s="17"/>
      <c r="F11" s="17"/>
      <c r="G11" s="7"/>
      <c r="H11" s="7"/>
      <c r="I11" s="7"/>
      <c r="J11" s="1"/>
      <c r="K11" s="1"/>
      <c r="L11" s="18"/>
    </row>
    <row r="12" spans="2:12">
      <c r="B12" s="19"/>
      <c r="C12" s="65" t="s">
        <v>4</v>
      </c>
      <c r="D12" s="65"/>
      <c r="E12" s="20"/>
      <c r="F12" s="20"/>
      <c r="G12" s="21"/>
      <c r="H12" s="65" t="s">
        <v>5</v>
      </c>
      <c r="I12" s="65"/>
      <c r="J12" s="20"/>
      <c r="K12" s="20"/>
      <c r="L12" s="22"/>
    </row>
    <row r="13" spans="2:12">
      <c r="B13" s="23"/>
      <c r="C13" s="66" t="s">
        <v>6</v>
      </c>
      <c r="D13" s="66"/>
      <c r="E13" s="55">
        <f>E14+E15+E16+E17+E18+E19+E20+E21</f>
        <v>0</v>
      </c>
      <c r="F13" s="55">
        <f>SUM(F14:F21)</f>
        <v>0</v>
      </c>
      <c r="G13" s="21"/>
      <c r="H13" s="65" t="s">
        <v>7</v>
      </c>
      <c r="I13" s="65"/>
      <c r="J13" s="55">
        <f>SUM(J14:J16)</f>
        <v>7958821.2599999998</v>
      </c>
      <c r="K13" s="55">
        <f>SUM(K14:K16)</f>
        <v>34699154</v>
      </c>
      <c r="L13" s="24"/>
    </row>
    <row r="14" spans="2:12">
      <c r="B14" s="25"/>
      <c r="C14" s="64" t="s">
        <v>8</v>
      </c>
      <c r="D14" s="64"/>
      <c r="E14" s="26">
        <v>0</v>
      </c>
      <c r="F14" s="26">
        <v>0</v>
      </c>
      <c r="G14" s="21"/>
      <c r="H14" s="64" t="s">
        <v>9</v>
      </c>
      <c r="I14" s="64"/>
      <c r="J14" s="26">
        <v>5854141.8099999996</v>
      </c>
      <c r="K14" s="26">
        <v>25808988</v>
      </c>
      <c r="L14" s="24"/>
    </row>
    <row r="15" spans="2:12">
      <c r="B15" s="25"/>
      <c r="C15" s="64" t="s">
        <v>10</v>
      </c>
      <c r="D15" s="64"/>
      <c r="E15" s="26">
        <v>0</v>
      </c>
      <c r="F15" s="26">
        <v>0</v>
      </c>
      <c r="G15" s="21"/>
      <c r="H15" s="64" t="s">
        <v>11</v>
      </c>
      <c r="I15" s="64"/>
      <c r="J15" s="26">
        <v>988088.92</v>
      </c>
      <c r="K15" s="26">
        <v>2564834</v>
      </c>
      <c r="L15" s="24"/>
    </row>
    <row r="16" spans="2:12">
      <c r="B16" s="25"/>
      <c r="C16" s="64" t="s">
        <v>12</v>
      </c>
      <c r="D16" s="64"/>
      <c r="E16" s="26">
        <v>0</v>
      </c>
      <c r="F16" s="26">
        <v>0</v>
      </c>
      <c r="G16" s="21"/>
      <c r="H16" s="64" t="s">
        <v>13</v>
      </c>
      <c r="I16" s="64"/>
      <c r="J16" s="26">
        <v>1116590.53</v>
      </c>
      <c r="K16" s="26">
        <v>6325332</v>
      </c>
      <c r="L16" s="24"/>
    </row>
    <row r="17" spans="2:12">
      <c r="B17" s="25"/>
      <c r="C17" s="64" t="s">
        <v>14</v>
      </c>
      <c r="D17" s="64"/>
      <c r="E17" s="26">
        <v>0</v>
      </c>
      <c r="F17" s="26">
        <v>0</v>
      </c>
      <c r="G17" s="21"/>
      <c r="H17" s="27"/>
      <c r="I17" s="28"/>
      <c r="J17" s="29"/>
      <c r="K17" s="29"/>
      <c r="L17" s="24"/>
    </row>
    <row r="18" spans="2:12">
      <c r="B18" s="25"/>
      <c r="C18" s="64" t="s">
        <v>15</v>
      </c>
      <c r="D18" s="64"/>
      <c r="E18" s="26">
        <v>0</v>
      </c>
      <c r="F18" s="26">
        <v>0</v>
      </c>
      <c r="G18" s="21"/>
      <c r="H18" s="65" t="s">
        <v>16</v>
      </c>
      <c r="I18" s="65"/>
      <c r="J18" s="55">
        <f>SUM(J19:J27)</f>
        <v>6758554</v>
      </c>
      <c r="K18" s="55">
        <f>SUM(K19:K27)</f>
        <v>26906779</v>
      </c>
      <c r="L18" s="24"/>
    </row>
    <row r="19" spans="2:12">
      <c r="B19" s="25"/>
      <c r="C19" s="64" t="s">
        <v>17</v>
      </c>
      <c r="D19" s="64"/>
      <c r="E19" s="26">
        <v>0</v>
      </c>
      <c r="F19" s="26">
        <v>0</v>
      </c>
      <c r="G19" s="21"/>
      <c r="H19" s="64" t="s">
        <v>18</v>
      </c>
      <c r="I19" s="64"/>
      <c r="J19" s="26">
        <v>0</v>
      </c>
      <c r="K19" s="26">
        <v>0</v>
      </c>
      <c r="L19" s="24"/>
    </row>
    <row r="20" spans="2:12">
      <c r="B20" s="25"/>
      <c r="C20" s="64" t="s">
        <v>19</v>
      </c>
      <c r="D20" s="64"/>
      <c r="E20" s="26">
        <v>0</v>
      </c>
      <c r="F20" s="26">
        <v>0</v>
      </c>
      <c r="G20" s="21"/>
      <c r="H20" s="64" t="s">
        <v>20</v>
      </c>
      <c r="I20" s="64"/>
      <c r="J20" s="26">
        <v>0</v>
      </c>
      <c r="K20" s="26">
        <v>0</v>
      </c>
      <c r="L20" s="24"/>
    </row>
    <row r="21" spans="2:12" ht="25.5" customHeight="1">
      <c r="B21" s="25"/>
      <c r="C21" s="64" t="s">
        <v>21</v>
      </c>
      <c r="D21" s="64"/>
      <c r="E21" s="26">
        <v>0</v>
      </c>
      <c r="F21" s="26">
        <v>0</v>
      </c>
      <c r="G21" s="21"/>
      <c r="H21" s="64" t="s">
        <v>22</v>
      </c>
      <c r="I21" s="64"/>
      <c r="J21" s="26">
        <v>0</v>
      </c>
      <c r="K21" s="26">
        <v>0</v>
      </c>
      <c r="L21" s="24"/>
    </row>
    <row r="22" spans="2:12">
      <c r="B22" s="23"/>
      <c r="C22" s="27"/>
      <c r="D22" s="28"/>
      <c r="E22" s="29"/>
      <c r="F22" s="29"/>
      <c r="G22" s="21"/>
      <c r="H22" s="64" t="s">
        <v>23</v>
      </c>
      <c r="I22" s="64"/>
      <c r="J22" s="26">
        <v>6758554</v>
      </c>
      <c r="K22" s="26">
        <v>26906779</v>
      </c>
      <c r="L22" s="24"/>
    </row>
    <row r="23" spans="2:12">
      <c r="B23" s="23"/>
      <c r="C23" s="66" t="s">
        <v>24</v>
      </c>
      <c r="D23" s="66"/>
      <c r="E23" s="55">
        <f>SUM(E24:E25)</f>
        <v>18176466.640000001</v>
      </c>
      <c r="F23" s="55">
        <f>SUM(F24:F25)</f>
        <v>61605934</v>
      </c>
      <c r="G23" s="21"/>
      <c r="H23" s="64" t="s">
        <v>25</v>
      </c>
      <c r="I23" s="64"/>
      <c r="J23" s="26">
        <v>0</v>
      </c>
      <c r="K23" s="26">
        <v>0</v>
      </c>
      <c r="L23" s="24"/>
    </row>
    <row r="24" spans="2:12">
      <c r="B24" s="25"/>
      <c r="C24" s="64" t="s">
        <v>26</v>
      </c>
      <c r="D24" s="64"/>
      <c r="E24" s="30">
        <v>18176466.640000001</v>
      </c>
      <c r="F24" s="30">
        <v>61605934</v>
      </c>
      <c r="G24" s="21"/>
      <c r="H24" s="64" t="s">
        <v>27</v>
      </c>
      <c r="I24" s="64"/>
      <c r="J24" s="26">
        <v>0</v>
      </c>
      <c r="K24" s="26">
        <v>0</v>
      </c>
      <c r="L24" s="24"/>
    </row>
    <row r="25" spans="2:12">
      <c r="B25" s="25"/>
      <c r="C25" s="64" t="s">
        <v>28</v>
      </c>
      <c r="D25" s="64"/>
      <c r="E25" s="26">
        <v>0</v>
      </c>
      <c r="F25" s="26">
        <v>0</v>
      </c>
      <c r="G25" s="21"/>
      <c r="H25" s="64" t="s">
        <v>29</v>
      </c>
      <c r="I25" s="64"/>
      <c r="J25" s="26">
        <v>0</v>
      </c>
      <c r="K25" s="26">
        <v>0</v>
      </c>
      <c r="L25" s="24"/>
    </row>
    <row r="26" spans="2:12">
      <c r="B26" s="23"/>
      <c r="C26" s="27"/>
      <c r="D26" s="28"/>
      <c r="E26" s="29"/>
      <c r="F26" s="29"/>
      <c r="G26" s="21"/>
      <c r="H26" s="64" t="s">
        <v>30</v>
      </c>
      <c r="I26" s="64"/>
      <c r="J26" s="26">
        <v>0</v>
      </c>
      <c r="K26" s="26">
        <v>0</v>
      </c>
      <c r="L26" s="24"/>
    </row>
    <row r="27" spans="2:12">
      <c r="B27" s="25"/>
      <c r="C27" s="66" t="s">
        <v>31</v>
      </c>
      <c r="D27" s="66"/>
      <c r="E27" s="55">
        <f>SUM(E28:E32)</f>
        <v>2551.9299999999998</v>
      </c>
      <c r="F27" s="55">
        <f>SUM(F28:F32)</f>
        <v>18791</v>
      </c>
      <c r="G27" s="21"/>
      <c r="H27" s="64" t="s">
        <v>32</v>
      </c>
      <c r="I27" s="64"/>
      <c r="J27" s="26">
        <v>0</v>
      </c>
      <c r="K27" s="26">
        <v>0</v>
      </c>
      <c r="L27" s="24"/>
    </row>
    <row r="28" spans="2:12">
      <c r="B28" s="25"/>
      <c r="C28" s="64" t="s">
        <v>33</v>
      </c>
      <c r="D28" s="64"/>
      <c r="E28" s="26">
        <v>2551.9299999999998</v>
      </c>
      <c r="F28" s="26">
        <v>18791</v>
      </c>
      <c r="G28" s="21"/>
      <c r="H28" s="27"/>
      <c r="I28" s="28"/>
      <c r="J28" s="29"/>
      <c r="K28" s="29"/>
      <c r="L28" s="24"/>
    </row>
    <row r="29" spans="2:12">
      <c r="B29" s="25"/>
      <c r="C29" s="64" t="s">
        <v>34</v>
      </c>
      <c r="D29" s="64"/>
      <c r="E29" s="26">
        <v>0</v>
      </c>
      <c r="F29" s="26">
        <v>0</v>
      </c>
      <c r="G29" s="21"/>
      <c r="H29" s="66" t="s">
        <v>26</v>
      </c>
      <c r="I29" s="66"/>
      <c r="J29" s="55">
        <f>SUM(J30:J32)</f>
        <v>0</v>
      </c>
      <c r="K29" s="55">
        <f>SUM(K30:K32)</f>
        <v>0</v>
      </c>
      <c r="L29" s="24"/>
    </row>
    <row r="30" spans="2:12">
      <c r="B30" s="25"/>
      <c r="C30" s="64" t="s">
        <v>35</v>
      </c>
      <c r="D30" s="64"/>
      <c r="E30" s="26">
        <v>0</v>
      </c>
      <c r="F30" s="26">
        <v>0</v>
      </c>
      <c r="G30" s="21"/>
      <c r="H30" s="64" t="s">
        <v>36</v>
      </c>
      <c r="I30" s="64"/>
      <c r="J30" s="26">
        <v>0</v>
      </c>
      <c r="K30" s="26">
        <v>0</v>
      </c>
      <c r="L30" s="24"/>
    </row>
    <row r="31" spans="2:12">
      <c r="B31" s="25"/>
      <c r="C31" s="64" t="s">
        <v>37</v>
      </c>
      <c r="D31" s="64"/>
      <c r="E31" s="26">
        <v>0</v>
      </c>
      <c r="F31" s="26">
        <v>0</v>
      </c>
      <c r="G31" s="21"/>
      <c r="H31" s="64" t="s">
        <v>38</v>
      </c>
      <c r="I31" s="64"/>
      <c r="J31" s="26">
        <v>0</v>
      </c>
      <c r="K31" s="26">
        <v>0</v>
      </c>
      <c r="L31" s="24"/>
    </row>
    <row r="32" spans="2:12">
      <c r="B32" s="25"/>
      <c r="C32" s="64" t="s">
        <v>39</v>
      </c>
      <c r="D32" s="64"/>
      <c r="E32" s="26">
        <v>0</v>
      </c>
      <c r="F32" s="26">
        <v>0</v>
      </c>
      <c r="G32" s="21"/>
      <c r="H32" s="64" t="s">
        <v>40</v>
      </c>
      <c r="I32" s="64"/>
      <c r="J32" s="26">
        <v>0</v>
      </c>
      <c r="K32" s="26">
        <v>0</v>
      </c>
      <c r="L32" s="24"/>
    </row>
    <row r="33" spans="2:12">
      <c r="B33" s="23"/>
      <c r="C33" s="27"/>
      <c r="D33" s="31"/>
      <c r="E33" s="20"/>
      <c r="F33" s="20"/>
      <c r="G33" s="21"/>
      <c r="H33" s="27"/>
      <c r="I33" s="28"/>
      <c r="J33" s="29"/>
      <c r="K33" s="29"/>
      <c r="L33" s="24"/>
    </row>
    <row r="34" spans="2:12">
      <c r="B34" s="32"/>
      <c r="C34" s="67" t="s">
        <v>41</v>
      </c>
      <c r="D34" s="67"/>
      <c r="E34" s="56">
        <f>E13+E23+E27</f>
        <v>18179018.57</v>
      </c>
      <c r="F34" s="56">
        <f>F13+F23+F27</f>
        <v>61624725</v>
      </c>
      <c r="G34" s="33"/>
      <c r="H34" s="65" t="s">
        <v>42</v>
      </c>
      <c r="I34" s="65"/>
      <c r="J34" s="57">
        <f>SUM(J35:J39)</f>
        <v>0</v>
      </c>
      <c r="K34" s="57">
        <f>SUM(K35:K39)</f>
        <v>0</v>
      </c>
      <c r="L34" s="24"/>
    </row>
    <row r="35" spans="2:12">
      <c r="B35" s="23"/>
      <c r="C35" s="67"/>
      <c r="D35" s="67"/>
      <c r="E35" s="20"/>
      <c r="F35" s="20"/>
      <c r="G35" s="21"/>
      <c r="H35" s="64" t="s">
        <v>43</v>
      </c>
      <c r="I35" s="64"/>
      <c r="J35" s="26">
        <v>0</v>
      </c>
      <c r="K35" s="26">
        <v>0</v>
      </c>
      <c r="L35" s="24"/>
    </row>
    <row r="36" spans="2:12">
      <c r="B36" s="34"/>
      <c r="C36" s="21"/>
      <c r="D36" s="21"/>
      <c r="E36" s="21"/>
      <c r="F36" s="21"/>
      <c r="G36" s="21"/>
      <c r="H36" s="64" t="s">
        <v>44</v>
      </c>
      <c r="I36" s="64"/>
      <c r="J36" s="26">
        <v>0</v>
      </c>
      <c r="K36" s="26">
        <v>0</v>
      </c>
      <c r="L36" s="24"/>
    </row>
    <row r="37" spans="2:12">
      <c r="B37" s="34"/>
      <c r="C37" s="21"/>
      <c r="D37" s="21"/>
      <c r="E37" s="21"/>
      <c r="F37" s="21"/>
      <c r="G37" s="21"/>
      <c r="H37" s="64" t="s">
        <v>45</v>
      </c>
      <c r="I37" s="64"/>
      <c r="J37" s="26">
        <v>0</v>
      </c>
      <c r="K37" s="26">
        <v>0</v>
      </c>
      <c r="L37" s="24"/>
    </row>
    <row r="38" spans="2:12">
      <c r="B38" s="34"/>
      <c r="C38" s="21"/>
      <c r="D38" s="21"/>
      <c r="E38" s="21"/>
      <c r="F38" s="21"/>
      <c r="G38" s="21"/>
      <c r="H38" s="64" t="s">
        <v>46</v>
      </c>
      <c r="I38" s="64"/>
      <c r="J38" s="26">
        <v>0</v>
      </c>
      <c r="K38" s="26">
        <v>0</v>
      </c>
      <c r="L38" s="24"/>
    </row>
    <row r="39" spans="2:12">
      <c r="B39" s="34"/>
      <c r="C39" s="21"/>
      <c r="D39" s="21"/>
      <c r="E39" s="21"/>
      <c r="F39" s="21"/>
      <c r="G39" s="21"/>
      <c r="H39" s="64" t="s">
        <v>47</v>
      </c>
      <c r="I39" s="64"/>
      <c r="J39" s="26">
        <v>0</v>
      </c>
      <c r="K39" s="26">
        <v>0</v>
      </c>
      <c r="L39" s="24"/>
    </row>
    <row r="40" spans="2:12">
      <c r="B40" s="34"/>
      <c r="C40" s="21"/>
      <c r="D40" s="21"/>
      <c r="E40" s="21"/>
      <c r="F40" s="21"/>
      <c r="G40" s="21"/>
      <c r="H40" s="27"/>
      <c r="I40" s="28"/>
      <c r="J40" s="29"/>
      <c r="K40" s="29"/>
      <c r="L40" s="24"/>
    </row>
    <row r="41" spans="2:12">
      <c r="B41" s="34"/>
      <c r="C41" s="21"/>
      <c r="D41" s="21"/>
      <c r="E41" s="21"/>
      <c r="F41" s="21"/>
      <c r="G41" s="21"/>
      <c r="H41" s="66" t="s">
        <v>48</v>
      </c>
      <c r="I41" s="66"/>
      <c r="J41" s="57">
        <f>SUM(J42:J47)</f>
        <v>0</v>
      </c>
      <c r="K41" s="57">
        <f>SUM(K42:K47)</f>
        <v>0</v>
      </c>
      <c r="L41" s="24"/>
    </row>
    <row r="42" spans="2:12">
      <c r="B42" s="34"/>
      <c r="C42" s="21"/>
      <c r="D42" s="21"/>
      <c r="E42" s="21"/>
      <c r="F42" s="21"/>
      <c r="G42" s="21"/>
      <c r="H42" s="64" t="s">
        <v>49</v>
      </c>
      <c r="I42" s="64"/>
      <c r="J42" s="26">
        <v>0</v>
      </c>
      <c r="K42" s="26">
        <v>0</v>
      </c>
      <c r="L42" s="24"/>
    </row>
    <row r="43" spans="2:12">
      <c r="B43" s="34"/>
      <c r="C43" s="21"/>
      <c r="D43" s="21"/>
      <c r="E43" s="21"/>
      <c r="F43" s="21"/>
      <c r="G43" s="21"/>
      <c r="H43" s="64" t="s">
        <v>50</v>
      </c>
      <c r="I43" s="64"/>
      <c r="J43" s="26">
        <v>0</v>
      </c>
      <c r="K43" s="26">
        <v>0</v>
      </c>
      <c r="L43" s="24"/>
    </row>
    <row r="44" spans="2:12">
      <c r="B44" s="34"/>
      <c r="C44" s="21"/>
      <c r="D44" s="21"/>
      <c r="E44" s="21"/>
      <c r="F44" s="21"/>
      <c r="G44" s="21"/>
      <c r="H44" s="64" t="s">
        <v>51</v>
      </c>
      <c r="I44" s="64"/>
      <c r="J44" s="26">
        <v>0</v>
      </c>
      <c r="K44" s="26">
        <v>0</v>
      </c>
      <c r="L44" s="24"/>
    </row>
    <row r="45" spans="2:12">
      <c r="B45" s="34"/>
      <c r="C45" s="21"/>
      <c r="D45" s="21"/>
      <c r="E45" s="21"/>
      <c r="F45" s="21"/>
      <c r="G45" s="21"/>
      <c r="H45" s="64" t="s">
        <v>52</v>
      </c>
      <c r="I45" s="64"/>
      <c r="J45" s="26">
        <v>0</v>
      </c>
      <c r="K45" s="26">
        <v>0</v>
      </c>
      <c r="L45" s="24"/>
    </row>
    <row r="46" spans="2:12">
      <c r="B46" s="34"/>
      <c r="C46" s="21"/>
      <c r="D46" s="21"/>
      <c r="E46" s="21"/>
      <c r="F46" s="21"/>
      <c r="G46" s="21"/>
      <c r="H46" s="64" t="s">
        <v>53</v>
      </c>
      <c r="I46" s="64"/>
      <c r="J46" s="26">
        <v>0</v>
      </c>
      <c r="K46" s="26">
        <v>0</v>
      </c>
      <c r="L46" s="24"/>
    </row>
    <row r="47" spans="2:12">
      <c r="B47" s="34"/>
      <c r="C47" s="21"/>
      <c r="D47" s="21"/>
      <c r="E47" s="21"/>
      <c r="F47" s="21"/>
      <c r="G47" s="21"/>
      <c r="H47" s="64" t="s">
        <v>54</v>
      </c>
      <c r="I47" s="64"/>
      <c r="J47" s="26">
        <v>0</v>
      </c>
      <c r="K47" s="26">
        <v>0</v>
      </c>
      <c r="L47" s="24"/>
    </row>
    <row r="48" spans="2:12">
      <c r="B48" s="34"/>
      <c r="C48" s="21"/>
      <c r="D48" s="21"/>
      <c r="E48" s="21"/>
      <c r="F48" s="21"/>
      <c r="G48" s="21"/>
      <c r="H48" s="27"/>
      <c r="I48" s="28"/>
      <c r="J48" s="29"/>
      <c r="K48" s="29"/>
      <c r="L48" s="24"/>
    </row>
    <row r="49" spans="2:12">
      <c r="B49" s="34"/>
      <c r="C49" s="21"/>
      <c r="D49" s="21"/>
      <c r="E49" s="21"/>
      <c r="F49" s="21"/>
      <c r="G49" s="21"/>
      <c r="H49" s="66" t="s">
        <v>55</v>
      </c>
      <c r="I49" s="66"/>
      <c r="J49" s="57">
        <f>J50</f>
        <v>0</v>
      </c>
      <c r="K49" s="57">
        <f>K50</f>
        <v>0</v>
      </c>
      <c r="L49" s="24"/>
    </row>
    <row r="50" spans="2:12">
      <c r="B50" s="34"/>
      <c r="C50" s="21"/>
      <c r="D50" s="21"/>
      <c r="E50" s="21"/>
      <c r="F50" s="21"/>
      <c r="G50" s="21"/>
      <c r="H50" s="64" t="s">
        <v>56</v>
      </c>
      <c r="I50" s="64"/>
      <c r="J50" s="26">
        <v>0</v>
      </c>
      <c r="K50" s="26">
        <v>0</v>
      </c>
      <c r="L50" s="24"/>
    </row>
    <row r="51" spans="2:12">
      <c r="B51" s="34"/>
      <c r="C51" s="21"/>
      <c r="D51" s="21"/>
      <c r="E51" s="21"/>
      <c r="F51" s="21"/>
      <c r="G51" s="21"/>
      <c r="H51" s="27"/>
      <c r="I51" s="28"/>
      <c r="J51" s="29"/>
      <c r="K51" s="29"/>
      <c r="L51" s="24"/>
    </row>
    <row r="52" spans="2:12">
      <c r="B52" s="34"/>
      <c r="C52" s="21"/>
      <c r="D52" s="21"/>
      <c r="E52" s="21"/>
      <c r="F52" s="21"/>
      <c r="G52" s="21"/>
      <c r="H52" s="67" t="s">
        <v>57</v>
      </c>
      <c r="I52" s="67"/>
      <c r="J52" s="58">
        <f>J13+J18+J29+J34+J41+J49</f>
        <v>14717375.26</v>
      </c>
      <c r="K52" s="58">
        <f>K13+K18+K29+K34+K41+K49</f>
        <v>61605933</v>
      </c>
      <c r="L52" s="35"/>
    </row>
    <row r="53" spans="2:12">
      <c r="B53" s="34"/>
      <c r="C53" s="21"/>
      <c r="D53" s="21"/>
      <c r="E53" s="21"/>
      <c r="F53" s="21"/>
      <c r="G53" s="21"/>
      <c r="H53" s="36"/>
      <c r="I53" s="36"/>
      <c r="J53" s="29"/>
      <c r="K53" s="29"/>
      <c r="L53" s="35"/>
    </row>
    <row r="54" spans="2:12">
      <c r="B54" s="34"/>
      <c r="C54" s="21"/>
      <c r="D54" s="21"/>
      <c r="E54" s="21"/>
      <c r="F54" s="21"/>
      <c r="G54" s="21"/>
      <c r="H54" s="69" t="s">
        <v>58</v>
      </c>
      <c r="I54" s="69"/>
      <c r="J54" s="58">
        <f>E34-J52</f>
        <v>3461643.3100000005</v>
      </c>
      <c r="K54" s="58">
        <f>F34-K52</f>
        <v>18792</v>
      </c>
      <c r="L54" s="35"/>
    </row>
    <row r="55" spans="2:12">
      <c r="B55" s="37"/>
      <c r="C55" s="38"/>
      <c r="D55" s="38"/>
      <c r="E55" s="38"/>
      <c r="F55" s="38"/>
      <c r="G55" s="38"/>
      <c r="H55" s="39"/>
      <c r="I55" s="39"/>
      <c r="J55" s="38"/>
      <c r="K55" s="38"/>
      <c r="L55" s="40"/>
    </row>
    <row r="56" spans="2:12" ht="8.25" customHeight="1">
      <c r="B56" s="1"/>
      <c r="C56" s="1"/>
      <c r="D56" s="1"/>
      <c r="E56" s="1"/>
      <c r="F56" s="1"/>
      <c r="G56" s="1"/>
      <c r="H56" s="7"/>
      <c r="I56" s="7"/>
      <c r="J56" s="1"/>
      <c r="K56" s="1"/>
      <c r="L56" s="1"/>
    </row>
    <row r="57" spans="2:12" ht="7.5" customHeight="1">
      <c r="B57" s="38"/>
      <c r="C57" s="41"/>
      <c r="D57" s="42"/>
      <c r="E57" s="43"/>
      <c r="F57" s="43"/>
      <c r="G57" s="38"/>
      <c r="H57" s="44"/>
      <c r="I57" s="45"/>
      <c r="J57" s="43"/>
      <c r="K57" s="43"/>
      <c r="L57" s="38"/>
    </row>
    <row r="58" spans="2:12">
      <c r="B58" s="1"/>
      <c r="C58" s="28"/>
      <c r="D58" s="46"/>
      <c r="E58" s="47"/>
      <c r="F58" s="47"/>
      <c r="G58" s="1"/>
      <c r="H58" s="48"/>
      <c r="I58" s="49"/>
      <c r="J58" s="47"/>
      <c r="K58" s="47"/>
      <c r="L58" s="1"/>
    </row>
    <row r="59" spans="2:12">
      <c r="C59" s="70" t="s">
        <v>59</v>
      </c>
      <c r="D59" s="70"/>
      <c r="E59" s="70"/>
      <c r="F59" s="70"/>
      <c r="G59" s="70"/>
      <c r="H59" s="70"/>
      <c r="I59" s="70"/>
      <c r="J59" s="70"/>
      <c r="K59" s="70"/>
    </row>
    <row r="60" spans="2:12">
      <c r="C60" s="28"/>
      <c r="D60" s="46"/>
      <c r="E60" s="47"/>
      <c r="F60" s="47"/>
      <c r="H60" s="48"/>
      <c r="I60" s="46"/>
      <c r="J60" s="47"/>
      <c r="K60" s="47"/>
    </row>
    <row r="61" spans="2:12">
      <c r="C61" s="28"/>
      <c r="D61" s="71"/>
      <c r="E61" s="71"/>
      <c r="F61" s="47"/>
      <c r="H61" s="72"/>
      <c r="I61" s="72"/>
      <c r="J61" s="47"/>
      <c r="K61" s="47"/>
    </row>
    <row r="62" spans="2:12">
      <c r="C62" s="50"/>
      <c r="D62" s="73" t="s">
        <v>62</v>
      </c>
      <c r="E62" s="73"/>
      <c r="F62" s="47"/>
      <c r="G62" s="47"/>
      <c r="H62" s="73" t="s">
        <v>64</v>
      </c>
      <c r="I62" s="73"/>
      <c r="J62" s="51"/>
      <c r="K62" s="47"/>
    </row>
    <row r="63" spans="2:12">
      <c r="C63" s="52"/>
      <c r="D63" s="68" t="s">
        <v>63</v>
      </c>
      <c r="E63" s="68"/>
      <c r="F63" s="53"/>
      <c r="G63" s="53"/>
      <c r="H63" s="68" t="s">
        <v>65</v>
      </c>
      <c r="I63" s="68"/>
      <c r="J63" s="51"/>
      <c r="K63" s="47"/>
    </row>
    <row r="64" spans="2:12">
      <c r="E64" s="54"/>
    </row>
    <row r="65" spans="5:5" hidden="1">
      <c r="E65" s="54"/>
    </row>
    <row r="66" spans="5:5" hidden="1">
      <c r="E66" s="54"/>
    </row>
  </sheetData>
  <mergeCells count="71">
    <mergeCell ref="H47:I47"/>
    <mergeCell ref="H49:I49"/>
    <mergeCell ref="D63:E63"/>
    <mergeCell ref="H63:I63"/>
    <mergeCell ref="H54:I54"/>
    <mergeCell ref="C59:K59"/>
    <mergeCell ref="D61:E61"/>
    <mergeCell ref="H61:I61"/>
    <mergeCell ref="D62:E62"/>
    <mergeCell ref="H62:I62"/>
    <mergeCell ref="C35:D35"/>
    <mergeCell ref="H35:I35"/>
    <mergeCell ref="H36:I36"/>
    <mergeCell ref="H52:I52"/>
    <mergeCell ref="H38:I38"/>
    <mergeCell ref="H39:I39"/>
    <mergeCell ref="H41:I41"/>
    <mergeCell ref="H42:I42"/>
    <mergeCell ref="H43:I43"/>
    <mergeCell ref="H46:I46"/>
    <mergeCell ref="C29:D29"/>
    <mergeCell ref="H29:I29"/>
    <mergeCell ref="C30:D30"/>
    <mergeCell ref="H30:I30"/>
    <mergeCell ref="H50:I50"/>
    <mergeCell ref="H44:I44"/>
    <mergeCell ref="H45:I45"/>
    <mergeCell ref="H37:I37"/>
    <mergeCell ref="C34:D34"/>
    <mergeCell ref="H34:I34"/>
    <mergeCell ref="C31:D31"/>
    <mergeCell ref="H31:I31"/>
    <mergeCell ref="C25:D25"/>
    <mergeCell ref="H25:I25"/>
    <mergeCell ref="C32:D32"/>
    <mergeCell ref="H32:I32"/>
    <mergeCell ref="H26:I26"/>
    <mergeCell ref="C27:D27"/>
    <mergeCell ref="H27:I27"/>
    <mergeCell ref="C28:D28"/>
    <mergeCell ref="C12:D12"/>
    <mergeCell ref="H12:I12"/>
    <mergeCell ref="C13:D13"/>
    <mergeCell ref="H13:I13"/>
    <mergeCell ref="C21:D21"/>
    <mergeCell ref="H21:I21"/>
    <mergeCell ref="C19:D19"/>
    <mergeCell ref="H19:I19"/>
    <mergeCell ref="C20:D20"/>
    <mergeCell ref="H20:I20"/>
    <mergeCell ref="C17:D17"/>
    <mergeCell ref="H23:I23"/>
    <mergeCell ref="C24:D24"/>
    <mergeCell ref="H24:I24"/>
    <mergeCell ref="C18:D18"/>
    <mergeCell ref="H18:I18"/>
    <mergeCell ref="H22:I22"/>
    <mergeCell ref="C23:D23"/>
    <mergeCell ref="H14:I14"/>
    <mergeCell ref="C15:D15"/>
    <mergeCell ref="H15:I15"/>
    <mergeCell ref="C16:D16"/>
    <mergeCell ref="H16:I16"/>
    <mergeCell ref="C14:D14"/>
    <mergeCell ref="C10:D10"/>
    <mergeCell ref="H10:I10"/>
    <mergeCell ref="D2:J2"/>
    <mergeCell ref="D3:J3"/>
    <mergeCell ref="D4:J4"/>
    <mergeCell ref="D5:J5"/>
    <mergeCell ref="D7:J7"/>
  </mergeCells>
  <phoneticPr fontId="0" type="noConversion"/>
  <printOptions horizontalCentered="1" verticalCentered="1"/>
  <pageMargins left="0.31496062992125984" right="0.31496062992125984" top="0.35433070866141736" bottom="0.35433070866141736" header="0" footer="0"/>
  <pageSetup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I19"/>
  <sheetViews>
    <sheetView showGridLines="0" workbookViewId="0">
      <selection activeCell="F14" sqref="F14"/>
    </sheetView>
  </sheetViews>
  <sheetFormatPr baseColWidth="10" defaultColWidth="0" defaultRowHeight="15" customHeight="1" zeroHeight="1"/>
  <cols>
    <col min="1" max="1" width="2.7109375" customWidth="1"/>
    <col min="2" max="2" width="8.85546875" customWidth="1"/>
    <col min="3" max="3" width="15.28515625" customWidth="1"/>
    <col min="4" max="9" width="21.140625" customWidth="1"/>
    <col min="10" max="10" width="2.7109375" customWidth="1"/>
  </cols>
  <sheetData>
    <row r="1" spans="2:9"/>
    <row r="2" spans="2:9">
      <c r="B2" s="433"/>
      <c r="C2" s="434"/>
      <c r="D2" s="434"/>
      <c r="E2" s="434"/>
      <c r="F2" s="434"/>
      <c r="G2" s="434"/>
      <c r="H2" s="434"/>
      <c r="I2" s="435"/>
    </row>
    <row r="3" spans="2:9">
      <c r="B3" s="436" t="s">
        <v>60</v>
      </c>
      <c r="C3" s="437"/>
      <c r="D3" s="437"/>
      <c r="E3" s="437"/>
      <c r="F3" s="437"/>
      <c r="G3" s="437"/>
      <c r="H3" s="437"/>
      <c r="I3" s="438"/>
    </row>
    <row r="4" spans="2:9">
      <c r="B4" s="439" t="s">
        <v>247</v>
      </c>
      <c r="C4" s="440"/>
      <c r="D4" s="440"/>
      <c r="E4" s="440"/>
      <c r="F4" s="440"/>
      <c r="G4" s="440"/>
      <c r="H4" s="440"/>
      <c r="I4" s="441"/>
    </row>
    <row r="5" spans="2:9">
      <c r="B5" s="439" t="s">
        <v>248</v>
      </c>
      <c r="C5" s="440"/>
      <c r="D5" s="440"/>
      <c r="E5" s="440"/>
      <c r="F5" s="440"/>
      <c r="G5" s="440"/>
      <c r="H5" s="440"/>
      <c r="I5" s="441"/>
    </row>
    <row r="6" spans="2:9">
      <c r="B6" s="442" t="s">
        <v>130</v>
      </c>
      <c r="C6" s="443"/>
      <c r="D6" s="443"/>
      <c r="E6" s="443"/>
      <c r="F6" s="443"/>
      <c r="G6" s="443"/>
      <c r="H6" s="443"/>
      <c r="I6" s="444"/>
    </row>
    <row r="7" spans="2:9">
      <c r="B7" s="333"/>
      <c r="C7" s="333"/>
      <c r="D7" s="333"/>
      <c r="E7" s="333"/>
      <c r="F7" s="333"/>
      <c r="G7" s="333"/>
      <c r="H7" s="333"/>
      <c r="I7" s="333"/>
    </row>
    <row r="8" spans="2:9">
      <c r="B8" s="445" t="s">
        <v>3</v>
      </c>
      <c r="C8" s="446"/>
      <c r="D8" s="447" t="s">
        <v>249</v>
      </c>
      <c r="E8" s="448"/>
      <c r="F8" s="448"/>
      <c r="G8" s="448"/>
      <c r="H8" s="449"/>
      <c r="I8" s="450" t="s">
        <v>244</v>
      </c>
    </row>
    <row r="9" spans="2:9" ht="27" customHeight="1">
      <c r="B9" s="451"/>
      <c r="C9" s="452"/>
      <c r="D9" s="453" t="s">
        <v>243</v>
      </c>
      <c r="E9" s="454" t="s">
        <v>242</v>
      </c>
      <c r="F9" s="453" t="s">
        <v>213</v>
      </c>
      <c r="G9" s="453" t="s">
        <v>214</v>
      </c>
      <c r="H9" s="453" t="s">
        <v>241</v>
      </c>
      <c r="I9" s="455"/>
    </row>
    <row r="10" spans="2:9">
      <c r="B10" s="456"/>
      <c r="C10" s="457"/>
      <c r="D10" s="453">
        <v>1</v>
      </c>
      <c r="E10" s="453">
        <v>2</v>
      </c>
      <c r="F10" s="453" t="s">
        <v>240</v>
      </c>
      <c r="G10" s="453">
        <v>4</v>
      </c>
      <c r="H10" s="453">
        <v>5</v>
      </c>
      <c r="I10" s="453" t="s">
        <v>239</v>
      </c>
    </row>
    <row r="11" spans="2:9">
      <c r="B11" s="458"/>
      <c r="C11" s="459"/>
      <c r="D11" s="460"/>
      <c r="E11" s="460"/>
      <c r="F11" s="460"/>
      <c r="G11" s="460"/>
      <c r="H11" s="460"/>
      <c r="I11" s="460"/>
    </row>
    <row r="12" spans="2:9">
      <c r="B12" s="461" t="s">
        <v>250</v>
      </c>
      <c r="C12" s="462"/>
      <c r="D12" s="388">
        <v>67670010.299999997</v>
      </c>
      <c r="E12" s="388">
        <v>-741000</v>
      </c>
      <c r="F12" s="389">
        <f>D12+E12</f>
        <v>66929010.299999997</v>
      </c>
      <c r="G12" s="388">
        <v>14717375.26</v>
      </c>
      <c r="H12" s="388">
        <v>14717375.26</v>
      </c>
      <c r="I12" s="389">
        <f>F12-G12</f>
        <v>52211635.039999999</v>
      </c>
    </row>
    <row r="13" spans="2:9">
      <c r="B13" s="426"/>
      <c r="C13" s="425"/>
      <c r="D13" s="389"/>
      <c r="E13" s="389"/>
      <c r="F13" s="389"/>
      <c r="G13" s="389"/>
      <c r="H13" s="389"/>
      <c r="I13" s="389"/>
    </row>
    <row r="14" spans="2:9" ht="15" customHeight="1">
      <c r="B14" s="461" t="s">
        <v>251</v>
      </c>
      <c r="C14" s="462"/>
      <c r="D14" s="388"/>
      <c r="E14" s="388"/>
      <c r="F14" s="389">
        <f>D14+E14</f>
        <v>0</v>
      </c>
      <c r="G14" s="388"/>
      <c r="H14" s="388"/>
      <c r="I14" s="389">
        <f>F14-G14</f>
        <v>0</v>
      </c>
    </row>
    <row r="15" spans="2:9">
      <c r="B15" s="426"/>
      <c r="C15" s="425"/>
      <c r="D15" s="389"/>
      <c r="E15" s="389"/>
      <c r="F15" s="389"/>
      <c r="G15" s="389"/>
      <c r="H15" s="389"/>
      <c r="I15" s="389"/>
    </row>
    <row r="16" spans="2:9" ht="23.25" customHeight="1">
      <c r="B16" s="461" t="s">
        <v>252</v>
      </c>
      <c r="C16" s="462"/>
      <c r="D16" s="388"/>
      <c r="E16" s="388"/>
      <c r="F16" s="389">
        <f>D16+E16</f>
        <v>0</v>
      </c>
      <c r="G16" s="388"/>
      <c r="H16" s="388"/>
      <c r="I16" s="389">
        <f>F16-G16</f>
        <v>0</v>
      </c>
    </row>
    <row r="17" spans="2:9">
      <c r="B17" s="463"/>
      <c r="C17" s="464"/>
      <c r="D17" s="465"/>
      <c r="E17" s="465"/>
      <c r="F17" s="465"/>
      <c r="G17" s="465"/>
      <c r="H17" s="465"/>
      <c r="I17" s="465"/>
    </row>
    <row r="18" spans="2:9">
      <c r="B18" s="463"/>
      <c r="C18" s="464" t="s">
        <v>237</v>
      </c>
      <c r="D18" s="466">
        <f t="shared" ref="D18:I18" si="0">SUM(D12+D14+D16)</f>
        <v>67670010.299999997</v>
      </c>
      <c r="E18" s="466">
        <f t="shared" si="0"/>
        <v>-741000</v>
      </c>
      <c r="F18" s="466">
        <f t="shared" si="0"/>
        <v>66929010.299999997</v>
      </c>
      <c r="G18" s="466">
        <f t="shared" si="0"/>
        <v>14717375.26</v>
      </c>
      <c r="H18" s="466">
        <f t="shared" si="0"/>
        <v>14717375.26</v>
      </c>
      <c r="I18" s="466">
        <f t="shared" si="0"/>
        <v>52211635.039999999</v>
      </c>
    </row>
    <row r="19" spans="2:9"/>
  </sheetData>
  <mergeCells count="11">
    <mergeCell ref="B12:C12"/>
    <mergeCell ref="B14:C14"/>
    <mergeCell ref="B16:C16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3:K65536"/>
  <sheetViews>
    <sheetView showGridLines="0" zoomScale="75" workbookViewId="0">
      <selection activeCell="C18" sqref="C18"/>
    </sheetView>
  </sheetViews>
  <sheetFormatPr baseColWidth="10" defaultColWidth="0" defaultRowHeight="15"/>
  <cols>
    <col min="1" max="1" width="2.7109375" customWidth="1"/>
    <col min="2" max="2" width="7.140625" customWidth="1"/>
    <col min="3" max="3" width="64.28515625" customWidth="1"/>
    <col min="4" max="9" width="21" customWidth="1"/>
    <col min="10" max="10" width="2.7109375" customWidth="1"/>
    <col min="11" max="11" width="11.42578125" hidden="1" customWidth="1"/>
  </cols>
  <sheetData>
    <row r="3" spans="2:9">
      <c r="B3" s="320"/>
      <c r="C3" s="321"/>
      <c r="D3" s="321"/>
      <c r="E3" s="321"/>
      <c r="F3" s="321"/>
      <c r="G3" s="321"/>
      <c r="H3" s="321"/>
      <c r="I3" s="322"/>
    </row>
    <row r="4" spans="2:9">
      <c r="B4" s="323" t="s">
        <v>60</v>
      </c>
      <c r="C4" s="324"/>
      <c r="D4" s="324"/>
      <c r="E4" s="324"/>
      <c r="F4" s="324"/>
      <c r="G4" s="324"/>
      <c r="H4" s="324"/>
      <c r="I4" s="325"/>
    </row>
    <row r="5" spans="2:9">
      <c r="B5" s="326" t="s">
        <v>247</v>
      </c>
      <c r="C5" s="327"/>
      <c r="D5" s="327"/>
      <c r="E5" s="327"/>
      <c r="F5" s="327"/>
      <c r="G5" s="327"/>
      <c r="H5" s="327"/>
      <c r="I5" s="328"/>
    </row>
    <row r="6" spans="2:9">
      <c r="B6" s="326" t="s">
        <v>253</v>
      </c>
      <c r="C6" s="327"/>
      <c r="D6" s="327"/>
      <c r="E6" s="327"/>
      <c r="F6" s="327"/>
      <c r="G6" s="327"/>
      <c r="H6" s="327"/>
      <c r="I6" s="328"/>
    </row>
    <row r="7" spans="2:9">
      <c r="B7" s="329" t="s">
        <v>130</v>
      </c>
      <c r="C7" s="330"/>
      <c r="D7" s="330"/>
      <c r="E7" s="330"/>
      <c r="F7" s="330"/>
      <c r="G7" s="330"/>
      <c r="H7" s="330"/>
      <c r="I7" s="331"/>
    </row>
    <row r="8" spans="2:9">
      <c r="B8" s="333"/>
      <c r="C8" s="333"/>
      <c r="D8" s="333"/>
      <c r="E8" s="333"/>
      <c r="F8" s="333"/>
      <c r="G8" s="333"/>
      <c r="H8" s="333"/>
      <c r="I8" s="333"/>
    </row>
    <row r="9" spans="2:9">
      <c r="B9" s="432" t="s">
        <v>3</v>
      </c>
      <c r="C9" s="431"/>
      <c r="D9" s="337" t="s">
        <v>245</v>
      </c>
      <c r="E9" s="338"/>
      <c r="F9" s="338"/>
      <c r="G9" s="338"/>
      <c r="H9" s="339"/>
      <c r="I9" s="340" t="s">
        <v>244</v>
      </c>
    </row>
    <row r="10" spans="2:9" ht="24.75">
      <c r="B10" s="430"/>
      <c r="C10" s="429"/>
      <c r="D10" s="341" t="s">
        <v>243</v>
      </c>
      <c r="E10" s="342" t="s">
        <v>242</v>
      </c>
      <c r="F10" s="341" t="s">
        <v>213</v>
      </c>
      <c r="G10" s="341" t="s">
        <v>214</v>
      </c>
      <c r="H10" s="341" t="s">
        <v>241</v>
      </c>
      <c r="I10" s="340"/>
    </row>
    <row r="11" spans="2:9">
      <c r="B11" s="428"/>
      <c r="C11" s="427"/>
      <c r="D11" s="344">
        <v>1</v>
      </c>
      <c r="E11" s="344">
        <v>2</v>
      </c>
      <c r="F11" s="344" t="s">
        <v>240</v>
      </c>
      <c r="G11" s="344">
        <v>4</v>
      </c>
      <c r="H11" s="344">
        <v>5</v>
      </c>
      <c r="I11" s="344" t="s">
        <v>239</v>
      </c>
    </row>
    <row r="12" spans="2:9">
      <c r="B12" s="467" t="s">
        <v>191</v>
      </c>
      <c r="C12" s="468"/>
      <c r="D12" s="469">
        <f t="shared" ref="D12:I12" si="0">SUM(D13:D19)</f>
        <v>27192390</v>
      </c>
      <c r="E12" s="469">
        <f t="shared" si="0"/>
        <v>0</v>
      </c>
      <c r="F12" s="469">
        <f t="shared" si="0"/>
        <v>27192390</v>
      </c>
      <c r="G12" s="469">
        <f t="shared" si="0"/>
        <v>5854141.8099999996</v>
      </c>
      <c r="H12" s="469">
        <f t="shared" si="0"/>
        <v>5854141.8099999996</v>
      </c>
      <c r="I12" s="469">
        <f t="shared" si="0"/>
        <v>21338248.190000001</v>
      </c>
    </row>
    <row r="13" spans="2:9">
      <c r="B13" s="470"/>
      <c r="C13" s="471" t="s">
        <v>254</v>
      </c>
      <c r="D13" s="472">
        <v>8574487.3200000003</v>
      </c>
      <c r="E13" s="472">
        <v>0</v>
      </c>
      <c r="F13" s="473">
        <f t="shared" ref="F13:F19" si="1">D13+E13</f>
        <v>8574487.3200000003</v>
      </c>
      <c r="G13" s="472">
        <v>2136315.13</v>
      </c>
      <c r="H13" s="472">
        <v>2136315.13</v>
      </c>
      <c r="I13" s="473">
        <f t="shared" ref="I13:I19" si="2">F13-G13</f>
        <v>6438172.1900000004</v>
      </c>
    </row>
    <row r="14" spans="2:9">
      <c r="B14" s="470"/>
      <c r="C14" s="471" t="s">
        <v>255</v>
      </c>
      <c r="D14" s="472">
        <v>2742137.63</v>
      </c>
      <c r="E14" s="472">
        <v>0</v>
      </c>
      <c r="F14" s="473">
        <f t="shared" si="1"/>
        <v>2742137.63</v>
      </c>
      <c r="G14" s="472">
        <v>588434.04</v>
      </c>
      <c r="H14" s="472">
        <v>588434.04</v>
      </c>
      <c r="I14" s="473">
        <f t="shared" si="2"/>
        <v>2153703.59</v>
      </c>
    </row>
    <row r="15" spans="2:9">
      <c r="B15" s="470"/>
      <c r="C15" s="471" t="s">
        <v>256</v>
      </c>
      <c r="D15" s="472">
        <v>2478894.42</v>
      </c>
      <c r="E15" s="472">
        <v>0</v>
      </c>
      <c r="F15" s="473">
        <f t="shared" si="1"/>
        <v>2478894.42</v>
      </c>
      <c r="G15" s="472">
        <v>308637.5</v>
      </c>
      <c r="H15" s="472">
        <v>308637.5</v>
      </c>
      <c r="I15" s="473">
        <f t="shared" si="2"/>
        <v>2170256.92</v>
      </c>
    </row>
    <row r="16" spans="2:9">
      <c r="B16" s="470"/>
      <c r="C16" s="471" t="s">
        <v>257</v>
      </c>
      <c r="D16" s="472">
        <v>2528231.04</v>
      </c>
      <c r="E16" s="472">
        <v>0</v>
      </c>
      <c r="F16" s="473">
        <f t="shared" si="1"/>
        <v>2528231.04</v>
      </c>
      <c r="G16" s="472">
        <v>534618.63</v>
      </c>
      <c r="H16" s="472">
        <v>534618.63</v>
      </c>
      <c r="I16" s="473">
        <f t="shared" si="2"/>
        <v>1993612.4100000001</v>
      </c>
    </row>
    <row r="17" spans="2:9">
      <c r="B17" s="470"/>
      <c r="C17" s="471" t="s">
        <v>258</v>
      </c>
      <c r="D17" s="472">
        <v>10868639.59</v>
      </c>
      <c r="E17" s="472">
        <v>0</v>
      </c>
      <c r="F17" s="473">
        <f t="shared" si="1"/>
        <v>10868639.59</v>
      </c>
      <c r="G17" s="472">
        <v>2286136.5099999998</v>
      </c>
      <c r="H17" s="472">
        <v>2286136.5099999998</v>
      </c>
      <c r="I17" s="473">
        <f t="shared" si="2"/>
        <v>8582503.0800000001</v>
      </c>
    </row>
    <row r="18" spans="2:9">
      <c r="B18" s="470"/>
      <c r="C18" s="471" t="s">
        <v>259</v>
      </c>
      <c r="D18" s="472">
        <v>0</v>
      </c>
      <c r="E18" s="472">
        <v>0</v>
      </c>
      <c r="F18" s="473">
        <f t="shared" si="1"/>
        <v>0</v>
      </c>
      <c r="G18" s="472">
        <v>0</v>
      </c>
      <c r="H18" s="472">
        <v>0</v>
      </c>
      <c r="I18" s="473">
        <f t="shared" si="2"/>
        <v>0</v>
      </c>
    </row>
    <row r="19" spans="2:9">
      <c r="B19" s="470"/>
      <c r="C19" s="471" t="s">
        <v>260</v>
      </c>
      <c r="D19" s="472">
        <v>0</v>
      </c>
      <c r="E19" s="472">
        <v>0</v>
      </c>
      <c r="F19" s="473">
        <f t="shared" si="1"/>
        <v>0</v>
      </c>
      <c r="G19" s="472">
        <v>0</v>
      </c>
      <c r="H19" s="472">
        <v>0</v>
      </c>
      <c r="I19" s="473">
        <f t="shared" si="2"/>
        <v>0</v>
      </c>
    </row>
    <row r="20" spans="2:9">
      <c r="B20" s="467" t="s">
        <v>11</v>
      </c>
      <c r="C20" s="468"/>
      <c r="D20" s="469">
        <f t="shared" ref="D20:I20" si="3">SUM(D21:D29)</f>
        <v>3321704.56</v>
      </c>
      <c r="E20" s="469">
        <f t="shared" si="3"/>
        <v>-268855.06</v>
      </c>
      <c r="F20" s="469">
        <f t="shared" si="3"/>
        <v>3052849.4999999995</v>
      </c>
      <c r="G20" s="469">
        <f t="shared" si="3"/>
        <v>988088.91999999993</v>
      </c>
      <c r="H20" s="469">
        <f t="shared" si="3"/>
        <v>988088.91999999993</v>
      </c>
      <c r="I20" s="469">
        <f t="shared" si="3"/>
        <v>2064760.5799999998</v>
      </c>
    </row>
    <row r="21" spans="2:9">
      <c r="B21" s="470"/>
      <c r="C21" s="471" t="s">
        <v>261</v>
      </c>
      <c r="D21" s="472">
        <v>1745297.22</v>
      </c>
      <c r="E21" s="472">
        <v>-211069</v>
      </c>
      <c r="F21" s="473">
        <f t="shared" ref="F21:F29" si="4">D21+E21</f>
        <v>1534228.22</v>
      </c>
      <c r="G21" s="472">
        <v>638465.43999999994</v>
      </c>
      <c r="H21" s="472">
        <v>638465.43999999994</v>
      </c>
      <c r="I21" s="473">
        <f t="shared" ref="I21:I29" si="5">F21-G21</f>
        <v>895762.78</v>
      </c>
    </row>
    <row r="22" spans="2:9">
      <c r="B22" s="470"/>
      <c r="C22" s="471" t="s">
        <v>262</v>
      </c>
      <c r="D22" s="472">
        <v>115130</v>
      </c>
      <c r="E22" s="472">
        <v>-40000</v>
      </c>
      <c r="F22" s="473">
        <f t="shared" si="4"/>
        <v>75130</v>
      </c>
      <c r="G22" s="472">
        <v>5502.1</v>
      </c>
      <c r="H22" s="472">
        <v>5502.1</v>
      </c>
      <c r="I22" s="473">
        <f t="shared" si="5"/>
        <v>69627.899999999994</v>
      </c>
    </row>
    <row r="23" spans="2:9">
      <c r="B23" s="470"/>
      <c r="C23" s="471" t="s">
        <v>263</v>
      </c>
      <c r="D23" s="472">
        <v>0</v>
      </c>
      <c r="E23" s="472">
        <v>0</v>
      </c>
      <c r="F23" s="473">
        <f t="shared" si="4"/>
        <v>0</v>
      </c>
      <c r="G23" s="472">
        <v>0</v>
      </c>
      <c r="H23" s="472">
        <v>0</v>
      </c>
      <c r="I23" s="473">
        <f t="shared" si="5"/>
        <v>0</v>
      </c>
    </row>
    <row r="24" spans="2:9">
      <c r="B24" s="470"/>
      <c r="C24" s="471" t="s">
        <v>264</v>
      </c>
      <c r="D24" s="472">
        <v>29644.06</v>
      </c>
      <c r="E24" s="472">
        <v>-9576.06</v>
      </c>
      <c r="F24" s="473">
        <f t="shared" si="4"/>
        <v>20068</v>
      </c>
      <c r="G24" s="472">
        <v>12434.76</v>
      </c>
      <c r="H24" s="472">
        <v>12434.76</v>
      </c>
      <c r="I24" s="473">
        <f t="shared" si="5"/>
        <v>7633.24</v>
      </c>
    </row>
    <row r="25" spans="2:9">
      <c r="B25" s="470"/>
      <c r="C25" s="471" t="s">
        <v>265</v>
      </c>
      <c r="D25" s="472">
        <v>15644</v>
      </c>
      <c r="E25" s="472">
        <v>-8210</v>
      </c>
      <c r="F25" s="473">
        <f t="shared" si="4"/>
        <v>7434</v>
      </c>
      <c r="G25" s="472">
        <v>0</v>
      </c>
      <c r="H25" s="472">
        <v>0</v>
      </c>
      <c r="I25" s="473">
        <f t="shared" si="5"/>
        <v>7434</v>
      </c>
    </row>
    <row r="26" spans="2:9">
      <c r="B26" s="470"/>
      <c r="C26" s="471" t="s">
        <v>266</v>
      </c>
      <c r="D26" s="472">
        <v>1208377.5</v>
      </c>
      <c r="E26" s="472">
        <v>0</v>
      </c>
      <c r="F26" s="473">
        <f t="shared" si="4"/>
        <v>1208377.5</v>
      </c>
      <c r="G26" s="472">
        <v>263378</v>
      </c>
      <c r="H26" s="472">
        <v>263378</v>
      </c>
      <c r="I26" s="473">
        <f t="shared" si="5"/>
        <v>944999.5</v>
      </c>
    </row>
    <row r="27" spans="2:9">
      <c r="B27" s="470"/>
      <c r="C27" s="471" t="s">
        <v>267</v>
      </c>
      <c r="D27" s="472">
        <v>26080</v>
      </c>
      <c r="E27" s="472">
        <v>0</v>
      </c>
      <c r="F27" s="473">
        <f t="shared" si="4"/>
        <v>26080</v>
      </c>
      <c r="G27" s="472">
        <v>8378.59</v>
      </c>
      <c r="H27" s="472">
        <v>8378.59</v>
      </c>
      <c r="I27" s="473">
        <f t="shared" si="5"/>
        <v>17701.41</v>
      </c>
    </row>
    <row r="28" spans="2:9">
      <c r="B28" s="470"/>
      <c r="C28" s="471" t="s">
        <v>268</v>
      </c>
      <c r="D28" s="472">
        <v>0</v>
      </c>
      <c r="E28" s="472">
        <v>0</v>
      </c>
      <c r="F28" s="473">
        <f t="shared" si="4"/>
        <v>0</v>
      </c>
      <c r="G28" s="472">
        <v>0</v>
      </c>
      <c r="H28" s="472">
        <v>0</v>
      </c>
      <c r="I28" s="473">
        <f t="shared" si="5"/>
        <v>0</v>
      </c>
    </row>
    <row r="29" spans="2:9">
      <c r="B29" s="470"/>
      <c r="C29" s="471" t="s">
        <v>269</v>
      </c>
      <c r="D29" s="472">
        <v>181531.78</v>
      </c>
      <c r="E29" s="472">
        <v>0</v>
      </c>
      <c r="F29" s="473">
        <f t="shared" si="4"/>
        <v>181531.78</v>
      </c>
      <c r="G29" s="472">
        <v>59930.03</v>
      </c>
      <c r="H29" s="472">
        <v>59930.03</v>
      </c>
      <c r="I29" s="473">
        <f t="shared" si="5"/>
        <v>121601.75</v>
      </c>
    </row>
    <row r="30" spans="2:9">
      <c r="B30" s="467" t="s">
        <v>13</v>
      </c>
      <c r="C30" s="468"/>
      <c r="D30" s="469">
        <f t="shared" ref="D30:I30" si="6">SUM(D31:D39)</f>
        <v>6857355.7599999998</v>
      </c>
      <c r="E30" s="469">
        <f t="shared" si="6"/>
        <v>-272800</v>
      </c>
      <c r="F30" s="469">
        <f t="shared" si="6"/>
        <v>6584555.7599999998</v>
      </c>
      <c r="G30" s="469">
        <f t="shared" si="6"/>
        <v>1116590.53</v>
      </c>
      <c r="H30" s="469">
        <f t="shared" si="6"/>
        <v>1116590.53</v>
      </c>
      <c r="I30" s="469">
        <f t="shared" si="6"/>
        <v>5467965.2299999995</v>
      </c>
    </row>
    <row r="31" spans="2:9">
      <c r="B31" s="470"/>
      <c r="C31" s="471" t="s">
        <v>270</v>
      </c>
      <c r="D31" s="472">
        <v>658388.47999999998</v>
      </c>
      <c r="E31" s="472">
        <v>0</v>
      </c>
      <c r="F31" s="473">
        <f t="shared" ref="F31:F39" si="7">D31+E31</f>
        <v>658388.47999999998</v>
      </c>
      <c r="G31" s="472">
        <v>102856.53</v>
      </c>
      <c r="H31" s="472">
        <v>102856.53</v>
      </c>
      <c r="I31" s="473">
        <f t="shared" ref="I31:I39" si="8">F31-G31</f>
        <v>555531.94999999995</v>
      </c>
    </row>
    <row r="32" spans="2:9">
      <c r="B32" s="470"/>
      <c r="C32" s="471" t="s">
        <v>271</v>
      </c>
      <c r="D32" s="472">
        <v>1341363.96</v>
      </c>
      <c r="E32" s="472">
        <v>0</v>
      </c>
      <c r="F32" s="473">
        <f t="shared" si="7"/>
        <v>1341363.96</v>
      </c>
      <c r="G32" s="472">
        <v>292002.73</v>
      </c>
      <c r="H32" s="472">
        <v>292002.73</v>
      </c>
      <c r="I32" s="473">
        <f t="shared" si="8"/>
        <v>1049361.23</v>
      </c>
    </row>
    <row r="33" spans="2:9">
      <c r="B33" s="470"/>
      <c r="C33" s="471" t="s">
        <v>272</v>
      </c>
      <c r="D33" s="472">
        <v>2092498.28</v>
      </c>
      <c r="E33" s="472">
        <v>0</v>
      </c>
      <c r="F33" s="473">
        <f t="shared" si="7"/>
        <v>2092498.28</v>
      </c>
      <c r="G33" s="472">
        <v>461197.61</v>
      </c>
      <c r="H33" s="472">
        <v>461197.61</v>
      </c>
      <c r="I33" s="473">
        <f t="shared" si="8"/>
        <v>1631300.67</v>
      </c>
    </row>
    <row r="34" spans="2:9">
      <c r="B34" s="470"/>
      <c r="C34" s="471" t="s">
        <v>273</v>
      </c>
      <c r="D34" s="472">
        <v>500672.78</v>
      </c>
      <c r="E34" s="472">
        <v>0</v>
      </c>
      <c r="F34" s="473">
        <f t="shared" si="7"/>
        <v>500672.78</v>
      </c>
      <c r="G34" s="472">
        <v>12016.25</v>
      </c>
      <c r="H34" s="472">
        <v>12016.25</v>
      </c>
      <c r="I34" s="473">
        <f t="shared" si="8"/>
        <v>488656.53</v>
      </c>
    </row>
    <row r="35" spans="2:9">
      <c r="B35" s="470"/>
      <c r="C35" s="471" t="s">
        <v>274</v>
      </c>
      <c r="D35" s="472">
        <v>689239.72</v>
      </c>
      <c r="E35" s="472">
        <v>-113800</v>
      </c>
      <c r="F35" s="473">
        <f t="shared" si="7"/>
        <v>575439.72</v>
      </c>
      <c r="G35" s="472">
        <v>79237.649999999994</v>
      </c>
      <c r="H35" s="472">
        <v>79237.649999999994</v>
      </c>
      <c r="I35" s="473">
        <f t="shared" si="8"/>
        <v>496202.06999999995</v>
      </c>
    </row>
    <row r="36" spans="2:9">
      <c r="B36" s="470"/>
      <c r="C36" s="471" t="s">
        <v>275</v>
      </c>
      <c r="D36" s="472">
        <v>146692</v>
      </c>
      <c r="E36" s="472">
        <v>-100000</v>
      </c>
      <c r="F36" s="473">
        <f t="shared" si="7"/>
        <v>46692</v>
      </c>
      <c r="G36" s="472">
        <v>0</v>
      </c>
      <c r="H36" s="472">
        <v>0</v>
      </c>
      <c r="I36" s="473">
        <f t="shared" si="8"/>
        <v>46692</v>
      </c>
    </row>
    <row r="37" spans="2:9">
      <c r="B37" s="470"/>
      <c r="C37" s="471" t="s">
        <v>276</v>
      </c>
      <c r="D37" s="472">
        <v>743526.58</v>
      </c>
      <c r="E37" s="472">
        <v>0</v>
      </c>
      <c r="F37" s="473">
        <f t="shared" si="7"/>
        <v>743526.58</v>
      </c>
      <c r="G37" s="472">
        <v>126432.69</v>
      </c>
      <c r="H37" s="472">
        <v>126432.69</v>
      </c>
      <c r="I37" s="473">
        <f t="shared" si="8"/>
        <v>617093.8899999999</v>
      </c>
    </row>
    <row r="38" spans="2:9">
      <c r="B38" s="470"/>
      <c r="C38" s="471" t="s">
        <v>277</v>
      </c>
      <c r="D38" s="472">
        <v>544751.5</v>
      </c>
      <c r="E38" s="472">
        <v>-59000</v>
      </c>
      <c r="F38" s="473">
        <f t="shared" si="7"/>
        <v>485751.5</v>
      </c>
      <c r="G38" s="472">
        <v>9530</v>
      </c>
      <c r="H38" s="472">
        <v>9530</v>
      </c>
      <c r="I38" s="473">
        <f t="shared" si="8"/>
        <v>476221.5</v>
      </c>
    </row>
    <row r="39" spans="2:9">
      <c r="B39" s="470"/>
      <c r="C39" s="471" t="s">
        <v>278</v>
      </c>
      <c r="D39" s="472">
        <v>140222.46</v>
      </c>
      <c r="E39" s="472">
        <v>0</v>
      </c>
      <c r="F39" s="473">
        <f t="shared" si="7"/>
        <v>140222.46</v>
      </c>
      <c r="G39" s="472">
        <v>33317.07</v>
      </c>
      <c r="H39" s="472">
        <v>33317.07</v>
      </c>
      <c r="I39" s="473">
        <f t="shared" si="8"/>
        <v>106905.38999999998</v>
      </c>
    </row>
    <row r="40" spans="2:9">
      <c r="B40" s="467" t="s">
        <v>16</v>
      </c>
      <c r="C40" s="468"/>
      <c r="D40" s="469">
        <f t="shared" ref="D40:I40" si="9">SUM(D41:D49)</f>
        <v>30298559.98</v>
      </c>
      <c r="E40" s="469">
        <f t="shared" si="9"/>
        <v>-199344.94</v>
      </c>
      <c r="F40" s="469">
        <f t="shared" si="9"/>
        <v>30099215.039999999</v>
      </c>
      <c r="G40" s="469">
        <f t="shared" si="9"/>
        <v>6758554</v>
      </c>
      <c r="H40" s="469">
        <f t="shared" si="9"/>
        <v>6758554</v>
      </c>
      <c r="I40" s="469">
        <f t="shared" si="9"/>
        <v>23340661.039999999</v>
      </c>
    </row>
    <row r="41" spans="2:9">
      <c r="B41" s="470"/>
      <c r="C41" s="471" t="s">
        <v>18</v>
      </c>
      <c r="D41" s="472">
        <v>0</v>
      </c>
      <c r="E41" s="472">
        <v>0</v>
      </c>
      <c r="F41" s="473">
        <f t="shared" ref="F41:F49" si="10">D41+E41</f>
        <v>0</v>
      </c>
      <c r="G41" s="472">
        <v>0</v>
      </c>
      <c r="H41" s="472">
        <v>0</v>
      </c>
      <c r="I41" s="473">
        <f t="shared" ref="I41:I49" si="11">F41-G41</f>
        <v>0</v>
      </c>
    </row>
    <row r="42" spans="2:9">
      <c r="B42" s="470"/>
      <c r="C42" s="471" t="s">
        <v>20</v>
      </c>
      <c r="D42" s="472">
        <v>0</v>
      </c>
      <c r="E42" s="472">
        <v>0</v>
      </c>
      <c r="F42" s="473">
        <f t="shared" si="10"/>
        <v>0</v>
      </c>
      <c r="G42" s="472">
        <v>0</v>
      </c>
      <c r="H42" s="472">
        <v>0</v>
      </c>
      <c r="I42" s="473">
        <f t="shared" si="11"/>
        <v>0</v>
      </c>
    </row>
    <row r="43" spans="2:9">
      <c r="B43" s="470"/>
      <c r="C43" s="471" t="s">
        <v>22</v>
      </c>
      <c r="D43" s="472">
        <v>0</v>
      </c>
      <c r="E43" s="472">
        <v>0</v>
      </c>
      <c r="F43" s="473">
        <f t="shared" si="10"/>
        <v>0</v>
      </c>
      <c r="G43" s="472">
        <v>0</v>
      </c>
      <c r="H43" s="472">
        <v>0</v>
      </c>
      <c r="I43" s="473">
        <f t="shared" si="11"/>
        <v>0</v>
      </c>
    </row>
    <row r="44" spans="2:9">
      <c r="B44" s="470"/>
      <c r="C44" s="471" t="s">
        <v>23</v>
      </c>
      <c r="D44" s="472">
        <v>30298559.98</v>
      </c>
      <c r="E44" s="472">
        <v>-199344.94</v>
      </c>
      <c r="F44" s="473">
        <f t="shared" si="10"/>
        <v>30099215.039999999</v>
      </c>
      <c r="G44" s="472">
        <v>6758554</v>
      </c>
      <c r="H44" s="472">
        <v>6758554</v>
      </c>
      <c r="I44" s="473">
        <f t="shared" si="11"/>
        <v>23340661.039999999</v>
      </c>
    </row>
    <row r="45" spans="2:9">
      <c r="B45" s="470"/>
      <c r="C45" s="471" t="s">
        <v>25</v>
      </c>
      <c r="D45" s="472">
        <v>0</v>
      </c>
      <c r="E45" s="472">
        <v>0</v>
      </c>
      <c r="F45" s="473">
        <f t="shared" si="10"/>
        <v>0</v>
      </c>
      <c r="G45" s="472">
        <v>0</v>
      </c>
      <c r="H45" s="472">
        <v>0</v>
      </c>
      <c r="I45" s="473">
        <f t="shared" si="11"/>
        <v>0</v>
      </c>
    </row>
    <row r="46" spans="2:9">
      <c r="B46" s="470"/>
      <c r="C46" s="471" t="s">
        <v>279</v>
      </c>
      <c r="D46" s="472">
        <v>0</v>
      </c>
      <c r="E46" s="472">
        <v>0</v>
      </c>
      <c r="F46" s="473">
        <f t="shared" si="10"/>
        <v>0</v>
      </c>
      <c r="G46" s="472">
        <v>0</v>
      </c>
      <c r="H46" s="472">
        <v>0</v>
      </c>
      <c r="I46" s="473">
        <f t="shared" si="11"/>
        <v>0</v>
      </c>
    </row>
    <row r="47" spans="2:9">
      <c r="B47" s="470"/>
      <c r="C47" s="471" t="s">
        <v>29</v>
      </c>
      <c r="D47" s="472">
        <v>0</v>
      </c>
      <c r="E47" s="472">
        <v>0</v>
      </c>
      <c r="F47" s="473">
        <f t="shared" si="10"/>
        <v>0</v>
      </c>
      <c r="G47" s="472">
        <v>0</v>
      </c>
      <c r="H47" s="472">
        <v>0</v>
      </c>
      <c r="I47" s="473">
        <f t="shared" si="11"/>
        <v>0</v>
      </c>
    </row>
    <row r="48" spans="2:9">
      <c r="B48" s="470"/>
      <c r="C48" s="471" t="s">
        <v>30</v>
      </c>
      <c r="D48" s="472">
        <v>0</v>
      </c>
      <c r="E48" s="472">
        <v>0</v>
      </c>
      <c r="F48" s="473">
        <f t="shared" si="10"/>
        <v>0</v>
      </c>
      <c r="G48" s="472">
        <v>0</v>
      </c>
      <c r="H48" s="472">
        <v>0</v>
      </c>
      <c r="I48" s="473">
        <f t="shared" si="11"/>
        <v>0</v>
      </c>
    </row>
    <row r="49" spans="2:9">
      <c r="B49" s="470"/>
      <c r="C49" s="471" t="s">
        <v>32</v>
      </c>
      <c r="D49" s="472">
        <v>0</v>
      </c>
      <c r="E49" s="472">
        <v>0</v>
      </c>
      <c r="F49" s="473">
        <f t="shared" si="10"/>
        <v>0</v>
      </c>
      <c r="G49" s="472">
        <v>0</v>
      </c>
      <c r="H49" s="472">
        <v>0</v>
      </c>
      <c r="I49" s="473">
        <f t="shared" si="11"/>
        <v>0</v>
      </c>
    </row>
    <row r="50" spans="2:9">
      <c r="B50" s="467" t="s">
        <v>280</v>
      </c>
      <c r="C50" s="468"/>
      <c r="D50" s="469">
        <f t="shared" ref="D50:I50" si="12">SUM(D51:D59)</f>
        <v>0</v>
      </c>
      <c r="E50" s="469">
        <f t="shared" si="12"/>
        <v>0</v>
      </c>
      <c r="F50" s="469">
        <f t="shared" si="12"/>
        <v>0</v>
      </c>
      <c r="G50" s="469">
        <f t="shared" si="12"/>
        <v>0</v>
      </c>
      <c r="H50" s="469">
        <f t="shared" si="12"/>
        <v>0</v>
      </c>
      <c r="I50" s="469">
        <f t="shared" si="12"/>
        <v>0</v>
      </c>
    </row>
    <row r="51" spans="2:9">
      <c r="B51" s="470"/>
      <c r="C51" s="471" t="s">
        <v>281</v>
      </c>
      <c r="D51" s="472">
        <v>0</v>
      </c>
      <c r="E51" s="472">
        <v>0</v>
      </c>
      <c r="F51" s="473">
        <f t="shared" ref="F51:F59" si="13">D51+E51</f>
        <v>0</v>
      </c>
      <c r="G51" s="472">
        <v>0</v>
      </c>
      <c r="H51" s="472">
        <v>0</v>
      </c>
      <c r="I51" s="473">
        <f t="shared" ref="I51:I59" si="14">F51-G51</f>
        <v>0</v>
      </c>
    </row>
    <row r="52" spans="2:9">
      <c r="B52" s="470"/>
      <c r="C52" s="471" t="s">
        <v>282</v>
      </c>
      <c r="D52" s="472">
        <v>0</v>
      </c>
      <c r="E52" s="472">
        <v>0</v>
      </c>
      <c r="F52" s="473">
        <f t="shared" si="13"/>
        <v>0</v>
      </c>
      <c r="G52" s="472">
        <v>0</v>
      </c>
      <c r="H52" s="472">
        <v>0</v>
      </c>
      <c r="I52" s="473">
        <f t="shared" si="14"/>
        <v>0</v>
      </c>
    </row>
    <row r="53" spans="2:9">
      <c r="B53" s="470"/>
      <c r="C53" s="471" t="s">
        <v>283</v>
      </c>
      <c r="D53" s="472">
        <v>0</v>
      </c>
      <c r="E53" s="472">
        <v>0</v>
      </c>
      <c r="F53" s="473">
        <f t="shared" si="13"/>
        <v>0</v>
      </c>
      <c r="G53" s="472">
        <v>0</v>
      </c>
      <c r="H53" s="472">
        <v>0</v>
      </c>
      <c r="I53" s="473">
        <f t="shared" si="14"/>
        <v>0</v>
      </c>
    </row>
    <row r="54" spans="2:9">
      <c r="B54" s="470"/>
      <c r="C54" s="471" t="s">
        <v>284</v>
      </c>
      <c r="D54" s="472">
        <v>0</v>
      </c>
      <c r="E54" s="472">
        <v>0</v>
      </c>
      <c r="F54" s="473">
        <f t="shared" si="13"/>
        <v>0</v>
      </c>
      <c r="G54" s="472">
        <v>0</v>
      </c>
      <c r="H54" s="472">
        <v>0</v>
      </c>
      <c r="I54" s="473">
        <f t="shared" si="14"/>
        <v>0</v>
      </c>
    </row>
    <row r="55" spans="2:9">
      <c r="B55" s="470"/>
      <c r="C55" s="471" t="s">
        <v>285</v>
      </c>
      <c r="D55" s="472">
        <v>0</v>
      </c>
      <c r="E55" s="472">
        <v>0</v>
      </c>
      <c r="F55" s="473">
        <f t="shared" si="13"/>
        <v>0</v>
      </c>
      <c r="G55" s="472">
        <v>0</v>
      </c>
      <c r="H55" s="472">
        <v>0</v>
      </c>
      <c r="I55" s="473">
        <f t="shared" si="14"/>
        <v>0</v>
      </c>
    </row>
    <row r="56" spans="2:9">
      <c r="B56" s="470"/>
      <c r="C56" s="471" t="s">
        <v>286</v>
      </c>
      <c r="D56" s="472">
        <v>0</v>
      </c>
      <c r="E56" s="472">
        <v>0</v>
      </c>
      <c r="F56" s="473">
        <f t="shared" si="13"/>
        <v>0</v>
      </c>
      <c r="G56" s="472">
        <v>0</v>
      </c>
      <c r="H56" s="472">
        <v>0</v>
      </c>
      <c r="I56" s="473">
        <f t="shared" si="14"/>
        <v>0</v>
      </c>
    </row>
    <row r="57" spans="2:9">
      <c r="B57" s="470"/>
      <c r="C57" s="471" t="s">
        <v>287</v>
      </c>
      <c r="D57" s="472">
        <v>0</v>
      </c>
      <c r="E57" s="472">
        <v>0</v>
      </c>
      <c r="F57" s="473">
        <f t="shared" si="13"/>
        <v>0</v>
      </c>
      <c r="G57" s="472">
        <v>0</v>
      </c>
      <c r="H57" s="472">
        <v>0</v>
      </c>
      <c r="I57" s="473">
        <f t="shared" si="14"/>
        <v>0</v>
      </c>
    </row>
    <row r="58" spans="2:9">
      <c r="B58" s="470"/>
      <c r="C58" s="471" t="s">
        <v>288</v>
      </c>
      <c r="D58" s="472">
        <v>0</v>
      </c>
      <c r="E58" s="472">
        <v>0</v>
      </c>
      <c r="F58" s="473">
        <f t="shared" si="13"/>
        <v>0</v>
      </c>
      <c r="G58" s="472">
        <v>0</v>
      </c>
      <c r="H58" s="472">
        <v>0</v>
      </c>
      <c r="I58" s="473">
        <f t="shared" si="14"/>
        <v>0</v>
      </c>
    </row>
    <row r="59" spans="2:9">
      <c r="B59" s="474"/>
      <c r="C59" s="475" t="s">
        <v>91</v>
      </c>
      <c r="D59" s="476">
        <v>0</v>
      </c>
      <c r="E59" s="476">
        <v>0</v>
      </c>
      <c r="F59" s="477">
        <f t="shared" si="13"/>
        <v>0</v>
      </c>
      <c r="G59" s="476">
        <v>0</v>
      </c>
      <c r="H59" s="476">
        <v>0</v>
      </c>
      <c r="I59" s="477">
        <f t="shared" si="14"/>
        <v>0</v>
      </c>
    </row>
    <row r="60" spans="2:9">
      <c r="B60" s="467" t="s">
        <v>55</v>
      </c>
      <c r="C60" s="468"/>
      <c r="D60" s="469">
        <f t="shared" ref="D60:I60" si="15">SUM(D61:D63)</f>
        <v>0</v>
      </c>
      <c r="E60" s="469">
        <f t="shared" si="15"/>
        <v>0</v>
      </c>
      <c r="F60" s="469">
        <f t="shared" si="15"/>
        <v>0</v>
      </c>
      <c r="G60" s="469">
        <f t="shared" si="15"/>
        <v>0</v>
      </c>
      <c r="H60" s="469">
        <f t="shared" si="15"/>
        <v>0</v>
      </c>
      <c r="I60" s="469">
        <f t="shared" si="15"/>
        <v>0</v>
      </c>
    </row>
    <row r="61" spans="2:9">
      <c r="B61" s="470"/>
      <c r="C61" s="471" t="s">
        <v>289</v>
      </c>
      <c r="D61" s="472">
        <v>0</v>
      </c>
      <c r="E61" s="472">
        <v>0</v>
      </c>
      <c r="F61" s="473">
        <f>D61+E61</f>
        <v>0</v>
      </c>
      <c r="G61" s="472">
        <v>0</v>
      </c>
      <c r="H61" s="472">
        <v>0</v>
      </c>
      <c r="I61" s="473">
        <f>F61-G61</f>
        <v>0</v>
      </c>
    </row>
    <row r="62" spans="2:9">
      <c r="B62" s="470"/>
      <c r="C62" s="471" t="s">
        <v>290</v>
      </c>
      <c r="D62" s="472">
        <v>0</v>
      </c>
      <c r="E62" s="472">
        <v>0</v>
      </c>
      <c r="F62" s="473">
        <f>D62+E62</f>
        <v>0</v>
      </c>
      <c r="G62" s="472">
        <v>0</v>
      </c>
      <c r="H62" s="472">
        <v>0</v>
      </c>
      <c r="I62" s="473">
        <f>F62-G62</f>
        <v>0</v>
      </c>
    </row>
    <row r="63" spans="2:9">
      <c r="B63" s="470"/>
      <c r="C63" s="471" t="s">
        <v>291</v>
      </c>
      <c r="D63" s="472">
        <v>0</v>
      </c>
      <c r="E63" s="472">
        <v>0</v>
      </c>
      <c r="F63" s="473">
        <f>D63+E63</f>
        <v>0</v>
      </c>
      <c r="G63" s="472">
        <v>0</v>
      </c>
      <c r="H63" s="472">
        <v>0</v>
      </c>
      <c r="I63" s="473">
        <f>F63-G63</f>
        <v>0</v>
      </c>
    </row>
    <row r="64" spans="2:9">
      <c r="B64" s="467" t="s">
        <v>292</v>
      </c>
      <c r="C64" s="468"/>
      <c r="D64" s="469">
        <f t="shared" ref="D64:I64" si="16">SUM(D65:D71)</f>
        <v>0</v>
      </c>
      <c r="E64" s="469">
        <f t="shared" si="16"/>
        <v>0</v>
      </c>
      <c r="F64" s="469">
        <f t="shared" si="16"/>
        <v>0</v>
      </c>
      <c r="G64" s="469">
        <f t="shared" si="16"/>
        <v>0</v>
      </c>
      <c r="H64" s="469">
        <f t="shared" si="16"/>
        <v>0</v>
      </c>
      <c r="I64" s="469">
        <f t="shared" si="16"/>
        <v>0</v>
      </c>
    </row>
    <row r="65" spans="2:9">
      <c r="B65" s="470"/>
      <c r="C65" s="471" t="s">
        <v>293</v>
      </c>
      <c r="D65" s="472">
        <v>0</v>
      </c>
      <c r="E65" s="472">
        <v>0</v>
      </c>
      <c r="F65" s="473">
        <f t="shared" ref="F65:F71" si="17">D65+E65</f>
        <v>0</v>
      </c>
      <c r="G65" s="472">
        <v>0</v>
      </c>
      <c r="H65" s="472">
        <v>0</v>
      </c>
      <c r="I65" s="473">
        <f t="shared" ref="I65:I71" si="18">F65-G65</f>
        <v>0</v>
      </c>
    </row>
    <row r="66" spans="2:9">
      <c r="B66" s="470"/>
      <c r="C66" s="471" t="s">
        <v>294</v>
      </c>
      <c r="D66" s="472">
        <v>0</v>
      </c>
      <c r="E66" s="472">
        <v>0</v>
      </c>
      <c r="F66" s="473">
        <f t="shared" si="17"/>
        <v>0</v>
      </c>
      <c r="G66" s="472">
        <v>0</v>
      </c>
      <c r="H66" s="472">
        <v>0</v>
      </c>
      <c r="I66" s="473">
        <f t="shared" si="18"/>
        <v>0</v>
      </c>
    </row>
    <row r="67" spans="2:9">
      <c r="B67" s="470"/>
      <c r="C67" s="471" t="s">
        <v>295</v>
      </c>
      <c r="D67" s="472"/>
      <c r="E67" s="472"/>
      <c r="F67" s="473">
        <f t="shared" si="17"/>
        <v>0</v>
      </c>
      <c r="G67" s="472"/>
      <c r="H67" s="472"/>
      <c r="I67" s="473">
        <f t="shared" si="18"/>
        <v>0</v>
      </c>
    </row>
    <row r="68" spans="2:9">
      <c r="B68" s="470"/>
      <c r="C68" s="471" t="s">
        <v>296</v>
      </c>
      <c r="D68" s="472">
        <v>0</v>
      </c>
      <c r="E68" s="472">
        <v>0</v>
      </c>
      <c r="F68" s="473">
        <f t="shared" si="17"/>
        <v>0</v>
      </c>
      <c r="G68" s="472">
        <v>0</v>
      </c>
      <c r="H68" s="472">
        <v>0</v>
      </c>
      <c r="I68" s="473">
        <f t="shared" si="18"/>
        <v>0</v>
      </c>
    </row>
    <row r="69" spans="2:9">
      <c r="B69" s="470"/>
      <c r="C69" s="471" t="s">
        <v>297</v>
      </c>
      <c r="D69" s="472">
        <v>0</v>
      </c>
      <c r="E69" s="472">
        <v>0</v>
      </c>
      <c r="F69" s="473">
        <f t="shared" si="17"/>
        <v>0</v>
      </c>
      <c r="G69" s="472">
        <v>0</v>
      </c>
      <c r="H69" s="472">
        <v>0</v>
      </c>
      <c r="I69" s="473">
        <f t="shared" si="18"/>
        <v>0</v>
      </c>
    </row>
    <row r="70" spans="2:9">
      <c r="B70" s="470"/>
      <c r="C70" s="471" t="s">
        <v>298</v>
      </c>
      <c r="D70" s="472"/>
      <c r="E70" s="472"/>
      <c r="F70" s="473">
        <f t="shared" si="17"/>
        <v>0</v>
      </c>
      <c r="G70" s="472"/>
      <c r="H70" s="472"/>
      <c r="I70" s="473">
        <f t="shared" si="18"/>
        <v>0</v>
      </c>
    </row>
    <row r="71" spans="2:9">
      <c r="B71" s="470"/>
      <c r="C71" s="471" t="s">
        <v>299</v>
      </c>
      <c r="D71" s="472">
        <v>0</v>
      </c>
      <c r="E71" s="472">
        <v>0</v>
      </c>
      <c r="F71" s="473">
        <f t="shared" si="17"/>
        <v>0</v>
      </c>
      <c r="G71" s="472">
        <v>0</v>
      </c>
      <c r="H71" s="472">
        <v>0</v>
      </c>
      <c r="I71" s="473">
        <f t="shared" si="18"/>
        <v>0</v>
      </c>
    </row>
    <row r="72" spans="2:9">
      <c r="B72" s="467" t="s">
        <v>26</v>
      </c>
      <c r="C72" s="468"/>
      <c r="D72" s="469">
        <f t="shared" ref="D72:I72" si="19">SUM(D73:D75)</f>
        <v>0</v>
      </c>
      <c r="E72" s="469">
        <f t="shared" si="19"/>
        <v>0</v>
      </c>
      <c r="F72" s="469">
        <f t="shared" si="19"/>
        <v>0</v>
      </c>
      <c r="G72" s="469">
        <f t="shared" si="19"/>
        <v>0</v>
      </c>
      <c r="H72" s="469">
        <f t="shared" si="19"/>
        <v>0</v>
      </c>
      <c r="I72" s="469">
        <f t="shared" si="19"/>
        <v>0</v>
      </c>
    </row>
    <row r="73" spans="2:9">
      <c r="B73" s="470"/>
      <c r="C73" s="471" t="s">
        <v>36</v>
      </c>
      <c r="D73" s="472">
        <v>0</v>
      </c>
      <c r="E73" s="472">
        <v>0</v>
      </c>
      <c r="F73" s="473">
        <f>D73+E73</f>
        <v>0</v>
      </c>
      <c r="G73" s="472">
        <v>0</v>
      </c>
      <c r="H73" s="472">
        <v>0</v>
      </c>
      <c r="I73" s="473">
        <f>F73-G73</f>
        <v>0</v>
      </c>
    </row>
    <row r="74" spans="2:9">
      <c r="B74" s="470"/>
      <c r="C74" s="471" t="s">
        <v>38</v>
      </c>
      <c r="D74" s="472">
        <v>0</v>
      </c>
      <c r="E74" s="472">
        <v>0</v>
      </c>
      <c r="F74" s="473">
        <f>D74+E74</f>
        <v>0</v>
      </c>
      <c r="G74" s="472">
        <v>0</v>
      </c>
      <c r="H74" s="472">
        <v>0</v>
      </c>
      <c r="I74" s="473">
        <f>F74-G74</f>
        <v>0</v>
      </c>
    </row>
    <row r="75" spans="2:9">
      <c r="B75" s="470"/>
      <c r="C75" s="471" t="s">
        <v>40</v>
      </c>
      <c r="D75" s="472"/>
      <c r="E75" s="472"/>
      <c r="F75" s="473">
        <f>D75+E75</f>
        <v>0</v>
      </c>
      <c r="G75" s="472"/>
      <c r="H75" s="472"/>
      <c r="I75" s="473">
        <f>F75-G75</f>
        <v>0</v>
      </c>
    </row>
    <row r="76" spans="2:9">
      <c r="B76" s="467" t="s">
        <v>300</v>
      </c>
      <c r="C76" s="468"/>
      <c r="D76" s="469">
        <f t="shared" ref="D76:I76" si="20">SUM(D77:D83)</f>
        <v>0</v>
      </c>
      <c r="E76" s="469">
        <f t="shared" si="20"/>
        <v>0</v>
      </c>
      <c r="F76" s="469">
        <f t="shared" si="20"/>
        <v>0</v>
      </c>
      <c r="G76" s="469">
        <f t="shared" si="20"/>
        <v>0</v>
      </c>
      <c r="H76" s="469">
        <f t="shared" si="20"/>
        <v>0</v>
      </c>
      <c r="I76" s="469">
        <f t="shared" si="20"/>
        <v>0</v>
      </c>
    </row>
    <row r="77" spans="2:9">
      <c r="B77" s="470"/>
      <c r="C77" s="471" t="s">
        <v>301</v>
      </c>
      <c r="D77" s="472">
        <v>0</v>
      </c>
      <c r="E77" s="472">
        <v>0</v>
      </c>
      <c r="F77" s="473">
        <f t="shared" ref="F77:F83" si="21">D77+E77</f>
        <v>0</v>
      </c>
      <c r="G77" s="472">
        <v>0</v>
      </c>
      <c r="H77" s="472">
        <v>0</v>
      </c>
      <c r="I77" s="473">
        <f t="shared" ref="I77:I83" si="22">F77-G77</f>
        <v>0</v>
      </c>
    </row>
    <row r="78" spans="2:9">
      <c r="B78" s="470"/>
      <c r="C78" s="471" t="s">
        <v>43</v>
      </c>
      <c r="D78" s="472">
        <v>0</v>
      </c>
      <c r="E78" s="472">
        <v>0</v>
      </c>
      <c r="F78" s="473">
        <f t="shared" si="21"/>
        <v>0</v>
      </c>
      <c r="G78" s="472">
        <v>0</v>
      </c>
      <c r="H78" s="472">
        <v>0</v>
      </c>
      <c r="I78" s="473">
        <f t="shared" si="22"/>
        <v>0</v>
      </c>
    </row>
    <row r="79" spans="2:9">
      <c r="B79" s="470"/>
      <c r="C79" s="471" t="s">
        <v>44</v>
      </c>
      <c r="D79" s="472">
        <v>0</v>
      </c>
      <c r="E79" s="472">
        <v>0</v>
      </c>
      <c r="F79" s="473">
        <f t="shared" si="21"/>
        <v>0</v>
      </c>
      <c r="G79" s="472">
        <v>0</v>
      </c>
      <c r="H79" s="472">
        <v>0</v>
      </c>
      <c r="I79" s="473">
        <f t="shared" si="22"/>
        <v>0</v>
      </c>
    </row>
    <row r="80" spans="2:9">
      <c r="B80" s="470"/>
      <c r="C80" s="471" t="s">
        <v>45</v>
      </c>
      <c r="D80" s="472">
        <v>0</v>
      </c>
      <c r="E80" s="472">
        <v>0</v>
      </c>
      <c r="F80" s="473">
        <f t="shared" si="21"/>
        <v>0</v>
      </c>
      <c r="G80" s="472">
        <v>0</v>
      </c>
      <c r="H80" s="472">
        <v>0</v>
      </c>
      <c r="I80" s="473">
        <f t="shared" si="22"/>
        <v>0</v>
      </c>
    </row>
    <row r="81" spans="2:9">
      <c r="B81" s="470"/>
      <c r="C81" s="471" t="s">
        <v>46</v>
      </c>
      <c r="D81" s="472">
        <v>0</v>
      </c>
      <c r="E81" s="472">
        <v>0</v>
      </c>
      <c r="F81" s="473">
        <f t="shared" si="21"/>
        <v>0</v>
      </c>
      <c r="G81" s="472">
        <v>0</v>
      </c>
      <c r="H81" s="472">
        <v>0</v>
      </c>
      <c r="I81" s="473">
        <f t="shared" si="22"/>
        <v>0</v>
      </c>
    </row>
    <row r="82" spans="2:9">
      <c r="B82" s="470"/>
      <c r="C82" s="471" t="s">
        <v>47</v>
      </c>
      <c r="D82" s="472"/>
      <c r="E82" s="472"/>
      <c r="F82" s="473">
        <f t="shared" si="21"/>
        <v>0</v>
      </c>
      <c r="G82" s="472"/>
      <c r="H82" s="472"/>
      <c r="I82" s="473">
        <f t="shared" si="22"/>
        <v>0</v>
      </c>
    </row>
    <row r="83" spans="2:9">
      <c r="B83" s="470"/>
      <c r="C83" s="471" t="s">
        <v>302</v>
      </c>
      <c r="D83" s="476">
        <v>0</v>
      </c>
      <c r="E83" s="476">
        <v>0</v>
      </c>
      <c r="F83" s="477">
        <f t="shared" si="21"/>
        <v>0</v>
      </c>
      <c r="G83" s="476">
        <v>0</v>
      </c>
      <c r="H83" s="476">
        <v>0</v>
      </c>
      <c r="I83" s="477">
        <f t="shared" si="22"/>
        <v>0</v>
      </c>
    </row>
    <row r="84" spans="2:9" ht="24.75" customHeight="1">
      <c r="B84" s="478"/>
      <c r="C84" s="479" t="s">
        <v>237</v>
      </c>
      <c r="D84" s="477">
        <f t="shared" ref="D84:I84" si="23">D12+D20+D30+D40+D50+D60+D64+D72+D76</f>
        <v>67670010.299999997</v>
      </c>
      <c r="E84" s="477">
        <f t="shared" si="23"/>
        <v>-741000</v>
      </c>
      <c r="F84" s="477">
        <f t="shared" si="23"/>
        <v>66929010.299999997</v>
      </c>
      <c r="G84" s="477">
        <f t="shared" si="23"/>
        <v>14717375.26</v>
      </c>
      <c r="H84" s="477">
        <f t="shared" si="23"/>
        <v>14717375.26</v>
      </c>
      <c r="I84" s="477">
        <f t="shared" si="23"/>
        <v>52211635.039999999</v>
      </c>
    </row>
    <row r="86" spans="2:9" hidden="1"/>
    <row r="87" spans="2:9" hidden="1"/>
    <row r="88" spans="2:9" hidden="1"/>
    <row r="89" spans="2:9" hidden="1"/>
    <row r="90" spans="2:9" hidden="1"/>
    <row r="91" spans="2:9" hidden="1"/>
    <row r="92" spans="2:9" hidden="1"/>
    <row r="93" spans="2:9" hidden="1"/>
    <row r="94" spans="2:9" hidden="1"/>
    <row r="95" spans="2:9" hidden="1"/>
    <row r="96" spans="2: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17">
    <mergeCell ref="B64:C64"/>
    <mergeCell ref="B72:C72"/>
    <mergeCell ref="B76:C76"/>
    <mergeCell ref="B12:C12"/>
    <mergeCell ref="B20:C20"/>
    <mergeCell ref="B30:C30"/>
    <mergeCell ref="B40:C40"/>
    <mergeCell ref="B50:C50"/>
    <mergeCell ref="B60:C60"/>
    <mergeCell ref="B3:I3"/>
    <mergeCell ref="B4:I4"/>
    <mergeCell ref="B5:I5"/>
    <mergeCell ref="B6:I6"/>
    <mergeCell ref="B7:I7"/>
    <mergeCell ref="B9:C11"/>
    <mergeCell ref="D9:H9"/>
    <mergeCell ref="I9:I10"/>
  </mergeCells>
  <printOptions horizontalCentered="1" verticalCentered="1"/>
  <pageMargins left="0.31496062992125984" right="0.31496062992125984" top="0.35433070866141736" bottom="0.35433070866141736" header="0" footer="0"/>
  <pageSetup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65536"/>
  <sheetViews>
    <sheetView showGridLines="0" zoomScale="75" zoomScaleNormal="75" workbookViewId="0">
      <selection activeCell="E12" sqref="E12"/>
    </sheetView>
  </sheetViews>
  <sheetFormatPr baseColWidth="10" defaultColWidth="0" defaultRowHeight="14.25" customHeight="1" zeroHeight="1"/>
  <cols>
    <col min="1" max="1" width="2.7109375" style="480" customWidth="1"/>
    <col min="2" max="2" width="17.85546875" style="480" customWidth="1"/>
    <col min="3" max="3" width="61" style="480" customWidth="1"/>
    <col min="4" max="9" width="18" style="480" customWidth="1"/>
    <col min="10" max="10" width="2.7109375" style="480" customWidth="1"/>
    <col min="11" max="16384" width="11.42578125" style="480" hidden="1"/>
  </cols>
  <sheetData>
    <row r="1" spans="2:9"/>
    <row r="2" spans="2:9" ht="15">
      <c r="B2" s="433"/>
      <c r="C2" s="434"/>
      <c r="D2" s="434"/>
      <c r="E2" s="434"/>
      <c r="F2" s="434"/>
      <c r="G2" s="434"/>
      <c r="H2" s="434"/>
      <c r="I2" s="435"/>
    </row>
    <row r="3" spans="2:9" ht="15">
      <c r="B3" s="436" t="s">
        <v>60</v>
      </c>
      <c r="C3" s="437"/>
      <c r="D3" s="437"/>
      <c r="E3" s="437"/>
      <c r="F3" s="437"/>
      <c r="G3" s="437"/>
      <c r="H3" s="437"/>
      <c r="I3" s="438"/>
    </row>
    <row r="4" spans="2:9" ht="15">
      <c r="B4" s="439" t="s">
        <v>247</v>
      </c>
      <c r="C4" s="440"/>
      <c r="D4" s="440"/>
      <c r="E4" s="440"/>
      <c r="F4" s="440"/>
      <c r="G4" s="440"/>
      <c r="H4" s="440"/>
      <c r="I4" s="441"/>
    </row>
    <row r="5" spans="2:9" ht="15">
      <c r="B5" s="439" t="s">
        <v>303</v>
      </c>
      <c r="C5" s="440"/>
      <c r="D5" s="440"/>
      <c r="E5" s="440"/>
      <c r="F5" s="440"/>
      <c r="G5" s="440"/>
      <c r="H5" s="440"/>
      <c r="I5" s="441"/>
    </row>
    <row r="6" spans="2:9" ht="15">
      <c r="B6" s="442" t="s">
        <v>130</v>
      </c>
      <c r="C6" s="443"/>
      <c r="D6" s="443"/>
      <c r="E6" s="443"/>
      <c r="F6" s="443"/>
      <c r="G6" s="443"/>
      <c r="H6" s="443"/>
      <c r="I6" s="444"/>
    </row>
    <row r="7" spans="2:9">
      <c r="B7" s="333"/>
      <c r="C7" s="333"/>
      <c r="D7" s="333"/>
      <c r="E7" s="333"/>
      <c r="F7" s="333"/>
      <c r="G7" s="333"/>
      <c r="H7" s="333"/>
      <c r="I7" s="333"/>
    </row>
    <row r="8" spans="2:9">
      <c r="B8" s="450" t="s">
        <v>3</v>
      </c>
      <c r="C8" s="481"/>
      <c r="D8" s="447" t="s">
        <v>245</v>
      </c>
      <c r="E8" s="448"/>
      <c r="F8" s="448"/>
      <c r="G8" s="448"/>
      <c r="H8" s="449"/>
      <c r="I8" s="482" t="s">
        <v>244</v>
      </c>
    </row>
    <row r="9" spans="2:9" ht="27.75" customHeight="1">
      <c r="B9" s="483"/>
      <c r="C9" s="484"/>
      <c r="D9" s="485" t="s">
        <v>243</v>
      </c>
      <c r="E9" s="486" t="s">
        <v>242</v>
      </c>
      <c r="F9" s="485" t="s">
        <v>213</v>
      </c>
      <c r="G9" s="485" t="s">
        <v>214</v>
      </c>
      <c r="H9" s="485" t="s">
        <v>241</v>
      </c>
      <c r="I9" s="487"/>
    </row>
    <row r="10" spans="2:9">
      <c r="B10" s="455"/>
      <c r="C10" s="488"/>
      <c r="D10" s="485">
        <v>1</v>
      </c>
      <c r="E10" s="485">
        <v>2</v>
      </c>
      <c r="F10" s="485" t="s">
        <v>240</v>
      </c>
      <c r="G10" s="485">
        <v>4</v>
      </c>
      <c r="H10" s="485">
        <v>5</v>
      </c>
      <c r="I10" s="489" t="s">
        <v>239</v>
      </c>
    </row>
    <row r="11" spans="2:9">
      <c r="B11" s="490"/>
      <c r="C11" s="491"/>
      <c r="D11" s="492"/>
      <c r="E11" s="492"/>
      <c r="F11" s="492"/>
      <c r="G11" s="492"/>
      <c r="H11" s="492"/>
      <c r="I11" s="492"/>
    </row>
    <row r="12" spans="2:9">
      <c r="B12" s="493" t="s">
        <v>304</v>
      </c>
      <c r="C12" s="494"/>
      <c r="D12" s="495">
        <f t="shared" ref="D12:I12" si="0">SUM(D13:D20)</f>
        <v>0</v>
      </c>
      <c r="E12" s="495">
        <f t="shared" si="0"/>
        <v>0</v>
      </c>
      <c r="F12" s="495">
        <f t="shared" si="0"/>
        <v>0</v>
      </c>
      <c r="G12" s="495">
        <f t="shared" si="0"/>
        <v>0</v>
      </c>
      <c r="H12" s="495">
        <f t="shared" si="0"/>
        <v>0</v>
      </c>
      <c r="I12" s="495">
        <f t="shared" si="0"/>
        <v>0</v>
      </c>
    </row>
    <row r="13" spans="2:9" ht="15" customHeight="1">
      <c r="B13" s="496" t="s">
        <v>305</v>
      </c>
      <c r="C13" s="497"/>
      <c r="D13" s="498"/>
      <c r="E13" s="498"/>
      <c r="F13" s="499">
        <f>D13+E13</f>
        <v>0</v>
      </c>
      <c r="G13" s="498"/>
      <c r="H13" s="498"/>
      <c r="I13" s="499">
        <f>F13-G13</f>
        <v>0</v>
      </c>
    </row>
    <row r="14" spans="2:9" ht="15" customHeight="1">
      <c r="B14" s="496" t="s">
        <v>306</v>
      </c>
      <c r="C14" s="497"/>
      <c r="D14" s="498"/>
      <c r="E14" s="498"/>
      <c r="F14" s="499">
        <f t="shared" ref="F14:F20" si="1">D14+E14</f>
        <v>0</v>
      </c>
      <c r="G14" s="498"/>
      <c r="H14" s="498"/>
      <c r="I14" s="499">
        <f t="shared" ref="I14:I20" si="2">F14-G14</f>
        <v>0</v>
      </c>
    </row>
    <row r="15" spans="2:9" ht="15" customHeight="1">
      <c r="B15" s="496" t="s">
        <v>307</v>
      </c>
      <c r="C15" s="497"/>
      <c r="D15" s="498"/>
      <c r="E15" s="498"/>
      <c r="F15" s="499">
        <f t="shared" si="1"/>
        <v>0</v>
      </c>
      <c r="G15" s="498"/>
      <c r="H15" s="498"/>
      <c r="I15" s="499">
        <f t="shared" si="2"/>
        <v>0</v>
      </c>
    </row>
    <row r="16" spans="2:9" ht="15" customHeight="1">
      <c r="B16" s="496" t="s">
        <v>308</v>
      </c>
      <c r="C16" s="497"/>
      <c r="D16" s="498"/>
      <c r="E16" s="498"/>
      <c r="F16" s="499">
        <f t="shared" si="1"/>
        <v>0</v>
      </c>
      <c r="G16" s="498"/>
      <c r="H16" s="498"/>
      <c r="I16" s="499">
        <f t="shared" si="2"/>
        <v>0</v>
      </c>
    </row>
    <row r="17" spans="2:9" ht="15" customHeight="1">
      <c r="B17" s="496" t="s">
        <v>309</v>
      </c>
      <c r="C17" s="497"/>
      <c r="D17" s="498"/>
      <c r="E17" s="498"/>
      <c r="F17" s="499">
        <f t="shared" si="1"/>
        <v>0</v>
      </c>
      <c r="G17" s="498"/>
      <c r="H17" s="498"/>
      <c r="I17" s="499">
        <f t="shared" si="2"/>
        <v>0</v>
      </c>
    </row>
    <row r="18" spans="2:9" ht="15" customHeight="1">
      <c r="B18" s="496" t="s">
        <v>310</v>
      </c>
      <c r="C18" s="497"/>
      <c r="D18" s="498"/>
      <c r="E18" s="498"/>
      <c r="F18" s="499">
        <f t="shared" si="1"/>
        <v>0</v>
      </c>
      <c r="G18" s="498"/>
      <c r="H18" s="498"/>
      <c r="I18" s="499">
        <f t="shared" si="2"/>
        <v>0</v>
      </c>
    </row>
    <row r="19" spans="2:9" ht="15" customHeight="1">
      <c r="B19" s="496" t="s">
        <v>311</v>
      </c>
      <c r="C19" s="497"/>
      <c r="D19" s="498"/>
      <c r="E19" s="498"/>
      <c r="F19" s="499">
        <f t="shared" si="1"/>
        <v>0</v>
      </c>
      <c r="G19" s="498"/>
      <c r="H19" s="498"/>
      <c r="I19" s="499">
        <f t="shared" si="2"/>
        <v>0</v>
      </c>
    </row>
    <row r="20" spans="2:9" ht="15" customHeight="1">
      <c r="B20" s="496" t="s">
        <v>312</v>
      </c>
      <c r="C20" s="497"/>
      <c r="D20" s="498"/>
      <c r="E20" s="498"/>
      <c r="F20" s="499">
        <f t="shared" si="1"/>
        <v>0</v>
      </c>
      <c r="G20" s="498"/>
      <c r="H20" s="498"/>
      <c r="I20" s="499">
        <f t="shared" si="2"/>
        <v>0</v>
      </c>
    </row>
    <row r="21" spans="2:9">
      <c r="B21" s="500"/>
      <c r="C21" s="501"/>
      <c r="D21" s="502"/>
      <c r="E21" s="502"/>
      <c r="F21" s="502"/>
      <c r="G21" s="502"/>
      <c r="H21" s="502"/>
      <c r="I21" s="502"/>
    </row>
    <row r="22" spans="2:9">
      <c r="B22" s="493" t="s">
        <v>313</v>
      </c>
      <c r="C22" s="494"/>
      <c r="D22" s="495">
        <f t="shared" ref="D22:I22" si="3">SUM(D23:D29)</f>
        <v>67670010.299999997</v>
      </c>
      <c r="E22" s="495">
        <f t="shared" si="3"/>
        <v>-741000</v>
      </c>
      <c r="F22" s="495">
        <f t="shared" si="3"/>
        <v>66929010.299999997</v>
      </c>
      <c r="G22" s="495">
        <f t="shared" si="3"/>
        <v>14717375.26</v>
      </c>
      <c r="H22" s="495">
        <f t="shared" si="3"/>
        <v>14717375.26</v>
      </c>
      <c r="I22" s="495">
        <f t="shared" si="3"/>
        <v>52211635.039999999</v>
      </c>
    </row>
    <row r="23" spans="2:9" ht="15" customHeight="1">
      <c r="B23" s="496" t="s">
        <v>314</v>
      </c>
      <c r="C23" s="497"/>
      <c r="D23" s="503"/>
      <c r="E23" s="503"/>
      <c r="F23" s="499">
        <f>D23+E23</f>
        <v>0</v>
      </c>
      <c r="G23" s="503"/>
      <c r="H23" s="503"/>
      <c r="I23" s="499">
        <f>F23-G23</f>
        <v>0</v>
      </c>
    </row>
    <row r="24" spans="2:9" ht="15" customHeight="1">
      <c r="B24" s="496" t="s">
        <v>315</v>
      </c>
      <c r="C24" s="497"/>
      <c r="D24" s="503"/>
      <c r="E24" s="503"/>
      <c r="F24" s="499">
        <f t="shared" ref="F24:F29" si="4">D24+E24</f>
        <v>0</v>
      </c>
      <c r="G24" s="503"/>
      <c r="H24" s="503"/>
      <c r="I24" s="499">
        <f t="shared" ref="I24:I29" si="5">F24-G24</f>
        <v>0</v>
      </c>
    </row>
    <row r="25" spans="2:9" ht="15" customHeight="1">
      <c r="B25" s="496" t="s">
        <v>316</v>
      </c>
      <c r="C25" s="497"/>
      <c r="D25" s="503"/>
      <c r="E25" s="503"/>
      <c r="F25" s="499">
        <f t="shared" si="4"/>
        <v>0</v>
      </c>
      <c r="G25" s="503"/>
      <c r="H25" s="503"/>
      <c r="I25" s="499">
        <f t="shared" si="5"/>
        <v>0</v>
      </c>
    </row>
    <row r="26" spans="2:9" ht="15" customHeight="1">
      <c r="B26" s="496" t="s">
        <v>317</v>
      </c>
      <c r="C26" s="497"/>
      <c r="D26" s="503"/>
      <c r="E26" s="503"/>
      <c r="F26" s="499">
        <f t="shared" si="4"/>
        <v>0</v>
      </c>
      <c r="G26" s="503"/>
      <c r="H26" s="503"/>
      <c r="I26" s="499">
        <f t="shared" si="5"/>
        <v>0</v>
      </c>
    </row>
    <row r="27" spans="2:9" ht="15" customHeight="1">
      <c r="B27" s="496" t="s">
        <v>318</v>
      </c>
      <c r="C27" s="497"/>
      <c r="D27" s="503">
        <v>67670010.299999997</v>
      </c>
      <c r="E27" s="503">
        <v>-741000</v>
      </c>
      <c r="F27" s="499">
        <f t="shared" si="4"/>
        <v>66929010.299999997</v>
      </c>
      <c r="G27" s="503">
        <v>14717375.26</v>
      </c>
      <c r="H27" s="503">
        <v>14717375.26</v>
      </c>
      <c r="I27" s="499">
        <f t="shared" si="5"/>
        <v>52211635.039999999</v>
      </c>
    </row>
    <row r="28" spans="2:9" ht="15" customHeight="1">
      <c r="B28" s="496" t="s">
        <v>319</v>
      </c>
      <c r="C28" s="497"/>
      <c r="D28" s="503"/>
      <c r="E28" s="503"/>
      <c r="F28" s="499">
        <f t="shared" si="4"/>
        <v>0</v>
      </c>
      <c r="G28" s="503"/>
      <c r="H28" s="503"/>
      <c r="I28" s="499">
        <f t="shared" si="5"/>
        <v>0</v>
      </c>
    </row>
    <row r="29" spans="2:9" ht="15" customHeight="1">
      <c r="B29" s="496" t="s">
        <v>320</v>
      </c>
      <c r="C29" s="497"/>
      <c r="D29" s="503"/>
      <c r="E29" s="503"/>
      <c r="F29" s="499">
        <f t="shared" si="4"/>
        <v>0</v>
      </c>
      <c r="G29" s="503"/>
      <c r="H29" s="503"/>
      <c r="I29" s="499">
        <f t="shared" si="5"/>
        <v>0</v>
      </c>
    </row>
    <row r="30" spans="2:9">
      <c r="B30" s="500"/>
      <c r="C30" s="501"/>
      <c r="D30" s="504"/>
      <c r="E30" s="504"/>
      <c r="F30" s="502"/>
      <c r="G30" s="504"/>
      <c r="H30" s="504"/>
      <c r="I30" s="504"/>
    </row>
    <row r="31" spans="2:9">
      <c r="B31" s="493" t="s">
        <v>321</v>
      </c>
      <c r="C31" s="494"/>
      <c r="D31" s="505">
        <f t="shared" ref="D31:I31" si="6">SUM(D32:D40)</f>
        <v>0</v>
      </c>
      <c r="E31" s="505">
        <f t="shared" si="6"/>
        <v>0</v>
      </c>
      <c r="F31" s="505">
        <f t="shared" si="6"/>
        <v>0</v>
      </c>
      <c r="G31" s="505">
        <f t="shared" si="6"/>
        <v>0</v>
      </c>
      <c r="H31" s="505">
        <f t="shared" si="6"/>
        <v>0</v>
      </c>
      <c r="I31" s="505">
        <f t="shared" si="6"/>
        <v>0</v>
      </c>
    </row>
    <row r="32" spans="2:9" ht="15" customHeight="1">
      <c r="B32" s="496" t="s">
        <v>322</v>
      </c>
      <c r="C32" s="497"/>
      <c r="D32" s="503"/>
      <c r="E32" s="503"/>
      <c r="F32" s="499">
        <f>D32+E32</f>
        <v>0</v>
      </c>
      <c r="G32" s="503"/>
      <c r="H32" s="503"/>
      <c r="I32" s="499">
        <f t="shared" ref="I32:I40" si="7">F32-G32</f>
        <v>0</v>
      </c>
    </row>
    <row r="33" spans="2:9" ht="15" customHeight="1">
      <c r="B33" s="496" t="s">
        <v>323</v>
      </c>
      <c r="C33" s="497"/>
      <c r="D33" s="503"/>
      <c r="E33" s="503"/>
      <c r="F33" s="499">
        <f t="shared" ref="F33:F40" si="8">D33+E33</f>
        <v>0</v>
      </c>
      <c r="G33" s="503"/>
      <c r="H33" s="503"/>
      <c r="I33" s="499">
        <f t="shared" si="7"/>
        <v>0</v>
      </c>
    </row>
    <row r="34" spans="2:9" ht="15" customHeight="1">
      <c r="B34" s="496" t="s">
        <v>324</v>
      </c>
      <c r="C34" s="497"/>
      <c r="D34" s="503"/>
      <c r="E34" s="503"/>
      <c r="F34" s="499">
        <f t="shared" si="8"/>
        <v>0</v>
      </c>
      <c r="G34" s="503"/>
      <c r="H34" s="503"/>
      <c r="I34" s="499">
        <f t="shared" si="7"/>
        <v>0</v>
      </c>
    </row>
    <row r="35" spans="2:9" ht="15" customHeight="1">
      <c r="B35" s="496" t="s">
        <v>325</v>
      </c>
      <c r="C35" s="497"/>
      <c r="D35" s="503"/>
      <c r="E35" s="503"/>
      <c r="F35" s="499">
        <f t="shared" si="8"/>
        <v>0</v>
      </c>
      <c r="G35" s="503"/>
      <c r="H35" s="503"/>
      <c r="I35" s="499">
        <f t="shared" si="7"/>
        <v>0</v>
      </c>
    </row>
    <row r="36" spans="2:9" ht="15" customHeight="1">
      <c r="B36" s="496" t="s">
        <v>326</v>
      </c>
      <c r="C36" s="497"/>
      <c r="D36" s="503"/>
      <c r="E36" s="503"/>
      <c r="F36" s="499">
        <f t="shared" si="8"/>
        <v>0</v>
      </c>
      <c r="G36" s="503"/>
      <c r="H36" s="503"/>
      <c r="I36" s="499">
        <f t="shared" si="7"/>
        <v>0</v>
      </c>
    </row>
    <row r="37" spans="2:9" ht="15" customHeight="1">
      <c r="B37" s="496" t="s">
        <v>327</v>
      </c>
      <c r="C37" s="497"/>
      <c r="D37" s="503"/>
      <c r="E37" s="503"/>
      <c r="F37" s="499">
        <f>D37+E37</f>
        <v>0</v>
      </c>
      <c r="G37" s="503"/>
      <c r="H37" s="503"/>
      <c r="I37" s="499">
        <f t="shared" si="7"/>
        <v>0</v>
      </c>
    </row>
    <row r="38" spans="2:9" ht="15" customHeight="1">
      <c r="B38" s="496" t="s">
        <v>328</v>
      </c>
      <c r="C38" s="497"/>
      <c r="D38" s="503"/>
      <c r="E38" s="503"/>
      <c r="F38" s="499">
        <f t="shared" si="8"/>
        <v>0</v>
      </c>
      <c r="G38" s="503"/>
      <c r="H38" s="503"/>
      <c r="I38" s="499">
        <f t="shared" si="7"/>
        <v>0</v>
      </c>
    </row>
    <row r="39" spans="2:9" ht="15" customHeight="1">
      <c r="B39" s="496" t="s">
        <v>329</v>
      </c>
      <c r="C39" s="497"/>
      <c r="D39" s="503"/>
      <c r="E39" s="503"/>
      <c r="F39" s="499">
        <f t="shared" si="8"/>
        <v>0</v>
      </c>
      <c r="G39" s="503"/>
      <c r="H39" s="503"/>
      <c r="I39" s="499">
        <f t="shared" si="7"/>
        <v>0</v>
      </c>
    </row>
    <row r="40" spans="2:9" ht="15" customHeight="1">
      <c r="B40" s="496" t="s">
        <v>330</v>
      </c>
      <c r="C40" s="497"/>
      <c r="D40" s="503"/>
      <c r="E40" s="503"/>
      <c r="F40" s="499">
        <f t="shared" si="8"/>
        <v>0</v>
      </c>
      <c r="G40" s="503"/>
      <c r="H40" s="503"/>
      <c r="I40" s="499">
        <f t="shared" si="7"/>
        <v>0</v>
      </c>
    </row>
    <row r="41" spans="2:9">
      <c r="B41" s="500"/>
      <c r="C41" s="501"/>
      <c r="D41" s="504"/>
      <c r="E41" s="504"/>
      <c r="F41" s="504"/>
      <c r="G41" s="504"/>
      <c r="H41" s="504"/>
      <c r="I41" s="504"/>
    </row>
    <row r="42" spans="2:9">
      <c r="B42" s="493" t="s">
        <v>331</v>
      </c>
      <c r="C42" s="494"/>
      <c r="D42" s="505">
        <f t="shared" ref="D42:I42" si="9">SUM(D43:D46)</f>
        <v>0</v>
      </c>
      <c r="E42" s="505">
        <f t="shared" si="9"/>
        <v>0</v>
      </c>
      <c r="F42" s="505">
        <f t="shared" si="9"/>
        <v>0</v>
      </c>
      <c r="G42" s="506">
        <f t="shared" si="9"/>
        <v>0</v>
      </c>
      <c r="H42" s="505">
        <f t="shared" si="9"/>
        <v>0</v>
      </c>
      <c r="I42" s="505">
        <f t="shared" si="9"/>
        <v>0</v>
      </c>
    </row>
    <row r="43" spans="2:9" ht="15" customHeight="1">
      <c r="B43" s="496" t="s">
        <v>332</v>
      </c>
      <c r="C43" s="497"/>
      <c r="D43" s="503"/>
      <c r="E43" s="503"/>
      <c r="F43" s="499">
        <f>D43+E43</f>
        <v>0</v>
      </c>
      <c r="G43" s="503"/>
      <c r="H43" s="503"/>
      <c r="I43" s="499">
        <f>F43-G43</f>
        <v>0</v>
      </c>
    </row>
    <row r="44" spans="2:9" ht="15" customHeight="1">
      <c r="B44" s="496" t="s">
        <v>333</v>
      </c>
      <c r="C44" s="497"/>
      <c r="D44" s="503"/>
      <c r="E44" s="503"/>
      <c r="F44" s="499">
        <f>D44+E44</f>
        <v>0</v>
      </c>
      <c r="G44" s="503"/>
      <c r="H44" s="503"/>
      <c r="I44" s="499">
        <f>F44-G44</f>
        <v>0</v>
      </c>
    </row>
    <row r="45" spans="2:9" ht="15" customHeight="1">
      <c r="B45" s="496" t="s">
        <v>334</v>
      </c>
      <c r="C45" s="497"/>
      <c r="D45" s="503"/>
      <c r="E45" s="503"/>
      <c r="F45" s="499">
        <f>D45+E45</f>
        <v>0</v>
      </c>
      <c r="G45" s="503"/>
      <c r="H45" s="503"/>
      <c r="I45" s="499">
        <f>F45-G45</f>
        <v>0</v>
      </c>
    </row>
    <row r="46" spans="2:9" ht="15" customHeight="1">
      <c r="B46" s="496" t="s">
        <v>335</v>
      </c>
      <c r="C46" s="497"/>
      <c r="D46" s="503"/>
      <c r="E46" s="503"/>
      <c r="F46" s="499">
        <f>D46+E46</f>
        <v>0</v>
      </c>
      <c r="G46" s="503"/>
      <c r="H46" s="503"/>
      <c r="I46" s="499">
        <f>F46-G46</f>
        <v>0</v>
      </c>
    </row>
    <row r="47" spans="2:9">
      <c r="B47" s="507"/>
      <c r="C47" s="508"/>
      <c r="D47" s="509"/>
      <c r="E47" s="509"/>
      <c r="F47" s="509"/>
      <c r="G47" s="509"/>
      <c r="H47" s="509"/>
      <c r="I47" s="509"/>
    </row>
    <row r="48" spans="2:9">
      <c r="B48" s="510"/>
      <c r="C48" s="511" t="s">
        <v>237</v>
      </c>
      <c r="D48" s="512">
        <f t="shared" ref="D48:I48" si="10">SUM(D12,D22,D31,D42)</f>
        <v>67670010.299999997</v>
      </c>
      <c r="E48" s="512">
        <f t="shared" si="10"/>
        <v>-741000</v>
      </c>
      <c r="F48" s="512">
        <f t="shared" si="10"/>
        <v>66929010.299999997</v>
      </c>
      <c r="G48" s="512">
        <f t="shared" si="10"/>
        <v>14717375.26</v>
      </c>
      <c r="H48" s="512">
        <f t="shared" si="10"/>
        <v>14717375.26</v>
      </c>
      <c r="I48" s="512">
        <f t="shared" si="10"/>
        <v>52211635.039999999</v>
      </c>
    </row>
    <row r="49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40">
    <mergeCell ref="B45:C45"/>
    <mergeCell ref="B46:C46"/>
    <mergeCell ref="B38:C38"/>
    <mergeCell ref="B39:C39"/>
    <mergeCell ref="B40:C40"/>
    <mergeCell ref="B42:C42"/>
    <mergeCell ref="B43:C43"/>
    <mergeCell ref="B44:C44"/>
    <mergeCell ref="B32:C32"/>
    <mergeCell ref="B33:C33"/>
    <mergeCell ref="B34:C34"/>
    <mergeCell ref="B35:C35"/>
    <mergeCell ref="B36:C36"/>
    <mergeCell ref="B37:C37"/>
    <mergeCell ref="B25:C25"/>
    <mergeCell ref="B26:C26"/>
    <mergeCell ref="B27:C27"/>
    <mergeCell ref="B28:C28"/>
    <mergeCell ref="B29:C29"/>
    <mergeCell ref="B31:C31"/>
    <mergeCell ref="B18:C18"/>
    <mergeCell ref="B19:C19"/>
    <mergeCell ref="B20:C20"/>
    <mergeCell ref="B22:C22"/>
    <mergeCell ref="B23:C23"/>
    <mergeCell ref="B24:C24"/>
    <mergeCell ref="B12:C12"/>
    <mergeCell ref="B13:C13"/>
    <mergeCell ref="B14:C14"/>
    <mergeCell ref="B15:C15"/>
    <mergeCell ref="B16:C16"/>
    <mergeCell ref="B17:C17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2:J65533"/>
  <sheetViews>
    <sheetView showGridLines="0" workbookViewId="0">
      <selection activeCell="D17" sqref="D17:E17"/>
    </sheetView>
  </sheetViews>
  <sheetFormatPr baseColWidth="10" defaultColWidth="0" defaultRowHeight="14.25"/>
  <cols>
    <col min="1" max="1" width="2.7109375" style="480" customWidth="1"/>
    <col min="2" max="2" width="13.7109375" style="480" customWidth="1"/>
    <col min="3" max="3" width="19.140625" style="480" customWidth="1"/>
    <col min="4" max="9" width="11.42578125" style="480" customWidth="1"/>
    <col min="10" max="10" width="3.85546875" style="480" customWidth="1"/>
    <col min="11" max="16384" width="11.42578125" style="480" hidden="1"/>
  </cols>
  <sheetData>
    <row r="2" spans="2:9" ht="15">
      <c r="B2" s="433" t="s">
        <v>336</v>
      </c>
      <c r="C2" s="434"/>
      <c r="D2" s="434"/>
      <c r="E2" s="434"/>
      <c r="F2" s="434"/>
      <c r="G2" s="434"/>
      <c r="H2" s="434"/>
      <c r="I2" s="435"/>
    </row>
    <row r="3" spans="2:9" ht="15">
      <c r="B3" s="436" t="s">
        <v>60</v>
      </c>
      <c r="C3" s="437"/>
      <c r="D3" s="437"/>
      <c r="E3" s="437"/>
      <c r="F3" s="437"/>
      <c r="G3" s="437"/>
      <c r="H3" s="437"/>
      <c r="I3" s="438"/>
    </row>
    <row r="4" spans="2:9" ht="15">
      <c r="B4" s="439" t="s">
        <v>192</v>
      </c>
      <c r="C4" s="440"/>
      <c r="D4" s="440"/>
      <c r="E4" s="440"/>
      <c r="F4" s="440"/>
      <c r="G4" s="440"/>
      <c r="H4" s="440"/>
      <c r="I4" s="441"/>
    </row>
    <row r="5" spans="2:9" ht="15">
      <c r="B5" s="442" t="s">
        <v>130</v>
      </c>
      <c r="C5" s="443"/>
      <c r="D5" s="443"/>
      <c r="E5" s="443"/>
      <c r="F5" s="443"/>
      <c r="G5" s="443"/>
      <c r="H5" s="443"/>
      <c r="I5" s="444"/>
    </row>
    <row r="6" spans="2:9">
      <c r="B6" s="513"/>
      <c r="C6" s="513"/>
      <c r="D6" s="513"/>
      <c r="E6" s="513"/>
      <c r="F6" s="513"/>
      <c r="G6" s="513"/>
      <c r="H6" s="513"/>
      <c r="I6" s="513"/>
    </row>
    <row r="7" spans="2:9">
      <c r="B7" s="450" t="s">
        <v>337</v>
      </c>
      <c r="C7" s="481"/>
      <c r="D7" s="447" t="s">
        <v>338</v>
      </c>
      <c r="E7" s="448"/>
      <c r="F7" s="447" t="s">
        <v>339</v>
      </c>
      <c r="G7" s="448"/>
      <c r="H7" s="447" t="s">
        <v>340</v>
      </c>
      <c r="I7" s="449"/>
    </row>
    <row r="8" spans="2:9">
      <c r="B8" s="455"/>
      <c r="C8" s="488"/>
      <c r="D8" s="447" t="s">
        <v>341</v>
      </c>
      <c r="E8" s="448"/>
      <c r="F8" s="447" t="s">
        <v>342</v>
      </c>
      <c r="G8" s="448"/>
      <c r="H8" s="447" t="s">
        <v>343</v>
      </c>
      <c r="I8" s="449"/>
    </row>
    <row r="9" spans="2:9">
      <c r="B9" s="447" t="s">
        <v>344</v>
      </c>
      <c r="C9" s="448"/>
      <c r="D9" s="448"/>
      <c r="E9" s="448"/>
      <c r="F9" s="448"/>
      <c r="G9" s="448"/>
      <c r="H9" s="448"/>
      <c r="I9" s="449"/>
    </row>
    <row r="10" spans="2:9" ht="14.25" customHeight="1">
      <c r="B10" s="514" t="s">
        <v>133</v>
      </c>
      <c r="C10" s="515"/>
      <c r="D10" s="516"/>
      <c r="E10" s="516"/>
      <c r="F10" s="516"/>
      <c r="G10" s="516"/>
      <c r="H10" s="517">
        <v>0</v>
      </c>
      <c r="I10" s="517">
        <f>IF(AND(H10&gt;=0,G10&gt;=0),SUM(G10:H10),"-")</f>
        <v>0</v>
      </c>
    </row>
    <row r="11" spans="2:9" ht="14.25" customHeight="1">
      <c r="B11" s="518"/>
      <c r="C11" s="518"/>
      <c r="D11" s="516"/>
      <c r="E11" s="516"/>
      <c r="F11" s="516"/>
      <c r="G11" s="516"/>
      <c r="H11" s="517">
        <f t="shared" ref="H11:H18" si="0">D11-F11</f>
        <v>0</v>
      </c>
      <c r="I11" s="517">
        <f t="shared" ref="I11:I18" si="1">IF(AND(H11&gt;=0,G11&gt;=0),SUM(G11:H11),"-")</f>
        <v>0</v>
      </c>
    </row>
    <row r="12" spans="2:9" ht="14.25" customHeight="1">
      <c r="B12" s="518"/>
      <c r="C12" s="518"/>
      <c r="D12" s="516"/>
      <c r="E12" s="516"/>
      <c r="F12" s="516"/>
      <c r="G12" s="516"/>
      <c r="H12" s="517">
        <f t="shared" si="0"/>
        <v>0</v>
      </c>
      <c r="I12" s="517">
        <f t="shared" si="1"/>
        <v>0</v>
      </c>
    </row>
    <row r="13" spans="2:9" ht="14.25" customHeight="1">
      <c r="B13" s="518"/>
      <c r="C13" s="518"/>
      <c r="D13" s="516"/>
      <c r="E13" s="516"/>
      <c r="F13" s="516"/>
      <c r="G13" s="516"/>
      <c r="H13" s="517">
        <f t="shared" si="0"/>
        <v>0</v>
      </c>
      <c r="I13" s="517">
        <f t="shared" si="1"/>
        <v>0</v>
      </c>
    </row>
    <row r="14" spans="2:9" ht="14.25" customHeight="1">
      <c r="B14" s="518"/>
      <c r="C14" s="518"/>
      <c r="D14" s="516"/>
      <c r="E14" s="516"/>
      <c r="F14" s="516"/>
      <c r="G14" s="516"/>
      <c r="H14" s="517">
        <f t="shared" si="0"/>
        <v>0</v>
      </c>
      <c r="I14" s="517">
        <f t="shared" si="1"/>
        <v>0</v>
      </c>
    </row>
    <row r="15" spans="2:9" ht="14.25" customHeight="1">
      <c r="B15" s="514"/>
      <c r="C15" s="515"/>
      <c r="D15" s="516"/>
      <c r="E15" s="516"/>
      <c r="F15" s="516"/>
      <c r="G15" s="516"/>
      <c r="H15" s="517">
        <f t="shared" si="0"/>
        <v>0</v>
      </c>
      <c r="I15" s="517">
        <f t="shared" si="1"/>
        <v>0</v>
      </c>
    </row>
    <row r="16" spans="2:9" ht="14.25" customHeight="1">
      <c r="B16" s="518"/>
      <c r="C16" s="518"/>
      <c r="D16" s="516"/>
      <c r="E16" s="516"/>
      <c r="F16" s="516"/>
      <c r="G16" s="516"/>
      <c r="H16" s="517">
        <f t="shared" si="0"/>
        <v>0</v>
      </c>
      <c r="I16" s="517">
        <f t="shared" si="1"/>
        <v>0</v>
      </c>
    </row>
    <row r="17" spans="2:9" ht="14.25" customHeight="1">
      <c r="B17" s="518"/>
      <c r="C17" s="518"/>
      <c r="D17" s="519"/>
      <c r="E17" s="519"/>
      <c r="F17" s="516"/>
      <c r="G17" s="516"/>
      <c r="H17" s="517">
        <f t="shared" si="0"/>
        <v>0</v>
      </c>
      <c r="I17" s="517">
        <f t="shared" si="1"/>
        <v>0</v>
      </c>
    </row>
    <row r="18" spans="2:9" ht="14.25" customHeight="1">
      <c r="B18" s="518"/>
      <c r="C18" s="518"/>
      <c r="D18" s="516"/>
      <c r="E18" s="516"/>
      <c r="F18" s="516"/>
      <c r="G18" s="516"/>
      <c r="H18" s="517">
        <f t="shared" si="0"/>
        <v>0</v>
      </c>
      <c r="I18" s="517">
        <f t="shared" si="1"/>
        <v>0</v>
      </c>
    </row>
    <row r="19" spans="2:9">
      <c r="B19" s="520" t="s">
        <v>345</v>
      </c>
      <c r="C19" s="520"/>
      <c r="D19" s="521">
        <v>0</v>
      </c>
      <c r="E19" s="521"/>
      <c r="F19" s="521">
        <v>0</v>
      </c>
      <c r="G19" s="521"/>
      <c r="H19" s="521">
        <f>SUM(H10:I18)</f>
        <v>0</v>
      </c>
      <c r="I19" s="521"/>
    </row>
    <row r="20" spans="2:9">
      <c r="B20" s="522"/>
      <c r="C20" s="522"/>
      <c r="D20" s="522"/>
      <c r="E20" s="522"/>
      <c r="F20" s="522"/>
      <c r="G20" s="522"/>
      <c r="H20" s="522"/>
      <c r="I20" s="522"/>
    </row>
    <row r="21" spans="2:9">
      <c r="B21" s="447" t="s">
        <v>346</v>
      </c>
      <c r="C21" s="448"/>
      <c r="D21" s="448"/>
      <c r="E21" s="448"/>
      <c r="F21" s="448"/>
      <c r="G21" s="448"/>
      <c r="H21" s="448"/>
      <c r="I21" s="449"/>
    </row>
    <row r="22" spans="2:9">
      <c r="B22" s="518"/>
      <c r="C22" s="518"/>
      <c r="D22" s="516"/>
      <c r="E22" s="516"/>
      <c r="F22" s="516"/>
      <c r="G22" s="516"/>
      <c r="H22" s="517">
        <f>D22-F22</f>
        <v>0</v>
      </c>
      <c r="I22" s="517">
        <f>IF(AND(H22&gt;=0,G22&gt;=0),SUM(G22:H22),"-")</f>
        <v>0</v>
      </c>
    </row>
    <row r="23" spans="2:9">
      <c r="B23" s="518"/>
      <c r="C23" s="518"/>
      <c r="D23" s="516"/>
      <c r="E23" s="516"/>
      <c r="F23" s="516"/>
      <c r="G23" s="516"/>
      <c r="H23" s="517">
        <f t="shared" ref="H23:H30" si="2">D23-F23</f>
        <v>0</v>
      </c>
      <c r="I23" s="517">
        <f t="shared" ref="I23:I30" si="3">IF(AND(H23&gt;=0,G23&gt;=0),SUM(G23:H23),"-")</f>
        <v>0</v>
      </c>
    </row>
    <row r="24" spans="2:9">
      <c r="B24" s="518"/>
      <c r="C24" s="518"/>
      <c r="D24" s="516"/>
      <c r="E24" s="516"/>
      <c r="F24" s="516"/>
      <c r="G24" s="516"/>
      <c r="H24" s="517">
        <f t="shared" si="2"/>
        <v>0</v>
      </c>
      <c r="I24" s="517">
        <f t="shared" si="3"/>
        <v>0</v>
      </c>
    </row>
    <row r="25" spans="2:9">
      <c r="B25" s="518"/>
      <c r="C25" s="518"/>
      <c r="D25" s="516"/>
      <c r="E25" s="516"/>
      <c r="F25" s="516"/>
      <c r="G25" s="516"/>
      <c r="H25" s="517">
        <f t="shared" si="2"/>
        <v>0</v>
      </c>
      <c r="I25" s="517">
        <f t="shared" si="3"/>
        <v>0</v>
      </c>
    </row>
    <row r="26" spans="2:9">
      <c r="B26" s="518"/>
      <c r="C26" s="518"/>
      <c r="D26" s="516"/>
      <c r="E26" s="516"/>
      <c r="F26" s="516"/>
      <c r="G26" s="516"/>
      <c r="H26" s="517">
        <f t="shared" si="2"/>
        <v>0</v>
      </c>
      <c r="I26" s="517">
        <f t="shared" si="3"/>
        <v>0</v>
      </c>
    </row>
    <row r="27" spans="2:9">
      <c r="B27" s="518"/>
      <c r="C27" s="518"/>
      <c r="D27" s="516"/>
      <c r="E27" s="516"/>
      <c r="F27" s="516"/>
      <c r="G27" s="516"/>
      <c r="H27" s="517">
        <f t="shared" si="2"/>
        <v>0</v>
      </c>
      <c r="I27" s="517">
        <f t="shared" si="3"/>
        <v>0</v>
      </c>
    </row>
    <row r="28" spans="2:9">
      <c r="B28" s="518"/>
      <c r="C28" s="518"/>
      <c r="D28" s="516"/>
      <c r="E28" s="516"/>
      <c r="F28" s="516"/>
      <c r="G28" s="516"/>
      <c r="H28" s="517">
        <f t="shared" si="2"/>
        <v>0</v>
      </c>
      <c r="I28" s="517">
        <f t="shared" si="3"/>
        <v>0</v>
      </c>
    </row>
    <row r="29" spans="2:9">
      <c r="B29" s="518"/>
      <c r="C29" s="518"/>
      <c r="D29" s="516"/>
      <c r="E29" s="516"/>
      <c r="F29" s="516"/>
      <c r="G29" s="516"/>
      <c r="H29" s="517">
        <f t="shared" si="2"/>
        <v>0</v>
      </c>
      <c r="I29" s="517">
        <f t="shared" si="3"/>
        <v>0</v>
      </c>
    </row>
    <row r="30" spans="2:9">
      <c r="B30" s="518"/>
      <c r="C30" s="518"/>
      <c r="D30" s="516"/>
      <c r="E30" s="516"/>
      <c r="F30" s="516"/>
      <c r="G30" s="516"/>
      <c r="H30" s="517">
        <f t="shared" si="2"/>
        <v>0</v>
      </c>
      <c r="I30" s="517">
        <f t="shared" si="3"/>
        <v>0</v>
      </c>
    </row>
    <row r="31" spans="2:9">
      <c r="B31" s="520" t="s">
        <v>347</v>
      </c>
      <c r="C31" s="520"/>
      <c r="D31" s="521">
        <v>0</v>
      </c>
      <c r="E31" s="521"/>
      <c r="F31" s="521">
        <v>0</v>
      </c>
      <c r="G31" s="521"/>
      <c r="H31" s="523">
        <v>0</v>
      </c>
      <c r="I31" s="523"/>
    </row>
    <row r="32" spans="2:9">
      <c r="B32" s="522"/>
      <c r="C32" s="522"/>
      <c r="D32" s="524"/>
      <c r="E32" s="524"/>
      <c r="F32" s="524"/>
      <c r="G32" s="524"/>
      <c r="H32" s="524"/>
      <c r="I32" s="524"/>
    </row>
    <row r="33" spans="2:9">
      <c r="B33" s="525" t="s">
        <v>169</v>
      </c>
      <c r="C33" s="525"/>
      <c r="D33" s="521">
        <f>SUM(D19,D31)</f>
        <v>0</v>
      </c>
      <c r="E33" s="521"/>
      <c r="F33" s="521">
        <f>SUM(F19,F31)</f>
        <v>0</v>
      </c>
      <c r="G33" s="521"/>
      <c r="H33" s="521">
        <f>SUM(H19,H31)</f>
        <v>0</v>
      </c>
      <c r="I33" s="521"/>
    </row>
    <row r="35" spans="2:9" hidden="1"/>
    <row r="36" spans="2:9" hidden="1"/>
    <row r="37" spans="2:9" hidden="1"/>
    <row r="38" spans="2:9" hidden="1"/>
    <row r="39" spans="2:9" hidden="1"/>
    <row r="40" spans="2:9" hidden="1"/>
    <row r="41" spans="2:9" hidden="1"/>
    <row r="42" spans="2:9" hidden="1"/>
    <row r="43" spans="2:9" hidden="1"/>
    <row r="44" spans="2:9" hidden="1"/>
    <row r="45" spans="2:9" hidden="1"/>
    <row r="46" spans="2:9" hidden="1"/>
    <row r="47" spans="2:9" hidden="1"/>
    <row r="48" spans="2:9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</sheetData>
  <sheetProtection formatCells="0" insertRows="0"/>
  <mergeCells count="105">
    <mergeCell ref="B32:C32"/>
    <mergeCell ref="D32:E32"/>
    <mergeCell ref="F32:G32"/>
    <mergeCell ref="H32:I32"/>
    <mergeCell ref="B33:C33"/>
    <mergeCell ref="D33:E33"/>
    <mergeCell ref="F33:G33"/>
    <mergeCell ref="H33:I33"/>
    <mergeCell ref="B30:C30"/>
    <mergeCell ref="D30:E30"/>
    <mergeCell ref="F30:G30"/>
    <mergeCell ref="H30:I30"/>
    <mergeCell ref="B31:C31"/>
    <mergeCell ref="D31:E31"/>
    <mergeCell ref="F31:G31"/>
    <mergeCell ref="H31:I31"/>
    <mergeCell ref="B28:C28"/>
    <mergeCell ref="D28:E28"/>
    <mergeCell ref="F28:G28"/>
    <mergeCell ref="H28:I28"/>
    <mergeCell ref="B29:C29"/>
    <mergeCell ref="D29:E29"/>
    <mergeCell ref="F29:G29"/>
    <mergeCell ref="H29:I29"/>
    <mergeCell ref="B26:C26"/>
    <mergeCell ref="D26:E26"/>
    <mergeCell ref="F26:G26"/>
    <mergeCell ref="H26:I26"/>
    <mergeCell ref="B27:C27"/>
    <mergeCell ref="D27:E27"/>
    <mergeCell ref="F27:G27"/>
    <mergeCell ref="H27:I27"/>
    <mergeCell ref="B24:C24"/>
    <mergeCell ref="D24:E24"/>
    <mergeCell ref="F24:G24"/>
    <mergeCell ref="H24:I24"/>
    <mergeCell ref="B25:C25"/>
    <mergeCell ref="D25:E25"/>
    <mergeCell ref="F25:G25"/>
    <mergeCell ref="H25:I25"/>
    <mergeCell ref="B21:I21"/>
    <mergeCell ref="B22:C22"/>
    <mergeCell ref="D22:E22"/>
    <mergeCell ref="F22:G22"/>
    <mergeCell ref="H22:I22"/>
    <mergeCell ref="B23:C23"/>
    <mergeCell ref="D23:E23"/>
    <mergeCell ref="F23:G23"/>
    <mergeCell ref="H23:I23"/>
    <mergeCell ref="B19:C19"/>
    <mergeCell ref="D19:E19"/>
    <mergeCell ref="F19:G19"/>
    <mergeCell ref="H19:I19"/>
    <mergeCell ref="B20:C20"/>
    <mergeCell ref="D20:E20"/>
    <mergeCell ref="F20:G20"/>
    <mergeCell ref="H20:I20"/>
    <mergeCell ref="B17:C17"/>
    <mergeCell ref="D17:E17"/>
    <mergeCell ref="F17:G17"/>
    <mergeCell ref="H17:I17"/>
    <mergeCell ref="B18:C18"/>
    <mergeCell ref="D18:E18"/>
    <mergeCell ref="F18:G18"/>
    <mergeCell ref="H18:I18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1:C11"/>
    <mergeCell ref="D11:E11"/>
    <mergeCell ref="F11:G11"/>
    <mergeCell ref="H11:I11"/>
    <mergeCell ref="B12:C12"/>
    <mergeCell ref="D12:E12"/>
    <mergeCell ref="F12:G12"/>
    <mergeCell ref="H12:I12"/>
    <mergeCell ref="H8:I8"/>
    <mergeCell ref="B9:I9"/>
    <mergeCell ref="B10:C10"/>
    <mergeCell ref="D10:E10"/>
    <mergeCell ref="F10:G10"/>
    <mergeCell ref="H10:I10"/>
    <mergeCell ref="B2:I2"/>
    <mergeCell ref="B3:I3"/>
    <mergeCell ref="B4:I4"/>
    <mergeCell ref="B5:I5"/>
    <mergeCell ref="B7:C8"/>
    <mergeCell ref="D7:E7"/>
    <mergeCell ref="F7:G7"/>
    <mergeCell ref="H7:I7"/>
    <mergeCell ref="D8:E8"/>
    <mergeCell ref="F8:G8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2:IU65536"/>
  <sheetViews>
    <sheetView showGridLines="0" zoomScale="90" zoomScaleNormal="100" workbookViewId="0">
      <selection activeCell="D26" sqref="D26:E26"/>
    </sheetView>
  </sheetViews>
  <sheetFormatPr baseColWidth="10" defaultColWidth="2.7109375" defaultRowHeight="14.25"/>
  <cols>
    <col min="1" max="1" width="2.7109375" style="480" customWidth="1"/>
    <col min="2" max="2" width="11.42578125" style="480" customWidth="1"/>
    <col min="3" max="3" width="23.28515625" style="480" customWidth="1"/>
    <col min="4" max="7" width="11.42578125" style="480" customWidth="1"/>
    <col min="8" max="8" width="2.7109375" style="480" hidden="1" customWidth="1"/>
    <col min="9" max="255" width="11.42578125" style="480" hidden="1" customWidth="1"/>
    <col min="256" max="16384" width="2.7109375" style="480"/>
  </cols>
  <sheetData>
    <row r="2" spans="2:12" ht="15">
      <c r="B2" s="440"/>
      <c r="C2" s="440"/>
      <c r="D2" s="440"/>
      <c r="E2" s="440"/>
      <c r="F2" s="440"/>
      <c r="G2" s="440"/>
    </row>
    <row r="3" spans="2:12" ht="15">
      <c r="B3" s="437" t="s">
        <v>60</v>
      </c>
      <c r="C3" s="437"/>
      <c r="D3" s="437"/>
      <c r="E3" s="437"/>
      <c r="F3" s="437"/>
      <c r="G3" s="437"/>
      <c r="J3" s="526"/>
      <c r="K3" s="526"/>
      <c r="L3" s="526"/>
    </row>
    <row r="4" spans="2:12" ht="15">
      <c r="B4" s="440" t="s">
        <v>348</v>
      </c>
      <c r="C4" s="440"/>
      <c r="D4" s="440"/>
      <c r="E4" s="440"/>
      <c r="F4" s="440"/>
      <c r="G4" s="440"/>
      <c r="J4" s="526"/>
      <c r="K4" s="526"/>
      <c r="L4" s="526"/>
    </row>
    <row r="5" spans="2:12" ht="15">
      <c r="B5" s="440" t="s">
        <v>130</v>
      </c>
      <c r="C5" s="440"/>
      <c r="D5" s="440"/>
      <c r="E5" s="440"/>
      <c r="F5" s="440"/>
      <c r="G5" s="440"/>
      <c r="J5" s="526"/>
      <c r="K5" s="526"/>
      <c r="L5" s="526"/>
    </row>
    <row r="6" spans="2:12">
      <c r="B6" s="527"/>
      <c r="C6" s="527"/>
      <c r="D6" s="527"/>
      <c r="E6" s="527"/>
      <c r="F6" s="527"/>
      <c r="G6" s="527"/>
    </row>
    <row r="7" spans="2:12">
      <c r="B7" s="528" t="s">
        <v>337</v>
      </c>
      <c r="C7" s="528"/>
      <c r="D7" s="528" t="s">
        <v>214</v>
      </c>
      <c r="E7" s="528"/>
      <c r="F7" s="528" t="s">
        <v>241</v>
      </c>
      <c r="G7" s="528"/>
    </row>
    <row r="8" spans="2:12">
      <c r="B8" s="528" t="s">
        <v>349</v>
      </c>
      <c r="C8" s="528"/>
      <c r="D8" s="528"/>
      <c r="E8" s="528"/>
      <c r="F8" s="528"/>
      <c r="G8" s="528"/>
    </row>
    <row r="9" spans="2:12">
      <c r="B9" s="518"/>
      <c r="C9" s="518"/>
      <c r="D9" s="529"/>
      <c r="E9" s="529"/>
      <c r="F9" s="529"/>
      <c r="G9" s="529"/>
    </row>
    <row r="10" spans="2:12">
      <c r="B10" s="518"/>
      <c r="C10" s="518"/>
      <c r="D10" s="529"/>
      <c r="E10" s="529"/>
      <c r="F10" s="529"/>
      <c r="G10" s="529"/>
    </row>
    <row r="11" spans="2:12">
      <c r="B11" s="518"/>
      <c r="C11" s="518"/>
      <c r="D11" s="529"/>
      <c r="E11" s="529"/>
      <c r="F11" s="529"/>
      <c r="G11" s="529"/>
    </row>
    <row r="12" spans="2:12">
      <c r="B12" s="518"/>
      <c r="C12" s="518"/>
      <c r="D12" s="529"/>
      <c r="E12" s="529"/>
      <c r="F12" s="529"/>
      <c r="G12" s="529"/>
    </row>
    <row r="13" spans="2:12">
      <c r="B13" s="518"/>
      <c r="C13" s="518"/>
      <c r="D13" s="529"/>
      <c r="E13" s="529"/>
      <c r="F13" s="529"/>
      <c r="G13" s="529"/>
    </row>
    <row r="14" spans="2:12">
      <c r="B14" s="518"/>
      <c r="C14" s="518"/>
      <c r="D14" s="529"/>
      <c r="E14" s="529"/>
      <c r="F14" s="529"/>
      <c r="G14" s="529"/>
    </row>
    <row r="15" spans="2:12">
      <c r="B15" s="518"/>
      <c r="C15" s="518"/>
      <c r="D15" s="529"/>
      <c r="E15" s="529"/>
      <c r="F15" s="529"/>
      <c r="G15" s="529"/>
    </row>
    <row r="16" spans="2:12">
      <c r="B16" s="518"/>
      <c r="C16" s="518"/>
      <c r="D16" s="529"/>
      <c r="E16" s="529"/>
      <c r="F16" s="529"/>
      <c r="G16" s="529"/>
    </row>
    <row r="17" spans="2:7">
      <c r="B17" s="518"/>
      <c r="C17" s="518"/>
      <c r="D17" s="529"/>
      <c r="E17" s="529"/>
      <c r="F17" s="529"/>
      <c r="G17" s="529"/>
    </row>
    <row r="18" spans="2:7">
      <c r="B18" s="520" t="s">
        <v>345</v>
      </c>
      <c r="C18" s="520"/>
      <c r="D18" s="530">
        <f>SUM(D9:E17)</f>
        <v>0</v>
      </c>
      <c r="E18" s="530"/>
      <c r="F18" s="530">
        <f>SUM(F9:G17)</f>
        <v>0</v>
      </c>
      <c r="G18" s="530"/>
    </row>
    <row r="19" spans="2:7">
      <c r="B19" s="522"/>
      <c r="C19" s="522"/>
      <c r="D19" s="522"/>
      <c r="E19" s="522"/>
      <c r="F19" s="522"/>
      <c r="G19" s="522"/>
    </row>
    <row r="20" spans="2:7">
      <c r="B20" s="528" t="s">
        <v>346</v>
      </c>
      <c r="C20" s="528"/>
      <c r="D20" s="528"/>
      <c r="E20" s="528"/>
      <c r="F20" s="528"/>
      <c r="G20" s="528"/>
    </row>
    <row r="21" spans="2:7">
      <c r="B21" s="518"/>
      <c r="C21" s="518"/>
      <c r="D21" s="529"/>
      <c r="E21" s="529"/>
      <c r="F21" s="529"/>
      <c r="G21" s="529"/>
    </row>
    <row r="22" spans="2:7">
      <c r="B22" s="518"/>
      <c r="C22" s="518"/>
      <c r="D22" s="529"/>
      <c r="E22" s="529"/>
      <c r="F22" s="529"/>
      <c r="G22" s="529"/>
    </row>
    <row r="23" spans="2:7">
      <c r="B23" s="518"/>
      <c r="C23" s="518"/>
      <c r="D23" s="529"/>
      <c r="E23" s="529"/>
      <c r="F23" s="529"/>
      <c r="G23" s="529"/>
    </row>
    <row r="24" spans="2:7">
      <c r="B24" s="518"/>
      <c r="C24" s="518"/>
      <c r="D24" s="529"/>
      <c r="E24" s="529"/>
      <c r="F24" s="529"/>
      <c r="G24" s="529"/>
    </row>
    <row r="25" spans="2:7">
      <c r="B25" s="518"/>
      <c r="C25" s="518"/>
      <c r="D25" s="529"/>
      <c r="E25" s="529"/>
      <c r="F25" s="529"/>
      <c r="G25" s="529"/>
    </row>
    <row r="26" spans="2:7">
      <c r="B26" s="518"/>
      <c r="C26" s="518"/>
      <c r="D26" s="529"/>
      <c r="E26" s="529"/>
      <c r="F26" s="529"/>
      <c r="G26" s="529"/>
    </row>
    <row r="27" spans="2:7">
      <c r="B27" s="518"/>
      <c r="C27" s="518"/>
      <c r="D27" s="529"/>
      <c r="E27" s="529"/>
      <c r="F27" s="529"/>
      <c r="G27" s="529"/>
    </row>
    <row r="28" spans="2:7">
      <c r="B28" s="518"/>
      <c r="C28" s="518"/>
      <c r="D28" s="529"/>
      <c r="E28" s="529"/>
      <c r="F28" s="529"/>
      <c r="G28" s="529"/>
    </row>
    <row r="29" spans="2:7">
      <c r="B29" s="518"/>
      <c r="C29" s="518"/>
      <c r="D29" s="529"/>
      <c r="E29" s="529"/>
      <c r="F29" s="529"/>
      <c r="G29" s="529"/>
    </row>
    <row r="30" spans="2:7">
      <c r="B30" s="520" t="s">
        <v>347</v>
      </c>
      <c r="C30" s="520"/>
      <c r="D30" s="530">
        <f>SUM(D21:E29)</f>
        <v>0</v>
      </c>
      <c r="E30" s="530"/>
      <c r="F30" s="530">
        <f>SUM(F21:G29)</f>
        <v>0</v>
      </c>
      <c r="G30" s="530"/>
    </row>
    <row r="31" spans="2:7">
      <c r="B31" s="522"/>
      <c r="C31" s="522"/>
      <c r="D31" s="524"/>
      <c r="E31" s="524"/>
      <c r="F31" s="524"/>
      <c r="G31" s="524"/>
    </row>
    <row r="32" spans="2:7">
      <c r="B32" s="525" t="s">
        <v>169</v>
      </c>
      <c r="C32" s="525"/>
      <c r="D32" s="530">
        <f>D30+D18</f>
        <v>0</v>
      </c>
      <c r="E32" s="530"/>
      <c r="F32" s="530">
        <f>F30+F18</f>
        <v>0</v>
      </c>
      <c r="G32" s="530"/>
    </row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78"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19:C19"/>
    <mergeCell ref="D19:E19"/>
    <mergeCell ref="F19:G19"/>
    <mergeCell ref="B20:G20"/>
    <mergeCell ref="B21:C21"/>
    <mergeCell ref="D21:E21"/>
    <mergeCell ref="F21:G21"/>
    <mergeCell ref="B17:C17"/>
    <mergeCell ref="D17:E17"/>
    <mergeCell ref="F17:G17"/>
    <mergeCell ref="B18:C18"/>
    <mergeCell ref="D18:E18"/>
    <mergeCell ref="F18:G18"/>
    <mergeCell ref="B15:C15"/>
    <mergeCell ref="D15:E15"/>
    <mergeCell ref="F15:G15"/>
    <mergeCell ref="B16:C16"/>
    <mergeCell ref="D16:E16"/>
    <mergeCell ref="F16:G16"/>
    <mergeCell ref="B13:C13"/>
    <mergeCell ref="D13:E13"/>
    <mergeCell ref="F13:G13"/>
    <mergeCell ref="B14:C14"/>
    <mergeCell ref="D14:E14"/>
    <mergeCell ref="F14:G14"/>
    <mergeCell ref="B11:C11"/>
    <mergeCell ref="D11:E11"/>
    <mergeCell ref="F11:G11"/>
    <mergeCell ref="B12:C12"/>
    <mergeCell ref="D12:E12"/>
    <mergeCell ref="F12:G12"/>
    <mergeCell ref="B8:G8"/>
    <mergeCell ref="B9:C9"/>
    <mergeCell ref="D9:E9"/>
    <mergeCell ref="F9:G9"/>
    <mergeCell ref="B10:C10"/>
    <mergeCell ref="D10:E10"/>
    <mergeCell ref="F10:G10"/>
    <mergeCell ref="B2:G2"/>
    <mergeCell ref="B3:G3"/>
    <mergeCell ref="B4:G4"/>
    <mergeCell ref="B5:G5"/>
    <mergeCell ref="B7:C7"/>
    <mergeCell ref="D7:E7"/>
    <mergeCell ref="F7:G7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35"/>
  <sheetViews>
    <sheetView zoomScale="110" zoomScaleNormal="110" workbookViewId="0">
      <selection sqref="A1:E1"/>
    </sheetView>
  </sheetViews>
  <sheetFormatPr baseColWidth="10" defaultRowHeight="12"/>
  <cols>
    <col min="1" max="1" width="5.5703125" style="532" customWidth="1"/>
    <col min="2" max="2" width="49.7109375" style="532" customWidth="1"/>
    <col min="3" max="16384" width="11.42578125" style="532"/>
  </cols>
  <sheetData>
    <row r="1" spans="1:5">
      <c r="A1" s="531" t="s">
        <v>60</v>
      </c>
      <c r="B1" s="531"/>
      <c r="C1" s="531"/>
      <c r="D1" s="531"/>
      <c r="E1" s="531"/>
    </row>
    <row r="2" spans="1:5">
      <c r="A2" s="533" t="s">
        <v>350</v>
      </c>
      <c r="B2" s="533"/>
      <c r="C2" s="533"/>
      <c r="D2" s="533"/>
      <c r="E2" s="533"/>
    </row>
    <row r="3" spans="1:5">
      <c r="A3" s="533" t="s">
        <v>130</v>
      </c>
      <c r="B3" s="533"/>
      <c r="C3" s="533"/>
      <c r="D3" s="533"/>
      <c r="E3" s="533"/>
    </row>
    <row r="4" spans="1:5">
      <c r="A4" s="184"/>
      <c r="B4" s="184"/>
      <c r="C4" s="184"/>
      <c r="D4" s="184"/>
      <c r="E4" s="184"/>
    </row>
    <row r="5" spans="1:5" ht="13.5">
      <c r="A5" s="534" t="s">
        <v>3</v>
      </c>
      <c r="B5" s="535"/>
      <c r="C5" s="536" t="s">
        <v>211</v>
      </c>
      <c r="D5" s="536" t="s">
        <v>214</v>
      </c>
      <c r="E5" s="536" t="s">
        <v>351</v>
      </c>
    </row>
    <row r="6" spans="1:5" ht="12.75" thickBot="1">
      <c r="A6" s="537"/>
      <c r="B6" s="538"/>
      <c r="C6" s="539"/>
      <c r="D6" s="539"/>
      <c r="E6" s="539"/>
    </row>
    <row r="7" spans="1:5" ht="12.75" thickBot="1">
      <c r="A7" s="540" t="s">
        <v>352</v>
      </c>
      <c r="B7" s="541"/>
      <c r="C7" s="542">
        <f>C8+C9</f>
        <v>67670010.299999997</v>
      </c>
      <c r="D7" s="542">
        <f>D8+D9</f>
        <v>18176466.640000001</v>
      </c>
      <c r="E7" s="542">
        <f>E8+E9</f>
        <v>18176466.640000001</v>
      </c>
    </row>
    <row r="8" spans="1:5" ht="13.5">
      <c r="A8" s="543"/>
      <c r="B8" s="544" t="s">
        <v>353</v>
      </c>
      <c r="C8" s="545">
        <v>0</v>
      </c>
      <c r="D8" s="545">
        <v>0</v>
      </c>
      <c r="E8" s="545">
        <v>0</v>
      </c>
    </row>
    <row r="9" spans="1:5" ht="13.5">
      <c r="A9" s="546"/>
      <c r="B9" s="547" t="s">
        <v>354</v>
      </c>
      <c r="C9" s="548">
        <v>67670010.299999997</v>
      </c>
      <c r="D9" s="548">
        <v>18176466.640000001</v>
      </c>
      <c r="E9" s="548">
        <v>18176466.640000001</v>
      </c>
    </row>
    <row r="10" spans="1:5" ht="12.75" thickBot="1">
      <c r="A10" s="549"/>
      <c r="B10" s="491"/>
      <c r="C10" s="550"/>
      <c r="D10" s="550"/>
      <c r="E10" s="550"/>
    </row>
    <row r="11" spans="1:5" ht="12.75" thickBot="1">
      <c r="A11" s="551" t="s">
        <v>355</v>
      </c>
      <c r="B11" s="552"/>
      <c r="C11" s="553">
        <f>C12+C13</f>
        <v>67670010.299999997</v>
      </c>
      <c r="D11" s="553">
        <f>D12+D13</f>
        <v>14717375.26</v>
      </c>
      <c r="E11" s="553">
        <f>E12+E13</f>
        <v>14717375.26</v>
      </c>
    </row>
    <row r="12" spans="1:5" ht="13.5">
      <c r="A12" s="543"/>
      <c r="B12" s="544" t="s">
        <v>356</v>
      </c>
      <c r="C12" s="545">
        <v>0</v>
      </c>
      <c r="D12" s="545">
        <v>0</v>
      </c>
      <c r="E12" s="545">
        <v>0</v>
      </c>
    </row>
    <row r="13" spans="1:5" ht="13.5">
      <c r="A13" s="546"/>
      <c r="B13" s="547" t="s">
        <v>357</v>
      </c>
      <c r="C13" s="548">
        <v>67670010.299999997</v>
      </c>
      <c r="D13" s="548">
        <v>14717375.26</v>
      </c>
      <c r="E13" s="548">
        <v>14717375.26</v>
      </c>
    </row>
    <row r="14" spans="1:5" ht="12.75" thickBot="1">
      <c r="A14" s="554"/>
      <c r="B14" s="555"/>
      <c r="C14" s="556"/>
      <c r="D14" s="556"/>
      <c r="E14" s="556"/>
    </row>
    <row r="15" spans="1:5" ht="12.75" thickBot="1">
      <c r="A15" s="551" t="s">
        <v>358</v>
      </c>
      <c r="B15" s="552"/>
      <c r="C15" s="553">
        <f>C7-C11</f>
        <v>0</v>
      </c>
      <c r="D15" s="553">
        <f>D7-D11</f>
        <v>3459091.3800000008</v>
      </c>
      <c r="E15" s="553">
        <f>E7-E11</f>
        <v>3459091.3800000008</v>
      </c>
    </row>
    <row r="16" spans="1:5">
      <c r="A16" s="184"/>
      <c r="B16" s="184"/>
      <c r="C16" s="184"/>
      <c r="D16" s="184"/>
      <c r="E16" s="184"/>
    </row>
    <row r="17" spans="1:5" ht="13.5">
      <c r="A17" s="534" t="s">
        <v>3</v>
      </c>
      <c r="B17" s="535"/>
      <c r="C17" s="536" t="s">
        <v>211</v>
      </c>
      <c r="D17" s="536" t="s">
        <v>214</v>
      </c>
      <c r="E17" s="536" t="s">
        <v>351</v>
      </c>
    </row>
    <row r="18" spans="1:5" ht="12.75" thickBot="1">
      <c r="A18" s="549"/>
      <c r="B18" s="491"/>
      <c r="C18" s="557"/>
      <c r="D18" s="557"/>
      <c r="E18" s="557"/>
    </row>
    <row r="19" spans="1:5" ht="12.75" thickBot="1">
      <c r="A19" s="551" t="s">
        <v>359</v>
      </c>
      <c r="B19" s="552"/>
      <c r="C19" s="553">
        <f>C15</f>
        <v>0</v>
      </c>
      <c r="D19" s="553">
        <f>D15</f>
        <v>3459091.3800000008</v>
      </c>
      <c r="E19" s="553">
        <f>E15</f>
        <v>3459091.3800000008</v>
      </c>
    </row>
    <row r="20" spans="1:5" ht="12.75" thickBot="1">
      <c r="A20" s="558"/>
      <c r="B20" s="559"/>
      <c r="C20" s="560"/>
      <c r="D20" s="560"/>
      <c r="E20" s="560"/>
    </row>
    <row r="21" spans="1:5" ht="12.75" thickBot="1">
      <c r="A21" s="551" t="s">
        <v>360</v>
      </c>
      <c r="B21" s="552"/>
      <c r="C21" s="561">
        <v>0</v>
      </c>
      <c r="D21" s="561">
        <v>0</v>
      </c>
      <c r="E21" s="562">
        <v>0</v>
      </c>
    </row>
    <row r="22" spans="1:5" ht="12.75" thickBot="1">
      <c r="A22" s="563"/>
      <c r="B22" s="564"/>
      <c r="C22" s="560"/>
      <c r="D22" s="560"/>
      <c r="E22" s="560"/>
    </row>
    <row r="23" spans="1:5" ht="12.75" thickBot="1">
      <c r="A23" s="551" t="s">
        <v>361</v>
      </c>
      <c r="B23" s="552"/>
      <c r="C23" s="565">
        <f>C19-C21</f>
        <v>0</v>
      </c>
      <c r="D23" s="565">
        <f>D19-D21</f>
        <v>3459091.3800000008</v>
      </c>
      <c r="E23" s="565">
        <f>E19-E21</f>
        <v>3459091.3800000008</v>
      </c>
    </row>
    <row r="24" spans="1:5">
      <c r="A24" s="184"/>
      <c r="B24" s="184"/>
      <c r="C24" s="184"/>
      <c r="D24" s="184"/>
      <c r="E24" s="184"/>
    </row>
    <row r="25" spans="1:5" ht="13.5">
      <c r="A25" s="534" t="s">
        <v>3</v>
      </c>
      <c r="B25" s="535"/>
      <c r="C25" s="536" t="s">
        <v>211</v>
      </c>
      <c r="D25" s="536" t="s">
        <v>214</v>
      </c>
      <c r="E25" s="536" t="s">
        <v>351</v>
      </c>
    </row>
    <row r="26" spans="1:5" ht="12.75" thickBot="1">
      <c r="A26" s="549"/>
      <c r="B26" s="491"/>
      <c r="C26" s="566"/>
      <c r="D26" s="566"/>
      <c r="E26" s="566"/>
    </row>
    <row r="27" spans="1:5" ht="12.75" thickBot="1">
      <c r="A27" s="551" t="s">
        <v>362</v>
      </c>
      <c r="B27" s="552"/>
      <c r="C27" s="561">
        <v>0</v>
      </c>
      <c r="D27" s="561">
        <v>0</v>
      </c>
      <c r="E27" s="562">
        <v>0</v>
      </c>
    </row>
    <row r="28" spans="1:5" ht="12.75" thickBot="1">
      <c r="A28" s="558"/>
      <c r="B28" s="559"/>
      <c r="C28" s="567"/>
      <c r="D28" s="567"/>
      <c r="E28" s="567"/>
    </row>
    <row r="29" spans="1:5" ht="12.75" thickBot="1">
      <c r="A29" s="551" t="s">
        <v>363</v>
      </c>
      <c r="B29" s="552"/>
      <c r="C29" s="561">
        <v>0</v>
      </c>
      <c r="D29" s="561">
        <v>0</v>
      </c>
      <c r="E29" s="562">
        <v>0</v>
      </c>
    </row>
    <row r="30" spans="1:5" ht="12.75" thickBot="1">
      <c r="A30" s="563"/>
      <c r="B30" s="564"/>
      <c r="C30" s="560"/>
      <c r="D30" s="560"/>
      <c r="E30" s="560"/>
    </row>
    <row r="31" spans="1:5" ht="12.75" thickBot="1">
      <c r="A31" s="551" t="s">
        <v>364</v>
      </c>
      <c r="B31" s="552"/>
      <c r="C31" s="565">
        <f>C27-C29</f>
        <v>0</v>
      </c>
      <c r="D31" s="565">
        <f>D27-D29</f>
        <v>0</v>
      </c>
      <c r="E31" s="565">
        <f>E27-E29</f>
        <v>0</v>
      </c>
    </row>
    <row r="33" spans="1:5" s="569" customFormat="1" ht="42" customHeight="1">
      <c r="A33" s="568" t="s">
        <v>365</v>
      </c>
      <c r="B33" s="568"/>
      <c r="C33" s="568"/>
      <c r="D33" s="568"/>
      <c r="E33" s="568"/>
    </row>
    <row r="34" spans="1:5" s="569" customFormat="1" ht="42.75" customHeight="1">
      <c r="A34" s="568" t="s">
        <v>366</v>
      </c>
      <c r="B34" s="568"/>
      <c r="C34" s="568"/>
      <c r="D34" s="568"/>
      <c r="E34" s="568"/>
    </row>
    <row r="35" spans="1:5" s="569" customFormat="1" ht="18.75" customHeight="1">
      <c r="A35" s="568" t="s">
        <v>367</v>
      </c>
      <c r="B35" s="568"/>
      <c r="C35" s="568"/>
      <c r="D35" s="568"/>
      <c r="E35" s="568"/>
    </row>
  </sheetData>
  <mergeCells count="18">
    <mergeCell ref="A27:B27"/>
    <mergeCell ref="A29:B29"/>
    <mergeCell ref="A31:B31"/>
    <mergeCell ref="A33:E33"/>
    <mergeCell ref="A34:E34"/>
    <mergeCell ref="A35:E35"/>
    <mergeCell ref="A15:B15"/>
    <mergeCell ref="A17:B17"/>
    <mergeCell ref="A19:B19"/>
    <mergeCell ref="A21:B21"/>
    <mergeCell ref="A23:B23"/>
    <mergeCell ref="A25:B25"/>
    <mergeCell ref="A1:E1"/>
    <mergeCell ref="A2:E2"/>
    <mergeCell ref="A3:E3"/>
    <mergeCell ref="A5:B5"/>
    <mergeCell ref="A7:B7"/>
    <mergeCell ref="A11:B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2"/>
  <sheetViews>
    <sheetView showGridLines="0" zoomScaleNormal="100" workbookViewId="0"/>
  </sheetViews>
  <sheetFormatPr baseColWidth="10" defaultColWidth="0" defaultRowHeight="12" zeroHeight="1"/>
  <cols>
    <col min="1" max="1" width="1.7109375" style="74" customWidth="1"/>
    <col min="2" max="2" width="2.7109375" style="74" customWidth="1"/>
    <col min="3" max="3" width="11.42578125" style="74" customWidth="1"/>
    <col min="4" max="4" width="39.42578125" style="74" customWidth="1"/>
    <col min="5" max="6" width="21" style="74" customWidth="1"/>
    <col min="7" max="7" width="4.140625" style="74" customWidth="1"/>
    <col min="8" max="8" width="11.42578125" style="74" customWidth="1"/>
    <col min="9" max="9" width="53.42578125" style="74" customWidth="1"/>
    <col min="10" max="11" width="21" style="74" customWidth="1"/>
    <col min="12" max="12" width="2.140625" style="74" customWidth="1"/>
    <col min="13" max="13" width="3" style="74" customWidth="1"/>
    <col min="14" max="16384" width="11.42578125" style="74" hidden="1"/>
  </cols>
  <sheetData>
    <row r="1" spans="2:13">
      <c r="B1" s="76"/>
      <c r="C1" s="135"/>
      <c r="D1" s="76"/>
      <c r="E1" s="133"/>
      <c r="F1" s="133"/>
      <c r="G1" s="134"/>
      <c r="H1" s="133"/>
      <c r="I1" s="133"/>
      <c r="J1" s="133"/>
      <c r="K1" s="76"/>
      <c r="L1" s="76"/>
      <c r="M1" s="76"/>
    </row>
    <row r="2" spans="2:13">
      <c r="B2" s="75"/>
      <c r="C2" s="131"/>
      <c r="D2" s="132"/>
      <c r="E2" s="132"/>
      <c r="F2" s="132"/>
      <c r="G2" s="132"/>
      <c r="H2" s="132"/>
      <c r="I2" s="132"/>
      <c r="J2" s="132"/>
      <c r="K2" s="131"/>
      <c r="L2" s="131"/>
      <c r="M2" s="76"/>
    </row>
    <row r="3" spans="2:13">
      <c r="B3" s="75"/>
      <c r="C3" s="131"/>
      <c r="D3" s="132" t="s">
        <v>126</v>
      </c>
      <c r="E3" s="132"/>
      <c r="F3" s="132"/>
      <c r="G3" s="132"/>
      <c r="H3" s="132"/>
      <c r="I3" s="132"/>
      <c r="J3" s="132"/>
      <c r="K3" s="131"/>
      <c r="L3" s="131"/>
      <c r="M3" s="76"/>
    </row>
    <row r="4" spans="2:13">
      <c r="B4" s="75"/>
      <c r="C4" s="131"/>
      <c r="D4" s="132" t="s">
        <v>125</v>
      </c>
      <c r="E4" s="132"/>
      <c r="F4" s="132"/>
      <c r="G4" s="132"/>
      <c r="H4" s="132"/>
      <c r="I4" s="132"/>
      <c r="J4" s="132"/>
      <c r="K4" s="131"/>
      <c r="L4" s="131"/>
      <c r="M4" s="76"/>
    </row>
    <row r="5" spans="2:13">
      <c r="B5" s="75"/>
      <c r="C5" s="114"/>
      <c r="D5" s="130" t="s">
        <v>1</v>
      </c>
      <c r="E5" s="130"/>
      <c r="F5" s="130"/>
      <c r="G5" s="130"/>
      <c r="H5" s="130"/>
      <c r="I5" s="130"/>
      <c r="J5" s="130"/>
      <c r="K5" s="114"/>
      <c r="L5" s="114"/>
      <c r="M5" s="76"/>
    </row>
    <row r="6" spans="2:13">
      <c r="B6" s="129"/>
      <c r="C6" s="128" t="s">
        <v>2</v>
      </c>
      <c r="D6" s="63" t="s">
        <v>60</v>
      </c>
      <c r="E6" s="63"/>
      <c r="F6" s="63"/>
      <c r="G6" s="63"/>
      <c r="H6" s="63"/>
      <c r="I6" s="63"/>
      <c r="J6" s="63"/>
      <c r="K6" s="127"/>
      <c r="L6" s="76"/>
      <c r="M6" s="76"/>
    </row>
    <row r="7" spans="2:13">
      <c r="B7" s="114"/>
      <c r="C7" s="114"/>
      <c r="D7" s="114"/>
      <c r="E7" s="114"/>
      <c r="F7" s="114"/>
      <c r="G7" s="115"/>
      <c r="H7" s="114"/>
      <c r="I7" s="114"/>
      <c r="J7" s="114"/>
      <c r="K7" s="114"/>
      <c r="L7" s="75"/>
      <c r="M7" s="76"/>
    </row>
    <row r="8" spans="2:13">
      <c r="B8" s="114"/>
      <c r="C8" s="114"/>
      <c r="D8" s="114"/>
      <c r="E8" s="114"/>
      <c r="F8" s="114"/>
      <c r="G8" s="115"/>
      <c r="H8" s="114"/>
      <c r="I8" s="114"/>
      <c r="J8" s="114"/>
      <c r="K8" s="114"/>
      <c r="L8" s="76"/>
      <c r="M8" s="76"/>
    </row>
    <row r="9" spans="2:13">
      <c r="B9" s="126"/>
      <c r="C9" s="124" t="s">
        <v>124</v>
      </c>
      <c r="D9" s="124"/>
      <c r="E9" s="123" t="s">
        <v>123</v>
      </c>
      <c r="F9" s="123"/>
      <c r="G9" s="125"/>
      <c r="H9" s="124" t="s">
        <v>124</v>
      </c>
      <c r="I9" s="124"/>
      <c r="J9" s="123" t="s">
        <v>123</v>
      </c>
      <c r="K9" s="123"/>
      <c r="L9" s="122"/>
      <c r="M9" s="76"/>
    </row>
    <row r="10" spans="2:13">
      <c r="B10" s="121"/>
      <c r="C10" s="119"/>
      <c r="D10" s="119"/>
      <c r="E10" s="118">
        <v>2016</v>
      </c>
      <c r="F10" s="118">
        <v>2015</v>
      </c>
      <c r="G10" s="120"/>
      <c r="H10" s="119"/>
      <c r="I10" s="119"/>
      <c r="J10" s="118">
        <v>2016</v>
      </c>
      <c r="K10" s="118">
        <v>2015</v>
      </c>
      <c r="L10" s="117"/>
      <c r="M10" s="76"/>
    </row>
    <row r="11" spans="2:13">
      <c r="B11" s="116"/>
      <c r="C11" s="114"/>
      <c r="D11" s="114"/>
      <c r="E11" s="114"/>
      <c r="F11" s="114"/>
      <c r="G11" s="115"/>
      <c r="H11" s="114"/>
      <c r="I11" s="114"/>
      <c r="J11" s="114"/>
      <c r="K11" s="114"/>
      <c r="L11" s="92"/>
      <c r="M11" s="76"/>
    </row>
    <row r="12" spans="2:13">
      <c r="B12" s="116"/>
      <c r="C12" s="114"/>
      <c r="D12" s="114"/>
      <c r="E12" s="114"/>
      <c r="F12" s="114"/>
      <c r="G12" s="115"/>
      <c r="H12" s="114"/>
      <c r="I12" s="114"/>
      <c r="J12" s="114"/>
      <c r="K12" s="114"/>
      <c r="L12" s="92"/>
      <c r="M12" s="76"/>
    </row>
    <row r="13" spans="2:13">
      <c r="B13" s="96"/>
      <c r="C13" s="103" t="s">
        <v>122</v>
      </c>
      <c r="D13" s="103"/>
      <c r="E13" s="113"/>
      <c r="F13" s="85"/>
      <c r="G13" s="87"/>
      <c r="H13" s="103" t="s">
        <v>121</v>
      </c>
      <c r="I13" s="103"/>
      <c r="J13" s="78"/>
      <c r="K13" s="78"/>
      <c r="L13" s="92"/>
      <c r="M13" s="76"/>
    </row>
    <row r="14" spans="2:13">
      <c r="B14" s="96"/>
      <c r="C14" s="101"/>
      <c r="D14" s="78"/>
      <c r="E14" s="109"/>
      <c r="F14" s="109"/>
      <c r="G14" s="87"/>
      <c r="H14" s="101"/>
      <c r="I14" s="78"/>
      <c r="J14" s="55"/>
      <c r="K14" s="55"/>
      <c r="L14" s="92"/>
      <c r="M14" s="76"/>
    </row>
    <row r="15" spans="2:13">
      <c r="B15" s="96"/>
      <c r="C15" s="93" t="s">
        <v>120</v>
      </c>
      <c r="D15" s="93"/>
      <c r="E15" s="109"/>
      <c r="F15" s="109"/>
      <c r="G15" s="87"/>
      <c r="H15" s="93" t="s">
        <v>119</v>
      </c>
      <c r="I15" s="93"/>
      <c r="J15" s="109"/>
      <c r="K15" s="109"/>
      <c r="L15" s="92"/>
      <c r="M15" s="76"/>
    </row>
    <row r="16" spans="2:13">
      <c r="B16" s="96"/>
      <c r="C16" s="112"/>
      <c r="D16" s="111"/>
      <c r="E16" s="109"/>
      <c r="F16" s="109"/>
      <c r="G16" s="87"/>
      <c r="H16" s="112"/>
      <c r="I16" s="111"/>
      <c r="J16" s="109"/>
      <c r="K16" s="109"/>
      <c r="L16" s="92"/>
      <c r="M16" s="76"/>
    </row>
    <row r="17" spans="2:13">
      <c r="B17" s="96"/>
      <c r="C17" s="98" t="s">
        <v>118</v>
      </c>
      <c r="D17" s="98"/>
      <c r="E17" s="30">
        <v>6716094.9299999997</v>
      </c>
      <c r="F17" s="30">
        <v>3738237.04</v>
      </c>
      <c r="G17" s="87"/>
      <c r="H17" s="98" t="s">
        <v>117</v>
      </c>
      <c r="I17" s="98"/>
      <c r="J17" s="30">
        <v>1252536.6100000001</v>
      </c>
      <c r="K17" s="30">
        <v>1690289.73</v>
      </c>
      <c r="L17" s="92"/>
      <c r="M17" s="76"/>
    </row>
    <row r="18" spans="2:13">
      <c r="B18" s="96"/>
      <c r="C18" s="98" t="s">
        <v>116</v>
      </c>
      <c r="D18" s="98"/>
      <c r="E18" s="30">
        <v>150083.20000000001</v>
      </c>
      <c r="F18" s="30">
        <v>142607.6</v>
      </c>
      <c r="G18" s="87"/>
      <c r="H18" s="98" t="s">
        <v>115</v>
      </c>
      <c r="I18" s="98"/>
      <c r="J18" s="30">
        <v>0</v>
      </c>
      <c r="K18" s="30">
        <v>0</v>
      </c>
      <c r="L18" s="92"/>
      <c r="M18" s="76"/>
    </row>
    <row r="19" spans="2:13">
      <c r="B19" s="96"/>
      <c r="C19" s="98" t="s">
        <v>114</v>
      </c>
      <c r="D19" s="98"/>
      <c r="E19" s="30">
        <v>0</v>
      </c>
      <c r="F19" s="30">
        <v>0</v>
      </c>
      <c r="G19" s="87"/>
      <c r="H19" s="98" t="s">
        <v>113</v>
      </c>
      <c r="I19" s="98"/>
      <c r="J19" s="30">
        <v>0</v>
      </c>
      <c r="K19" s="30">
        <v>0</v>
      </c>
      <c r="L19" s="92"/>
      <c r="M19" s="76"/>
    </row>
    <row r="20" spans="2:13">
      <c r="B20" s="96"/>
      <c r="C20" s="98" t="s">
        <v>112</v>
      </c>
      <c r="D20" s="98"/>
      <c r="E20" s="30">
        <v>0</v>
      </c>
      <c r="F20" s="30">
        <v>0</v>
      </c>
      <c r="G20" s="87"/>
      <c r="H20" s="98" t="s">
        <v>111</v>
      </c>
      <c r="I20" s="98"/>
      <c r="J20" s="30">
        <v>0</v>
      </c>
      <c r="K20" s="30">
        <v>0</v>
      </c>
      <c r="L20" s="92"/>
      <c r="M20" s="76"/>
    </row>
    <row r="21" spans="2:13">
      <c r="B21" s="96"/>
      <c r="C21" s="98" t="s">
        <v>110</v>
      </c>
      <c r="D21" s="98"/>
      <c r="E21" s="30">
        <v>0</v>
      </c>
      <c r="F21" s="30">
        <v>0</v>
      </c>
      <c r="G21" s="87"/>
      <c r="H21" s="98" t="s">
        <v>109</v>
      </c>
      <c r="I21" s="98"/>
      <c r="J21" s="30">
        <v>0</v>
      </c>
      <c r="K21" s="30">
        <v>0</v>
      </c>
      <c r="L21" s="92"/>
      <c r="M21" s="76"/>
    </row>
    <row r="22" spans="2:13">
      <c r="B22" s="96"/>
      <c r="C22" s="98" t="s">
        <v>108</v>
      </c>
      <c r="D22" s="98"/>
      <c r="E22" s="30">
        <v>0</v>
      </c>
      <c r="F22" s="30">
        <v>0</v>
      </c>
      <c r="G22" s="87"/>
      <c r="H22" s="98" t="s">
        <v>107</v>
      </c>
      <c r="I22" s="98"/>
      <c r="J22" s="30">
        <v>0</v>
      </c>
      <c r="K22" s="30">
        <v>0</v>
      </c>
      <c r="L22" s="92"/>
      <c r="M22" s="76"/>
    </row>
    <row r="23" spans="2:13">
      <c r="B23" s="96"/>
      <c r="C23" s="98" t="s">
        <v>106</v>
      </c>
      <c r="D23" s="98"/>
      <c r="E23" s="30">
        <v>0</v>
      </c>
      <c r="F23" s="30">
        <v>0</v>
      </c>
      <c r="G23" s="87"/>
      <c r="H23" s="98" t="s">
        <v>105</v>
      </c>
      <c r="I23" s="98"/>
      <c r="J23" s="30">
        <v>660218.89</v>
      </c>
      <c r="K23" s="30">
        <v>700025.89</v>
      </c>
      <c r="L23" s="92"/>
      <c r="M23" s="76"/>
    </row>
    <row r="24" spans="2:13">
      <c r="B24" s="96"/>
      <c r="C24" s="95"/>
      <c r="D24" s="107"/>
      <c r="E24" s="94"/>
      <c r="F24" s="94"/>
      <c r="G24" s="87"/>
      <c r="H24" s="98" t="s">
        <v>104</v>
      </c>
      <c r="I24" s="98"/>
      <c r="J24" s="30">
        <v>0</v>
      </c>
      <c r="K24" s="30">
        <v>0</v>
      </c>
      <c r="L24" s="92"/>
      <c r="M24" s="76"/>
    </row>
    <row r="25" spans="2:13">
      <c r="B25" s="106"/>
      <c r="C25" s="93" t="s">
        <v>103</v>
      </c>
      <c r="D25" s="93"/>
      <c r="E25" s="55">
        <f>SUM(E17:E24)</f>
        <v>6866178.1299999999</v>
      </c>
      <c r="F25" s="55">
        <f>SUM(F17:F24)</f>
        <v>3880844.64</v>
      </c>
      <c r="G25" s="105"/>
      <c r="H25" s="101"/>
      <c r="I25" s="78"/>
      <c r="J25" s="104"/>
      <c r="K25" s="104"/>
      <c r="L25" s="92"/>
      <c r="M25" s="76"/>
    </row>
    <row r="26" spans="2:13">
      <c r="B26" s="106"/>
      <c r="C26" s="101"/>
      <c r="D26" s="108"/>
      <c r="E26" s="104"/>
      <c r="F26" s="104"/>
      <c r="G26" s="105"/>
      <c r="H26" s="93" t="s">
        <v>102</v>
      </c>
      <c r="I26" s="93"/>
      <c r="J26" s="55">
        <f>SUM(J17:J25)</f>
        <v>1912755.5</v>
      </c>
      <c r="K26" s="55">
        <f>SUM(K17:K25)</f>
        <v>2390315.62</v>
      </c>
      <c r="L26" s="92"/>
      <c r="M26" s="76"/>
    </row>
    <row r="27" spans="2:13">
      <c r="B27" s="96"/>
      <c r="C27" s="95"/>
      <c r="D27" s="95"/>
      <c r="E27" s="94"/>
      <c r="F27" s="94"/>
      <c r="G27" s="87"/>
      <c r="H27" s="110"/>
      <c r="I27" s="107"/>
      <c r="J27" s="94"/>
      <c r="K27" s="94"/>
      <c r="L27" s="92"/>
      <c r="M27" s="76"/>
    </row>
    <row r="28" spans="2:13">
      <c r="B28" s="96"/>
      <c r="C28" s="93" t="s">
        <v>101</v>
      </c>
      <c r="D28" s="93"/>
      <c r="E28" s="109"/>
      <c r="F28" s="109"/>
      <c r="G28" s="87"/>
      <c r="H28" s="93" t="s">
        <v>100</v>
      </c>
      <c r="I28" s="93"/>
      <c r="J28" s="109"/>
      <c r="K28" s="109"/>
      <c r="L28" s="92"/>
      <c r="M28" s="76"/>
    </row>
    <row r="29" spans="2:13">
      <c r="B29" s="96"/>
      <c r="C29" s="95"/>
      <c r="D29" s="95"/>
      <c r="E29" s="94"/>
      <c r="F29" s="94"/>
      <c r="G29" s="87"/>
      <c r="H29" s="95"/>
      <c r="I29" s="107"/>
      <c r="J29" s="94"/>
      <c r="K29" s="94"/>
      <c r="L29" s="92"/>
      <c r="M29" s="76"/>
    </row>
    <row r="30" spans="2:13">
      <c r="B30" s="96"/>
      <c r="C30" s="98" t="s">
        <v>99</v>
      </c>
      <c r="D30" s="98"/>
      <c r="E30" s="30">
        <v>0</v>
      </c>
      <c r="F30" s="30">
        <v>0</v>
      </c>
      <c r="G30" s="87"/>
      <c r="H30" s="98" t="s">
        <v>98</v>
      </c>
      <c r="I30" s="98"/>
      <c r="J30" s="30">
        <v>0</v>
      </c>
      <c r="K30" s="30">
        <v>0</v>
      </c>
      <c r="L30" s="92"/>
      <c r="M30" s="76"/>
    </row>
    <row r="31" spans="2:13">
      <c r="B31" s="96"/>
      <c r="C31" s="98" t="s">
        <v>97</v>
      </c>
      <c r="D31" s="98"/>
      <c r="E31" s="30">
        <v>0</v>
      </c>
      <c r="F31" s="30">
        <v>0</v>
      </c>
      <c r="G31" s="87"/>
      <c r="H31" s="98" t="s">
        <v>96</v>
      </c>
      <c r="I31" s="98"/>
      <c r="J31" s="30">
        <v>0</v>
      </c>
      <c r="K31" s="30">
        <v>0</v>
      </c>
      <c r="L31" s="92"/>
      <c r="M31" s="76"/>
    </row>
    <row r="32" spans="2:13">
      <c r="B32" s="96"/>
      <c r="C32" s="98" t="s">
        <v>95</v>
      </c>
      <c r="D32" s="98"/>
      <c r="E32" s="30">
        <v>0</v>
      </c>
      <c r="F32" s="30">
        <v>0</v>
      </c>
      <c r="G32" s="87"/>
      <c r="H32" s="98" t="s">
        <v>94</v>
      </c>
      <c r="I32" s="98"/>
      <c r="J32" s="30">
        <v>0</v>
      </c>
      <c r="K32" s="30">
        <v>0</v>
      </c>
      <c r="L32" s="92"/>
      <c r="M32" s="76"/>
    </row>
    <row r="33" spans="2:13">
      <c r="B33" s="96"/>
      <c r="C33" s="98" t="s">
        <v>93</v>
      </c>
      <c r="D33" s="98"/>
      <c r="E33" s="30">
        <v>15763895.26</v>
      </c>
      <c r="F33" s="30">
        <v>15763895.26</v>
      </c>
      <c r="G33" s="87"/>
      <c r="H33" s="98" t="s">
        <v>92</v>
      </c>
      <c r="I33" s="98"/>
      <c r="J33" s="30">
        <v>0</v>
      </c>
      <c r="K33" s="30">
        <v>0</v>
      </c>
      <c r="L33" s="92"/>
      <c r="M33" s="76"/>
    </row>
    <row r="34" spans="2:13">
      <c r="B34" s="96"/>
      <c r="C34" s="98" t="s">
        <v>91</v>
      </c>
      <c r="D34" s="98"/>
      <c r="E34" s="30">
        <v>0</v>
      </c>
      <c r="F34" s="30">
        <v>0</v>
      </c>
      <c r="G34" s="87"/>
      <c r="H34" s="98" t="s">
        <v>90</v>
      </c>
      <c r="I34" s="98"/>
      <c r="J34" s="30">
        <v>0</v>
      </c>
      <c r="K34" s="30">
        <v>0</v>
      </c>
      <c r="L34" s="92"/>
      <c r="M34" s="76"/>
    </row>
    <row r="35" spans="2:13">
      <c r="B35" s="96"/>
      <c r="C35" s="98" t="s">
        <v>89</v>
      </c>
      <c r="D35" s="98"/>
      <c r="E35" s="30">
        <v>0</v>
      </c>
      <c r="F35" s="30">
        <v>0</v>
      </c>
      <c r="G35" s="87"/>
      <c r="H35" s="98" t="s">
        <v>88</v>
      </c>
      <c r="I35" s="98"/>
      <c r="J35" s="30">
        <v>0</v>
      </c>
      <c r="K35" s="30">
        <v>0</v>
      </c>
      <c r="L35" s="92"/>
      <c r="M35" s="76"/>
    </row>
    <row r="36" spans="2:13">
      <c r="B36" s="96"/>
      <c r="C36" s="98" t="s">
        <v>87</v>
      </c>
      <c r="D36" s="98"/>
      <c r="E36" s="30">
        <v>17000.060000000001</v>
      </c>
      <c r="F36" s="30">
        <v>17000.060000000001</v>
      </c>
      <c r="G36" s="87"/>
      <c r="H36" s="95"/>
      <c r="I36" s="107"/>
      <c r="J36" s="94"/>
      <c r="K36" s="94"/>
      <c r="L36" s="92"/>
      <c r="M36" s="76"/>
    </row>
    <row r="37" spans="2:13">
      <c r="B37" s="96"/>
      <c r="C37" s="98" t="s">
        <v>86</v>
      </c>
      <c r="D37" s="98"/>
      <c r="E37" s="30">
        <v>0</v>
      </c>
      <c r="F37" s="30">
        <v>0</v>
      </c>
      <c r="G37" s="87"/>
      <c r="H37" s="93" t="s">
        <v>85</v>
      </c>
      <c r="I37" s="93"/>
      <c r="J37" s="55">
        <f>SUM(J30:J36)</f>
        <v>0</v>
      </c>
      <c r="K37" s="55">
        <f>SUM(K30:K36)</f>
        <v>0</v>
      </c>
      <c r="L37" s="92"/>
      <c r="M37" s="76"/>
    </row>
    <row r="38" spans="2:13">
      <c r="B38" s="96"/>
      <c r="C38" s="98" t="s">
        <v>84</v>
      </c>
      <c r="D38" s="98"/>
      <c r="E38" s="30">
        <v>0</v>
      </c>
      <c r="F38" s="30">
        <v>0</v>
      </c>
      <c r="G38" s="87"/>
      <c r="H38" s="101"/>
      <c r="I38" s="108"/>
      <c r="J38" s="104"/>
      <c r="K38" s="104"/>
      <c r="L38" s="92"/>
      <c r="M38" s="76"/>
    </row>
    <row r="39" spans="2:13">
      <c r="B39" s="96"/>
      <c r="C39" s="95"/>
      <c r="D39" s="107"/>
      <c r="E39" s="94"/>
      <c r="F39" s="94"/>
      <c r="G39" s="87"/>
      <c r="H39" s="93" t="s">
        <v>83</v>
      </c>
      <c r="I39" s="93"/>
      <c r="J39" s="55">
        <f>J26+J37</f>
        <v>1912755.5</v>
      </c>
      <c r="K39" s="55">
        <f>K26+K37</f>
        <v>2390315.62</v>
      </c>
      <c r="L39" s="92"/>
      <c r="M39" s="76"/>
    </row>
    <row r="40" spans="2:13">
      <c r="B40" s="106"/>
      <c r="C40" s="93" t="s">
        <v>82</v>
      </c>
      <c r="D40" s="93"/>
      <c r="E40" s="55">
        <f>SUM(E30:E39)</f>
        <v>15780895.32</v>
      </c>
      <c r="F40" s="55">
        <f>SUM(F30:F39)</f>
        <v>15780895.32</v>
      </c>
      <c r="G40" s="105"/>
      <c r="H40" s="101"/>
      <c r="I40" s="102"/>
      <c r="J40" s="104"/>
      <c r="K40" s="104"/>
      <c r="L40" s="92"/>
      <c r="M40" s="76"/>
    </row>
    <row r="41" spans="2:13">
      <c r="B41" s="96"/>
      <c r="C41" s="95"/>
      <c r="D41" s="101"/>
      <c r="E41" s="94"/>
      <c r="F41" s="94"/>
      <c r="G41" s="87"/>
      <c r="H41" s="103" t="s">
        <v>81</v>
      </c>
      <c r="I41" s="103"/>
      <c r="J41" s="94"/>
      <c r="K41" s="94"/>
      <c r="L41" s="92"/>
      <c r="M41" s="76"/>
    </row>
    <row r="42" spans="2:13">
      <c r="B42" s="96"/>
      <c r="C42" s="93" t="s">
        <v>80</v>
      </c>
      <c r="D42" s="93"/>
      <c r="E42" s="55">
        <f>E25+E40</f>
        <v>22647073.449999999</v>
      </c>
      <c r="F42" s="55">
        <f>F25+F40</f>
        <v>19661739.960000001</v>
      </c>
      <c r="G42" s="87"/>
      <c r="H42" s="101"/>
      <c r="I42" s="102"/>
      <c r="J42" s="94"/>
      <c r="K42" s="94"/>
      <c r="L42" s="92"/>
      <c r="M42" s="76"/>
    </row>
    <row r="43" spans="2:13">
      <c r="B43" s="96"/>
      <c r="C43" s="95"/>
      <c r="D43" s="95"/>
      <c r="E43" s="94"/>
      <c r="F43" s="94"/>
      <c r="G43" s="87"/>
      <c r="H43" s="93" t="s">
        <v>79</v>
      </c>
      <c r="I43" s="93"/>
      <c r="J43" s="55">
        <f>SUM(J45:J47)</f>
        <v>10334248.74</v>
      </c>
      <c r="K43" s="55">
        <f>SUM(K45:K47)</f>
        <v>10334248.74</v>
      </c>
      <c r="L43" s="92"/>
      <c r="M43" s="76"/>
    </row>
    <row r="44" spans="2:13">
      <c r="B44" s="96"/>
      <c r="C44" s="95"/>
      <c r="D44" s="95"/>
      <c r="E44" s="94"/>
      <c r="F44" s="94"/>
      <c r="G44" s="87"/>
      <c r="H44" s="95"/>
      <c r="I44" s="85"/>
      <c r="J44" s="94"/>
      <c r="K44" s="94"/>
      <c r="L44" s="92"/>
      <c r="M44" s="76"/>
    </row>
    <row r="45" spans="2:13">
      <c r="B45" s="96"/>
      <c r="C45" s="95"/>
      <c r="D45" s="95"/>
      <c r="E45" s="94"/>
      <c r="F45" s="94"/>
      <c r="G45" s="87"/>
      <c r="H45" s="98" t="s">
        <v>38</v>
      </c>
      <c r="I45" s="98"/>
      <c r="J45" s="30">
        <v>0</v>
      </c>
      <c r="K45" s="30">
        <v>0</v>
      </c>
      <c r="L45" s="92"/>
      <c r="M45" s="76"/>
    </row>
    <row r="46" spans="2:13">
      <c r="B46" s="96"/>
      <c r="C46" s="95"/>
      <c r="D46" s="99"/>
      <c r="E46" s="99"/>
      <c r="F46" s="94"/>
      <c r="G46" s="87"/>
      <c r="H46" s="98" t="s">
        <v>78</v>
      </c>
      <c r="I46" s="98"/>
      <c r="J46" s="30">
        <v>10334248.74</v>
      </c>
      <c r="K46" s="30">
        <v>10334248.74</v>
      </c>
      <c r="L46" s="92"/>
      <c r="M46" s="76"/>
    </row>
    <row r="47" spans="2:13">
      <c r="B47" s="96"/>
      <c r="C47" s="95"/>
      <c r="D47" s="99"/>
      <c r="E47" s="99"/>
      <c r="F47" s="94"/>
      <c r="G47" s="87"/>
      <c r="H47" s="98" t="s">
        <v>77</v>
      </c>
      <c r="I47" s="98"/>
      <c r="J47" s="30">
        <v>0</v>
      </c>
      <c r="K47" s="30">
        <v>0</v>
      </c>
      <c r="L47" s="92"/>
      <c r="M47" s="76"/>
    </row>
    <row r="48" spans="2:13">
      <c r="B48" s="96"/>
      <c r="C48" s="95"/>
      <c r="D48" s="99"/>
      <c r="E48" s="99"/>
      <c r="F48" s="94"/>
      <c r="G48" s="87"/>
      <c r="H48" s="95"/>
      <c r="I48" s="85"/>
      <c r="J48" s="94"/>
      <c r="K48" s="94"/>
      <c r="L48" s="92"/>
      <c r="M48" s="76"/>
    </row>
    <row r="49" spans="2:13">
      <c r="B49" s="96"/>
      <c r="C49" s="95"/>
      <c r="D49" s="99"/>
      <c r="E49" s="99"/>
      <c r="F49" s="94"/>
      <c r="G49" s="87"/>
      <c r="H49" s="93" t="s">
        <v>76</v>
      </c>
      <c r="I49" s="93"/>
      <c r="J49" s="55">
        <f>SUM(J51:J55)</f>
        <v>10400069.210000001</v>
      </c>
      <c r="K49" s="55">
        <f>SUM(K51:K55)</f>
        <v>6937175.5999999996</v>
      </c>
      <c r="L49" s="92"/>
      <c r="M49" s="76"/>
    </row>
    <row r="50" spans="2:13">
      <c r="B50" s="96"/>
      <c r="C50" s="95"/>
      <c r="D50" s="99"/>
      <c r="E50" s="99"/>
      <c r="F50" s="94"/>
      <c r="G50" s="87"/>
      <c r="H50" s="101"/>
      <c r="I50" s="85"/>
      <c r="J50" s="100"/>
      <c r="K50" s="100"/>
      <c r="L50" s="92"/>
      <c r="M50" s="76"/>
    </row>
    <row r="51" spans="2:13">
      <c r="B51" s="96"/>
      <c r="C51" s="95"/>
      <c r="D51" s="99"/>
      <c r="E51" s="99"/>
      <c r="F51" s="94"/>
      <c r="G51" s="87"/>
      <c r="H51" s="98" t="s">
        <v>75</v>
      </c>
      <c r="I51" s="98"/>
      <c r="J51" s="30">
        <v>3461643.31</v>
      </c>
      <c r="K51" s="30">
        <v>0</v>
      </c>
      <c r="L51" s="92"/>
      <c r="M51" s="76"/>
    </row>
    <row r="52" spans="2:13">
      <c r="B52" s="96"/>
      <c r="C52" s="95"/>
      <c r="D52" s="99"/>
      <c r="E52" s="99"/>
      <c r="F52" s="94"/>
      <c r="G52" s="87"/>
      <c r="H52" s="98" t="s">
        <v>74</v>
      </c>
      <c r="I52" s="98"/>
      <c r="J52" s="30">
        <v>1032742.63</v>
      </c>
      <c r="K52" s="30">
        <v>1032742.63</v>
      </c>
      <c r="L52" s="92"/>
      <c r="M52" s="76"/>
    </row>
    <row r="53" spans="2:13">
      <c r="B53" s="96"/>
      <c r="C53" s="95"/>
      <c r="D53" s="99"/>
      <c r="E53" s="99"/>
      <c r="F53" s="94"/>
      <c r="G53" s="87"/>
      <c r="H53" s="98" t="s">
        <v>73</v>
      </c>
      <c r="I53" s="98"/>
      <c r="J53" s="30">
        <v>0</v>
      </c>
      <c r="K53" s="30">
        <v>0</v>
      </c>
      <c r="L53" s="92"/>
      <c r="M53" s="76"/>
    </row>
    <row r="54" spans="2:13">
      <c r="B54" s="96"/>
      <c r="C54" s="95"/>
      <c r="D54" s="95"/>
      <c r="E54" s="94"/>
      <c r="F54" s="94"/>
      <c r="G54" s="87"/>
      <c r="H54" s="98" t="s">
        <v>72</v>
      </c>
      <c r="I54" s="98"/>
      <c r="J54" s="30">
        <v>0</v>
      </c>
      <c r="K54" s="30">
        <v>0</v>
      </c>
      <c r="L54" s="92"/>
      <c r="M54" s="76"/>
    </row>
    <row r="55" spans="2:13">
      <c r="B55" s="96"/>
      <c r="C55" s="95"/>
      <c r="D55" s="95"/>
      <c r="E55" s="94"/>
      <c r="F55" s="94"/>
      <c r="G55" s="87"/>
      <c r="H55" s="98" t="s">
        <v>71</v>
      </c>
      <c r="I55" s="98"/>
      <c r="J55" s="30">
        <v>5905683.2699999996</v>
      </c>
      <c r="K55" s="30">
        <v>5904432.9699999997</v>
      </c>
      <c r="L55" s="92"/>
      <c r="M55" s="76"/>
    </row>
    <row r="56" spans="2:13">
      <c r="B56" s="96"/>
      <c r="C56" s="95"/>
      <c r="D56" s="95"/>
      <c r="E56" s="94"/>
      <c r="F56" s="94"/>
      <c r="G56" s="87"/>
      <c r="H56" s="95"/>
      <c r="I56" s="85"/>
      <c r="J56" s="94"/>
      <c r="K56" s="94"/>
      <c r="L56" s="92"/>
      <c r="M56" s="76"/>
    </row>
    <row r="57" spans="2:13">
      <c r="B57" s="96"/>
      <c r="C57" s="95"/>
      <c r="D57" s="95"/>
      <c r="E57" s="94"/>
      <c r="F57" s="94"/>
      <c r="G57" s="87"/>
      <c r="H57" s="93" t="s">
        <v>70</v>
      </c>
      <c r="I57" s="93"/>
      <c r="J57" s="55">
        <f>SUM(J59:J60)</f>
        <v>0</v>
      </c>
      <c r="K57" s="55">
        <f>SUM(K59:K60)</f>
        <v>0</v>
      </c>
      <c r="L57" s="92"/>
      <c r="M57" s="76"/>
    </row>
    <row r="58" spans="2:13">
      <c r="B58" s="96"/>
      <c r="C58" s="95"/>
      <c r="D58" s="95"/>
      <c r="E58" s="94"/>
      <c r="F58" s="94"/>
      <c r="G58" s="87"/>
      <c r="H58" s="95"/>
      <c r="I58" s="85"/>
      <c r="J58" s="94"/>
      <c r="K58" s="94"/>
      <c r="L58" s="92"/>
      <c r="M58" s="76"/>
    </row>
    <row r="59" spans="2:13">
      <c r="B59" s="96"/>
      <c r="C59" s="95"/>
      <c r="D59" s="95"/>
      <c r="E59" s="94"/>
      <c r="F59" s="94"/>
      <c r="G59" s="87"/>
      <c r="H59" s="98" t="s">
        <v>69</v>
      </c>
      <c r="I59" s="98"/>
      <c r="J59" s="30">
        <v>0</v>
      </c>
      <c r="K59" s="30">
        <v>0</v>
      </c>
      <c r="L59" s="92"/>
      <c r="M59" s="76"/>
    </row>
    <row r="60" spans="2:13">
      <c r="B60" s="96"/>
      <c r="C60" s="95"/>
      <c r="D60" s="95"/>
      <c r="E60" s="94"/>
      <c r="F60" s="94"/>
      <c r="G60" s="87"/>
      <c r="H60" s="98" t="s">
        <v>68</v>
      </c>
      <c r="I60" s="98"/>
      <c r="J60" s="30">
        <v>0</v>
      </c>
      <c r="K60" s="30">
        <v>0</v>
      </c>
      <c r="L60" s="92"/>
      <c r="M60" s="76"/>
    </row>
    <row r="61" spans="2:13">
      <c r="B61" s="96"/>
      <c r="C61" s="95"/>
      <c r="D61" s="95"/>
      <c r="E61" s="94"/>
      <c r="F61" s="94"/>
      <c r="G61" s="87"/>
      <c r="H61" s="95"/>
      <c r="I61" s="97"/>
      <c r="J61" s="94"/>
      <c r="K61" s="94"/>
      <c r="L61" s="92"/>
      <c r="M61" s="76"/>
    </row>
    <row r="62" spans="2:13">
      <c r="B62" s="96"/>
      <c r="C62" s="95"/>
      <c r="D62" s="95"/>
      <c r="E62" s="94"/>
      <c r="F62" s="94"/>
      <c r="G62" s="87"/>
      <c r="H62" s="93" t="s">
        <v>67</v>
      </c>
      <c r="I62" s="93"/>
      <c r="J62" s="55">
        <f>J43+J49+J57</f>
        <v>20734317.950000003</v>
      </c>
      <c r="K62" s="55">
        <f>K43+K49+K57</f>
        <v>17271424.34</v>
      </c>
      <c r="L62" s="92"/>
      <c r="M62" s="76"/>
    </row>
    <row r="63" spans="2:13">
      <c r="B63" s="96"/>
      <c r="C63" s="95"/>
      <c r="D63" s="95"/>
      <c r="E63" s="94"/>
      <c r="F63" s="94"/>
      <c r="G63" s="87"/>
      <c r="H63" s="95"/>
      <c r="I63" s="85"/>
      <c r="J63" s="94"/>
      <c r="K63" s="94"/>
      <c r="L63" s="92"/>
      <c r="M63" s="76"/>
    </row>
    <row r="64" spans="2:13">
      <c r="B64" s="96"/>
      <c r="C64" s="95"/>
      <c r="D64" s="95"/>
      <c r="E64" s="94"/>
      <c r="F64" s="94"/>
      <c r="G64" s="87"/>
      <c r="H64" s="93" t="s">
        <v>66</v>
      </c>
      <c r="I64" s="93"/>
      <c r="J64" s="55">
        <f>J62+J39</f>
        <v>22647073.450000003</v>
      </c>
      <c r="K64" s="55">
        <f>K62+K39</f>
        <v>19661739.960000001</v>
      </c>
      <c r="L64" s="92"/>
      <c r="M64" s="76"/>
    </row>
    <row r="65" spans="2:13">
      <c r="B65" s="91"/>
      <c r="C65" s="89"/>
      <c r="D65" s="89"/>
      <c r="E65" s="89"/>
      <c r="F65" s="89"/>
      <c r="G65" s="90"/>
      <c r="H65" s="89"/>
      <c r="I65" s="89"/>
      <c r="J65" s="89"/>
      <c r="K65" s="89"/>
      <c r="L65" s="88"/>
      <c r="M65" s="76"/>
    </row>
    <row r="66" spans="2:13">
      <c r="B66" s="75"/>
      <c r="C66" s="85"/>
      <c r="D66" s="84"/>
      <c r="E66" s="77"/>
      <c r="F66" s="77"/>
      <c r="G66" s="87"/>
      <c r="H66" s="83"/>
      <c r="I66" s="84"/>
      <c r="J66" s="77"/>
      <c r="K66" s="77"/>
      <c r="L66" s="76"/>
      <c r="M66" s="76"/>
    </row>
    <row r="67" spans="2:13">
      <c r="B67" s="76"/>
      <c r="C67" s="86" t="s">
        <v>59</v>
      </c>
      <c r="D67" s="86"/>
      <c r="E67" s="86"/>
      <c r="F67" s="86"/>
      <c r="G67" s="86"/>
      <c r="H67" s="86"/>
      <c r="I67" s="86"/>
      <c r="J67" s="86"/>
      <c r="K67" s="86"/>
      <c r="L67" s="76"/>
      <c r="M67" s="76"/>
    </row>
    <row r="68" spans="2:13">
      <c r="B68" s="76"/>
      <c r="C68" s="85"/>
      <c r="D68" s="84"/>
      <c r="E68" s="77"/>
      <c r="F68" s="77"/>
      <c r="G68" s="76"/>
      <c r="H68" s="83"/>
      <c r="I68" s="82"/>
      <c r="J68" s="77"/>
      <c r="K68" s="77"/>
      <c r="L68" s="76"/>
      <c r="M68" s="76"/>
    </row>
    <row r="69" spans="2:13">
      <c r="B69" s="76"/>
      <c r="C69" s="85"/>
      <c r="D69" s="84"/>
      <c r="E69" s="77"/>
      <c r="F69" s="77"/>
      <c r="G69" s="76"/>
      <c r="H69" s="83"/>
      <c r="I69" s="82"/>
      <c r="J69" s="77"/>
      <c r="K69" s="77"/>
      <c r="L69" s="76"/>
      <c r="M69" s="76"/>
    </row>
    <row r="70" spans="2:13">
      <c r="B70" s="76"/>
      <c r="C70" s="81"/>
      <c r="D70" s="73" t="s">
        <v>62</v>
      </c>
      <c r="E70" s="73"/>
      <c r="F70" s="77"/>
      <c r="G70" s="77"/>
      <c r="H70" s="73" t="s">
        <v>64</v>
      </c>
      <c r="I70" s="73"/>
      <c r="J70" s="78"/>
      <c r="K70" s="77"/>
      <c r="L70" s="76"/>
      <c r="M70" s="76"/>
    </row>
    <row r="71" spans="2:13">
      <c r="B71" s="76"/>
      <c r="C71" s="80"/>
      <c r="D71" s="68" t="s">
        <v>63</v>
      </c>
      <c r="E71" s="68"/>
      <c r="F71" s="79"/>
      <c r="G71" s="79"/>
      <c r="H71" s="68" t="s">
        <v>65</v>
      </c>
      <c r="I71" s="68"/>
      <c r="J71" s="78"/>
      <c r="K71" s="77"/>
      <c r="L71" s="76"/>
      <c r="M71" s="76"/>
    </row>
    <row r="72" spans="2:13" s="75" customFormat="1"/>
  </sheetData>
  <mergeCells count="72">
    <mergeCell ref="H64:I64"/>
    <mergeCell ref="H54:I54"/>
    <mergeCell ref="H55:I55"/>
    <mergeCell ref="H57:I57"/>
    <mergeCell ref="H59:I59"/>
    <mergeCell ref="H60:I60"/>
    <mergeCell ref="H62:I62"/>
    <mergeCell ref="H47:I47"/>
    <mergeCell ref="H49:I49"/>
    <mergeCell ref="H51:I51"/>
    <mergeCell ref="H43:I43"/>
    <mergeCell ref="H52:I52"/>
    <mergeCell ref="H53:I53"/>
    <mergeCell ref="H45:I45"/>
    <mergeCell ref="H46:I46"/>
    <mergeCell ref="C38:D38"/>
    <mergeCell ref="H39:I39"/>
    <mergeCell ref="C40:D40"/>
    <mergeCell ref="H41:I41"/>
    <mergeCell ref="C42:D42"/>
    <mergeCell ref="C33:D33"/>
    <mergeCell ref="H33:I33"/>
    <mergeCell ref="C34:D34"/>
    <mergeCell ref="H34:I34"/>
    <mergeCell ref="C35:D35"/>
    <mergeCell ref="H35:I35"/>
    <mergeCell ref="C36:D36"/>
    <mergeCell ref="C37:D37"/>
    <mergeCell ref="H37:I37"/>
    <mergeCell ref="H23:I23"/>
    <mergeCell ref="C30:D30"/>
    <mergeCell ref="H30:I30"/>
    <mergeCell ref="C31:D31"/>
    <mergeCell ref="H31:I31"/>
    <mergeCell ref="C32:D32"/>
    <mergeCell ref="H32:I32"/>
    <mergeCell ref="C28:D28"/>
    <mergeCell ref="H28:I28"/>
    <mergeCell ref="C23:D23"/>
    <mergeCell ref="H18:I18"/>
    <mergeCell ref="C19:D19"/>
    <mergeCell ref="C21:D21"/>
    <mergeCell ref="H21:I21"/>
    <mergeCell ref="C22:D22"/>
    <mergeCell ref="H22:I22"/>
    <mergeCell ref="D2:J2"/>
    <mergeCell ref="D3:J3"/>
    <mergeCell ref="D4:J4"/>
    <mergeCell ref="D5:J5"/>
    <mergeCell ref="C13:D13"/>
    <mergeCell ref="H13:I13"/>
    <mergeCell ref="D6:J6"/>
    <mergeCell ref="B9:B10"/>
    <mergeCell ref="C9:D10"/>
    <mergeCell ref="G9:G10"/>
    <mergeCell ref="H9:I10"/>
    <mergeCell ref="H19:I19"/>
    <mergeCell ref="C20:D20"/>
    <mergeCell ref="H20:I20"/>
    <mergeCell ref="C17:D17"/>
    <mergeCell ref="H17:I17"/>
    <mergeCell ref="C18:D18"/>
    <mergeCell ref="C67:K67"/>
    <mergeCell ref="D70:E70"/>
    <mergeCell ref="H70:I70"/>
    <mergeCell ref="D71:E71"/>
    <mergeCell ref="H71:I71"/>
    <mergeCell ref="C15:D15"/>
    <mergeCell ref="H15:I15"/>
    <mergeCell ref="H24:I24"/>
    <mergeCell ref="C25:D25"/>
    <mergeCell ref="H26:I26"/>
  </mergeCells>
  <printOptions horizontalCentered="1" verticalCentered="1"/>
  <pageMargins left="0.31496062992125984" right="0.31496062992125984" top="0.35433070866141736" bottom="0.35433070866141736" header="0" footer="0"/>
  <pageSetup scale="61" orientation="landscape" r:id="rId1"/>
  <headerFooter>
    <oddHeader>&amp;C
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63"/>
  <sheetViews>
    <sheetView showGridLines="0" zoomScaleNormal="100" workbookViewId="0"/>
  </sheetViews>
  <sheetFormatPr baseColWidth="10" defaultColWidth="0" defaultRowHeight="15" zeroHeight="1"/>
  <cols>
    <col min="1" max="1" width="1.42578125" customWidth="1"/>
    <col min="2" max="2" width="3.28515625" customWidth="1"/>
    <col min="3" max="3" width="11.42578125" customWidth="1"/>
    <col min="4" max="4" width="40" customWidth="1"/>
    <col min="5" max="6" width="21" customWidth="1"/>
    <col min="7" max="7" width="3.42578125" customWidth="1"/>
    <col min="8" max="8" width="11.42578125" customWidth="1"/>
    <col min="9" max="9" width="50.85546875" customWidth="1"/>
    <col min="10" max="11" width="21" customWidth="1"/>
    <col min="12" max="12" width="3.5703125" customWidth="1"/>
    <col min="13" max="13" width="4.42578125" customWidth="1"/>
  </cols>
  <sheetData>
    <row r="1" spans="2:12" ht="10.5" customHeight="1">
      <c r="B1" s="162"/>
      <c r="C1" s="158"/>
      <c r="D1" s="160"/>
      <c r="E1" s="161"/>
      <c r="F1" s="161"/>
      <c r="G1" s="160"/>
      <c r="H1" s="160"/>
      <c r="I1" s="159"/>
      <c r="J1" s="158"/>
      <c r="K1" s="158"/>
      <c r="L1" s="158"/>
    </row>
    <row r="2" spans="2:12" ht="9" customHeight="1">
      <c r="B2" s="1"/>
      <c r="C2" s="1"/>
      <c r="D2" s="21"/>
      <c r="E2" s="1"/>
      <c r="F2" s="1"/>
      <c r="G2" s="1"/>
      <c r="H2" s="1"/>
      <c r="I2" s="151"/>
      <c r="J2" s="1"/>
      <c r="K2" s="1"/>
      <c r="L2" s="1"/>
    </row>
    <row r="3" spans="2:12">
      <c r="B3" s="7"/>
      <c r="D3" s="62"/>
      <c r="E3" s="62"/>
      <c r="F3" s="62"/>
      <c r="G3" s="62"/>
      <c r="H3" s="62"/>
      <c r="I3" s="62"/>
      <c r="J3" s="62"/>
      <c r="K3" s="2"/>
      <c r="L3" s="2"/>
    </row>
    <row r="4" spans="2:12">
      <c r="B4" s="3"/>
      <c r="D4" s="62" t="s">
        <v>131</v>
      </c>
      <c r="E4" s="62"/>
      <c r="F4" s="62"/>
      <c r="G4" s="62"/>
      <c r="H4" s="62"/>
      <c r="I4" s="62"/>
      <c r="J4" s="62"/>
      <c r="K4" s="3"/>
      <c r="L4" s="3"/>
    </row>
    <row r="5" spans="2:12">
      <c r="B5" s="4"/>
      <c r="D5" s="62" t="s">
        <v>130</v>
      </c>
      <c r="E5" s="62"/>
      <c r="F5" s="62"/>
      <c r="G5" s="62"/>
      <c r="H5" s="62"/>
      <c r="I5" s="62"/>
      <c r="J5" s="62"/>
      <c r="K5" s="3"/>
      <c r="L5" s="3"/>
    </row>
    <row r="6" spans="2:12">
      <c r="B6" s="4"/>
      <c r="D6" s="62" t="s">
        <v>1</v>
      </c>
      <c r="E6" s="62"/>
      <c r="F6" s="62"/>
      <c r="G6" s="62"/>
      <c r="H6" s="62"/>
      <c r="I6" s="62"/>
      <c r="J6" s="62"/>
      <c r="K6" s="3"/>
      <c r="L6" s="3"/>
    </row>
    <row r="7" spans="2:12">
      <c r="B7" s="4"/>
      <c r="C7" s="6" t="s">
        <v>2</v>
      </c>
      <c r="D7" s="63" t="s">
        <v>60</v>
      </c>
      <c r="E7" s="63"/>
      <c r="F7" s="63"/>
      <c r="G7" s="63"/>
      <c r="H7" s="63"/>
      <c r="I7" s="63"/>
      <c r="J7" s="63"/>
      <c r="K7" s="127"/>
    </row>
    <row r="8" spans="2:12" ht="10.5" customHeight="1">
      <c r="B8" s="2"/>
      <c r="C8" s="2"/>
      <c r="D8" s="2"/>
      <c r="E8" s="2"/>
      <c r="F8" s="2"/>
      <c r="G8" s="2"/>
    </row>
    <row r="9" spans="2:12" ht="11.25" customHeight="1">
      <c r="B9" s="4"/>
      <c r="C9" s="157"/>
      <c r="D9" s="157"/>
      <c r="E9" s="157"/>
      <c r="F9" s="157"/>
      <c r="G9" s="5"/>
      <c r="H9" s="1"/>
      <c r="I9" s="151"/>
      <c r="J9" s="1"/>
      <c r="K9" s="1"/>
      <c r="L9" s="1"/>
    </row>
    <row r="10" spans="2:12" ht="8.25" customHeight="1">
      <c r="B10" s="8"/>
      <c r="C10" s="8"/>
      <c r="D10" s="8"/>
      <c r="E10" s="9"/>
      <c r="F10" s="9"/>
      <c r="G10" s="10"/>
      <c r="H10" s="1"/>
      <c r="I10" s="151"/>
      <c r="J10" s="1"/>
      <c r="K10" s="1"/>
      <c r="L10" s="1"/>
    </row>
    <row r="11" spans="2:12">
      <c r="B11" s="156"/>
      <c r="C11" s="61" t="s">
        <v>3</v>
      </c>
      <c r="D11" s="61"/>
      <c r="E11" s="155" t="s">
        <v>129</v>
      </c>
      <c r="F11" s="155" t="s">
        <v>128</v>
      </c>
      <c r="G11" s="13"/>
      <c r="H11" s="61" t="s">
        <v>3</v>
      </c>
      <c r="I11" s="61"/>
      <c r="J11" s="155" t="s">
        <v>129</v>
      </c>
      <c r="K11" s="155" t="s">
        <v>128</v>
      </c>
      <c r="L11" s="14"/>
    </row>
    <row r="12" spans="2:12">
      <c r="B12" s="15"/>
      <c r="C12" s="16"/>
      <c r="D12" s="16"/>
      <c r="E12" s="17"/>
      <c r="F12" s="17"/>
      <c r="G12" s="7"/>
      <c r="H12" s="1"/>
      <c r="I12" s="151"/>
      <c r="J12" s="1"/>
      <c r="K12" s="1"/>
      <c r="L12" s="18"/>
    </row>
    <row r="13" spans="2:12">
      <c r="B13" s="154"/>
      <c r="C13" s="153"/>
      <c r="D13" s="153"/>
      <c r="E13" s="152"/>
      <c r="F13" s="152"/>
      <c r="G13" s="21"/>
      <c r="H13" s="1"/>
      <c r="I13" s="151"/>
      <c r="J13" s="1"/>
      <c r="K13" s="1"/>
      <c r="L13" s="18"/>
    </row>
    <row r="14" spans="2:12">
      <c r="B14" s="25"/>
      <c r="C14" s="66" t="s">
        <v>122</v>
      </c>
      <c r="D14" s="66"/>
      <c r="E14" s="149">
        <f>E16+E26</f>
        <v>0</v>
      </c>
      <c r="F14" s="149">
        <f>F16+F26</f>
        <v>2985333.49</v>
      </c>
      <c r="G14" s="21"/>
      <c r="H14" s="66" t="s">
        <v>121</v>
      </c>
      <c r="I14" s="66"/>
      <c r="J14" s="149">
        <f>J16+J27</f>
        <v>0</v>
      </c>
      <c r="K14" s="149">
        <f>K16+K27</f>
        <v>477560.12</v>
      </c>
      <c r="L14" s="18"/>
    </row>
    <row r="15" spans="2:12">
      <c r="B15" s="23"/>
      <c r="C15" s="27"/>
      <c r="D15" s="51"/>
      <c r="E15" s="148"/>
      <c r="F15" s="148"/>
      <c r="G15" s="21"/>
      <c r="H15" s="27"/>
      <c r="I15" s="27"/>
      <c r="J15" s="148"/>
      <c r="K15" s="148"/>
      <c r="L15" s="18"/>
    </row>
    <row r="16" spans="2:12">
      <c r="B16" s="23"/>
      <c r="C16" s="66" t="s">
        <v>120</v>
      </c>
      <c r="D16" s="66"/>
      <c r="E16" s="149">
        <f>SUM(E18:E24)</f>
        <v>0</v>
      </c>
      <c r="F16" s="149">
        <f>SUM(F18:F24)</f>
        <v>2985333.49</v>
      </c>
      <c r="G16" s="21"/>
      <c r="H16" s="66" t="s">
        <v>119</v>
      </c>
      <c r="I16" s="66"/>
      <c r="J16" s="149">
        <f>SUM(J18:J25)</f>
        <v>0</v>
      </c>
      <c r="K16" s="149">
        <f>SUM(K18:K25)</f>
        <v>477560.12</v>
      </c>
      <c r="L16" s="18"/>
    </row>
    <row r="17" spans="2:12">
      <c r="B17" s="23"/>
      <c r="C17" s="27"/>
      <c r="D17" s="51"/>
      <c r="E17" s="148"/>
      <c r="F17" s="148"/>
      <c r="G17" s="21"/>
      <c r="H17" s="27"/>
      <c r="I17" s="27"/>
      <c r="J17" s="148"/>
      <c r="K17" s="148"/>
      <c r="L17" s="18"/>
    </row>
    <row r="18" spans="2:12">
      <c r="B18" s="25"/>
      <c r="C18" s="64" t="s">
        <v>118</v>
      </c>
      <c r="D18" s="64"/>
      <c r="E18" s="147">
        <v>0</v>
      </c>
      <c r="F18" s="147">
        <v>2977857.89</v>
      </c>
      <c r="G18" s="21"/>
      <c r="H18" s="64" t="s">
        <v>117</v>
      </c>
      <c r="I18" s="64"/>
      <c r="J18" s="147">
        <v>0</v>
      </c>
      <c r="K18" s="147">
        <v>437753.12</v>
      </c>
      <c r="L18" s="18"/>
    </row>
    <row r="19" spans="2:12">
      <c r="B19" s="25"/>
      <c r="C19" s="64" t="s">
        <v>116</v>
      </c>
      <c r="D19" s="64"/>
      <c r="E19" s="147">
        <v>0</v>
      </c>
      <c r="F19" s="147">
        <v>7475.6</v>
      </c>
      <c r="G19" s="21"/>
      <c r="H19" s="64" t="s">
        <v>115</v>
      </c>
      <c r="I19" s="64"/>
      <c r="J19" s="147">
        <v>0</v>
      </c>
      <c r="K19" s="147">
        <v>0</v>
      </c>
      <c r="L19" s="18"/>
    </row>
    <row r="20" spans="2:12">
      <c r="B20" s="25"/>
      <c r="C20" s="64" t="s">
        <v>114</v>
      </c>
      <c r="D20" s="64"/>
      <c r="E20" s="147">
        <v>0</v>
      </c>
      <c r="F20" s="147">
        <v>0</v>
      </c>
      <c r="G20" s="21"/>
      <c r="H20" s="64" t="s">
        <v>113</v>
      </c>
      <c r="I20" s="64"/>
      <c r="J20" s="147">
        <v>0</v>
      </c>
      <c r="K20" s="147">
        <v>0</v>
      </c>
      <c r="L20" s="18"/>
    </row>
    <row r="21" spans="2:12">
      <c r="B21" s="25"/>
      <c r="C21" s="64" t="s">
        <v>112</v>
      </c>
      <c r="D21" s="64"/>
      <c r="E21" s="147">
        <v>0</v>
      </c>
      <c r="F21" s="147">
        <v>0</v>
      </c>
      <c r="G21" s="21"/>
      <c r="H21" s="64" t="s">
        <v>111</v>
      </c>
      <c r="I21" s="64"/>
      <c r="J21" s="147">
        <v>0</v>
      </c>
      <c r="K21" s="147">
        <v>0</v>
      </c>
      <c r="L21" s="18"/>
    </row>
    <row r="22" spans="2:12">
      <c r="B22" s="25"/>
      <c r="C22" s="64" t="s">
        <v>110</v>
      </c>
      <c r="D22" s="64"/>
      <c r="E22" s="147">
        <v>0</v>
      </c>
      <c r="F22" s="147">
        <v>0</v>
      </c>
      <c r="G22" s="21"/>
      <c r="H22" s="64" t="s">
        <v>109</v>
      </c>
      <c r="I22" s="64"/>
      <c r="J22" s="147">
        <v>0</v>
      </c>
      <c r="K22" s="147">
        <v>0</v>
      </c>
      <c r="L22" s="18"/>
    </row>
    <row r="23" spans="2:12">
      <c r="B23" s="25"/>
      <c r="C23" s="64" t="s">
        <v>108</v>
      </c>
      <c r="D23" s="64"/>
      <c r="E23" s="147">
        <v>0</v>
      </c>
      <c r="F23" s="147">
        <v>0</v>
      </c>
      <c r="G23" s="21"/>
      <c r="H23" s="64" t="s">
        <v>107</v>
      </c>
      <c r="I23" s="64"/>
      <c r="J23" s="147">
        <v>0</v>
      </c>
      <c r="K23" s="147">
        <v>0</v>
      </c>
      <c r="L23" s="18"/>
    </row>
    <row r="24" spans="2:12">
      <c r="B24" s="25"/>
      <c r="C24" s="64" t="s">
        <v>106</v>
      </c>
      <c r="D24" s="64"/>
      <c r="E24" s="147">
        <v>0</v>
      </c>
      <c r="F24" s="147">
        <v>0</v>
      </c>
      <c r="G24" s="21"/>
      <c r="H24" s="64" t="s">
        <v>105</v>
      </c>
      <c r="I24" s="64"/>
      <c r="J24" s="147">
        <v>0</v>
      </c>
      <c r="K24" s="147">
        <v>39807</v>
      </c>
      <c r="L24" s="18"/>
    </row>
    <row r="25" spans="2:12">
      <c r="B25" s="23"/>
      <c r="C25" s="27"/>
      <c r="D25" s="51"/>
      <c r="E25" s="148"/>
      <c r="F25" s="148"/>
      <c r="G25" s="21"/>
      <c r="H25" s="64" t="s">
        <v>104</v>
      </c>
      <c r="I25" s="64"/>
      <c r="J25" s="147">
        <v>0</v>
      </c>
      <c r="K25" s="147">
        <v>0</v>
      </c>
      <c r="L25" s="18"/>
    </row>
    <row r="26" spans="2:12">
      <c r="B26" s="23"/>
      <c r="C26" s="66" t="s">
        <v>101</v>
      </c>
      <c r="D26" s="66"/>
      <c r="E26" s="149">
        <f>SUM(E28:E36)</f>
        <v>0</v>
      </c>
      <c r="F26" s="149">
        <f>SUM(F28:F36)</f>
        <v>0</v>
      </c>
      <c r="G26" s="21"/>
      <c r="H26" s="27"/>
      <c r="I26" s="27"/>
      <c r="J26" s="148"/>
      <c r="K26" s="148"/>
      <c r="L26" s="18"/>
    </row>
    <row r="27" spans="2:12">
      <c r="B27" s="23"/>
      <c r="C27" s="27"/>
      <c r="D27" s="51"/>
      <c r="E27" s="148"/>
      <c r="F27" s="148"/>
      <c r="G27" s="21"/>
      <c r="H27" s="67" t="s">
        <v>100</v>
      </c>
      <c r="I27" s="67"/>
      <c r="J27" s="149">
        <f>SUM(J29:J34)</f>
        <v>0</v>
      </c>
      <c r="K27" s="149">
        <f>SUM(K29:K34)</f>
        <v>0</v>
      </c>
      <c r="L27" s="18"/>
    </row>
    <row r="28" spans="2:12">
      <c r="B28" s="25"/>
      <c r="C28" s="64" t="s">
        <v>99</v>
      </c>
      <c r="D28" s="64"/>
      <c r="E28" s="147">
        <v>0</v>
      </c>
      <c r="F28" s="147">
        <v>0</v>
      </c>
      <c r="G28" s="21"/>
      <c r="H28" s="27"/>
      <c r="I28" s="27"/>
      <c r="J28" s="148"/>
      <c r="K28" s="148"/>
      <c r="L28" s="18"/>
    </row>
    <row r="29" spans="2:12">
      <c r="B29" s="25"/>
      <c r="C29" s="64" t="s">
        <v>97</v>
      </c>
      <c r="D29" s="64"/>
      <c r="E29" s="147">
        <v>0</v>
      </c>
      <c r="F29" s="147">
        <v>0</v>
      </c>
      <c r="G29" s="21"/>
      <c r="H29" s="64" t="s">
        <v>98</v>
      </c>
      <c r="I29" s="64"/>
      <c r="J29" s="147">
        <v>0</v>
      </c>
      <c r="K29" s="147">
        <v>0</v>
      </c>
      <c r="L29" s="18"/>
    </row>
    <row r="30" spans="2:12">
      <c r="B30" s="25"/>
      <c r="C30" s="64" t="s">
        <v>95</v>
      </c>
      <c r="D30" s="64"/>
      <c r="E30" s="147">
        <v>0</v>
      </c>
      <c r="F30" s="147">
        <v>0</v>
      </c>
      <c r="G30" s="21"/>
      <c r="H30" s="64" t="s">
        <v>96</v>
      </c>
      <c r="I30" s="64"/>
      <c r="J30" s="147">
        <v>0</v>
      </c>
      <c r="K30" s="147">
        <v>0</v>
      </c>
      <c r="L30" s="18"/>
    </row>
    <row r="31" spans="2:12">
      <c r="B31" s="25"/>
      <c r="C31" s="64" t="s">
        <v>93</v>
      </c>
      <c r="D31" s="64"/>
      <c r="E31" s="147">
        <v>0</v>
      </c>
      <c r="F31" s="147">
        <v>0</v>
      </c>
      <c r="G31" s="21"/>
      <c r="H31" s="64" t="s">
        <v>94</v>
      </c>
      <c r="I31" s="64"/>
      <c r="J31" s="147">
        <v>0</v>
      </c>
      <c r="K31" s="147">
        <v>0</v>
      </c>
      <c r="L31" s="18"/>
    </row>
    <row r="32" spans="2:12">
      <c r="B32" s="25"/>
      <c r="C32" s="64" t="s">
        <v>91</v>
      </c>
      <c r="D32" s="64"/>
      <c r="E32" s="147">
        <v>0</v>
      </c>
      <c r="F32" s="147">
        <v>0</v>
      </c>
      <c r="G32" s="21"/>
      <c r="H32" s="64" t="s">
        <v>92</v>
      </c>
      <c r="I32" s="64"/>
      <c r="J32" s="147">
        <v>0</v>
      </c>
      <c r="K32" s="147">
        <v>0</v>
      </c>
      <c r="L32" s="18"/>
    </row>
    <row r="33" spans="2:12">
      <c r="B33" s="25"/>
      <c r="C33" s="64" t="s">
        <v>89</v>
      </c>
      <c r="D33" s="64"/>
      <c r="E33" s="147">
        <v>0</v>
      </c>
      <c r="F33" s="147">
        <v>0</v>
      </c>
      <c r="G33" s="21"/>
      <c r="H33" s="64" t="s">
        <v>90</v>
      </c>
      <c r="I33" s="64"/>
      <c r="J33" s="147">
        <v>0</v>
      </c>
      <c r="K33" s="147">
        <v>0</v>
      </c>
      <c r="L33" s="18"/>
    </row>
    <row r="34" spans="2:12">
      <c r="B34" s="25"/>
      <c r="C34" s="64" t="s">
        <v>87</v>
      </c>
      <c r="D34" s="64"/>
      <c r="E34" s="147">
        <v>0</v>
      </c>
      <c r="F34" s="147">
        <v>0</v>
      </c>
      <c r="G34" s="21"/>
      <c r="H34" s="64" t="s">
        <v>88</v>
      </c>
      <c r="I34" s="64"/>
      <c r="J34" s="147">
        <v>0</v>
      </c>
      <c r="K34" s="147">
        <v>0</v>
      </c>
      <c r="L34" s="18"/>
    </row>
    <row r="35" spans="2:12">
      <c r="B35" s="25"/>
      <c r="C35" s="64" t="s">
        <v>86</v>
      </c>
      <c r="D35" s="64"/>
      <c r="E35" s="147">
        <v>0</v>
      </c>
      <c r="F35" s="147">
        <v>0</v>
      </c>
      <c r="G35" s="21"/>
      <c r="H35" s="27"/>
      <c r="I35" s="27"/>
      <c r="J35" s="150"/>
      <c r="K35" s="150"/>
      <c r="L35" s="18"/>
    </row>
    <row r="36" spans="2:12">
      <c r="B36" s="25"/>
      <c r="C36" s="64" t="s">
        <v>84</v>
      </c>
      <c r="D36" s="64"/>
      <c r="E36" s="147">
        <v>0</v>
      </c>
      <c r="F36" s="147">
        <v>0</v>
      </c>
      <c r="G36" s="21"/>
      <c r="H36" s="66" t="s">
        <v>81</v>
      </c>
      <c r="I36" s="66"/>
      <c r="J36" s="149">
        <f>J38+J44+J52</f>
        <v>3462893.61</v>
      </c>
      <c r="K36" s="149">
        <f>K38+K44+K52</f>
        <v>0</v>
      </c>
      <c r="L36" s="18"/>
    </row>
    <row r="37" spans="2:12">
      <c r="B37" s="23"/>
      <c r="C37" s="27"/>
      <c r="D37" s="51"/>
      <c r="E37" s="150"/>
      <c r="F37" s="150"/>
      <c r="G37" s="21"/>
      <c r="H37" s="27"/>
      <c r="I37" s="27"/>
      <c r="J37" s="148"/>
      <c r="K37" s="148"/>
      <c r="L37" s="18"/>
    </row>
    <row r="38" spans="2:12">
      <c r="B38" s="25"/>
      <c r="C38" s="1"/>
      <c r="D38" s="1"/>
      <c r="E38" s="1"/>
      <c r="F38" s="1"/>
      <c r="G38" s="21"/>
      <c r="H38" s="66" t="s">
        <v>79</v>
      </c>
      <c r="I38" s="66"/>
      <c r="J38" s="149">
        <f>SUM(J40:J42)</f>
        <v>0</v>
      </c>
      <c r="K38" s="149">
        <f>SUM(K40:K42)</f>
        <v>0</v>
      </c>
      <c r="L38" s="18"/>
    </row>
    <row r="39" spans="2:12">
      <c r="B39" s="23"/>
      <c r="C39" s="1"/>
      <c r="D39" s="1"/>
      <c r="E39" s="1"/>
      <c r="F39" s="1"/>
      <c r="G39" s="21"/>
      <c r="H39" s="27"/>
      <c r="I39" s="27"/>
      <c r="J39" s="148"/>
      <c r="K39" s="148"/>
      <c r="L39" s="18"/>
    </row>
    <row r="40" spans="2:12">
      <c r="B40" s="25"/>
      <c r="C40" s="1"/>
      <c r="D40" s="1"/>
      <c r="E40" s="1"/>
      <c r="F40" s="1"/>
      <c r="G40" s="21"/>
      <c r="H40" s="64" t="s">
        <v>38</v>
      </c>
      <c r="I40" s="64"/>
      <c r="J40" s="147">
        <v>0</v>
      </c>
      <c r="K40" s="147">
        <v>0</v>
      </c>
      <c r="L40" s="18"/>
    </row>
    <row r="41" spans="2:12">
      <c r="B41" s="23"/>
      <c r="C41" s="1"/>
      <c r="D41" s="1"/>
      <c r="E41" s="1"/>
      <c r="F41" s="1"/>
      <c r="G41" s="21"/>
      <c r="H41" s="64" t="s">
        <v>78</v>
      </c>
      <c r="I41" s="64"/>
      <c r="J41" s="147">
        <v>0</v>
      </c>
      <c r="K41" s="147">
        <v>0</v>
      </c>
      <c r="L41" s="18"/>
    </row>
    <row r="42" spans="2:12">
      <c r="B42" s="25"/>
      <c r="C42" s="1"/>
      <c r="D42" s="1"/>
      <c r="E42" s="1"/>
      <c r="F42" s="1"/>
      <c r="G42" s="21"/>
      <c r="H42" s="64" t="s">
        <v>77</v>
      </c>
      <c r="I42" s="64"/>
      <c r="J42" s="147">
        <v>0</v>
      </c>
      <c r="K42" s="147">
        <v>0</v>
      </c>
      <c r="L42" s="18"/>
    </row>
    <row r="43" spans="2:12">
      <c r="B43" s="25"/>
      <c r="C43" s="1"/>
      <c r="D43" s="1"/>
      <c r="E43" s="1"/>
      <c r="F43" s="1"/>
      <c r="G43" s="21"/>
      <c r="H43" s="27"/>
      <c r="I43" s="27"/>
      <c r="J43" s="148"/>
      <c r="K43" s="148"/>
      <c r="L43" s="18"/>
    </row>
    <row r="44" spans="2:12">
      <c r="B44" s="25"/>
      <c r="C44" s="1"/>
      <c r="D44" s="1"/>
      <c r="E44" s="1"/>
      <c r="F44" s="1"/>
      <c r="G44" s="21"/>
      <c r="H44" s="66" t="s">
        <v>76</v>
      </c>
      <c r="I44" s="66"/>
      <c r="J44" s="149">
        <f>SUM(J46:J50)</f>
        <v>3462893.61</v>
      </c>
      <c r="K44" s="149">
        <f>SUM(K46:K50)</f>
        <v>0</v>
      </c>
      <c r="L44" s="18"/>
    </row>
    <row r="45" spans="2:12">
      <c r="B45" s="25"/>
      <c r="C45" s="1"/>
      <c r="D45" s="1"/>
      <c r="E45" s="1"/>
      <c r="F45" s="1"/>
      <c r="G45" s="21"/>
      <c r="H45" s="27"/>
      <c r="I45" s="27"/>
      <c r="J45" s="148"/>
      <c r="K45" s="148"/>
      <c r="L45" s="18"/>
    </row>
    <row r="46" spans="2:12">
      <c r="B46" s="25"/>
      <c r="C46" s="1"/>
      <c r="D46" s="1"/>
      <c r="E46" s="1"/>
      <c r="F46" s="1"/>
      <c r="G46" s="21"/>
      <c r="H46" s="64" t="s">
        <v>75</v>
      </c>
      <c r="I46" s="64"/>
      <c r="J46" s="147">
        <v>3461643.31</v>
      </c>
      <c r="K46" s="147">
        <v>0</v>
      </c>
      <c r="L46" s="18"/>
    </row>
    <row r="47" spans="2:12">
      <c r="B47" s="25"/>
      <c r="C47" s="1"/>
      <c r="D47" s="1"/>
      <c r="E47" s="1"/>
      <c r="F47" s="1"/>
      <c r="G47" s="21"/>
      <c r="H47" s="64" t="s">
        <v>74</v>
      </c>
      <c r="I47" s="64"/>
      <c r="J47" s="147">
        <v>0</v>
      </c>
      <c r="K47" s="147">
        <v>0</v>
      </c>
      <c r="L47" s="18"/>
    </row>
    <row r="48" spans="2:12">
      <c r="B48" s="25"/>
      <c r="C48" s="1"/>
      <c r="D48" s="1"/>
      <c r="E48" s="1"/>
      <c r="F48" s="1"/>
      <c r="G48" s="21"/>
      <c r="H48" s="64" t="s">
        <v>73</v>
      </c>
      <c r="I48" s="64"/>
      <c r="J48" s="147">
        <v>0</v>
      </c>
      <c r="K48" s="147">
        <v>0</v>
      </c>
      <c r="L48" s="18"/>
    </row>
    <row r="49" spans="2:12">
      <c r="B49" s="25"/>
      <c r="C49" s="1"/>
      <c r="D49" s="1"/>
      <c r="E49" s="1"/>
      <c r="F49" s="1"/>
      <c r="G49" s="21"/>
      <c r="H49" s="64" t="s">
        <v>72</v>
      </c>
      <c r="I49" s="64"/>
      <c r="J49" s="147">
        <v>0</v>
      </c>
      <c r="K49" s="147">
        <v>0</v>
      </c>
      <c r="L49" s="18"/>
    </row>
    <row r="50" spans="2:12">
      <c r="B50" s="23"/>
      <c r="C50" s="1"/>
      <c r="D50" s="1"/>
      <c r="E50" s="1"/>
      <c r="F50" s="1"/>
      <c r="G50" s="21"/>
      <c r="H50" s="64" t="s">
        <v>71</v>
      </c>
      <c r="I50" s="64"/>
      <c r="J50" s="147">
        <v>1250.3</v>
      </c>
      <c r="K50" s="147">
        <v>0</v>
      </c>
      <c r="L50" s="18"/>
    </row>
    <row r="51" spans="2:12">
      <c r="B51" s="25"/>
      <c r="C51" s="1"/>
      <c r="D51" s="1"/>
      <c r="E51" s="1"/>
      <c r="F51" s="1"/>
      <c r="G51" s="21"/>
      <c r="H51" s="27"/>
      <c r="I51" s="27"/>
      <c r="J51" s="148"/>
      <c r="K51" s="148"/>
      <c r="L51" s="18"/>
    </row>
    <row r="52" spans="2:12" ht="24" customHeight="1">
      <c r="B52" s="23"/>
      <c r="C52" s="1"/>
      <c r="D52" s="1"/>
      <c r="E52" s="1"/>
      <c r="F52" s="1"/>
      <c r="G52" s="21"/>
      <c r="H52" s="66" t="s">
        <v>127</v>
      </c>
      <c r="I52" s="66"/>
      <c r="J52" s="149">
        <f>SUM(J54:J55)</f>
        <v>0</v>
      </c>
      <c r="K52" s="149">
        <f>SUM(K54:K55)</f>
        <v>0</v>
      </c>
      <c r="L52" s="18"/>
    </row>
    <row r="53" spans="2:12" ht="6.75" customHeight="1">
      <c r="B53" s="25"/>
      <c r="C53" s="1"/>
      <c r="D53" s="1"/>
      <c r="E53" s="1"/>
      <c r="F53" s="1"/>
      <c r="G53" s="21"/>
      <c r="H53" s="27"/>
      <c r="I53" s="27"/>
      <c r="J53" s="148"/>
      <c r="K53" s="148"/>
      <c r="L53" s="18"/>
    </row>
    <row r="54" spans="2:12">
      <c r="B54" s="25"/>
      <c r="C54" s="1"/>
      <c r="D54" s="1"/>
      <c r="E54" s="1"/>
      <c r="F54" s="1"/>
      <c r="G54" s="21"/>
      <c r="H54" s="64" t="s">
        <v>69</v>
      </c>
      <c r="I54" s="64"/>
      <c r="J54" s="147">
        <v>0</v>
      </c>
      <c r="K54" s="147">
        <v>0</v>
      </c>
      <c r="L54" s="18"/>
    </row>
    <row r="55" spans="2:12">
      <c r="B55" s="146"/>
      <c r="C55" s="38"/>
      <c r="D55" s="38"/>
      <c r="E55" s="38"/>
      <c r="F55" s="38"/>
      <c r="G55" s="145"/>
      <c r="H55" s="144" t="s">
        <v>68</v>
      </c>
      <c r="I55" s="144"/>
      <c r="J55" s="143">
        <v>0</v>
      </c>
      <c r="K55" s="143">
        <v>0</v>
      </c>
      <c r="L55" s="40"/>
    </row>
    <row r="56" spans="2:12">
      <c r="B56" s="142"/>
      <c r="C56" s="38"/>
      <c r="D56" s="41"/>
      <c r="E56" s="42"/>
      <c r="F56" s="140"/>
      <c r="G56" s="140"/>
      <c r="H56" s="38"/>
      <c r="I56" s="141"/>
      <c r="J56" s="42"/>
      <c r="K56" s="140"/>
      <c r="L56" s="140"/>
    </row>
    <row r="57" spans="2:12">
      <c r="B57" s="1"/>
      <c r="D57" s="28"/>
      <c r="E57" s="46"/>
      <c r="F57" s="136"/>
      <c r="G57" s="136"/>
      <c r="I57" s="139"/>
      <c r="J57" s="46"/>
      <c r="K57" s="136"/>
      <c r="L57" s="136"/>
    </row>
    <row r="58" spans="2:12">
      <c r="C58" s="70" t="s">
        <v>59</v>
      </c>
      <c r="D58" s="70"/>
      <c r="E58" s="70"/>
      <c r="F58" s="70"/>
      <c r="G58" s="70"/>
      <c r="H58" s="70"/>
      <c r="I58" s="70"/>
      <c r="J58" s="70"/>
      <c r="K58" s="70"/>
    </row>
    <row r="59" spans="2:12">
      <c r="C59" s="28"/>
      <c r="D59" s="46"/>
      <c r="E59" s="136"/>
      <c r="F59" s="136"/>
      <c r="H59" s="48"/>
      <c r="I59" s="138"/>
      <c r="J59" s="136"/>
      <c r="K59" s="136"/>
    </row>
    <row r="60" spans="2:12">
      <c r="C60" s="28"/>
      <c r="D60" s="71"/>
      <c r="E60" s="71"/>
      <c r="F60" s="136"/>
      <c r="H60" s="72"/>
      <c r="I60" s="72"/>
      <c r="J60" s="136"/>
      <c r="K60" s="136"/>
    </row>
    <row r="61" spans="2:12">
      <c r="C61" s="50"/>
      <c r="D61" s="73" t="s">
        <v>62</v>
      </c>
      <c r="E61" s="73"/>
      <c r="F61" s="136"/>
      <c r="G61" s="136"/>
      <c r="H61" s="73" t="s">
        <v>64</v>
      </c>
      <c r="I61" s="73"/>
      <c r="J61" s="51"/>
      <c r="K61" s="136"/>
    </row>
    <row r="62" spans="2:12">
      <c r="C62" s="52"/>
      <c r="D62" s="68" t="s">
        <v>63</v>
      </c>
      <c r="E62" s="68"/>
      <c r="F62" s="137"/>
      <c r="G62" s="137"/>
      <c r="H62" s="68" t="s">
        <v>65</v>
      </c>
      <c r="I62" s="68"/>
      <c r="J62" s="51"/>
      <c r="K62" s="136"/>
    </row>
    <row r="63" spans="2:12">
      <c r="B63" s="60"/>
      <c r="G63" s="21"/>
    </row>
  </sheetData>
  <mergeCells count="64">
    <mergeCell ref="D61:E61"/>
    <mergeCell ref="H61:I61"/>
    <mergeCell ref="D62:E62"/>
    <mergeCell ref="H62:I62"/>
    <mergeCell ref="D60:E60"/>
    <mergeCell ref="H60:I60"/>
    <mergeCell ref="H44:I44"/>
    <mergeCell ref="H47:I47"/>
    <mergeCell ref="H48:I48"/>
    <mergeCell ref="H49:I49"/>
    <mergeCell ref="H50:I50"/>
    <mergeCell ref="C58:K58"/>
    <mergeCell ref="H55:I55"/>
    <mergeCell ref="C34:D34"/>
    <mergeCell ref="H34:I34"/>
    <mergeCell ref="C35:D35"/>
    <mergeCell ref="H54:I54"/>
    <mergeCell ref="H38:I38"/>
    <mergeCell ref="H40:I40"/>
    <mergeCell ref="H41:I41"/>
    <mergeCell ref="H46:I46"/>
    <mergeCell ref="H52:I52"/>
    <mergeCell ref="H42:I42"/>
    <mergeCell ref="C26:D26"/>
    <mergeCell ref="H27:I27"/>
    <mergeCell ref="C28:D28"/>
    <mergeCell ref="H32:I32"/>
    <mergeCell ref="C29:D29"/>
    <mergeCell ref="H33:I33"/>
    <mergeCell ref="C33:D33"/>
    <mergeCell ref="H29:I29"/>
    <mergeCell ref="C36:D36"/>
    <mergeCell ref="H36:I36"/>
    <mergeCell ref="C30:D30"/>
    <mergeCell ref="C22:D22"/>
    <mergeCell ref="H22:I22"/>
    <mergeCell ref="H30:I30"/>
    <mergeCell ref="C31:D31"/>
    <mergeCell ref="H31:I31"/>
    <mergeCell ref="C32:D32"/>
    <mergeCell ref="H25:I25"/>
    <mergeCell ref="C24:D24"/>
    <mergeCell ref="H24:I24"/>
    <mergeCell ref="H19:I19"/>
    <mergeCell ref="C20:D20"/>
    <mergeCell ref="H20:I20"/>
    <mergeCell ref="C16:D16"/>
    <mergeCell ref="H16:I16"/>
    <mergeCell ref="H11:I11"/>
    <mergeCell ref="C14:D14"/>
    <mergeCell ref="H14:I14"/>
    <mergeCell ref="D7:J7"/>
    <mergeCell ref="C23:D23"/>
    <mergeCell ref="H23:I23"/>
    <mergeCell ref="C21:D21"/>
    <mergeCell ref="H21:I21"/>
    <mergeCell ref="C19:D19"/>
    <mergeCell ref="D3:J3"/>
    <mergeCell ref="D4:J4"/>
    <mergeCell ref="D5:J5"/>
    <mergeCell ref="D6:J6"/>
    <mergeCell ref="C18:D18"/>
    <mergeCell ref="H18:I18"/>
    <mergeCell ref="C11:D11"/>
  </mergeCells>
  <printOptions horizontalCentered="1" verticalCentered="1"/>
  <pageMargins left="0.31496062992125984" right="0.31496062992125984" top="0.35433070866141736" bottom="0.35433070866141736" header="0" footer="0"/>
  <pageSetup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7"/>
  <sheetViews>
    <sheetView showGridLines="0" zoomScaleNormal="100" workbookViewId="0"/>
  </sheetViews>
  <sheetFormatPr baseColWidth="10" defaultColWidth="0" defaultRowHeight="15" zeroHeight="1"/>
  <cols>
    <col min="1" max="1" width="2.140625" customWidth="1"/>
    <col min="2" max="2" width="3" customWidth="1"/>
    <col min="3" max="3" width="23" customWidth="1"/>
    <col min="4" max="4" width="27.5703125" customWidth="1"/>
    <col min="5" max="9" width="21" customWidth="1"/>
    <col min="10" max="10" width="3" customWidth="1"/>
    <col min="11" max="11" width="2.5703125" customWidth="1"/>
    <col min="12" max="18" width="0" hidden="1" customWidth="1"/>
  </cols>
  <sheetData>
    <row r="1" spans="2:14" ht="8.25" customHeight="1">
      <c r="B1" s="1"/>
      <c r="C1" s="21"/>
      <c r="D1" s="211"/>
      <c r="E1" s="211"/>
      <c r="F1" s="211"/>
      <c r="G1" s="209"/>
      <c r="H1" s="209"/>
      <c r="I1" s="209"/>
      <c r="J1" s="210"/>
      <c r="K1" s="209"/>
      <c r="L1" s="209"/>
      <c r="M1" s="1"/>
      <c r="N1" s="1"/>
    </row>
    <row r="2" spans="2:14" ht="9" customHeight="1">
      <c r="B2" s="1"/>
      <c r="C2" s="2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2:14">
      <c r="B3" s="1"/>
      <c r="C3" s="207"/>
      <c r="D3" s="208"/>
      <c r="E3" s="208"/>
      <c r="F3" s="208"/>
      <c r="G3" s="208"/>
      <c r="H3" s="208"/>
      <c r="I3" s="207"/>
      <c r="J3" s="207"/>
      <c r="K3" s="184"/>
      <c r="L3" s="184"/>
      <c r="M3" s="1"/>
      <c r="N3" s="1"/>
    </row>
    <row r="4" spans="2:14">
      <c r="B4" s="1"/>
      <c r="C4" s="207"/>
      <c r="D4" s="208" t="s">
        <v>141</v>
      </c>
      <c r="E4" s="208"/>
      <c r="F4" s="208"/>
      <c r="G4" s="208"/>
      <c r="H4" s="208"/>
      <c r="I4" s="207"/>
      <c r="J4" s="207"/>
      <c r="K4" s="184"/>
      <c r="L4" s="184"/>
      <c r="M4" s="1"/>
      <c r="N4" s="1"/>
    </row>
    <row r="5" spans="2:14">
      <c r="B5" s="1"/>
      <c r="C5" s="207"/>
      <c r="D5" s="208" t="s">
        <v>130</v>
      </c>
      <c r="E5" s="208"/>
      <c r="F5" s="208"/>
      <c r="G5" s="208"/>
      <c r="H5" s="208"/>
      <c r="I5" s="207"/>
      <c r="J5" s="207"/>
      <c r="K5" s="184"/>
      <c r="L5" s="184"/>
      <c r="M5" s="1"/>
      <c r="N5" s="1"/>
    </row>
    <row r="6" spans="2:14">
      <c r="B6" s="1"/>
      <c r="C6" s="207"/>
      <c r="D6" s="208" t="s">
        <v>1</v>
      </c>
      <c r="E6" s="208"/>
      <c r="F6" s="208"/>
      <c r="G6" s="208"/>
      <c r="H6" s="208"/>
      <c r="I6" s="207"/>
      <c r="J6" s="207"/>
      <c r="K6" s="184"/>
      <c r="L6" s="184"/>
      <c r="M6" s="1"/>
      <c r="N6" s="1"/>
    </row>
    <row r="7" spans="2:14">
      <c r="B7" s="206"/>
      <c r="C7" s="6" t="s">
        <v>2</v>
      </c>
      <c r="D7" s="63" t="s">
        <v>60</v>
      </c>
      <c r="E7" s="63"/>
      <c r="F7" s="63"/>
      <c r="G7" s="63"/>
      <c r="H7" s="63"/>
      <c r="I7" s="205"/>
      <c r="J7" s="204"/>
      <c r="K7" s="204"/>
      <c r="L7" s="204"/>
      <c r="M7" s="204"/>
      <c r="N7" s="204"/>
    </row>
    <row r="8" spans="2:14" ht="9.75" customHeight="1">
      <c r="B8" s="191"/>
      <c r="C8" s="191"/>
      <c r="D8" s="191"/>
      <c r="E8" s="191"/>
      <c r="F8" s="191"/>
      <c r="G8" s="191"/>
      <c r="H8" s="191"/>
      <c r="I8" s="191"/>
      <c r="J8" s="191"/>
      <c r="K8" s="1"/>
      <c r="L8" s="1"/>
      <c r="M8" s="1"/>
      <c r="N8" s="1"/>
    </row>
    <row r="9" spans="2:14" ht="8.25" customHeight="1">
      <c r="B9" s="191"/>
      <c r="C9" s="191"/>
      <c r="D9" s="191"/>
      <c r="E9" s="191"/>
      <c r="F9" s="191"/>
      <c r="G9" s="191"/>
      <c r="H9" s="191"/>
      <c r="I9" s="191"/>
      <c r="J9" s="191"/>
      <c r="K9" s="1"/>
      <c r="L9" s="1"/>
      <c r="M9" s="1"/>
      <c r="N9" s="1"/>
    </row>
    <row r="10" spans="2:14">
      <c r="B10" s="203"/>
      <c r="C10" s="202" t="s">
        <v>3</v>
      </c>
      <c r="D10" s="202"/>
      <c r="E10" s="201" t="s">
        <v>140</v>
      </c>
      <c r="F10" s="201" t="s">
        <v>139</v>
      </c>
      <c r="G10" s="200" t="s">
        <v>138</v>
      </c>
      <c r="H10" s="200" t="s">
        <v>137</v>
      </c>
      <c r="I10" s="200" t="s">
        <v>136</v>
      </c>
      <c r="J10" s="199"/>
      <c r="K10" s="193"/>
      <c r="L10" s="193"/>
      <c r="M10" s="193"/>
      <c r="N10" s="193"/>
    </row>
    <row r="11" spans="2:14">
      <c r="B11" s="198"/>
      <c r="C11" s="197"/>
      <c r="D11" s="197"/>
      <c r="E11" s="196">
        <v>1</v>
      </c>
      <c r="F11" s="196">
        <v>2</v>
      </c>
      <c r="G11" s="195">
        <v>3</v>
      </c>
      <c r="H11" s="195" t="s">
        <v>135</v>
      </c>
      <c r="I11" s="195" t="s">
        <v>134</v>
      </c>
      <c r="J11" s="194"/>
      <c r="K11" s="193"/>
      <c r="L11" s="193"/>
      <c r="M11" s="193"/>
      <c r="N11" s="193"/>
    </row>
    <row r="12" spans="2:14" ht="6" customHeight="1">
      <c r="B12" s="192"/>
      <c r="C12" s="191"/>
      <c r="D12" s="191"/>
      <c r="E12" s="191"/>
      <c r="F12" s="191"/>
      <c r="G12" s="191"/>
      <c r="H12" s="191"/>
      <c r="I12" s="191"/>
      <c r="J12" s="190"/>
      <c r="K12" s="1"/>
      <c r="L12" s="1"/>
      <c r="M12" s="1"/>
      <c r="N12" s="1"/>
    </row>
    <row r="13" spans="2:14" ht="10.5" customHeight="1">
      <c r="B13" s="189"/>
      <c r="C13" s="188"/>
      <c r="D13" s="188"/>
      <c r="E13" s="188"/>
      <c r="F13" s="188"/>
      <c r="G13" s="188"/>
      <c r="H13" s="188"/>
      <c r="I13" s="188"/>
      <c r="J13" s="187"/>
      <c r="K13" s="184"/>
      <c r="L13" s="184"/>
      <c r="M13" s="1"/>
      <c r="N13" s="1"/>
    </row>
    <row r="14" spans="2:14">
      <c r="B14" s="175"/>
      <c r="C14" s="174" t="s">
        <v>122</v>
      </c>
      <c r="D14" s="174"/>
      <c r="E14" s="185"/>
      <c r="F14" s="185"/>
      <c r="G14" s="185"/>
      <c r="H14" s="185"/>
      <c r="I14" s="185"/>
      <c r="J14" s="172"/>
      <c r="K14" s="184"/>
      <c r="L14" s="184"/>
      <c r="M14" s="1"/>
      <c r="N14" s="1"/>
    </row>
    <row r="15" spans="2:14">
      <c r="B15" s="175"/>
      <c r="C15" s="186"/>
      <c r="D15" s="186"/>
      <c r="E15" s="185"/>
      <c r="F15" s="185"/>
      <c r="G15" s="185"/>
      <c r="H15" s="185"/>
      <c r="I15" s="185"/>
      <c r="J15" s="172"/>
      <c r="K15" s="184"/>
      <c r="L15" s="184"/>
      <c r="M15" s="1"/>
      <c r="N15" s="1"/>
    </row>
    <row r="16" spans="2:14">
      <c r="B16" s="183"/>
      <c r="C16" s="66" t="s">
        <v>120</v>
      </c>
      <c r="D16" s="66"/>
      <c r="E16" s="173">
        <f>SUM(E18:E24)</f>
        <v>3880844.64</v>
      </c>
      <c r="F16" s="173">
        <f>SUM(F18:F24)</f>
        <v>51061549.18</v>
      </c>
      <c r="G16" s="173">
        <f>SUM(G18:G24)</f>
        <v>48076215.689999998</v>
      </c>
      <c r="H16" s="173">
        <f>SUM(H18:H24)</f>
        <v>6866178.1300000027</v>
      </c>
      <c r="I16" s="173">
        <f>SUM(I18:I24)</f>
        <v>2985333.4900000026</v>
      </c>
      <c r="J16" s="182"/>
      <c r="K16" s="184"/>
      <c r="L16" s="184"/>
      <c r="M16" s="1"/>
      <c r="N16" s="1"/>
    </row>
    <row r="17" spans="2:15">
      <c r="B17" s="154"/>
      <c r="C17" s="21"/>
      <c r="D17" s="21"/>
      <c r="E17" s="176"/>
      <c r="F17" s="176"/>
      <c r="G17" s="176"/>
      <c r="H17" s="176"/>
      <c r="I17" s="176"/>
      <c r="J17" s="24"/>
      <c r="K17" s="184"/>
      <c r="L17" s="184"/>
      <c r="M17" s="1"/>
      <c r="N17" s="1"/>
      <c r="O17" s="1"/>
    </row>
    <row r="18" spans="2:15">
      <c r="B18" s="154"/>
      <c r="C18" s="181" t="s">
        <v>118</v>
      </c>
      <c r="D18" s="181"/>
      <c r="E18" s="180">
        <v>3738237.04</v>
      </c>
      <c r="F18" s="180">
        <v>32852899.989999998</v>
      </c>
      <c r="G18" s="180">
        <v>29875042.100000001</v>
      </c>
      <c r="H18" s="179">
        <f>E18+F18-G18</f>
        <v>6716094.9299999997</v>
      </c>
      <c r="I18" s="179">
        <f>H18-E18</f>
        <v>2977857.8899999997</v>
      </c>
      <c r="J18" s="24"/>
      <c r="K18" s="184"/>
      <c r="L18" s="184"/>
      <c r="M18" s="1"/>
      <c r="N18" s="1"/>
      <c r="O18" s="1"/>
    </row>
    <row r="19" spans="2:15">
      <c r="B19" s="154"/>
      <c r="C19" s="181" t="s">
        <v>116</v>
      </c>
      <c r="D19" s="181"/>
      <c r="E19" s="180">
        <v>142607.6</v>
      </c>
      <c r="F19" s="180">
        <v>18208649.190000001</v>
      </c>
      <c r="G19" s="180">
        <v>18201173.59</v>
      </c>
      <c r="H19" s="179">
        <f>E19+F19-G19</f>
        <v>150083.20000000298</v>
      </c>
      <c r="I19" s="179">
        <f>H19-E19</f>
        <v>7475.6000000029744</v>
      </c>
      <c r="J19" s="24"/>
      <c r="K19" s="184"/>
      <c r="L19" s="184"/>
      <c r="M19" s="1"/>
      <c r="N19" s="1"/>
      <c r="O19" s="1"/>
    </row>
    <row r="20" spans="2:15">
      <c r="B20" s="154"/>
      <c r="C20" s="181" t="s">
        <v>114</v>
      </c>
      <c r="D20" s="181"/>
      <c r="E20" s="180">
        <v>0</v>
      </c>
      <c r="F20" s="180">
        <v>0</v>
      </c>
      <c r="G20" s="180">
        <v>0</v>
      </c>
      <c r="H20" s="179">
        <f>E20+F20-G20</f>
        <v>0</v>
      </c>
      <c r="I20" s="179">
        <f>H20-E20</f>
        <v>0</v>
      </c>
      <c r="J20" s="24"/>
      <c r="K20" s="184"/>
      <c r="L20" s="184"/>
      <c r="M20" s="1"/>
      <c r="N20" s="1"/>
      <c r="O20" s="1"/>
    </row>
    <row r="21" spans="2:15">
      <c r="B21" s="154"/>
      <c r="C21" s="181" t="s">
        <v>112</v>
      </c>
      <c r="D21" s="181"/>
      <c r="E21" s="180">
        <v>0</v>
      </c>
      <c r="F21" s="180">
        <v>0</v>
      </c>
      <c r="G21" s="180">
        <v>0</v>
      </c>
      <c r="H21" s="179">
        <f>E21+F21-G21</f>
        <v>0</v>
      </c>
      <c r="I21" s="179">
        <f>H21-E21</f>
        <v>0</v>
      </c>
      <c r="J21" s="24"/>
      <c r="K21" s="184"/>
      <c r="L21" s="184"/>
      <c r="M21" s="1"/>
      <c r="N21" s="1"/>
      <c r="O21" s="1" t="s">
        <v>133</v>
      </c>
    </row>
    <row r="22" spans="2:15">
      <c r="B22" s="154"/>
      <c r="C22" s="181" t="s">
        <v>110</v>
      </c>
      <c r="D22" s="181"/>
      <c r="E22" s="180">
        <v>0</v>
      </c>
      <c r="F22" s="180">
        <v>0</v>
      </c>
      <c r="G22" s="180">
        <v>0</v>
      </c>
      <c r="H22" s="179">
        <f>E22+F22-G22</f>
        <v>0</v>
      </c>
      <c r="I22" s="179">
        <f>H22-E22</f>
        <v>0</v>
      </c>
      <c r="J22" s="24"/>
      <c r="K22" s="184"/>
      <c r="L22" s="184"/>
      <c r="M22" s="1"/>
      <c r="N22" s="1"/>
      <c r="O22" s="1"/>
    </row>
    <row r="23" spans="2:15">
      <c r="B23" s="154"/>
      <c r="C23" s="181" t="s">
        <v>108</v>
      </c>
      <c r="D23" s="181"/>
      <c r="E23" s="180">
        <v>0</v>
      </c>
      <c r="F23" s="180">
        <v>0</v>
      </c>
      <c r="G23" s="180">
        <v>0</v>
      </c>
      <c r="H23" s="179">
        <f>E23+F23-G23</f>
        <v>0</v>
      </c>
      <c r="I23" s="179">
        <f>H23-E23</f>
        <v>0</v>
      </c>
      <c r="J23" s="24"/>
      <c r="K23" s="184"/>
      <c r="L23" s="184"/>
      <c r="M23" s="1" t="s">
        <v>133</v>
      </c>
      <c r="N23" s="1"/>
      <c r="O23" s="1"/>
    </row>
    <row r="24" spans="2:15">
      <c r="B24" s="154"/>
      <c r="C24" s="181" t="s">
        <v>106</v>
      </c>
      <c r="D24" s="181"/>
      <c r="E24" s="180">
        <v>0</v>
      </c>
      <c r="F24" s="180">
        <v>0</v>
      </c>
      <c r="G24" s="180">
        <v>0</v>
      </c>
      <c r="H24" s="179">
        <f>E24+F24-G24</f>
        <v>0</v>
      </c>
      <c r="I24" s="179">
        <f>H24-E24</f>
        <v>0</v>
      </c>
      <c r="J24" s="24"/>
    </row>
    <row r="25" spans="2:15">
      <c r="B25" s="154"/>
      <c r="C25" s="178"/>
      <c r="D25" s="178"/>
      <c r="E25" s="177"/>
      <c r="F25" s="177"/>
      <c r="G25" s="177"/>
      <c r="H25" s="177"/>
      <c r="I25" s="177"/>
      <c r="J25" s="24"/>
    </row>
    <row r="26" spans="2:15">
      <c r="B26" s="183"/>
      <c r="C26" s="66" t="s">
        <v>101</v>
      </c>
      <c r="D26" s="66"/>
      <c r="E26" s="173">
        <f>SUM(E28:E36)</f>
        <v>15780895.32</v>
      </c>
      <c r="F26" s="173">
        <f>SUM(F28:F36)</f>
        <v>0</v>
      </c>
      <c r="G26" s="173">
        <f>SUM(G28:G36)</f>
        <v>0</v>
      </c>
      <c r="H26" s="173">
        <f>SUM(H28:H36)</f>
        <v>15780895.32</v>
      </c>
      <c r="I26" s="173">
        <f>SUM(I28:I36)</f>
        <v>0</v>
      </c>
      <c r="J26" s="182"/>
    </row>
    <row r="27" spans="2:15">
      <c r="B27" s="154"/>
      <c r="C27" s="21"/>
      <c r="D27" s="178"/>
      <c r="E27" s="176"/>
      <c r="F27" s="176"/>
      <c r="G27" s="176"/>
      <c r="H27" s="176"/>
      <c r="I27" s="176"/>
      <c r="J27" s="24"/>
    </row>
    <row r="28" spans="2:15">
      <c r="B28" s="154"/>
      <c r="C28" s="181" t="s">
        <v>99</v>
      </c>
      <c r="D28" s="181"/>
      <c r="E28" s="180">
        <v>0</v>
      </c>
      <c r="F28" s="180">
        <v>0</v>
      </c>
      <c r="G28" s="180">
        <v>0</v>
      </c>
      <c r="H28" s="179">
        <f>E28+F28-G28</f>
        <v>0</v>
      </c>
      <c r="I28" s="179">
        <f>H28-E28</f>
        <v>0</v>
      </c>
      <c r="J28" s="24"/>
    </row>
    <row r="29" spans="2:15">
      <c r="B29" s="154"/>
      <c r="C29" s="181" t="s">
        <v>97</v>
      </c>
      <c r="D29" s="181"/>
      <c r="E29" s="180">
        <v>0</v>
      </c>
      <c r="F29" s="180">
        <v>0</v>
      </c>
      <c r="G29" s="180">
        <v>0</v>
      </c>
      <c r="H29" s="179">
        <f>E29+F29-G29</f>
        <v>0</v>
      </c>
      <c r="I29" s="179">
        <f>H29-E29</f>
        <v>0</v>
      </c>
      <c r="J29" s="24"/>
    </row>
    <row r="30" spans="2:15">
      <c r="B30" s="154"/>
      <c r="C30" s="181" t="s">
        <v>95</v>
      </c>
      <c r="D30" s="181"/>
      <c r="E30" s="180">
        <v>0</v>
      </c>
      <c r="F30" s="180">
        <v>0</v>
      </c>
      <c r="G30" s="180">
        <v>0</v>
      </c>
      <c r="H30" s="179">
        <f>E30+F30-G30</f>
        <v>0</v>
      </c>
      <c r="I30" s="179">
        <f>H30-E30</f>
        <v>0</v>
      </c>
      <c r="J30" s="24"/>
    </row>
    <row r="31" spans="2:15">
      <c r="B31" s="154"/>
      <c r="C31" s="181" t="s">
        <v>132</v>
      </c>
      <c r="D31" s="181"/>
      <c r="E31" s="180">
        <v>15763895.26</v>
      </c>
      <c r="F31" s="180">
        <v>0</v>
      </c>
      <c r="G31" s="180">
        <v>0</v>
      </c>
      <c r="H31" s="179">
        <f>E31+F31-G31</f>
        <v>15763895.26</v>
      </c>
      <c r="I31" s="179">
        <f>H31-E31</f>
        <v>0</v>
      </c>
      <c r="J31" s="24"/>
    </row>
    <row r="32" spans="2:15">
      <c r="B32" s="154"/>
      <c r="C32" s="181" t="s">
        <v>91</v>
      </c>
      <c r="D32" s="181"/>
      <c r="E32" s="180">
        <v>0</v>
      </c>
      <c r="F32" s="180">
        <v>0</v>
      </c>
      <c r="G32" s="180">
        <v>0</v>
      </c>
      <c r="H32" s="179">
        <f>E32+F32-G32</f>
        <v>0</v>
      </c>
      <c r="I32" s="179">
        <f>H32-E32</f>
        <v>0</v>
      </c>
      <c r="J32" s="24"/>
    </row>
    <row r="33" spans="2:18">
      <c r="B33" s="154"/>
      <c r="C33" s="181" t="s">
        <v>89</v>
      </c>
      <c r="D33" s="181"/>
      <c r="E33" s="180">
        <v>0</v>
      </c>
      <c r="F33" s="180">
        <v>0</v>
      </c>
      <c r="G33" s="180">
        <v>0</v>
      </c>
      <c r="H33" s="179">
        <f>E33+F33-G33</f>
        <v>0</v>
      </c>
      <c r="I33" s="179">
        <f>H33-E33</f>
        <v>0</v>
      </c>
      <c r="J33" s="24"/>
    </row>
    <row r="34" spans="2:18">
      <c r="B34" s="154"/>
      <c r="C34" s="181" t="s">
        <v>87</v>
      </c>
      <c r="D34" s="181"/>
      <c r="E34" s="180">
        <v>17000.060000000001</v>
      </c>
      <c r="F34" s="180">
        <v>0</v>
      </c>
      <c r="G34" s="180">
        <v>0</v>
      </c>
      <c r="H34" s="179">
        <f>E34+F34-G34</f>
        <v>17000.060000000001</v>
      </c>
      <c r="I34" s="179">
        <f>H34-E34</f>
        <v>0</v>
      </c>
      <c r="J34" s="24"/>
    </row>
    <row r="35" spans="2:18">
      <c r="B35" s="154"/>
      <c r="C35" s="181" t="s">
        <v>86</v>
      </c>
      <c r="D35" s="181"/>
      <c r="E35" s="180">
        <v>0</v>
      </c>
      <c r="F35" s="180">
        <v>0</v>
      </c>
      <c r="G35" s="180">
        <v>0</v>
      </c>
      <c r="H35" s="179">
        <f>E35+F35-G35</f>
        <v>0</v>
      </c>
      <c r="I35" s="179">
        <f>H35-E35</f>
        <v>0</v>
      </c>
      <c r="J35" s="24"/>
    </row>
    <row r="36" spans="2:18">
      <c r="B36" s="154"/>
      <c r="C36" s="181" t="s">
        <v>84</v>
      </c>
      <c r="D36" s="181"/>
      <c r="E36" s="180">
        <v>0</v>
      </c>
      <c r="F36" s="180">
        <v>0</v>
      </c>
      <c r="G36" s="180">
        <v>0</v>
      </c>
      <c r="H36" s="179">
        <f>E36+F36-G36</f>
        <v>0</v>
      </c>
      <c r="I36" s="179">
        <f>H36-E36</f>
        <v>0</v>
      </c>
      <c r="J36" s="24"/>
    </row>
    <row r="37" spans="2:18">
      <c r="B37" s="154"/>
      <c r="C37" s="178"/>
      <c r="D37" s="178"/>
      <c r="E37" s="177"/>
      <c r="F37" s="176"/>
      <c r="G37" s="176"/>
      <c r="H37" s="176"/>
      <c r="I37" s="176"/>
      <c r="J37" s="24"/>
    </row>
    <row r="38" spans="2:18">
      <c r="B38" s="175"/>
      <c r="C38" s="174" t="s">
        <v>80</v>
      </c>
      <c r="D38" s="174"/>
      <c r="E38" s="173">
        <f>E16+E26</f>
        <v>19661739.960000001</v>
      </c>
      <c r="F38" s="173">
        <f>F16+F26</f>
        <v>51061549.18</v>
      </c>
      <c r="G38" s="173">
        <f>G16+G26</f>
        <v>48076215.689999998</v>
      </c>
      <c r="H38" s="173">
        <f>H16+H26</f>
        <v>22647073.450000003</v>
      </c>
      <c r="I38" s="173">
        <f>I16+I26</f>
        <v>2985333.4900000026</v>
      </c>
      <c r="J38" s="172"/>
    </row>
    <row r="39" spans="2:18">
      <c r="B39" s="171"/>
      <c r="C39" s="170"/>
      <c r="D39" s="170"/>
      <c r="E39" s="170"/>
      <c r="F39" s="170"/>
      <c r="G39" s="170"/>
      <c r="H39" s="170"/>
      <c r="I39" s="170"/>
      <c r="J39" s="169"/>
    </row>
    <row r="40" spans="2:18">
      <c r="B40" s="166"/>
      <c r="C40" s="168"/>
      <c r="D40" s="167"/>
      <c r="F40" s="166"/>
      <c r="G40" s="166"/>
      <c r="H40" s="166"/>
      <c r="I40" s="166"/>
      <c r="J40" s="166"/>
    </row>
    <row r="41" spans="2:18">
      <c r="B41" s="1"/>
      <c r="C41" s="64" t="s">
        <v>59</v>
      </c>
      <c r="D41" s="64"/>
      <c r="E41" s="64"/>
      <c r="F41" s="64"/>
      <c r="G41" s="64"/>
      <c r="H41" s="64"/>
      <c r="I41" s="64"/>
      <c r="J41" s="28"/>
      <c r="K41" s="28"/>
      <c r="L41" s="1"/>
      <c r="M41" s="1"/>
      <c r="N41" s="1"/>
      <c r="O41" s="1"/>
      <c r="P41" s="1"/>
      <c r="Q41" s="1"/>
      <c r="R41" s="1"/>
    </row>
    <row r="42" spans="2:18">
      <c r="B42" s="1"/>
      <c r="C42" s="28"/>
      <c r="D42" s="46"/>
      <c r="E42" s="136"/>
      <c r="F42" s="136"/>
      <c r="G42" s="1"/>
      <c r="H42" s="48"/>
      <c r="I42" s="46"/>
      <c r="J42" s="136"/>
      <c r="K42" s="136"/>
      <c r="L42" s="1"/>
      <c r="M42" s="1"/>
      <c r="N42" s="1"/>
      <c r="O42" s="1"/>
      <c r="P42" s="1"/>
      <c r="Q42" s="1"/>
      <c r="R42" s="1"/>
    </row>
    <row r="43" spans="2:18">
      <c r="B43" s="1"/>
      <c r="C43" s="165"/>
      <c r="D43" s="165"/>
      <c r="E43" s="136"/>
      <c r="F43" s="164"/>
      <c r="G43" s="164"/>
      <c r="H43" s="164"/>
      <c r="I43" s="164"/>
      <c r="J43" s="136"/>
      <c r="K43" s="136"/>
      <c r="L43" s="1"/>
      <c r="M43" s="1"/>
      <c r="N43" s="1"/>
      <c r="O43" s="1"/>
      <c r="P43" s="1"/>
      <c r="Q43" s="1"/>
      <c r="R43" s="1"/>
    </row>
    <row r="44" spans="2:18">
      <c r="B44" s="1"/>
      <c r="C44" s="73" t="s">
        <v>62</v>
      </c>
      <c r="D44" s="73"/>
      <c r="E44" s="7"/>
      <c r="F44" s="73" t="s">
        <v>64</v>
      </c>
      <c r="G44" s="73"/>
      <c r="H44" s="73"/>
      <c r="I44" s="73"/>
      <c r="J44" s="51"/>
      <c r="K44" s="1"/>
      <c r="Q44" s="1"/>
      <c r="R44" s="1"/>
    </row>
    <row r="45" spans="2:18">
      <c r="B45" s="1"/>
      <c r="C45" s="68" t="s">
        <v>63</v>
      </c>
      <c r="D45" s="68"/>
      <c r="E45" s="163"/>
      <c r="F45" s="68" t="s">
        <v>65</v>
      </c>
      <c r="G45" s="68"/>
      <c r="H45" s="68"/>
      <c r="I45" s="68"/>
      <c r="J45" s="51"/>
      <c r="K45" s="1"/>
      <c r="Q45" s="1"/>
      <c r="R45" s="1"/>
    </row>
    <row r="46" spans="2:18">
      <c r="C46" s="1"/>
      <c r="D46" s="1"/>
      <c r="E46" s="10"/>
      <c r="F46" s="1"/>
      <c r="G46" s="1"/>
      <c r="H46" s="1"/>
    </row>
    <row r="47" spans="2:18" hidden="1">
      <c r="C47" s="1"/>
      <c r="D47" s="1"/>
      <c r="E47" s="10"/>
      <c r="F47" s="1"/>
      <c r="G47" s="1"/>
      <c r="H47" s="1"/>
    </row>
  </sheetData>
  <mergeCells count="41">
    <mergeCell ref="D1:F1"/>
    <mergeCell ref="G1:I1"/>
    <mergeCell ref="K1:L1"/>
    <mergeCell ref="D3:H3"/>
    <mergeCell ref="D4:H4"/>
    <mergeCell ref="B12:J12"/>
    <mergeCell ref="C16:D16"/>
    <mergeCell ref="D5:H5"/>
    <mergeCell ref="D6:H6"/>
    <mergeCell ref="D7:H7"/>
    <mergeCell ref="B8:J8"/>
    <mergeCell ref="B9:J9"/>
    <mergeCell ref="C10:D11"/>
    <mergeCell ref="B13:J13"/>
    <mergeCell ref="C14:D14"/>
    <mergeCell ref="C18:D18"/>
    <mergeCell ref="C19:D19"/>
    <mergeCell ref="C34:D34"/>
    <mergeCell ref="C21:D21"/>
    <mergeCell ref="C22:D22"/>
    <mergeCell ref="C23:D23"/>
    <mergeCell ref="C24:D24"/>
    <mergeCell ref="C26:D26"/>
    <mergeCell ref="C28:D28"/>
    <mergeCell ref="C29:D29"/>
    <mergeCell ref="C20:D20"/>
    <mergeCell ref="C30:D30"/>
    <mergeCell ref="C31:D31"/>
    <mergeCell ref="C32:D32"/>
    <mergeCell ref="C33:D33"/>
    <mergeCell ref="C44:D44"/>
    <mergeCell ref="C45:D45"/>
    <mergeCell ref="F45:I45"/>
    <mergeCell ref="C35:D35"/>
    <mergeCell ref="C36:D36"/>
    <mergeCell ref="C38:D38"/>
    <mergeCell ref="B39:J39"/>
    <mergeCell ref="C41:I41"/>
    <mergeCell ref="C43:D43"/>
    <mergeCell ref="F43:I43"/>
    <mergeCell ref="F44:I44"/>
  </mergeCells>
  <printOptions horizontalCentered="1" verticalCentered="1"/>
  <pageMargins left="0.31496062992125984" right="0.31496062992125984" top="0.35433070866141736" bottom="0.35433070866141736" header="0.31496062992125984" footer="0"/>
  <pageSetup scale="7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52"/>
  <sheetViews>
    <sheetView showGridLines="0" workbookViewId="0"/>
  </sheetViews>
  <sheetFormatPr baseColWidth="10" defaultColWidth="0" defaultRowHeight="15" zeroHeight="1"/>
  <cols>
    <col min="1" max="1" width="2.42578125" customWidth="1"/>
    <col min="2" max="2" width="3" customWidth="1"/>
    <col min="3" max="4" width="11.42578125" customWidth="1"/>
    <col min="5" max="5" width="23.5703125" customWidth="1"/>
    <col min="6" max="6" width="2.85546875" customWidth="1"/>
    <col min="7" max="10" width="21" customWidth="1"/>
    <col min="11" max="11" width="2.7109375" customWidth="1"/>
    <col min="12" max="12" width="3.7109375" customWidth="1"/>
    <col min="13" max="18" width="0" hidden="1" customWidth="1"/>
  </cols>
  <sheetData>
    <row r="1" spans="2:11" ht="8.25" customHeight="1"/>
    <row r="2" spans="2:11">
      <c r="C2" s="258"/>
      <c r="D2" s="259"/>
      <c r="E2" s="259"/>
      <c r="F2" s="259"/>
      <c r="G2" s="259"/>
      <c r="H2" s="259"/>
      <c r="I2" s="259"/>
      <c r="J2" s="258"/>
      <c r="K2" s="258"/>
    </row>
    <row r="3" spans="2:11">
      <c r="C3" s="258"/>
      <c r="D3" s="259" t="s">
        <v>163</v>
      </c>
      <c r="E3" s="259"/>
      <c r="F3" s="259"/>
      <c r="G3" s="259"/>
      <c r="H3" s="259"/>
      <c r="I3" s="259"/>
      <c r="J3" s="258"/>
      <c r="K3" s="258"/>
    </row>
    <row r="4" spans="2:11">
      <c r="C4" s="258"/>
      <c r="D4" s="259" t="s">
        <v>61</v>
      </c>
      <c r="E4" s="259"/>
      <c r="F4" s="259"/>
      <c r="G4" s="259"/>
      <c r="H4" s="259"/>
      <c r="I4" s="259"/>
      <c r="J4" s="258"/>
      <c r="K4" s="258"/>
    </row>
    <row r="5" spans="2:11">
      <c r="C5" s="258"/>
      <c r="D5" s="259" t="s">
        <v>1</v>
      </c>
      <c r="E5" s="259"/>
      <c r="F5" s="259"/>
      <c r="G5" s="259"/>
      <c r="H5" s="259"/>
      <c r="I5" s="259"/>
      <c r="J5" s="258"/>
      <c r="K5" s="258"/>
    </row>
    <row r="6" spans="2:11">
      <c r="B6" s="129"/>
      <c r="C6" s="131" t="s">
        <v>2</v>
      </c>
      <c r="D6" s="63" t="s">
        <v>60</v>
      </c>
      <c r="E6" s="63"/>
      <c r="F6" s="63"/>
      <c r="G6" s="63"/>
      <c r="H6" s="63"/>
      <c r="I6" s="63"/>
      <c r="J6" s="127"/>
      <c r="K6" s="257"/>
    </row>
    <row r="7" spans="2:11" ht="9" customHeight="1">
      <c r="B7" s="256"/>
      <c r="C7" s="130"/>
      <c r="D7" s="130"/>
      <c r="E7" s="130"/>
      <c r="F7" s="130"/>
      <c r="G7" s="130"/>
      <c r="H7" s="130"/>
      <c r="I7" s="130"/>
      <c r="J7" s="130"/>
      <c r="K7" s="130"/>
    </row>
    <row r="8" spans="2:11" ht="9" customHeight="1">
      <c r="B8" s="256"/>
      <c r="C8" s="130"/>
      <c r="D8" s="130"/>
      <c r="E8" s="130"/>
      <c r="F8" s="130"/>
      <c r="G8" s="130"/>
      <c r="H8" s="130"/>
      <c r="I8" s="130"/>
      <c r="J8" s="130"/>
      <c r="K8" s="130"/>
    </row>
    <row r="9" spans="2:11" ht="24">
      <c r="B9" s="255"/>
      <c r="C9" s="254" t="s">
        <v>162</v>
      </c>
      <c r="D9" s="254"/>
      <c r="E9" s="254"/>
      <c r="F9" s="252"/>
      <c r="G9" s="253" t="s">
        <v>161</v>
      </c>
      <c r="H9" s="253" t="s">
        <v>160</v>
      </c>
      <c r="I9" s="252" t="s">
        <v>159</v>
      </c>
      <c r="J9" s="252" t="s">
        <v>158</v>
      </c>
      <c r="K9" s="251"/>
    </row>
    <row r="10" spans="2:11" ht="7.5" customHeight="1">
      <c r="B10" s="250"/>
      <c r="C10" s="130"/>
      <c r="D10" s="130"/>
      <c r="E10" s="130"/>
      <c r="F10" s="130"/>
      <c r="G10" s="130"/>
      <c r="H10" s="130"/>
      <c r="I10" s="130"/>
      <c r="J10" s="130"/>
      <c r="K10" s="249"/>
    </row>
    <row r="11" spans="2:11" ht="7.5" customHeight="1">
      <c r="B11" s="116"/>
      <c r="C11" s="248"/>
      <c r="D11" s="248"/>
      <c r="E11" s="248"/>
      <c r="F11" s="248"/>
      <c r="G11" s="248"/>
      <c r="H11" s="248"/>
      <c r="I11" s="248"/>
      <c r="J11" s="248"/>
      <c r="K11" s="247"/>
    </row>
    <row r="12" spans="2:11">
      <c r="B12" s="116"/>
      <c r="C12" s="228" t="s">
        <v>157</v>
      </c>
      <c r="D12" s="228"/>
      <c r="E12" s="228"/>
      <c r="F12" s="246"/>
      <c r="G12" s="246"/>
      <c r="H12" s="246"/>
      <c r="I12" s="246"/>
      <c r="J12" s="246"/>
      <c r="K12" s="245"/>
    </row>
    <row r="13" spans="2:11">
      <c r="B13" s="237"/>
      <c r="C13" s="215" t="s">
        <v>156</v>
      </c>
      <c r="D13" s="215"/>
      <c r="E13" s="215"/>
      <c r="F13" s="78"/>
      <c r="G13" s="78"/>
      <c r="H13" s="78"/>
      <c r="I13" s="78"/>
      <c r="J13" s="78"/>
      <c r="K13" s="244"/>
    </row>
    <row r="14" spans="2:11">
      <c r="B14" s="237"/>
      <c r="C14" s="228" t="s">
        <v>153</v>
      </c>
      <c r="D14" s="228"/>
      <c r="E14" s="228"/>
      <c r="F14" s="78"/>
      <c r="G14" s="236"/>
      <c r="H14" s="236"/>
      <c r="I14" s="149">
        <f>SUM(I15:I17)</f>
        <v>0</v>
      </c>
      <c r="J14" s="149">
        <f>SUM(J15:J17)</f>
        <v>0</v>
      </c>
      <c r="K14" s="235"/>
    </row>
    <row r="15" spans="2:11">
      <c r="B15" s="225"/>
      <c r="C15" s="224"/>
      <c r="D15" s="86" t="s">
        <v>152</v>
      </c>
      <c r="E15" s="86"/>
      <c r="F15" s="78"/>
      <c r="G15" s="227" t="s">
        <v>144</v>
      </c>
      <c r="H15" s="227" t="s">
        <v>143</v>
      </c>
      <c r="I15" s="234">
        <v>0</v>
      </c>
      <c r="J15" s="234">
        <v>0</v>
      </c>
      <c r="K15" s="222"/>
    </row>
    <row r="16" spans="2:11">
      <c r="B16" s="225"/>
      <c r="C16" s="224"/>
      <c r="D16" s="86" t="s">
        <v>148</v>
      </c>
      <c r="E16" s="86"/>
      <c r="F16" s="78"/>
      <c r="G16" s="227" t="s">
        <v>144</v>
      </c>
      <c r="H16" s="227" t="s">
        <v>143</v>
      </c>
      <c r="I16" s="234">
        <v>0</v>
      </c>
      <c r="J16" s="234">
        <v>0</v>
      </c>
      <c r="K16" s="222"/>
    </row>
    <row r="17" spans="2:11">
      <c r="B17" s="225"/>
      <c r="C17" s="224"/>
      <c r="D17" s="86" t="s">
        <v>147</v>
      </c>
      <c r="E17" s="86"/>
      <c r="F17" s="78"/>
      <c r="G17" s="227" t="s">
        <v>144</v>
      </c>
      <c r="H17" s="227" t="s">
        <v>143</v>
      </c>
      <c r="I17" s="234">
        <v>0</v>
      </c>
      <c r="J17" s="234">
        <v>0</v>
      </c>
      <c r="K17" s="222"/>
    </row>
    <row r="18" spans="2:11">
      <c r="B18" s="225"/>
      <c r="C18" s="224"/>
      <c r="D18" s="224"/>
      <c r="E18" s="85"/>
      <c r="F18" s="78"/>
      <c r="G18" s="243"/>
      <c r="H18" s="243"/>
      <c r="I18" s="242"/>
      <c r="J18" s="242"/>
      <c r="K18" s="222"/>
    </row>
    <row r="19" spans="2:11">
      <c r="B19" s="237"/>
      <c r="C19" s="228" t="s">
        <v>151</v>
      </c>
      <c r="D19" s="228"/>
      <c r="E19" s="228"/>
      <c r="F19" s="78"/>
      <c r="G19" s="236"/>
      <c r="H19" s="236"/>
      <c r="I19" s="149">
        <f>SUM(I20:I23)</f>
        <v>0</v>
      </c>
      <c r="J19" s="149">
        <f>SUM(J20:J23)</f>
        <v>0</v>
      </c>
      <c r="K19" s="235"/>
    </row>
    <row r="20" spans="2:11">
      <c r="B20" s="225"/>
      <c r="C20" s="224"/>
      <c r="D20" s="86" t="s">
        <v>150</v>
      </c>
      <c r="E20" s="86"/>
      <c r="F20" s="78"/>
      <c r="G20" s="227" t="s">
        <v>144</v>
      </c>
      <c r="H20" s="227" t="s">
        <v>143</v>
      </c>
      <c r="I20" s="234">
        <v>0</v>
      </c>
      <c r="J20" s="234">
        <v>0</v>
      </c>
      <c r="K20" s="222"/>
    </row>
    <row r="21" spans="2:11">
      <c r="B21" s="225"/>
      <c r="C21" s="224"/>
      <c r="D21" s="86" t="s">
        <v>149</v>
      </c>
      <c r="E21" s="86"/>
      <c r="F21" s="78"/>
      <c r="G21" s="227" t="s">
        <v>144</v>
      </c>
      <c r="H21" s="227" t="s">
        <v>143</v>
      </c>
      <c r="I21" s="234">
        <v>0</v>
      </c>
      <c r="J21" s="234">
        <v>0</v>
      </c>
      <c r="K21" s="222"/>
    </row>
    <row r="22" spans="2:11">
      <c r="B22" s="225"/>
      <c r="C22" s="224"/>
      <c r="D22" s="86" t="s">
        <v>148</v>
      </c>
      <c r="E22" s="86"/>
      <c r="F22" s="78"/>
      <c r="G22" s="227" t="s">
        <v>144</v>
      </c>
      <c r="H22" s="227" t="s">
        <v>143</v>
      </c>
      <c r="I22" s="234">
        <v>0</v>
      </c>
      <c r="J22" s="234">
        <v>0</v>
      </c>
      <c r="K22" s="222"/>
    </row>
    <row r="23" spans="2:11">
      <c r="B23" s="225"/>
      <c r="C23" s="239"/>
      <c r="D23" s="86" t="s">
        <v>147</v>
      </c>
      <c r="E23" s="86"/>
      <c r="F23" s="78"/>
      <c r="G23" s="227" t="s">
        <v>144</v>
      </c>
      <c r="H23" s="227" t="s">
        <v>143</v>
      </c>
      <c r="I23" s="241">
        <v>0</v>
      </c>
      <c r="J23" s="241">
        <v>0</v>
      </c>
      <c r="K23" s="222"/>
    </row>
    <row r="24" spans="2:11">
      <c r="B24" s="225"/>
      <c r="C24" s="224"/>
      <c r="D24" s="224"/>
      <c r="E24" s="85"/>
      <c r="F24" s="78"/>
      <c r="G24" s="223"/>
      <c r="H24" s="223"/>
      <c r="I24" s="81"/>
      <c r="J24" s="81"/>
      <c r="K24" s="222"/>
    </row>
    <row r="25" spans="2:11">
      <c r="B25" s="233"/>
      <c r="C25" s="232" t="s">
        <v>155</v>
      </c>
      <c r="D25" s="232"/>
      <c r="E25" s="232"/>
      <c r="F25" s="111"/>
      <c r="G25" s="240"/>
      <c r="H25" s="240"/>
      <c r="I25" s="230">
        <f>I14+I19</f>
        <v>0</v>
      </c>
      <c r="J25" s="230">
        <f>J14+J19</f>
        <v>0</v>
      </c>
      <c r="K25" s="229"/>
    </row>
    <row r="26" spans="2:11">
      <c r="B26" s="237"/>
      <c r="C26" s="224"/>
      <c r="D26" s="224"/>
      <c r="E26" s="102"/>
      <c r="F26" s="78"/>
      <c r="G26" s="223"/>
      <c r="H26" s="223"/>
      <c r="I26" s="81"/>
      <c r="J26" s="81"/>
      <c r="K26" s="235"/>
    </row>
    <row r="27" spans="2:11">
      <c r="B27" s="237"/>
      <c r="C27" s="215" t="s">
        <v>154</v>
      </c>
      <c r="D27" s="215"/>
      <c r="E27" s="215"/>
      <c r="F27" s="78"/>
      <c r="G27" s="223"/>
      <c r="H27" s="223"/>
      <c r="I27" s="81"/>
      <c r="J27" s="81"/>
      <c r="K27" s="235"/>
    </row>
    <row r="28" spans="2:11">
      <c r="B28" s="237"/>
      <c r="C28" s="228" t="s">
        <v>153</v>
      </c>
      <c r="D28" s="228"/>
      <c r="E28" s="228"/>
      <c r="F28" s="78"/>
      <c r="G28" s="236"/>
      <c r="H28" s="236"/>
      <c r="I28" s="149">
        <f>SUM(I29:I31)</f>
        <v>0</v>
      </c>
      <c r="J28" s="149">
        <f>SUM(J29:J31)</f>
        <v>0</v>
      </c>
      <c r="K28" s="235"/>
    </row>
    <row r="29" spans="2:11">
      <c r="B29" s="225"/>
      <c r="C29" s="224"/>
      <c r="D29" s="86" t="s">
        <v>152</v>
      </c>
      <c r="E29" s="86"/>
      <c r="F29" s="78"/>
      <c r="G29" s="227" t="s">
        <v>144</v>
      </c>
      <c r="H29" s="227" t="s">
        <v>143</v>
      </c>
      <c r="I29" s="234">
        <v>0</v>
      </c>
      <c r="J29" s="234">
        <v>0</v>
      </c>
      <c r="K29" s="222"/>
    </row>
    <row r="30" spans="2:11">
      <c r="B30" s="225"/>
      <c r="C30" s="239"/>
      <c r="D30" s="86" t="s">
        <v>148</v>
      </c>
      <c r="E30" s="86"/>
      <c r="F30" s="239"/>
      <c r="G30" s="238" t="s">
        <v>144</v>
      </c>
      <c r="H30" s="238" t="s">
        <v>143</v>
      </c>
      <c r="I30" s="234">
        <v>0</v>
      </c>
      <c r="J30" s="234">
        <v>0</v>
      </c>
      <c r="K30" s="222"/>
    </row>
    <row r="31" spans="2:11">
      <c r="B31" s="225"/>
      <c r="C31" s="239"/>
      <c r="D31" s="86" t="s">
        <v>147</v>
      </c>
      <c r="E31" s="86"/>
      <c r="F31" s="239"/>
      <c r="G31" s="238" t="s">
        <v>144</v>
      </c>
      <c r="H31" s="238" t="s">
        <v>143</v>
      </c>
      <c r="I31" s="234">
        <v>0</v>
      </c>
      <c r="J31" s="234">
        <v>0</v>
      </c>
      <c r="K31" s="222"/>
    </row>
    <row r="32" spans="2:11" ht="10.5" customHeight="1">
      <c r="B32" s="225"/>
      <c r="C32" s="224"/>
      <c r="D32" s="224"/>
      <c r="E32" s="85"/>
      <c r="F32" s="78"/>
      <c r="G32" s="223"/>
      <c r="H32" s="223"/>
      <c r="I32" s="81"/>
      <c r="J32" s="81"/>
      <c r="K32" s="222"/>
    </row>
    <row r="33" spans="2:11">
      <c r="B33" s="237"/>
      <c r="C33" s="228" t="s">
        <v>151</v>
      </c>
      <c r="D33" s="228"/>
      <c r="E33" s="228"/>
      <c r="F33" s="78"/>
      <c r="G33" s="236"/>
      <c r="H33" s="236"/>
      <c r="I33" s="149">
        <f>SUM(I34:I37)</f>
        <v>0</v>
      </c>
      <c r="J33" s="149">
        <f>SUM(J34:J37)</f>
        <v>0</v>
      </c>
      <c r="K33" s="235"/>
    </row>
    <row r="34" spans="2:11">
      <c r="B34" s="225"/>
      <c r="C34" s="224"/>
      <c r="D34" s="86" t="s">
        <v>150</v>
      </c>
      <c r="E34" s="86"/>
      <c r="F34" s="78"/>
      <c r="G34" s="227" t="s">
        <v>144</v>
      </c>
      <c r="H34" s="227" t="s">
        <v>143</v>
      </c>
      <c r="I34" s="234">
        <v>0</v>
      </c>
      <c r="J34" s="234">
        <v>0</v>
      </c>
      <c r="K34" s="222"/>
    </row>
    <row r="35" spans="2:11">
      <c r="B35" s="225"/>
      <c r="C35" s="224"/>
      <c r="D35" s="86" t="s">
        <v>149</v>
      </c>
      <c r="E35" s="86"/>
      <c r="F35" s="78"/>
      <c r="G35" s="227" t="s">
        <v>144</v>
      </c>
      <c r="H35" s="227" t="s">
        <v>143</v>
      </c>
      <c r="I35" s="234">
        <v>0</v>
      </c>
      <c r="J35" s="234">
        <v>0</v>
      </c>
      <c r="K35" s="222"/>
    </row>
    <row r="36" spans="2:11">
      <c r="B36" s="225"/>
      <c r="C36" s="224"/>
      <c r="D36" s="86" t="s">
        <v>148</v>
      </c>
      <c r="E36" s="86"/>
      <c r="F36" s="78"/>
      <c r="G36" s="227" t="s">
        <v>144</v>
      </c>
      <c r="H36" s="227" t="s">
        <v>143</v>
      </c>
      <c r="I36" s="234">
        <v>0</v>
      </c>
      <c r="J36" s="234">
        <v>0</v>
      </c>
      <c r="K36" s="222"/>
    </row>
    <row r="37" spans="2:11">
      <c r="B37" s="225"/>
      <c r="C37" s="78"/>
      <c r="D37" s="86" t="s">
        <v>147</v>
      </c>
      <c r="E37" s="86"/>
      <c r="F37" s="78"/>
      <c r="G37" s="227"/>
      <c r="H37" s="227"/>
      <c r="I37" s="234">
        <v>0</v>
      </c>
      <c r="J37" s="234">
        <v>0</v>
      </c>
      <c r="K37" s="222"/>
    </row>
    <row r="38" spans="2:11">
      <c r="B38" s="225"/>
      <c r="C38" s="78"/>
      <c r="D38" s="78"/>
      <c r="E38" s="85"/>
      <c r="F38" s="78"/>
      <c r="G38" s="223"/>
      <c r="H38" s="223"/>
      <c r="I38" s="81"/>
      <c r="J38" s="81"/>
      <c r="K38" s="222"/>
    </row>
    <row r="39" spans="2:11">
      <c r="B39" s="233"/>
      <c r="C39" s="232" t="s">
        <v>146</v>
      </c>
      <c r="D39" s="232"/>
      <c r="E39" s="232"/>
      <c r="F39" s="111"/>
      <c r="G39" s="231"/>
      <c r="H39" s="231"/>
      <c r="I39" s="230">
        <f>I28+I33</f>
        <v>0</v>
      </c>
      <c r="J39" s="230">
        <f>J28+J33</f>
        <v>0</v>
      </c>
      <c r="K39" s="229"/>
    </row>
    <row r="40" spans="2:11" ht="9.75" customHeight="1">
      <c r="B40" s="225"/>
      <c r="C40" s="224"/>
      <c r="D40" s="224"/>
      <c r="E40" s="85"/>
      <c r="F40" s="78"/>
      <c r="G40" s="223"/>
      <c r="H40" s="223"/>
      <c r="I40" s="81"/>
      <c r="J40" s="81"/>
      <c r="K40" s="222"/>
    </row>
    <row r="41" spans="2:11">
      <c r="B41" s="225"/>
      <c r="C41" s="228" t="s">
        <v>145</v>
      </c>
      <c r="D41" s="228"/>
      <c r="E41" s="228"/>
      <c r="F41" s="78"/>
      <c r="G41" s="227" t="s">
        <v>144</v>
      </c>
      <c r="H41" s="227" t="s">
        <v>143</v>
      </c>
      <c r="I41" s="226">
        <v>2390315.62</v>
      </c>
      <c r="J41" s="226">
        <v>1912755.5</v>
      </c>
      <c r="K41" s="222"/>
    </row>
    <row r="42" spans="2:11" ht="8.25" customHeight="1">
      <c r="B42" s="225"/>
      <c r="C42" s="224"/>
      <c r="D42" s="224"/>
      <c r="E42" s="85"/>
      <c r="F42" s="78"/>
      <c r="G42" s="223"/>
      <c r="H42" s="223"/>
      <c r="I42" s="81"/>
      <c r="J42" s="81"/>
      <c r="K42" s="222"/>
    </row>
    <row r="43" spans="2:11">
      <c r="B43" s="221"/>
      <c r="C43" s="220" t="s">
        <v>142</v>
      </c>
      <c r="D43" s="220"/>
      <c r="E43" s="220"/>
      <c r="F43" s="219"/>
      <c r="G43" s="218"/>
      <c r="H43" s="218"/>
      <c r="I43" s="217">
        <f>I41+I39+I25</f>
        <v>2390315.62</v>
      </c>
      <c r="J43" s="217">
        <f>J41+J39+J25</f>
        <v>1912755.5</v>
      </c>
      <c r="K43" s="216"/>
    </row>
    <row r="44" spans="2:11" ht="9" customHeight="1">
      <c r="C44" s="215"/>
      <c r="D44" s="215"/>
      <c r="E44" s="215"/>
      <c r="F44" s="215"/>
      <c r="G44" s="215"/>
      <c r="H44" s="215"/>
      <c r="I44" s="215"/>
      <c r="J44" s="215"/>
      <c r="K44" s="215"/>
    </row>
    <row r="45" spans="2:11" ht="10.5" customHeight="1">
      <c r="C45" s="214"/>
      <c r="D45" s="214"/>
      <c r="E45" s="213"/>
      <c r="F45" s="212"/>
      <c r="G45" s="213"/>
      <c r="H45" s="212"/>
      <c r="I45" s="212"/>
      <c r="J45" s="212"/>
    </row>
    <row r="46" spans="2:11">
      <c r="B46" s="75"/>
      <c r="C46" s="86" t="s">
        <v>59</v>
      </c>
      <c r="D46" s="86"/>
      <c r="E46" s="86"/>
      <c r="F46" s="86"/>
      <c r="G46" s="86"/>
      <c r="H46" s="86"/>
      <c r="I46" s="86"/>
      <c r="J46" s="86"/>
      <c r="K46" s="86"/>
    </row>
    <row r="47" spans="2:11">
      <c r="B47" s="75"/>
      <c r="C47" s="85"/>
      <c r="D47" s="84"/>
      <c r="E47" s="77"/>
      <c r="F47" s="77"/>
      <c r="G47" s="75"/>
      <c r="H47" s="83"/>
      <c r="I47" s="84"/>
      <c r="J47" s="77"/>
      <c r="K47" s="77"/>
    </row>
    <row r="48" spans="2:11">
      <c r="B48" s="75"/>
      <c r="C48" s="85"/>
      <c r="D48" s="71"/>
      <c r="E48" s="71"/>
      <c r="F48" s="77"/>
      <c r="G48" s="75"/>
      <c r="H48" s="72"/>
      <c r="I48" s="72"/>
      <c r="J48" s="77"/>
      <c r="K48" s="77"/>
    </row>
    <row r="49" spans="2:11">
      <c r="B49" s="75"/>
      <c r="C49" s="81"/>
      <c r="D49" s="73" t="s">
        <v>62</v>
      </c>
      <c r="E49" s="73"/>
      <c r="F49" s="77"/>
      <c r="G49" s="77"/>
      <c r="H49" s="73" t="s">
        <v>64</v>
      </c>
      <c r="I49" s="73"/>
      <c r="J49" s="78"/>
      <c r="K49" s="77"/>
    </row>
    <row r="50" spans="2:11">
      <c r="B50" s="75"/>
      <c r="C50" s="80"/>
      <c r="D50" s="68" t="s">
        <v>63</v>
      </c>
      <c r="E50" s="68"/>
      <c r="F50" s="79"/>
      <c r="G50" s="79"/>
      <c r="H50" s="68" t="s">
        <v>65</v>
      </c>
      <c r="I50" s="68"/>
      <c r="J50" s="78"/>
      <c r="K50" s="77"/>
    </row>
    <row r="51" spans="2:11"/>
    <row r="52" spans="2:11" hidden="1"/>
  </sheetData>
  <mergeCells count="43">
    <mergeCell ref="D50:E50"/>
    <mergeCell ref="H50:I50"/>
    <mergeCell ref="C43:E43"/>
    <mergeCell ref="C44:K44"/>
    <mergeCell ref="C46:K46"/>
    <mergeCell ref="D48:E48"/>
    <mergeCell ref="H48:I48"/>
    <mergeCell ref="D49:E49"/>
    <mergeCell ref="H49:I49"/>
    <mergeCell ref="C41:E41"/>
    <mergeCell ref="C27:E27"/>
    <mergeCell ref="C28:E28"/>
    <mergeCell ref="D29:E29"/>
    <mergeCell ref="D30:E30"/>
    <mergeCell ref="D31:E31"/>
    <mergeCell ref="C33:E33"/>
    <mergeCell ref="D34:E34"/>
    <mergeCell ref="D35:E35"/>
    <mergeCell ref="D36:E36"/>
    <mergeCell ref="D37:E37"/>
    <mergeCell ref="C39:E39"/>
    <mergeCell ref="C25:E25"/>
    <mergeCell ref="C12:E12"/>
    <mergeCell ref="C13:E13"/>
    <mergeCell ref="C14:E14"/>
    <mergeCell ref="D15:E15"/>
    <mergeCell ref="D16:E16"/>
    <mergeCell ref="D17:E17"/>
    <mergeCell ref="C19:E19"/>
    <mergeCell ref="D2:I2"/>
    <mergeCell ref="D3:I3"/>
    <mergeCell ref="D4:I4"/>
    <mergeCell ref="D5:I5"/>
    <mergeCell ref="C7:K7"/>
    <mergeCell ref="D20:E20"/>
    <mergeCell ref="D21:E21"/>
    <mergeCell ref="D6:I6"/>
    <mergeCell ref="D22:E22"/>
    <mergeCell ref="D23:E23"/>
    <mergeCell ref="C11:K11"/>
    <mergeCell ref="C8:K8"/>
    <mergeCell ref="C9:E9"/>
    <mergeCell ref="C10:K10"/>
  </mergeCells>
  <printOptions horizontalCentered="1" verticalCentered="1"/>
  <pageMargins left="0.31496062992125984" right="0.31496062992125984" top="0.35433070866141736" bottom="0.35433070866141736" header="0" footer="0"/>
  <pageSetup scale="8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47"/>
  <sheetViews>
    <sheetView showGridLines="0" topLeftCell="A13" workbookViewId="0">
      <selection activeCell="C47" sqref="C47"/>
    </sheetView>
  </sheetViews>
  <sheetFormatPr baseColWidth="10" defaultColWidth="0" defaultRowHeight="15" customHeight="1" zeroHeight="1"/>
  <cols>
    <col min="1" max="1" width="3.42578125" customWidth="1"/>
    <col min="2" max="2" width="3.7109375" customWidth="1"/>
    <col min="3" max="3" width="11.42578125" customWidth="1"/>
    <col min="4" max="4" width="46.140625" customWidth="1"/>
    <col min="5" max="9" width="21" customWidth="1"/>
    <col min="10" max="10" width="4.5703125" customWidth="1"/>
    <col min="11" max="11" width="3" customWidth="1"/>
  </cols>
  <sheetData>
    <row r="1" spans="2:10" ht="12" customHeight="1">
      <c r="B1" s="1"/>
      <c r="C1" s="21"/>
      <c r="D1" s="1"/>
      <c r="E1" s="1"/>
      <c r="F1" s="1"/>
      <c r="G1" s="1"/>
      <c r="H1" s="1"/>
      <c r="I1" s="1"/>
      <c r="J1" s="1"/>
    </row>
    <row r="2" spans="2:10">
      <c r="B2" s="1"/>
      <c r="C2" s="207"/>
      <c r="D2" s="208"/>
      <c r="E2" s="208"/>
      <c r="F2" s="208"/>
      <c r="G2" s="208"/>
      <c r="H2" s="208"/>
      <c r="I2" s="207"/>
      <c r="J2" s="207"/>
    </row>
    <row r="3" spans="2:10">
      <c r="C3" s="207"/>
      <c r="D3" s="208" t="s">
        <v>164</v>
      </c>
      <c r="E3" s="208"/>
      <c r="F3" s="208"/>
      <c r="G3" s="208"/>
      <c r="H3" s="208"/>
      <c r="I3" s="207"/>
      <c r="J3" s="207"/>
    </row>
    <row r="4" spans="2:10">
      <c r="C4" s="207"/>
      <c r="D4" s="208" t="s">
        <v>61</v>
      </c>
      <c r="E4" s="208"/>
      <c r="F4" s="208"/>
      <c r="G4" s="208"/>
      <c r="H4" s="208"/>
      <c r="I4" s="207"/>
      <c r="J4" s="207"/>
    </row>
    <row r="5" spans="2:10">
      <c r="C5" s="207"/>
      <c r="D5" s="208" t="s">
        <v>165</v>
      </c>
      <c r="E5" s="208"/>
      <c r="F5" s="208"/>
      <c r="G5" s="208"/>
      <c r="H5" s="208"/>
      <c r="I5" s="207"/>
      <c r="J5" s="207"/>
    </row>
    <row r="6" spans="2:10">
      <c r="B6" s="206"/>
      <c r="C6" s="6"/>
      <c r="D6" s="260"/>
      <c r="E6" s="260"/>
      <c r="F6" s="260"/>
      <c r="G6" s="260"/>
      <c r="H6" s="260"/>
      <c r="I6" s="260"/>
      <c r="J6" s="260"/>
    </row>
    <row r="7" spans="2:10">
      <c r="B7" s="206"/>
      <c r="C7" s="6" t="s">
        <v>2</v>
      </c>
      <c r="D7" s="63" t="s">
        <v>60</v>
      </c>
      <c r="E7" s="63"/>
      <c r="F7" s="63"/>
      <c r="G7" s="63"/>
      <c r="H7" s="63"/>
      <c r="I7" s="261"/>
      <c r="J7" s="261"/>
    </row>
    <row r="8" spans="2:10" ht="6" customHeight="1">
      <c r="B8" s="206"/>
      <c r="C8" s="206"/>
      <c r="D8" s="206" t="s">
        <v>133</v>
      </c>
      <c r="E8" s="206"/>
      <c r="F8" s="206"/>
      <c r="G8" s="206"/>
      <c r="H8" s="206"/>
      <c r="I8" s="206"/>
      <c r="J8" s="206"/>
    </row>
    <row r="9" spans="2:10" ht="6.75" customHeight="1">
      <c r="B9" s="206"/>
      <c r="C9" s="206"/>
      <c r="D9" s="206"/>
      <c r="E9" s="206"/>
      <c r="F9" s="206"/>
      <c r="G9" s="206"/>
      <c r="H9" s="206"/>
      <c r="I9" s="206"/>
      <c r="J9" s="206"/>
    </row>
    <row r="10" spans="2:10" ht="48">
      <c r="B10" s="262"/>
      <c r="C10" s="61" t="s">
        <v>3</v>
      </c>
      <c r="D10" s="61"/>
      <c r="E10" s="263" t="s">
        <v>79</v>
      </c>
      <c r="F10" s="263" t="s">
        <v>166</v>
      </c>
      <c r="G10" s="263" t="s">
        <v>167</v>
      </c>
      <c r="H10" s="263" t="s">
        <v>168</v>
      </c>
      <c r="I10" s="263" t="s">
        <v>169</v>
      </c>
      <c r="J10" s="264"/>
    </row>
    <row r="11" spans="2:10">
      <c r="B11" s="265"/>
      <c r="C11" s="206"/>
      <c r="D11" s="206"/>
      <c r="E11" s="206"/>
      <c r="F11" s="206"/>
      <c r="G11" s="206"/>
      <c r="H11" s="206"/>
      <c r="I11" s="206"/>
      <c r="J11" s="266"/>
    </row>
    <row r="12" spans="2:10">
      <c r="B12" s="154"/>
      <c r="C12" s="267"/>
      <c r="D12" s="27"/>
      <c r="E12" s="51"/>
      <c r="F12" s="268"/>
      <c r="G12" s="28"/>
      <c r="H12" s="21"/>
      <c r="I12" s="267"/>
      <c r="J12" s="269"/>
    </row>
    <row r="13" spans="2:10">
      <c r="B13" s="175"/>
      <c r="C13" s="66" t="s">
        <v>71</v>
      </c>
      <c r="D13" s="66"/>
      <c r="E13" s="270">
        <v>0</v>
      </c>
      <c r="F13" s="270">
        <v>5904432.9699999997</v>
      </c>
      <c r="G13" s="270">
        <v>1250.3</v>
      </c>
      <c r="H13" s="270">
        <v>0</v>
      </c>
      <c r="I13" s="270">
        <f>+F13+G13</f>
        <v>5905683.2699999996</v>
      </c>
      <c r="J13" s="269"/>
    </row>
    <row r="14" spans="2:10">
      <c r="B14" s="175"/>
      <c r="C14" s="271"/>
      <c r="D14" s="51"/>
      <c r="E14" s="272"/>
      <c r="F14" s="272"/>
      <c r="G14" s="272"/>
      <c r="H14" s="272"/>
      <c r="I14" s="272"/>
      <c r="J14" s="269"/>
    </row>
    <row r="15" spans="2:10">
      <c r="B15" s="175"/>
      <c r="C15" s="273" t="s">
        <v>170</v>
      </c>
      <c r="D15" s="273"/>
      <c r="E15" s="274">
        <f>SUM(E16:E18)</f>
        <v>10334248.74</v>
      </c>
      <c r="F15" s="274">
        <f>SUM(F16:F18)</f>
        <v>0</v>
      </c>
      <c r="G15" s="274">
        <f>SUM(G16:G18)</f>
        <v>0</v>
      </c>
      <c r="H15" s="274">
        <f>SUM(H16:H18)</f>
        <v>0</v>
      </c>
      <c r="I15" s="274">
        <f>+E15</f>
        <v>10334248.74</v>
      </c>
      <c r="J15" s="269"/>
    </row>
    <row r="16" spans="2:10">
      <c r="B16" s="154"/>
      <c r="C16" s="64" t="s">
        <v>171</v>
      </c>
      <c r="D16" s="64"/>
      <c r="E16" s="275">
        <v>0</v>
      </c>
      <c r="F16" s="275">
        <v>0</v>
      </c>
      <c r="G16" s="275">
        <v>0</v>
      </c>
      <c r="H16" s="275">
        <v>0</v>
      </c>
      <c r="I16" s="274">
        <f>+E16</f>
        <v>0</v>
      </c>
      <c r="J16" s="269"/>
    </row>
    <row r="17" spans="2:10">
      <c r="B17" s="154"/>
      <c r="C17" s="64" t="s">
        <v>78</v>
      </c>
      <c r="D17" s="64"/>
      <c r="E17" s="275">
        <v>10334248.74</v>
      </c>
      <c r="F17" s="275">
        <v>0</v>
      </c>
      <c r="G17" s="275">
        <v>0</v>
      </c>
      <c r="H17" s="275">
        <v>0</v>
      </c>
      <c r="I17" s="274">
        <f>+E17</f>
        <v>10334248.74</v>
      </c>
      <c r="J17" s="269"/>
    </row>
    <row r="18" spans="2:10">
      <c r="B18" s="154"/>
      <c r="C18" s="64" t="s">
        <v>172</v>
      </c>
      <c r="D18" s="64"/>
      <c r="E18" s="275">
        <v>0</v>
      </c>
      <c r="F18" s="275">
        <v>0</v>
      </c>
      <c r="G18" s="275">
        <v>0</v>
      </c>
      <c r="H18" s="275">
        <v>0</v>
      </c>
      <c r="I18" s="274">
        <f>+E18</f>
        <v>0</v>
      </c>
      <c r="J18" s="269"/>
    </row>
    <row r="19" spans="2:10">
      <c r="B19" s="175"/>
      <c r="C19" s="271"/>
      <c r="D19" s="51"/>
      <c r="E19" s="272"/>
      <c r="F19" s="272"/>
      <c r="G19" s="272"/>
      <c r="H19" s="272"/>
      <c r="I19" s="272"/>
      <c r="J19" s="269"/>
    </row>
    <row r="20" spans="2:10">
      <c r="B20" s="175"/>
      <c r="C20" s="273" t="s">
        <v>173</v>
      </c>
      <c r="D20" s="273"/>
      <c r="E20" s="274">
        <v>0</v>
      </c>
      <c r="F20" s="274">
        <f>+F22+F23+F24</f>
        <v>1032742.63</v>
      </c>
      <c r="G20" s="274">
        <f>+G21</f>
        <v>0</v>
      </c>
      <c r="H20" s="274">
        <f>+H23</f>
        <v>0</v>
      </c>
      <c r="I20" s="276">
        <f>+F20+G20+H20</f>
        <v>1032742.63</v>
      </c>
      <c r="J20" s="269"/>
    </row>
    <row r="21" spans="2:10">
      <c r="B21" s="154"/>
      <c r="C21" s="64" t="s">
        <v>174</v>
      </c>
      <c r="D21" s="64"/>
      <c r="E21" s="275">
        <v>0</v>
      </c>
      <c r="F21" s="275">
        <v>0</v>
      </c>
      <c r="G21" s="275">
        <v>0</v>
      </c>
      <c r="H21" s="275">
        <v>0</v>
      </c>
      <c r="I21" s="274">
        <f>+G21</f>
        <v>0</v>
      </c>
      <c r="J21" s="269"/>
    </row>
    <row r="22" spans="2:10">
      <c r="B22" s="154"/>
      <c r="C22" s="64" t="s">
        <v>74</v>
      </c>
      <c r="D22" s="64"/>
      <c r="E22" s="275">
        <v>0</v>
      </c>
      <c r="F22" s="275">
        <v>1032742.63</v>
      </c>
      <c r="G22" s="275">
        <v>0</v>
      </c>
      <c r="H22" s="275">
        <v>0</v>
      </c>
      <c r="I22" s="274">
        <f>+F22</f>
        <v>1032742.63</v>
      </c>
      <c r="J22" s="269"/>
    </row>
    <row r="23" spans="2:10">
      <c r="B23" s="154"/>
      <c r="C23" s="64" t="s">
        <v>175</v>
      </c>
      <c r="D23" s="64"/>
      <c r="E23" s="275">
        <v>0</v>
      </c>
      <c r="F23" s="275">
        <v>0</v>
      </c>
      <c r="G23" s="275">
        <v>0</v>
      </c>
      <c r="H23" s="275">
        <v>0</v>
      </c>
      <c r="I23" s="274">
        <f>+F23+H23</f>
        <v>0</v>
      </c>
      <c r="J23" s="269"/>
    </row>
    <row r="24" spans="2:10">
      <c r="B24" s="154"/>
      <c r="C24" s="64" t="s">
        <v>72</v>
      </c>
      <c r="D24" s="64"/>
      <c r="E24" s="275">
        <v>0</v>
      </c>
      <c r="F24" s="275">
        <v>0</v>
      </c>
      <c r="G24" s="275">
        <v>0</v>
      </c>
      <c r="H24" s="275">
        <v>0</v>
      </c>
      <c r="I24" s="274">
        <f>+F24</f>
        <v>0</v>
      </c>
      <c r="J24" s="269"/>
    </row>
    <row r="25" spans="2:10">
      <c r="B25" s="175"/>
      <c r="C25" s="271"/>
      <c r="D25" s="51"/>
      <c r="E25" s="272"/>
      <c r="F25" s="272"/>
      <c r="G25" s="272"/>
      <c r="H25" s="272"/>
      <c r="I25" s="272"/>
      <c r="J25" s="269"/>
    </row>
    <row r="26" spans="2:10" ht="15.75" thickBot="1">
      <c r="B26" s="175"/>
      <c r="C26" s="277" t="s">
        <v>176</v>
      </c>
      <c r="D26" s="277"/>
      <c r="E26" s="278">
        <f>+E15</f>
        <v>10334248.74</v>
      </c>
      <c r="F26" s="278">
        <f>+F13+F20</f>
        <v>6937175.5999999996</v>
      </c>
      <c r="G26" s="278">
        <f>+G20</f>
        <v>0</v>
      </c>
      <c r="H26" s="278">
        <f>+H20</f>
        <v>0</v>
      </c>
      <c r="I26" s="278">
        <f>+E26+F26+G26+H26</f>
        <v>17271424.34</v>
      </c>
      <c r="J26" s="269"/>
    </row>
    <row r="27" spans="2:10">
      <c r="B27" s="154"/>
      <c r="C27" s="51"/>
      <c r="D27" s="28"/>
      <c r="E27" s="272"/>
      <c r="F27" s="272"/>
      <c r="G27" s="272"/>
      <c r="H27" s="272"/>
      <c r="I27" s="272"/>
      <c r="J27" s="269"/>
    </row>
    <row r="28" spans="2:10">
      <c r="B28" s="175"/>
      <c r="C28" s="273" t="s">
        <v>177</v>
      </c>
      <c r="D28" s="273"/>
      <c r="E28" s="274">
        <f>+E29+E30+E31</f>
        <v>0</v>
      </c>
      <c r="F28" s="274">
        <f>SUM(F29:F31)</f>
        <v>0</v>
      </c>
      <c r="G28" s="274">
        <f>SUM(G29:G31)</f>
        <v>0</v>
      </c>
      <c r="H28" s="274">
        <f>SUM(H29:H31)</f>
        <v>0</v>
      </c>
      <c r="I28" s="274">
        <f>+E28</f>
        <v>0</v>
      </c>
      <c r="J28" s="269"/>
    </row>
    <row r="29" spans="2:10">
      <c r="B29" s="154"/>
      <c r="C29" s="64" t="s">
        <v>38</v>
      </c>
      <c r="D29" s="64"/>
      <c r="E29" s="275">
        <v>0</v>
      </c>
      <c r="F29" s="275">
        <v>0</v>
      </c>
      <c r="G29" s="275">
        <v>0</v>
      </c>
      <c r="H29" s="275">
        <v>0</v>
      </c>
      <c r="I29" s="274">
        <f>+E29</f>
        <v>0</v>
      </c>
      <c r="J29" s="269"/>
    </row>
    <row r="30" spans="2:10">
      <c r="B30" s="154"/>
      <c r="C30" s="64" t="s">
        <v>78</v>
      </c>
      <c r="D30" s="64"/>
      <c r="E30" s="275">
        <v>0</v>
      </c>
      <c r="F30" s="275">
        <v>0</v>
      </c>
      <c r="G30" s="275">
        <v>0</v>
      </c>
      <c r="H30" s="275">
        <v>0</v>
      </c>
      <c r="I30" s="274">
        <f>+E30</f>
        <v>0</v>
      </c>
      <c r="J30" s="269"/>
    </row>
    <row r="31" spans="2:10">
      <c r="B31" s="154"/>
      <c r="C31" s="64" t="s">
        <v>172</v>
      </c>
      <c r="D31" s="64"/>
      <c r="E31" s="275">
        <v>0</v>
      </c>
      <c r="F31" s="275">
        <v>0</v>
      </c>
      <c r="G31" s="275">
        <v>0</v>
      </c>
      <c r="H31" s="275">
        <v>0</v>
      </c>
      <c r="I31" s="274">
        <f>+E31</f>
        <v>0</v>
      </c>
      <c r="J31" s="269"/>
    </row>
    <row r="32" spans="2:10">
      <c r="B32" s="175"/>
      <c r="C32" s="271"/>
      <c r="D32" s="51"/>
      <c r="E32" s="272"/>
      <c r="F32" s="272"/>
      <c r="G32" s="272"/>
      <c r="H32" s="272"/>
      <c r="I32" s="272"/>
      <c r="J32" s="269"/>
    </row>
    <row r="33" spans="2:11">
      <c r="B33" s="175" t="s">
        <v>133</v>
      </c>
      <c r="C33" s="273" t="s">
        <v>178</v>
      </c>
      <c r="D33" s="273"/>
      <c r="E33" s="274">
        <f>SUM(E34:E37)</f>
        <v>0</v>
      </c>
      <c r="F33" s="274">
        <f>+F35+F36+F37</f>
        <v>0</v>
      </c>
      <c r="G33" s="274">
        <f>+G34</f>
        <v>3461643.31</v>
      </c>
      <c r="H33" s="274">
        <f>SUM(H34:H37)</f>
        <v>0</v>
      </c>
      <c r="I33" s="274">
        <f>+F33+G33+H33</f>
        <v>3461643.31</v>
      </c>
      <c r="J33" s="269"/>
    </row>
    <row r="34" spans="2:11">
      <c r="B34" s="154"/>
      <c r="C34" s="64" t="s">
        <v>174</v>
      </c>
      <c r="D34" s="64"/>
      <c r="E34" s="275">
        <v>0</v>
      </c>
      <c r="F34" s="275">
        <v>0</v>
      </c>
      <c r="G34" s="275">
        <v>3461643.31</v>
      </c>
      <c r="H34" s="275">
        <v>0</v>
      </c>
      <c r="I34" s="274">
        <f>+G34</f>
        <v>3461643.31</v>
      </c>
      <c r="J34" s="269"/>
    </row>
    <row r="35" spans="2:11">
      <c r="B35" s="154"/>
      <c r="C35" s="64" t="s">
        <v>74</v>
      </c>
      <c r="D35" s="64"/>
      <c r="E35" s="275">
        <v>0</v>
      </c>
      <c r="F35" s="275">
        <v>0</v>
      </c>
      <c r="G35" s="275">
        <v>0</v>
      </c>
      <c r="H35" s="275">
        <v>0</v>
      </c>
      <c r="I35" s="274">
        <f>+F35</f>
        <v>0</v>
      </c>
      <c r="J35" s="269"/>
    </row>
    <row r="36" spans="2:11">
      <c r="B36" s="154"/>
      <c r="C36" s="64" t="s">
        <v>175</v>
      </c>
      <c r="D36" s="64"/>
      <c r="E36" s="275">
        <v>0</v>
      </c>
      <c r="F36" s="275">
        <v>0</v>
      </c>
      <c r="G36" s="275">
        <v>0</v>
      </c>
      <c r="H36" s="275">
        <v>0</v>
      </c>
      <c r="I36" s="274">
        <f>+F36+H36</f>
        <v>0</v>
      </c>
      <c r="J36" s="269"/>
    </row>
    <row r="37" spans="2:11">
      <c r="B37" s="154"/>
      <c r="C37" s="64" t="s">
        <v>72</v>
      </c>
      <c r="D37" s="64"/>
      <c r="E37" s="275">
        <v>0</v>
      </c>
      <c r="F37" s="275">
        <v>0</v>
      </c>
      <c r="G37" s="275">
        <v>0</v>
      </c>
      <c r="H37" s="275">
        <v>0</v>
      </c>
      <c r="I37" s="274">
        <f>+F37</f>
        <v>0</v>
      </c>
      <c r="J37" s="269"/>
    </row>
    <row r="38" spans="2:11">
      <c r="B38" s="175"/>
      <c r="C38" s="271"/>
      <c r="D38" s="51"/>
      <c r="E38" s="272"/>
      <c r="F38" s="272"/>
      <c r="G38" s="272"/>
      <c r="H38" s="272"/>
      <c r="I38" s="272"/>
      <c r="J38" s="269"/>
    </row>
    <row r="39" spans="2:11">
      <c r="B39" s="279"/>
      <c r="C39" s="280" t="s">
        <v>179</v>
      </c>
      <c r="D39" s="280"/>
      <c r="E39" s="281">
        <f>+E26+E28</f>
        <v>10334248.74</v>
      </c>
      <c r="F39" s="281">
        <f>+F26+F33</f>
        <v>6937175.5999999996</v>
      </c>
      <c r="G39" s="281">
        <f>G26+G33+G13</f>
        <v>3462893.61</v>
      </c>
      <c r="H39" s="281">
        <f>+H26+H33</f>
        <v>0</v>
      </c>
      <c r="I39" s="282">
        <f>SUM(E39:H39)</f>
        <v>20734317.949999999</v>
      </c>
      <c r="J39" s="283"/>
    </row>
    <row r="40" spans="2:11">
      <c r="B40" s="284"/>
      <c r="C40" s="284"/>
      <c r="D40" s="284"/>
      <c r="E40" s="284"/>
      <c r="F40" s="284"/>
      <c r="G40" s="284"/>
      <c r="H40" s="284"/>
      <c r="I40" s="284"/>
      <c r="J40" s="285"/>
    </row>
    <row r="41" spans="2:11">
      <c r="E41" s="286"/>
      <c r="F41" s="286"/>
      <c r="J41" s="27"/>
    </row>
    <row r="42" spans="2:11">
      <c r="B42" s="1"/>
      <c r="C42" s="70" t="s">
        <v>59</v>
      </c>
      <c r="D42" s="70"/>
      <c r="E42" s="70"/>
      <c r="F42" s="70"/>
      <c r="G42" s="70"/>
      <c r="H42" s="70"/>
      <c r="I42" s="70"/>
      <c r="J42" s="70"/>
      <c r="K42" s="28"/>
    </row>
    <row r="43" spans="2:11">
      <c r="B43" s="1"/>
      <c r="C43" s="28"/>
      <c r="D43" s="46"/>
      <c r="E43" s="136"/>
      <c r="F43" s="136"/>
      <c r="G43" s="1"/>
      <c r="H43" s="48"/>
      <c r="I43" s="46"/>
      <c r="J43" s="136"/>
      <c r="K43" s="136"/>
    </row>
    <row r="44" spans="2:11">
      <c r="B44" s="1"/>
      <c r="C44" s="28"/>
      <c r="D44" s="71"/>
      <c r="E44" s="71"/>
      <c r="F44" s="136"/>
      <c r="G44" s="1"/>
      <c r="H44" s="72"/>
      <c r="I44" s="72"/>
      <c r="J44" s="136"/>
      <c r="K44" s="136"/>
    </row>
    <row r="45" spans="2:11">
      <c r="B45" s="1"/>
      <c r="C45" s="50"/>
      <c r="D45" s="73" t="s">
        <v>62</v>
      </c>
      <c r="E45" s="73"/>
      <c r="F45" s="136"/>
      <c r="G45" s="136"/>
      <c r="H45" s="73" t="s">
        <v>64</v>
      </c>
      <c r="I45" s="73"/>
      <c r="J45" s="51"/>
      <c r="K45" s="136"/>
    </row>
    <row r="46" spans="2:11">
      <c r="B46" s="1"/>
      <c r="C46" s="52"/>
      <c r="D46" s="68" t="s">
        <v>63</v>
      </c>
      <c r="E46" s="68"/>
      <c r="F46" s="137"/>
      <c r="G46" s="137"/>
      <c r="H46" s="68" t="s">
        <v>65</v>
      </c>
      <c r="I46" s="68"/>
      <c r="J46" s="51"/>
      <c r="K46" s="136"/>
    </row>
    <row r="47" spans="2:11"/>
  </sheetData>
  <mergeCells count="35">
    <mergeCell ref="D45:E45"/>
    <mergeCell ref="H45:I45"/>
    <mergeCell ref="D46:E46"/>
    <mergeCell ref="H46:I46"/>
    <mergeCell ref="C35:D35"/>
    <mergeCell ref="C36:D36"/>
    <mergeCell ref="C37:D37"/>
    <mergeCell ref="C39:D39"/>
    <mergeCell ref="C42:J42"/>
    <mergeCell ref="D44:E44"/>
    <mergeCell ref="H44:I44"/>
    <mergeCell ref="C28:D28"/>
    <mergeCell ref="C29:D29"/>
    <mergeCell ref="C30:D30"/>
    <mergeCell ref="C31:D31"/>
    <mergeCell ref="C33:D33"/>
    <mergeCell ref="C34:D34"/>
    <mergeCell ref="C20:D20"/>
    <mergeCell ref="C21:D21"/>
    <mergeCell ref="C22:D22"/>
    <mergeCell ref="C23:D23"/>
    <mergeCell ref="C24:D24"/>
    <mergeCell ref="C26:D26"/>
    <mergeCell ref="C10:D10"/>
    <mergeCell ref="C13:D13"/>
    <mergeCell ref="C15:D15"/>
    <mergeCell ref="C16:D16"/>
    <mergeCell ref="C17:D17"/>
    <mergeCell ref="C18:D18"/>
    <mergeCell ref="D2:H2"/>
    <mergeCell ref="D3:H3"/>
    <mergeCell ref="D4:H4"/>
    <mergeCell ref="D5:H5"/>
    <mergeCell ref="D6:J6"/>
    <mergeCell ref="D7:H7"/>
  </mergeCells>
  <printOptions horizontalCentered="1" verticalCentered="1"/>
  <pageMargins left="0.31496062992125984" right="0.31496062992125984" top="0.35433070866141736" bottom="0.35433070866141736" header="0" footer="0"/>
  <pageSetup scale="7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0"/>
  <sheetViews>
    <sheetView workbookViewId="0"/>
  </sheetViews>
  <sheetFormatPr baseColWidth="10" defaultColWidth="0" defaultRowHeight="12" customHeight="1" zeroHeight="1"/>
  <cols>
    <col min="1" max="1" width="3.42578125" style="7" customWidth="1"/>
    <col min="2" max="3" width="3.7109375" style="7" customWidth="1"/>
    <col min="4" max="4" width="24" style="7" customWidth="1"/>
    <col min="5" max="5" width="22.85546875" style="7" customWidth="1"/>
    <col min="6" max="6" width="20.140625" style="7" customWidth="1"/>
    <col min="7" max="8" width="18.7109375" style="21" customWidth="1"/>
    <col min="9" max="9" width="7.7109375" style="7" customWidth="1"/>
    <col min="10" max="11" width="3.7109375" style="184" customWidth="1"/>
    <col min="12" max="16" width="18.7109375" style="184" customWidth="1"/>
    <col min="17" max="17" width="1.85546875" style="184" customWidth="1"/>
    <col min="18" max="18" width="3" style="184" customWidth="1"/>
    <col min="19" max="16384" width="0" style="184" hidden="1"/>
  </cols>
  <sheetData>
    <row r="1" spans="1:17"/>
    <row r="2" spans="1:17" s="1" customFormat="1">
      <c r="B2" s="2"/>
      <c r="C2" s="2"/>
      <c r="D2" s="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2"/>
      <c r="Q2" s="2"/>
    </row>
    <row r="3" spans="1:17">
      <c r="B3" s="2"/>
      <c r="C3" s="2"/>
      <c r="D3" s="2"/>
      <c r="E3" s="62" t="s">
        <v>180</v>
      </c>
      <c r="F3" s="62"/>
      <c r="G3" s="62"/>
      <c r="H3" s="62"/>
      <c r="I3" s="62"/>
      <c r="J3" s="62"/>
      <c r="K3" s="62"/>
      <c r="L3" s="62"/>
      <c r="M3" s="62"/>
      <c r="N3" s="62"/>
      <c r="O3" s="62"/>
      <c r="P3" s="2"/>
      <c r="Q3" s="2"/>
    </row>
    <row r="4" spans="1:17">
      <c r="B4" s="2"/>
      <c r="C4" s="2"/>
      <c r="D4" s="2"/>
      <c r="E4" s="62" t="s">
        <v>61</v>
      </c>
      <c r="F4" s="62"/>
      <c r="G4" s="62"/>
      <c r="H4" s="62"/>
      <c r="I4" s="62"/>
      <c r="J4" s="62"/>
      <c r="K4" s="62"/>
      <c r="L4" s="62"/>
      <c r="M4" s="62"/>
      <c r="N4" s="62"/>
      <c r="O4" s="62"/>
      <c r="P4" s="2"/>
      <c r="Q4" s="2"/>
    </row>
    <row r="5" spans="1:17">
      <c r="B5" s="2"/>
      <c r="C5" s="2"/>
      <c r="D5" s="2"/>
      <c r="E5" s="62" t="s">
        <v>1</v>
      </c>
      <c r="F5" s="62"/>
      <c r="G5" s="62"/>
      <c r="H5" s="62"/>
      <c r="I5" s="62"/>
      <c r="J5" s="62"/>
      <c r="K5" s="62"/>
      <c r="L5" s="62"/>
      <c r="M5" s="62"/>
      <c r="N5" s="62"/>
      <c r="O5" s="62"/>
      <c r="P5" s="2"/>
      <c r="Q5" s="2"/>
    </row>
    <row r="6" spans="1:17">
      <c r="C6" s="157"/>
      <c r="D6" s="287"/>
      <c r="E6" s="4"/>
      <c r="F6" s="4"/>
      <c r="G6" s="4"/>
      <c r="H6" s="4"/>
      <c r="I6" s="4"/>
      <c r="J6" s="4"/>
      <c r="K6" s="4"/>
      <c r="L6" s="4"/>
      <c r="M6" s="4"/>
      <c r="N6" s="4"/>
      <c r="O6" s="2"/>
      <c r="P6" s="1"/>
      <c r="Q6" s="1"/>
    </row>
    <row r="7" spans="1:17">
      <c r="A7" s="206"/>
      <c r="B7" s="208" t="s">
        <v>2</v>
      </c>
      <c r="C7" s="208"/>
      <c r="D7" s="208"/>
      <c r="E7" s="63" t="s">
        <v>60</v>
      </c>
      <c r="F7" s="63"/>
      <c r="G7" s="63"/>
      <c r="H7" s="63"/>
      <c r="I7" s="63"/>
      <c r="J7" s="63"/>
      <c r="K7" s="63"/>
      <c r="L7" s="63"/>
      <c r="M7" s="63"/>
      <c r="N7" s="63"/>
      <c r="O7" s="63"/>
      <c r="P7" s="205"/>
      <c r="Q7" s="1"/>
    </row>
    <row r="8" spans="1:17" s="1" customFormat="1">
      <c r="A8" s="7"/>
      <c r="B8" s="157"/>
      <c r="C8" s="157"/>
      <c r="D8" s="287"/>
      <c r="E8" s="157"/>
      <c r="F8" s="157"/>
      <c r="G8" s="288"/>
      <c r="H8" s="288"/>
      <c r="I8" s="287"/>
    </row>
    <row r="9" spans="1:17" s="1" customFormat="1">
      <c r="A9" s="7"/>
      <c r="B9" s="7"/>
      <c r="C9" s="289"/>
      <c r="D9" s="287"/>
      <c r="E9" s="289"/>
      <c r="F9" s="289"/>
      <c r="G9" s="290"/>
      <c r="H9" s="290"/>
      <c r="I9" s="287"/>
    </row>
    <row r="10" spans="1:17" s="1" customFormat="1">
      <c r="A10" s="291"/>
      <c r="B10" s="292" t="s">
        <v>3</v>
      </c>
      <c r="C10" s="293"/>
      <c r="D10" s="293"/>
      <c r="E10" s="293"/>
      <c r="F10" s="13"/>
      <c r="G10" s="294">
        <v>2016</v>
      </c>
      <c r="H10" s="294">
        <v>2015</v>
      </c>
      <c r="I10" s="295"/>
      <c r="J10" s="293" t="s">
        <v>3</v>
      </c>
      <c r="K10" s="293"/>
      <c r="L10" s="293"/>
      <c r="M10" s="293"/>
      <c r="N10" s="13"/>
      <c r="O10" s="294">
        <v>2016</v>
      </c>
      <c r="P10" s="294">
        <v>2015</v>
      </c>
      <c r="Q10" s="296"/>
    </row>
    <row r="11" spans="1:17" s="1" customFormat="1">
      <c r="A11" s="7"/>
      <c r="B11" s="15"/>
      <c r="C11" s="7"/>
      <c r="D11" s="16"/>
      <c r="E11" s="16"/>
      <c r="F11" s="16"/>
      <c r="G11" s="297"/>
      <c r="H11" s="297"/>
      <c r="I11" s="7"/>
      <c r="Q11" s="18"/>
    </row>
    <row r="12" spans="1:17" s="1" customFormat="1">
      <c r="A12" s="21"/>
      <c r="B12" s="154"/>
      <c r="C12" s="153"/>
      <c r="D12" s="153"/>
      <c r="E12" s="153"/>
      <c r="F12" s="153"/>
      <c r="G12" s="297"/>
      <c r="H12" s="297"/>
      <c r="I12" s="21"/>
      <c r="Q12" s="18"/>
    </row>
    <row r="13" spans="1:17">
      <c r="A13" s="21"/>
      <c r="B13" s="298" t="s">
        <v>181</v>
      </c>
      <c r="C13" s="299"/>
      <c r="D13" s="299"/>
      <c r="E13" s="299"/>
      <c r="F13" s="299"/>
      <c r="G13" s="297"/>
      <c r="H13" s="297"/>
      <c r="I13" s="21"/>
      <c r="J13" s="299" t="s">
        <v>182</v>
      </c>
      <c r="K13" s="299"/>
      <c r="L13" s="299"/>
      <c r="M13" s="299"/>
      <c r="N13" s="299"/>
      <c r="O13" s="300"/>
      <c r="P13" s="300"/>
      <c r="Q13" s="18"/>
    </row>
    <row r="14" spans="1:17">
      <c r="A14" s="21"/>
      <c r="B14" s="154"/>
      <c r="C14" s="153"/>
      <c r="D14" s="21"/>
      <c r="E14" s="153"/>
      <c r="F14" s="153"/>
      <c r="G14" s="297"/>
      <c r="H14" s="297"/>
      <c r="I14" s="21"/>
      <c r="J14" s="21"/>
      <c r="K14" s="153"/>
      <c r="L14" s="153"/>
      <c r="M14" s="153"/>
      <c r="N14" s="153"/>
      <c r="O14" s="300"/>
      <c r="P14" s="300"/>
      <c r="Q14" s="18"/>
    </row>
    <row r="15" spans="1:17">
      <c r="A15" s="21"/>
      <c r="B15" s="154"/>
      <c r="C15" s="299" t="s">
        <v>129</v>
      </c>
      <c r="D15" s="299"/>
      <c r="E15" s="299"/>
      <c r="F15" s="299"/>
      <c r="G15" s="301">
        <f>SUM(G16:G26)</f>
        <v>18176466.640000001</v>
      </c>
      <c r="H15" s="301">
        <f>SUM(H16:H26)</f>
        <v>61624725</v>
      </c>
      <c r="I15" s="21"/>
      <c r="J15" s="21"/>
      <c r="K15" s="299" t="s">
        <v>129</v>
      </c>
      <c r="L15" s="299"/>
      <c r="M15" s="299"/>
      <c r="N15" s="299"/>
      <c r="O15" s="301">
        <f>SUM(O16:O18)</f>
        <v>0</v>
      </c>
      <c r="P15" s="301">
        <f>SUM(P16:P18)</f>
        <v>4464858</v>
      </c>
      <c r="Q15" s="18"/>
    </row>
    <row r="16" spans="1:17">
      <c r="A16" s="21"/>
      <c r="B16" s="154"/>
      <c r="C16" s="153"/>
      <c r="D16" s="302" t="s">
        <v>8</v>
      </c>
      <c r="E16" s="302"/>
      <c r="F16" s="302"/>
      <c r="G16" s="303">
        <v>0</v>
      </c>
      <c r="H16" s="303">
        <v>0</v>
      </c>
      <c r="I16" s="21"/>
      <c r="J16" s="21"/>
      <c r="K16" s="1"/>
      <c r="L16" s="304" t="s">
        <v>95</v>
      </c>
      <c r="M16" s="304"/>
      <c r="N16" s="304"/>
      <c r="O16" s="303">
        <v>0</v>
      </c>
      <c r="P16" s="303">
        <v>0</v>
      </c>
      <c r="Q16" s="18"/>
    </row>
    <row r="17" spans="1:17">
      <c r="A17" s="21"/>
      <c r="B17" s="154"/>
      <c r="C17" s="153"/>
      <c r="D17" s="302" t="s">
        <v>183</v>
      </c>
      <c r="E17" s="302"/>
      <c r="F17" s="302"/>
      <c r="G17" s="303">
        <v>0</v>
      </c>
      <c r="H17" s="303">
        <v>0</v>
      </c>
      <c r="I17" s="21"/>
      <c r="J17" s="21"/>
      <c r="K17" s="1"/>
      <c r="L17" s="304" t="s">
        <v>93</v>
      </c>
      <c r="M17" s="304"/>
      <c r="N17" s="304"/>
      <c r="O17" s="303">
        <v>0</v>
      </c>
      <c r="P17" s="303">
        <v>4464858</v>
      </c>
      <c r="Q17" s="18"/>
    </row>
    <row r="18" spans="1:17">
      <c r="A18" s="21"/>
      <c r="B18" s="154"/>
      <c r="C18" s="305"/>
      <c r="D18" s="302" t="s">
        <v>184</v>
      </c>
      <c r="E18" s="302"/>
      <c r="F18" s="302"/>
      <c r="G18" s="303">
        <v>0</v>
      </c>
      <c r="H18" s="303">
        <v>0</v>
      </c>
      <c r="I18" s="21"/>
      <c r="J18" s="21"/>
      <c r="K18" s="297"/>
      <c r="L18" s="304" t="s">
        <v>185</v>
      </c>
      <c r="M18" s="304"/>
      <c r="N18" s="304"/>
      <c r="O18" s="303">
        <v>0</v>
      </c>
      <c r="P18" s="303">
        <v>0</v>
      </c>
      <c r="Q18" s="18"/>
    </row>
    <row r="19" spans="1:17">
      <c r="A19" s="21"/>
      <c r="B19" s="154"/>
      <c r="C19" s="305"/>
      <c r="D19" s="302" t="s">
        <v>14</v>
      </c>
      <c r="E19" s="302"/>
      <c r="F19" s="302"/>
      <c r="G19" s="303">
        <v>0</v>
      </c>
      <c r="H19" s="303">
        <v>0</v>
      </c>
      <c r="I19" s="21"/>
      <c r="J19" s="21"/>
      <c r="K19" s="297"/>
      <c r="L19" s="1"/>
      <c r="M19" s="1"/>
      <c r="N19" s="1"/>
      <c r="O19" s="1"/>
      <c r="P19" s="1"/>
      <c r="Q19" s="18"/>
    </row>
    <row r="20" spans="1:17">
      <c r="A20" s="21"/>
      <c r="B20" s="154"/>
      <c r="C20" s="305"/>
      <c r="D20" s="302" t="s">
        <v>15</v>
      </c>
      <c r="E20" s="302"/>
      <c r="F20" s="302"/>
      <c r="G20" s="303">
        <v>0</v>
      </c>
      <c r="H20" s="303">
        <v>0</v>
      </c>
      <c r="I20" s="21"/>
      <c r="J20" s="21"/>
      <c r="K20" s="299" t="s">
        <v>128</v>
      </c>
      <c r="L20" s="299"/>
      <c r="M20" s="299"/>
      <c r="N20" s="299"/>
      <c r="O20" s="301">
        <f>SUM(O21:O23)</f>
        <v>0</v>
      </c>
      <c r="P20" s="301">
        <f>SUM(P21:P23)</f>
        <v>4464858</v>
      </c>
      <c r="Q20" s="18"/>
    </row>
    <row r="21" spans="1:17">
      <c r="A21" s="21"/>
      <c r="B21" s="154"/>
      <c r="C21" s="305"/>
      <c r="D21" s="302" t="s">
        <v>17</v>
      </c>
      <c r="E21" s="302"/>
      <c r="F21" s="302"/>
      <c r="G21" s="303">
        <v>0</v>
      </c>
      <c r="H21" s="303">
        <v>0</v>
      </c>
      <c r="I21" s="21"/>
      <c r="J21" s="21"/>
      <c r="K21" s="297"/>
      <c r="L21" s="304" t="s">
        <v>95</v>
      </c>
      <c r="M21" s="304"/>
      <c r="N21" s="304"/>
      <c r="O21" s="303">
        <v>0</v>
      </c>
      <c r="P21" s="303">
        <v>0</v>
      </c>
      <c r="Q21" s="18"/>
    </row>
    <row r="22" spans="1:17">
      <c r="A22" s="21"/>
      <c r="B22" s="154"/>
      <c r="C22" s="305"/>
      <c r="D22" s="302" t="s">
        <v>19</v>
      </c>
      <c r="E22" s="302"/>
      <c r="F22" s="302"/>
      <c r="G22" s="303">
        <v>0</v>
      </c>
      <c r="H22" s="303">
        <v>0</v>
      </c>
      <c r="I22" s="21"/>
      <c r="J22" s="21"/>
      <c r="K22" s="153"/>
      <c r="L22" s="304" t="s">
        <v>93</v>
      </c>
      <c r="M22" s="304"/>
      <c r="N22" s="304"/>
      <c r="O22" s="303">
        <v>0</v>
      </c>
      <c r="P22" s="303">
        <v>4464858</v>
      </c>
      <c r="Q22" s="18"/>
    </row>
    <row r="23" spans="1:17" ht="26.25" customHeight="1">
      <c r="A23" s="21"/>
      <c r="B23" s="154"/>
      <c r="C23" s="305"/>
      <c r="D23" s="302" t="s">
        <v>21</v>
      </c>
      <c r="E23" s="302"/>
      <c r="F23" s="302"/>
      <c r="G23" s="303">
        <v>0</v>
      </c>
      <c r="H23" s="303">
        <v>0</v>
      </c>
      <c r="I23" s="21"/>
      <c r="J23" s="21"/>
      <c r="K23" s="1"/>
      <c r="L23" s="304" t="s">
        <v>186</v>
      </c>
      <c r="M23" s="304"/>
      <c r="N23" s="304"/>
      <c r="O23" s="303">
        <v>0</v>
      </c>
      <c r="P23" s="303">
        <v>0</v>
      </c>
      <c r="Q23" s="18"/>
    </row>
    <row r="24" spans="1:17">
      <c r="A24" s="21"/>
      <c r="B24" s="154"/>
      <c r="C24" s="153"/>
      <c r="D24" s="302" t="s">
        <v>26</v>
      </c>
      <c r="E24" s="302"/>
      <c r="F24" s="302"/>
      <c r="G24" s="303">
        <v>18176466.640000001</v>
      </c>
      <c r="H24" s="303">
        <v>61605934</v>
      </c>
      <c r="I24" s="21"/>
      <c r="J24" s="21"/>
      <c r="K24" s="297"/>
      <c r="L24" s="1"/>
      <c r="M24" s="1"/>
      <c r="N24" s="1"/>
      <c r="O24" s="1"/>
      <c r="P24" s="1"/>
      <c r="Q24" s="18"/>
    </row>
    <row r="25" spans="1:17">
      <c r="A25" s="21"/>
      <c r="B25" s="154"/>
      <c r="C25" s="305"/>
      <c r="D25" s="302" t="s">
        <v>187</v>
      </c>
      <c r="E25" s="302"/>
      <c r="F25" s="302"/>
      <c r="G25" s="303">
        <v>0</v>
      </c>
      <c r="H25" s="303">
        <v>0</v>
      </c>
      <c r="I25" s="21"/>
      <c r="J25" s="21"/>
      <c r="K25" s="299" t="s">
        <v>188</v>
      </c>
      <c r="L25" s="299"/>
      <c r="M25" s="299"/>
      <c r="N25" s="299"/>
      <c r="O25" s="301">
        <f>O15-O20</f>
        <v>0</v>
      </c>
      <c r="P25" s="301">
        <f>P15-P20</f>
        <v>0</v>
      </c>
      <c r="Q25" s="18"/>
    </row>
    <row r="26" spans="1:17">
      <c r="A26" s="21"/>
      <c r="B26" s="154"/>
      <c r="C26" s="153"/>
      <c r="D26" s="302" t="s">
        <v>189</v>
      </c>
      <c r="E26" s="302"/>
      <c r="F26" s="178"/>
      <c r="G26" s="303">
        <v>0</v>
      </c>
      <c r="H26" s="303">
        <v>18791</v>
      </c>
      <c r="I26" s="21"/>
      <c r="J26" s="21"/>
      <c r="K26" s="1"/>
      <c r="L26" s="1"/>
      <c r="M26" s="1"/>
      <c r="N26" s="1"/>
      <c r="O26" s="1"/>
      <c r="P26" s="1"/>
      <c r="Q26" s="18"/>
    </row>
    <row r="27" spans="1:17">
      <c r="A27" s="21"/>
      <c r="B27" s="154"/>
      <c r="C27" s="153"/>
      <c r="D27" s="21"/>
      <c r="E27" s="153"/>
      <c r="F27" s="153"/>
      <c r="G27" s="297"/>
      <c r="H27" s="297"/>
      <c r="I27" s="21"/>
      <c r="J27" s="1"/>
      <c r="K27" s="1"/>
      <c r="L27" s="1"/>
      <c r="M27" s="1"/>
      <c r="N27" s="1"/>
      <c r="O27" s="1"/>
      <c r="P27" s="1"/>
      <c r="Q27" s="18"/>
    </row>
    <row r="28" spans="1:17">
      <c r="A28" s="21"/>
      <c r="B28" s="154"/>
      <c r="C28" s="299" t="s">
        <v>128</v>
      </c>
      <c r="D28" s="299"/>
      <c r="E28" s="299"/>
      <c r="F28" s="299"/>
      <c r="G28" s="301">
        <f>SUM(G29:G44)</f>
        <v>15198608.75</v>
      </c>
      <c r="H28" s="301">
        <f>SUM(H29:H44)</f>
        <v>61605933</v>
      </c>
      <c r="I28" s="21"/>
      <c r="J28" s="299" t="s">
        <v>190</v>
      </c>
      <c r="K28" s="299"/>
      <c r="L28" s="299"/>
      <c r="M28" s="299"/>
      <c r="N28" s="299"/>
      <c r="O28" s="300"/>
      <c r="P28" s="300"/>
      <c r="Q28" s="18"/>
    </row>
    <row r="29" spans="1:17">
      <c r="A29" s="21"/>
      <c r="B29" s="154"/>
      <c r="C29" s="306"/>
      <c r="D29" s="302" t="s">
        <v>191</v>
      </c>
      <c r="E29" s="302"/>
      <c r="F29" s="302"/>
      <c r="G29" s="303">
        <v>5854141.8099999996</v>
      </c>
      <c r="H29" s="303">
        <v>25808988</v>
      </c>
      <c r="I29" s="21"/>
      <c r="J29" s="21"/>
      <c r="K29" s="153"/>
      <c r="L29" s="153"/>
      <c r="M29" s="153"/>
      <c r="N29" s="153"/>
      <c r="O29" s="300"/>
      <c r="P29" s="300"/>
      <c r="Q29" s="18"/>
    </row>
    <row r="30" spans="1:17">
      <c r="A30" s="21"/>
      <c r="B30" s="154"/>
      <c r="C30" s="306"/>
      <c r="D30" s="302" t="s">
        <v>11</v>
      </c>
      <c r="E30" s="302"/>
      <c r="F30" s="302"/>
      <c r="G30" s="303">
        <v>988088.92</v>
      </c>
      <c r="H30" s="303">
        <v>2564834</v>
      </c>
      <c r="I30" s="21"/>
      <c r="J30" s="1"/>
      <c r="K30" s="299" t="s">
        <v>129</v>
      </c>
      <c r="L30" s="299"/>
      <c r="M30" s="299"/>
      <c r="N30" s="299"/>
      <c r="O30" s="301">
        <f>O31+O34+O35</f>
        <v>0</v>
      </c>
      <c r="P30" s="301">
        <f>P31+P34+P35</f>
        <v>916093</v>
      </c>
      <c r="Q30" s="18"/>
    </row>
    <row r="31" spans="1:17">
      <c r="A31" s="21"/>
      <c r="B31" s="154"/>
      <c r="C31" s="306"/>
      <c r="D31" s="302" t="s">
        <v>13</v>
      </c>
      <c r="E31" s="302"/>
      <c r="F31" s="302"/>
      <c r="G31" s="303">
        <v>1116590.53</v>
      </c>
      <c r="H31" s="303">
        <v>6325332</v>
      </c>
      <c r="I31" s="21"/>
      <c r="J31" s="21"/>
      <c r="K31" s="1"/>
      <c r="L31" s="304" t="s">
        <v>192</v>
      </c>
      <c r="M31" s="304"/>
      <c r="N31" s="304"/>
      <c r="O31" s="303">
        <f>SUM(O32:O33)</f>
        <v>0</v>
      </c>
      <c r="P31" s="303">
        <f>SUM(P32:P33)</f>
        <v>0</v>
      </c>
      <c r="Q31" s="18"/>
    </row>
    <row r="32" spans="1:17">
      <c r="A32" s="21"/>
      <c r="B32" s="154"/>
      <c r="C32" s="153"/>
      <c r="D32" s="302" t="s">
        <v>18</v>
      </c>
      <c r="E32" s="302"/>
      <c r="F32" s="302"/>
      <c r="G32" s="303">
        <v>0</v>
      </c>
      <c r="H32" s="303">
        <v>0</v>
      </c>
      <c r="I32" s="21"/>
      <c r="J32" s="21"/>
      <c r="K32" s="306"/>
      <c r="L32" s="304" t="s">
        <v>193</v>
      </c>
      <c r="M32" s="304"/>
      <c r="N32" s="304"/>
      <c r="O32" s="303">
        <v>0</v>
      </c>
      <c r="P32" s="303">
        <v>0</v>
      </c>
      <c r="Q32" s="18"/>
    </row>
    <row r="33" spans="1:17">
      <c r="A33" s="21"/>
      <c r="B33" s="154"/>
      <c r="C33" s="306"/>
      <c r="D33" s="302" t="s">
        <v>194</v>
      </c>
      <c r="E33" s="302"/>
      <c r="F33" s="302"/>
      <c r="G33" s="303">
        <v>0</v>
      </c>
      <c r="H33" s="303">
        <v>0</v>
      </c>
      <c r="I33" s="21"/>
      <c r="J33" s="21"/>
      <c r="K33" s="306"/>
      <c r="L33" s="304" t="s">
        <v>195</v>
      </c>
      <c r="M33" s="304"/>
      <c r="N33" s="304"/>
      <c r="O33" s="303">
        <v>0</v>
      </c>
      <c r="P33" s="303">
        <v>0</v>
      </c>
      <c r="Q33" s="18"/>
    </row>
    <row r="34" spans="1:17" ht="15" customHeight="1">
      <c r="A34" s="21"/>
      <c r="B34" s="154"/>
      <c r="C34" s="306"/>
      <c r="D34" s="302" t="s">
        <v>196</v>
      </c>
      <c r="E34" s="302"/>
      <c r="F34" s="302"/>
      <c r="G34" s="303">
        <v>0</v>
      </c>
      <c r="H34" s="303">
        <v>0</v>
      </c>
      <c r="I34" s="21"/>
      <c r="J34" s="21"/>
      <c r="K34" s="306"/>
      <c r="L34" s="304" t="s">
        <v>197</v>
      </c>
      <c r="M34" s="304"/>
      <c r="N34" s="304"/>
      <c r="O34" s="303">
        <v>0</v>
      </c>
      <c r="P34" s="303">
        <v>916093</v>
      </c>
      <c r="Q34" s="18"/>
    </row>
    <row r="35" spans="1:17" ht="15" customHeight="1">
      <c r="A35" s="21"/>
      <c r="B35" s="154"/>
      <c r="C35" s="306"/>
      <c r="D35" s="302" t="s">
        <v>23</v>
      </c>
      <c r="E35" s="302"/>
      <c r="F35" s="302"/>
      <c r="G35" s="303">
        <v>6758554</v>
      </c>
      <c r="H35" s="303">
        <v>26906779</v>
      </c>
      <c r="I35" s="21"/>
      <c r="J35" s="21"/>
      <c r="K35" s="297"/>
      <c r="L35" s="304"/>
      <c r="M35" s="304"/>
      <c r="N35" s="304"/>
      <c r="O35" s="303"/>
      <c r="P35" s="303"/>
      <c r="Q35" s="18"/>
    </row>
    <row r="36" spans="1:17" ht="15" customHeight="1">
      <c r="A36" s="21"/>
      <c r="B36" s="154"/>
      <c r="C36" s="306"/>
      <c r="D36" s="302" t="s">
        <v>25</v>
      </c>
      <c r="E36" s="302"/>
      <c r="F36" s="302"/>
      <c r="G36" s="303">
        <v>0</v>
      </c>
      <c r="H36" s="303">
        <v>0</v>
      </c>
      <c r="I36" s="21"/>
      <c r="J36" s="21"/>
      <c r="K36" s="297"/>
      <c r="L36" s="1"/>
      <c r="M36" s="1"/>
      <c r="N36" s="1"/>
      <c r="O36" s="1"/>
      <c r="P36" s="1"/>
      <c r="Q36" s="18"/>
    </row>
    <row r="37" spans="1:17" ht="15" customHeight="1">
      <c r="A37" s="21"/>
      <c r="B37" s="154"/>
      <c r="C37" s="306"/>
      <c r="D37" s="302" t="s">
        <v>27</v>
      </c>
      <c r="E37" s="302"/>
      <c r="F37" s="302"/>
      <c r="G37" s="303">
        <v>0</v>
      </c>
      <c r="H37" s="303">
        <v>0</v>
      </c>
      <c r="I37" s="21"/>
      <c r="J37" s="21"/>
      <c r="K37" s="299" t="s">
        <v>128</v>
      </c>
      <c r="L37" s="299"/>
      <c r="M37" s="299"/>
      <c r="N37" s="299"/>
      <c r="O37" s="301">
        <f>O38+O41+O42</f>
        <v>0</v>
      </c>
      <c r="P37" s="301">
        <f>P38+P41+P42</f>
        <v>6252968</v>
      </c>
      <c r="Q37" s="18"/>
    </row>
    <row r="38" spans="1:17" ht="15" customHeight="1">
      <c r="A38" s="21"/>
      <c r="B38" s="154"/>
      <c r="C38" s="306"/>
      <c r="D38" s="302" t="s">
        <v>29</v>
      </c>
      <c r="E38" s="302"/>
      <c r="F38" s="302"/>
      <c r="G38" s="303">
        <v>0</v>
      </c>
      <c r="H38" s="303">
        <v>0</v>
      </c>
      <c r="I38" s="21"/>
      <c r="J38" s="1"/>
      <c r="K38" s="1"/>
      <c r="L38" s="304" t="s">
        <v>198</v>
      </c>
      <c r="M38" s="304"/>
      <c r="N38" s="304"/>
      <c r="O38" s="303">
        <f>SUM(O39:O40)</f>
        <v>0</v>
      </c>
      <c r="P38" s="303">
        <f>SUM(P39:P40)</f>
        <v>0</v>
      </c>
      <c r="Q38" s="18"/>
    </row>
    <row r="39" spans="1:17" ht="15" customHeight="1">
      <c r="A39" s="21"/>
      <c r="B39" s="154"/>
      <c r="C39" s="306"/>
      <c r="D39" s="302" t="s">
        <v>30</v>
      </c>
      <c r="E39" s="302"/>
      <c r="F39" s="302"/>
      <c r="G39" s="303">
        <v>0</v>
      </c>
      <c r="H39" s="303">
        <v>0</v>
      </c>
      <c r="I39" s="21"/>
      <c r="J39" s="21"/>
      <c r="K39" s="1"/>
      <c r="L39" s="304" t="s">
        <v>193</v>
      </c>
      <c r="M39" s="304"/>
      <c r="N39" s="304"/>
      <c r="O39" s="303">
        <v>0</v>
      </c>
      <c r="P39" s="303">
        <v>0</v>
      </c>
      <c r="Q39" s="18"/>
    </row>
    <row r="40" spans="1:17" ht="15" customHeight="1">
      <c r="A40" s="21"/>
      <c r="B40" s="154"/>
      <c r="C40" s="306"/>
      <c r="D40" s="302" t="s">
        <v>32</v>
      </c>
      <c r="E40" s="302"/>
      <c r="F40" s="302"/>
      <c r="G40" s="303">
        <v>0</v>
      </c>
      <c r="H40" s="303">
        <v>0</v>
      </c>
      <c r="I40" s="21"/>
      <c r="J40" s="21"/>
      <c r="K40" s="306"/>
      <c r="L40" s="304" t="s">
        <v>195</v>
      </c>
      <c r="M40" s="304"/>
      <c r="N40" s="304"/>
      <c r="O40" s="303">
        <v>0</v>
      </c>
      <c r="P40" s="303">
        <v>0</v>
      </c>
      <c r="Q40" s="18"/>
    </row>
    <row r="41" spans="1:17" ht="15" customHeight="1">
      <c r="A41" s="21"/>
      <c r="B41" s="154"/>
      <c r="C41" s="306"/>
      <c r="D41" s="302" t="s">
        <v>199</v>
      </c>
      <c r="E41" s="302"/>
      <c r="F41" s="302"/>
      <c r="G41" s="303">
        <v>0</v>
      </c>
      <c r="H41" s="303">
        <v>0</v>
      </c>
      <c r="I41" s="21"/>
      <c r="J41" s="21"/>
      <c r="K41" s="306"/>
      <c r="L41" s="304" t="s">
        <v>200</v>
      </c>
      <c r="M41" s="304"/>
      <c r="N41" s="304"/>
      <c r="O41" s="303">
        <v>0</v>
      </c>
      <c r="P41" s="303">
        <v>6252968</v>
      </c>
      <c r="Q41" s="18"/>
    </row>
    <row r="42" spans="1:17" ht="15" customHeight="1">
      <c r="A42" s="21"/>
      <c r="B42" s="154"/>
      <c r="C42" s="153"/>
      <c r="D42" s="302" t="s">
        <v>171</v>
      </c>
      <c r="E42" s="302"/>
      <c r="F42" s="302"/>
      <c r="G42" s="303">
        <v>0</v>
      </c>
      <c r="H42" s="303">
        <v>0</v>
      </c>
      <c r="I42" s="21"/>
      <c r="J42" s="21"/>
      <c r="K42" s="306"/>
      <c r="L42" s="304"/>
      <c r="M42" s="304"/>
      <c r="N42" s="304"/>
      <c r="O42" s="303"/>
      <c r="P42" s="303"/>
      <c r="Q42" s="18"/>
    </row>
    <row r="43" spans="1:17" ht="15" customHeight="1">
      <c r="A43" s="21"/>
      <c r="B43" s="154"/>
      <c r="C43" s="306"/>
      <c r="D43" s="302" t="s">
        <v>40</v>
      </c>
      <c r="E43" s="302"/>
      <c r="F43" s="302"/>
      <c r="G43" s="303">
        <v>0</v>
      </c>
      <c r="H43" s="303">
        <v>0</v>
      </c>
      <c r="I43" s="21"/>
      <c r="J43" s="21"/>
      <c r="K43" s="297"/>
      <c r="L43" s="1"/>
      <c r="M43" s="1"/>
      <c r="N43" s="1"/>
      <c r="O43" s="1"/>
      <c r="P43" s="1"/>
      <c r="Q43" s="18"/>
    </row>
    <row r="44" spans="1:17" ht="15" customHeight="1">
      <c r="A44" s="21"/>
      <c r="B44" s="154"/>
      <c r="C44" s="306"/>
      <c r="D44" s="302" t="s">
        <v>201</v>
      </c>
      <c r="E44" s="302"/>
      <c r="F44" s="302"/>
      <c r="G44" s="303">
        <v>481233.49</v>
      </c>
      <c r="H44" s="303">
        <v>0</v>
      </c>
      <c r="I44" s="21"/>
      <c r="J44" s="21"/>
      <c r="K44" s="299" t="s">
        <v>202</v>
      </c>
      <c r="L44" s="299"/>
      <c r="M44" s="299"/>
      <c r="N44" s="299"/>
      <c r="O44" s="301">
        <f>O30-O37</f>
        <v>0</v>
      </c>
      <c r="P44" s="301">
        <f>P30-P37</f>
        <v>-5336875</v>
      </c>
      <c r="Q44" s="18"/>
    </row>
    <row r="45" spans="1:17" ht="15" customHeight="1">
      <c r="A45" s="21"/>
      <c r="B45" s="154"/>
      <c r="C45" s="306"/>
      <c r="D45" s="1"/>
      <c r="E45" s="1"/>
      <c r="F45" s="1"/>
      <c r="G45" s="1"/>
      <c r="H45" s="1"/>
      <c r="I45" s="21"/>
      <c r="J45" s="21"/>
      <c r="K45" s="297"/>
      <c r="L45" s="297"/>
      <c r="M45" s="297"/>
      <c r="N45" s="297"/>
      <c r="O45" s="300"/>
      <c r="P45" s="300"/>
      <c r="Q45" s="18"/>
    </row>
    <row r="46" spans="1:17" ht="17.25" customHeight="1">
      <c r="A46" s="21"/>
      <c r="B46" s="154"/>
      <c r="C46" s="153"/>
      <c r="D46" s="21"/>
      <c r="E46" s="153"/>
      <c r="F46" s="153"/>
      <c r="G46" s="297"/>
      <c r="H46" s="297"/>
      <c r="I46" s="21"/>
      <c r="J46" s="21"/>
      <c r="K46" s="297"/>
      <c r="L46" s="297"/>
      <c r="M46" s="297"/>
      <c r="N46" s="297"/>
      <c r="O46" s="300"/>
      <c r="P46" s="300"/>
      <c r="Q46" s="18"/>
    </row>
    <row r="47" spans="1:17" s="312" customFormat="1" ht="25.5" customHeight="1">
      <c r="A47" s="307"/>
      <c r="B47" s="308"/>
      <c r="C47" s="299" t="s">
        <v>203</v>
      </c>
      <c r="D47" s="299"/>
      <c r="E47" s="299"/>
      <c r="F47" s="299"/>
      <c r="G47" s="309">
        <f>G15-G28</f>
        <v>2977857.8900000006</v>
      </c>
      <c r="H47" s="309">
        <f>H15-H28</f>
        <v>18792</v>
      </c>
      <c r="I47" s="307"/>
      <c r="J47" s="310" t="s">
        <v>204</v>
      </c>
      <c r="K47" s="310"/>
      <c r="L47" s="310"/>
      <c r="M47" s="310"/>
      <c r="N47" s="310"/>
      <c r="O47" s="309">
        <f>G47+O25+O44</f>
        <v>2977857.8900000006</v>
      </c>
      <c r="P47" s="309">
        <f>H47+P25+P44</f>
        <v>-5318083</v>
      </c>
      <c r="Q47" s="311"/>
    </row>
    <row r="48" spans="1:17" s="312" customFormat="1" ht="25.5" customHeight="1">
      <c r="A48" s="307"/>
      <c r="B48" s="308"/>
      <c r="C48" s="306"/>
      <c r="D48" s="306"/>
      <c r="E48" s="306"/>
      <c r="F48" s="306"/>
      <c r="G48" s="309"/>
      <c r="H48" s="309"/>
      <c r="I48" s="307"/>
      <c r="J48" s="313"/>
      <c r="K48" s="313"/>
      <c r="L48" s="313"/>
      <c r="M48" s="313"/>
      <c r="N48" s="313"/>
      <c r="O48" s="309"/>
      <c r="P48" s="309"/>
      <c r="Q48" s="311"/>
    </row>
    <row r="49" spans="1:17" s="312" customFormat="1">
      <c r="A49" s="307"/>
      <c r="B49" s="308"/>
      <c r="C49" s="306"/>
      <c r="D49" s="306"/>
      <c r="E49" s="306"/>
      <c r="F49" s="306"/>
      <c r="G49" s="309"/>
      <c r="H49" s="309"/>
      <c r="I49" s="307"/>
      <c r="J49" s="310" t="s">
        <v>205</v>
      </c>
      <c r="K49" s="310"/>
      <c r="L49" s="310"/>
      <c r="M49" s="310"/>
      <c r="N49" s="310"/>
      <c r="O49" s="314">
        <v>3738237.04</v>
      </c>
      <c r="P49" s="314">
        <v>9056320</v>
      </c>
      <c r="Q49" s="311"/>
    </row>
    <row r="50" spans="1:17" s="312" customFormat="1">
      <c r="A50" s="307"/>
      <c r="B50" s="308"/>
      <c r="C50" s="306"/>
      <c r="D50" s="306"/>
      <c r="E50" s="306"/>
      <c r="F50" s="306"/>
      <c r="G50" s="309"/>
      <c r="H50" s="309"/>
      <c r="I50" s="307"/>
      <c r="J50" s="310" t="s">
        <v>206</v>
      </c>
      <c r="K50" s="310"/>
      <c r="L50" s="310"/>
      <c r="M50" s="310"/>
      <c r="N50" s="310"/>
      <c r="O50" s="315">
        <f>+O47+O49</f>
        <v>6716094.9300000006</v>
      </c>
      <c r="P50" s="315">
        <f>+P47+P49</f>
        <v>3738237</v>
      </c>
      <c r="Q50" s="311"/>
    </row>
    <row r="51" spans="1:17" s="312" customFormat="1" ht="9.75" customHeight="1">
      <c r="A51" s="307"/>
      <c r="B51" s="308"/>
      <c r="C51" s="306"/>
      <c r="D51" s="306"/>
      <c r="E51" s="306"/>
      <c r="F51" s="306"/>
      <c r="G51" s="309"/>
      <c r="H51" s="309"/>
      <c r="I51" s="307"/>
      <c r="J51" s="313"/>
      <c r="K51" s="313"/>
      <c r="L51" s="313"/>
      <c r="M51" s="313"/>
      <c r="N51" s="313"/>
      <c r="O51" s="309"/>
      <c r="P51" s="309"/>
      <c r="Q51" s="311"/>
    </row>
    <row r="52" spans="1:17" ht="6" customHeight="1">
      <c r="A52" s="21"/>
      <c r="B52" s="316"/>
      <c r="C52" s="317"/>
      <c r="D52" s="317"/>
      <c r="E52" s="317"/>
      <c r="F52" s="317"/>
      <c r="G52" s="318"/>
      <c r="H52" s="318"/>
      <c r="I52" s="145"/>
      <c r="J52" s="38"/>
      <c r="K52" s="38"/>
      <c r="L52" s="38"/>
      <c r="M52" s="38"/>
      <c r="N52" s="38"/>
      <c r="O52" s="38"/>
      <c r="P52" s="38"/>
      <c r="Q52" s="40"/>
    </row>
    <row r="53" spans="1:17" ht="6" customHeight="1">
      <c r="A53" s="21"/>
      <c r="I53" s="21"/>
      <c r="J53" s="21"/>
      <c r="K53" s="297"/>
      <c r="L53" s="297"/>
      <c r="M53" s="297"/>
      <c r="N53" s="297"/>
      <c r="O53" s="300"/>
      <c r="P53" s="300"/>
      <c r="Q53" s="1"/>
    </row>
    <row r="54" spans="1:17" ht="6" customHeight="1">
      <c r="A54" s="21"/>
      <c r="I54" s="21"/>
      <c r="J54" s="1"/>
      <c r="K54" s="1"/>
      <c r="L54" s="1"/>
      <c r="M54" s="1"/>
      <c r="N54" s="1"/>
      <c r="O54" s="1"/>
      <c r="P54" s="1"/>
      <c r="Q54" s="1"/>
    </row>
    <row r="55" spans="1:17" ht="15" customHeight="1">
      <c r="A55" s="1"/>
      <c r="B55" s="28" t="s">
        <v>59</v>
      </c>
      <c r="C55" s="28"/>
      <c r="D55" s="28"/>
      <c r="E55" s="28"/>
      <c r="F55" s="28"/>
      <c r="G55" s="28"/>
      <c r="H55" s="28"/>
      <c r="I55" s="28"/>
      <c r="J55" s="28"/>
      <c r="K55" s="1"/>
      <c r="L55" s="1"/>
      <c r="M55" s="1"/>
      <c r="N55" s="1"/>
      <c r="O55" s="1"/>
      <c r="P55" s="1"/>
      <c r="Q55" s="1"/>
    </row>
    <row r="56" spans="1:17" ht="9.75" customHeight="1">
      <c r="A56" s="1"/>
      <c r="B56" s="28"/>
      <c r="C56" s="46"/>
      <c r="D56" s="136"/>
      <c r="E56" s="136"/>
      <c r="F56" s="1"/>
      <c r="G56" s="48"/>
      <c r="H56" s="46"/>
      <c r="I56" s="136"/>
      <c r="J56" s="136"/>
      <c r="K56" s="1"/>
      <c r="L56" s="1"/>
      <c r="M56" s="1"/>
      <c r="N56" s="1"/>
      <c r="O56" s="1"/>
      <c r="P56" s="1"/>
      <c r="Q56" s="1"/>
    </row>
    <row r="57" spans="1:17" ht="40.5" customHeight="1">
      <c r="A57" s="1"/>
      <c r="B57" s="28"/>
      <c r="C57" s="46"/>
      <c r="D57" s="319"/>
      <c r="E57" s="319"/>
      <c r="F57" s="319"/>
      <c r="G57" s="319"/>
      <c r="H57" s="46"/>
      <c r="I57" s="136"/>
      <c r="J57" s="136"/>
      <c r="K57" s="1"/>
      <c r="L57" s="164"/>
      <c r="M57" s="164"/>
      <c r="N57" s="164"/>
      <c r="O57" s="164"/>
      <c r="P57" s="1"/>
      <c r="Q57" s="1"/>
    </row>
    <row r="58" spans="1:17" ht="14.1" customHeight="1">
      <c r="A58" s="1"/>
      <c r="B58" s="50"/>
      <c r="C58" s="1"/>
      <c r="D58" s="73" t="s">
        <v>62</v>
      </c>
      <c r="E58" s="73"/>
      <c r="F58" s="73"/>
      <c r="G58" s="73"/>
      <c r="H58" s="1"/>
      <c r="I58" s="51"/>
      <c r="J58" s="1"/>
      <c r="K58" s="7"/>
      <c r="L58" s="73" t="s">
        <v>64</v>
      </c>
      <c r="M58" s="73"/>
      <c r="N58" s="73"/>
      <c r="O58" s="73"/>
      <c r="P58" s="1"/>
      <c r="Q58" s="1"/>
    </row>
    <row r="59" spans="1:17" ht="14.1" customHeight="1">
      <c r="A59" s="1"/>
      <c r="B59" s="52"/>
      <c r="C59" s="1"/>
      <c r="D59" s="68" t="s">
        <v>63</v>
      </c>
      <c r="E59" s="68"/>
      <c r="F59" s="68"/>
      <c r="G59" s="68"/>
      <c r="H59" s="1"/>
      <c r="I59" s="51"/>
      <c r="J59" s="1"/>
      <c r="L59" s="68" t="s">
        <v>65</v>
      </c>
      <c r="M59" s="68"/>
      <c r="N59" s="68"/>
      <c r="O59" s="68"/>
      <c r="P59" s="1"/>
      <c r="Q59" s="1"/>
    </row>
    <row r="60" spans="1:17"/>
  </sheetData>
  <mergeCells count="72">
    <mergeCell ref="D59:G59"/>
    <mergeCell ref="L59:O59"/>
    <mergeCell ref="J49:N49"/>
    <mergeCell ref="J50:N50"/>
    <mergeCell ref="D57:G57"/>
    <mergeCell ref="L57:O57"/>
    <mergeCell ref="D58:G58"/>
    <mergeCell ref="L58:O58"/>
    <mergeCell ref="D42:F42"/>
    <mergeCell ref="L42:N42"/>
    <mergeCell ref="D43:F43"/>
    <mergeCell ref="D44:F44"/>
    <mergeCell ref="K44:N44"/>
    <mergeCell ref="C47:F47"/>
    <mergeCell ref="J47:N47"/>
    <mergeCell ref="D39:F39"/>
    <mergeCell ref="L39:N39"/>
    <mergeCell ref="D40:F40"/>
    <mergeCell ref="L40:N40"/>
    <mergeCell ref="D41:F41"/>
    <mergeCell ref="L41:N41"/>
    <mergeCell ref="D35:F35"/>
    <mergeCell ref="L35:N35"/>
    <mergeCell ref="D36:F36"/>
    <mergeCell ref="D37:F37"/>
    <mergeCell ref="K37:N37"/>
    <mergeCell ref="D38:F38"/>
    <mergeCell ref="L38:N38"/>
    <mergeCell ref="D32:F32"/>
    <mergeCell ref="L32:N32"/>
    <mergeCell ref="D33:F33"/>
    <mergeCell ref="L33:N33"/>
    <mergeCell ref="D34:F34"/>
    <mergeCell ref="L34:N34"/>
    <mergeCell ref="C28:F28"/>
    <mergeCell ref="J28:N28"/>
    <mergeCell ref="D29:F29"/>
    <mergeCell ref="D30:F30"/>
    <mergeCell ref="K30:N30"/>
    <mergeCell ref="D31:F31"/>
    <mergeCell ref="L31:N31"/>
    <mergeCell ref="D23:F23"/>
    <mergeCell ref="L23:N23"/>
    <mergeCell ref="D24:F24"/>
    <mergeCell ref="D25:F25"/>
    <mergeCell ref="K25:N25"/>
    <mergeCell ref="D26:E26"/>
    <mergeCell ref="D19:F19"/>
    <mergeCell ref="D20:F20"/>
    <mergeCell ref="K20:N20"/>
    <mergeCell ref="D21:F21"/>
    <mergeCell ref="L21:N21"/>
    <mergeCell ref="D22:F22"/>
    <mergeCell ref="L22:N22"/>
    <mergeCell ref="D16:F16"/>
    <mergeCell ref="L16:N16"/>
    <mergeCell ref="D17:F17"/>
    <mergeCell ref="L17:N17"/>
    <mergeCell ref="D18:F18"/>
    <mergeCell ref="L18:N18"/>
    <mergeCell ref="B10:E10"/>
    <mergeCell ref="J10:M10"/>
    <mergeCell ref="B13:F13"/>
    <mergeCell ref="J13:N13"/>
    <mergeCell ref="C15:F15"/>
    <mergeCell ref="K15:N15"/>
    <mergeCell ref="E2:O2"/>
    <mergeCell ref="E3:O3"/>
    <mergeCell ref="E4:O4"/>
    <mergeCell ref="E5:O5"/>
    <mergeCell ref="B7:D7"/>
    <mergeCell ref="E7:O7"/>
  </mergeCells>
  <printOptions horizontalCentered="1" verticalCentered="1"/>
  <pageMargins left="0.31496062992125984" right="0.31496062992125984" top="0.35433070866141736" bottom="0.35433070866141736" header="0" footer="0"/>
  <pageSetup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3:J65536"/>
  <sheetViews>
    <sheetView showGridLines="0" zoomScale="75" workbookViewId="0">
      <selection activeCell="G12" sqref="G12"/>
    </sheetView>
  </sheetViews>
  <sheetFormatPr baseColWidth="10" defaultColWidth="0" defaultRowHeight="15"/>
  <cols>
    <col min="1" max="3" width="11.42578125" customWidth="1"/>
    <col min="4" max="4" width="36" customWidth="1"/>
    <col min="5" max="10" width="21" customWidth="1"/>
    <col min="11" max="11" width="11.42578125" customWidth="1"/>
  </cols>
  <sheetData>
    <row r="3" spans="2:10">
      <c r="B3" s="320"/>
      <c r="C3" s="321"/>
      <c r="D3" s="321"/>
      <c r="E3" s="321"/>
      <c r="F3" s="321"/>
      <c r="G3" s="321"/>
      <c r="H3" s="321"/>
      <c r="I3" s="321"/>
      <c r="J3" s="322"/>
    </row>
    <row r="4" spans="2:10">
      <c r="B4" s="323" t="s">
        <v>60</v>
      </c>
      <c r="C4" s="324"/>
      <c r="D4" s="324"/>
      <c r="E4" s="324"/>
      <c r="F4" s="324"/>
      <c r="G4" s="324"/>
      <c r="H4" s="324"/>
      <c r="I4" s="324"/>
      <c r="J4" s="325"/>
    </row>
    <row r="5" spans="2:10">
      <c r="B5" s="326" t="s">
        <v>207</v>
      </c>
      <c r="C5" s="327"/>
      <c r="D5" s="327"/>
      <c r="E5" s="327"/>
      <c r="F5" s="327"/>
      <c r="G5" s="327"/>
      <c r="H5" s="327"/>
      <c r="I5" s="327"/>
      <c r="J5" s="328"/>
    </row>
    <row r="6" spans="2:10">
      <c r="B6" s="329" t="s">
        <v>130</v>
      </c>
      <c r="C6" s="330"/>
      <c r="D6" s="330"/>
      <c r="E6" s="330"/>
      <c r="F6" s="330"/>
      <c r="G6" s="330"/>
      <c r="H6" s="330"/>
      <c r="I6" s="330"/>
      <c r="J6" s="331"/>
    </row>
    <row r="7" spans="2:10">
      <c r="B7" s="332"/>
      <c r="C7" s="332"/>
      <c r="D7" s="332"/>
      <c r="E7" s="333"/>
      <c r="F7" s="334"/>
      <c r="G7" s="334"/>
      <c r="H7" s="334"/>
      <c r="I7" s="334"/>
      <c r="J7" s="334"/>
    </row>
    <row r="8" spans="2:10">
      <c r="B8" s="335" t="s">
        <v>208</v>
      </c>
      <c r="C8" s="336"/>
      <c r="D8" s="336"/>
      <c r="E8" s="337" t="s">
        <v>209</v>
      </c>
      <c r="F8" s="338"/>
      <c r="G8" s="338"/>
      <c r="H8" s="338"/>
      <c r="I8" s="339"/>
      <c r="J8" s="340" t="s">
        <v>210</v>
      </c>
    </row>
    <row r="9" spans="2:10" ht="24.75">
      <c r="B9" s="336"/>
      <c r="C9" s="336"/>
      <c r="D9" s="336"/>
      <c r="E9" s="341" t="s">
        <v>211</v>
      </c>
      <c r="F9" s="342" t="s">
        <v>212</v>
      </c>
      <c r="G9" s="341" t="s">
        <v>213</v>
      </c>
      <c r="H9" s="341" t="s">
        <v>214</v>
      </c>
      <c r="I9" s="341" t="s">
        <v>215</v>
      </c>
      <c r="J9" s="340"/>
    </row>
    <row r="10" spans="2:10">
      <c r="B10" s="343"/>
      <c r="C10" s="343"/>
      <c r="D10" s="343"/>
      <c r="E10" s="344" t="s">
        <v>216</v>
      </c>
      <c r="F10" s="344" t="s">
        <v>217</v>
      </c>
      <c r="G10" s="344" t="s">
        <v>218</v>
      </c>
      <c r="H10" s="344" t="s">
        <v>219</v>
      </c>
      <c r="I10" s="344" t="s">
        <v>220</v>
      </c>
      <c r="J10" s="344" t="s">
        <v>221</v>
      </c>
    </row>
    <row r="11" spans="2:10">
      <c r="B11" s="345"/>
      <c r="C11" s="346"/>
      <c r="D11" s="347"/>
      <c r="E11" s="348"/>
      <c r="F11" s="349"/>
      <c r="G11" s="349"/>
      <c r="H11" s="349"/>
      <c r="I11" s="349"/>
      <c r="J11" s="349"/>
    </row>
    <row r="12" spans="2:10">
      <c r="B12" s="350" t="s">
        <v>8</v>
      </c>
      <c r="C12" s="351"/>
      <c r="D12" s="352"/>
      <c r="E12" s="353">
        <v>0</v>
      </c>
      <c r="F12" s="353">
        <v>0</v>
      </c>
      <c r="G12" s="354">
        <f>E12+F12</f>
        <v>0</v>
      </c>
      <c r="H12" s="353">
        <v>0</v>
      </c>
      <c r="I12" s="353">
        <v>0</v>
      </c>
      <c r="J12" s="354">
        <f>I12-E12</f>
        <v>0</v>
      </c>
    </row>
    <row r="13" spans="2:10">
      <c r="B13" s="350" t="s">
        <v>183</v>
      </c>
      <c r="C13" s="351"/>
      <c r="D13" s="352"/>
      <c r="E13" s="353">
        <v>0</v>
      </c>
      <c r="F13" s="353">
        <v>0</v>
      </c>
      <c r="G13" s="354">
        <f>E13+F13</f>
        <v>0</v>
      </c>
      <c r="H13" s="353">
        <v>0</v>
      </c>
      <c r="I13" s="353">
        <v>0</v>
      </c>
      <c r="J13" s="354">
        <f>I13-E13</f>
        <v>0</v>
      </c>
    </row>
    <row r="14" spans="2:10">
      <c r="B14" s="350" t="s">
        <v>12</v>
      </c>
      <c r="C14" s="351"/>
      <c r="D14" s="352"/>
      <c r="E14" s="353">
        <v>0</v>
      </c>
      <c r="F14" s="353">
        <v>0</v>
      </c>
      <c r="G14" s="354">
        <f>E14+F14</f>
        <v>0</v>
      </c>
      <c r="H14" s="353">
        <v>0</v>
      </c>
      <c r="I14" s="353">
        <v>0</v>
      </c>
      <c r="J14" s="354">
        <f>I14-E14</f>
        <v>0</v>
      </c>
    </row>
    <row r="15" spans="2:10">
      <c r="B15" s="350" t="s">
        <v>14</v>
      </c>
      <c r="C15" s="351"/>
      <c r="D15" s="352"/>
      <c r="E15" s="353">
        <v>0</v>
      </c>
      <c r="F15" s="353">
        <v>0</v>
      </c>
      <c r="G15" s="354">
        <f>E15+F15</f>
        <v>0</v>
      </c>
      <c r="H15" s="353">
        <v>0</v>
      </c>
      <c r="I15" s="353">
        <v>0</v>
      </c>
      <c r="J15" s="354">
        <f>I15-E15</f>
        <v>0</v>
      </c>
    </row>
    <row r="16" spans="2:10">
      <c r="B16" s="350" t="s">
        <v>222</v>
      </c>
      <c r="C16" s="351"/>
      <c r="D16" s="352"/>
      <c r="E16" s="354">
        <f t="shared" ref="E16:J16" si="0">E17+E18</f>
        <v>0</v>
      </c>
      <c r="F16" s="354">
        <f t="shared" si="0"/>
        <v>0</v>
      </c>
      <c r="G16" s="354">
        <f t="shared" si="0"/>
        <v>0</v>
      </c>
      <c r="H16" s="354">
        <f t="shared" si="0"/>
        <v>0</v>
      </c>
      <c r="I16" s="354">
        <f t="shared" si="0"/>
        <v>0</v>
      </c>
      <c r="J16" s="354">
        <f t="shared" si="0"/>
        <v>0</v>
      </c>
    </row>
    <row r="17" spans="2:10">
      <c r="B17" s="355"/>
      <c r="C17" s="351" t="s">
        <v>223</v>
      </c>
      <c r="D17" s="352"/>
      <c r="E17" s="353">
        <v>0</v>
      </c>
      <c r="F17" s="353">
        <v>0</v>
      </c>
      <c r="G17" s="354">
        <f>E17+F17</f>
        <v>0</v>
      </c>
      <c r="H17" s="353">
        <v>0</v>
      </c>
      <c r="I17" s="353">
        <v>0</v>
      </c>
      <c r="J17" s="354">
        <f>I17-E17</f>
        <v>0</v>
      </c>
    </row>
    <row r="18" spans="2:10">
      <c r="B18" s="355"/>
      <c r="C18" s="351" t="s">
        <v>224</v>
      </c>
      <c r="D18" s="352"/>
      <c r="E18" s="353">
        <v>0</v>
      </c>
      <c r="F18" s="353">
        <v>0</v>
      </c>
      <c r="G18" s="354">
        <f>E18+F18</f>
        <v>0</v>
      </c>
      <c r="H18" s="353">
        <v>0</v>
      </c>
      <c r="I18" s="353">
        <v>0</v>
      </c>
      <c r="J18" s="354">
        <f>I18-E18</f>
        <v>0</v>
      </c>
    </row>
    <row r="19" spans="2:10">
      <c r="B19" s="350" t="s">
        <v>225</v>
      </c>
      <c r="C19" s="351"/>
      <c r="D19" s="352"/>
      <c r="E19" s="354">
        <f t="shared" ref="E19:J19" si="1">E20+E21</f>
        <v>0</v>
      </c>
      <c r="F19" s="354">
        <f t="shared" si="1"/>
        <v>0</v>
      </c>
      <c r="G19" s="354">
        <f t="shared" si="1"/>
        <v>0</v>
      </c>
      <c r="H19" s="354">
        <f t="shared" si="1"/>
        <v>0</v>
      </c>
      <c r="I19" s="354">
        <f t="shared" si="1"/>
        <v>0</v>
      </c>
      <c r="J19" s="354">
        <f t="shared" si="1"/>
        <v>0</v>
      </c>
    </row>
    <row r="20" spans="2:10">
      <c r="B20" s="355"/>
      <c r="C20" s="351" t="s">
        <v>223</v>
      </c>
      <c r="D20" s="352"/>
      <c r="E20" s="353">
        <v>0</v>
      </c>
      <c r="F20" s="353">
        <v>0</v>
      </c>
      <c r="G20" s="354">
        <f t="shared" ref="G20:G25" si="2">E20+F20</f>
        <v>0</v>
      </c>
      <c r="H20" s="353">
        <v>0</v>
      </c>
      <c r="I20" s="353">
        <v>0</v>
      </c>
      <c r="J20" s="354">
        <f t="shared" ref="J20:J25" si="3">I20-E20</f>
        <v>0</v>
      </c>
    </row>
    <row r="21" spans="2:10">
      <c r="B21" s="355"/>
      <c r="C21" s="351" t="s">
        <v>224</v>
      </c>
      <c r="D21" s="352"/>
      <c r="E21" s="353">
        <v>0</v>
      </c>
      <c r="F21" s="353">
        <v>0</v>
      </c>
      <c r="G21" s="354">
        <f t="shared" si="2"/>
        <v>0</v>
      </c>
      <c r="H21" s="353">
        <v>0</v>
      </c>
      <c r="I21" s="353">
        <v>0</v>
      </c>
      <c r="J21" s="354">
        <f t="shared" si="3"/>
        <v>0</v>
      </c>
    </row>
    <row r="22" spans="2:10">
      <c r="B22" s="350" t="s">
        <v>226</v>
      </c>
      <c r="C22" s="351"/>
      <c r="D22" s="352"/>
      <c r="E22" s="353">
        <v>0</v>
      </c>
      <c r="F22" s="353">
        <v>0</v>
      </c>
      <c r="G22" s="354">
        <f t="shared" si="2"/>
        <v>0</v>
      </c>
      <c r="H22" s="353">
        <v>0</v>
      </c>
      <c r="I22" s="353">
        <v>0</v>
      </c>
      <c r="J22" s="354">
        <f t="shared" si="3"/>
        <v>0</v>
      </c>
    </row>
    <row r="23" spans="2:10">
      <c r="B23" s="350" t="s">
        <v>26</v>
      </c>
      <c r="C23" s="351"/>
      <c r="D23" s="352"/>
      <c r="E23" s="353">
        <v>67670010.299999997</v>
      </c>
      <c r="F23" s="353">
        <v>-741000</v>
      </c>
      <c r="G23" s="354">
        <f t="shared" si="2"/>
        <v>66929010.299999997</v>
      </c>
      <c r="H23" s="353">
        <v>18176466.640000001</v>
      </c>
      <c r="I23" s="353">
        <v>18176466.640000001</v>
      </c>
      <c r="J23" s="354">
        <f t="shared" si="3"/>
        <v>-49493543.659999996</v>
      </c>
    </row>
    <row r="24" spans="2:10">
      <c r="B24" s="350" t="s">
        <v>16</v>
      </c>
      <c r="C24" s="351"/>
      <c r="D24" s="352"/>
      <c r="E24" s="353">
        <v>0</v>
      </c>
      <c r="F24" s="353">
        <v>0</v>
      </c>
      <c r="G24" s="354">
        <f t="shared" si="2"/>
        <v>0</v>
      </c>
      <c r="H24" s="353">
        <v>0</v>
      </c>
      <c r="I24" s="353">
        <v>0</v>
      </c>
      <c r="J24" s="354">
        <f t="shared" si="3"/>
        <v>0</v>
      </c>
    </row>
    <row r="25" spans="2:10">
      <c r="B25" s="350" t="s">
        <v>227</v>
      </c>
      <c r="C25" s="351"/>
      <c r="D25" s="352"/>
      <c r="E25" s="353">
        <v>0</v>
      </c>
      <c r="F25" s="353">
        <v>0</v>
      </c>
      <c r="G25" s="354">
        <f t="shared" si="2"/>
        <v>0</v>
      </c>
      <c r="H25" s="353">
        <v>0</v>
      </c>
      <c r="I25" s="353">
        <v>0</v>
      </c>
      <c r="J25" s="354">
        <f t="shared" si="3"/>
        <v>0</v>
      </c>
    </row>
    <row r="26" spans="2:10">
      <c r="B26" s="356"/>
      <c r="C26" s="357"/>
      <c r="D26" s="358"/>
      <c r="E26" s="359"/>
      <c r="F26" s="359"/>
      <c r="G26" s="359"/>
      <c r="H26" s="359"/>
      <c r="I26" s="359"/>
      <c r="J26" s="359"/>
    </row>
    <row r="27" spans="2:10">
      <c r="B27" s="360"/>
      <c r="C27" s="361"/>
      <c r="D27" s="362" t="s">
        <v>228</v>
      </c>
      <c r="E27" s="363">
        <f t="shared" ref="E27:J27" si="4">E12+E13+E14+E15+E16+E19+E22+E23+E24+E25</f>
        <v>67670010.299999997</v>
      </c>
      <c r="F27" s="363">
        <f t="shared" si="4"/>
        <v>-741000</v>
      </c>
      <c r="G27" s="363">
        <f t="shared" si="4"/>
        <v>66929010.299999997</v>
      </c>
      <c r="H27" s="363">
        <f t="shared" si="4"/>
        <v>18176466.640000001</v>
      </c>
      <c r="I27" s="363">
        <f t="shared" si="4"/>
        <v>18176466.640000001</v>
      </c>
      <c r="J27" s="364">
        <f t="shared" si="4"/>
        <v>-49493543.659999996</v>
      </c>
    </row>
    <row r="28" spans="2:10">
      <c r="E28" s="365"/>
      <c r="F28" s="365"/>
      <c r="G28" s="365"/>
      <c r="H28" s="366" t="s">
        <v>229</v>
      </c>
      <c r="I28" s="367"/>
      <c r="J28" s="368"/>
    </row>
    <row r="29" spans="2:10">
      <c r="E29" s="369"/>
      <c r="F29" s="369"/>
      <c r="G29" s="369"/>
      <c r="H29" s="369"/>
      <c r="I29" s="369"/>
      <c r="J29" s="369"/>
    </row>
    <row r="30" spans="2:10">
      <c r="E30" s="369"/>
      <c r="F30" s="369"/>
      <c r="G30" s="369"/>
      <c r="H30" s="369"/>
      <c r="I30" s="369"/>
      <c r="J30" s="369"/>
    </row>
    <row r="31" spans="2:10" ht="15" customHeight="1">
      <c r="B31" s="335" t="s">
        <v>230</v>
      </c>
      <c r="C31" s="336"/>
      <c r="D31" s="336"/>
      <c r="E31" s="370" t="s">
        <v>209</v>
      </c>
      <c r="F31" s="371"/>
      <c r="G31" s="371"/>
      <c r="H31" s="371"/>
      <c r="I31" s="372"/>
      <c r="J31" s="373" t="s">
        <v>210</v>
      </c>
    </row>
    <row r="32" spans="2:10" ht="24.75">
      <c r="B32" s="336"/>
      <c r="C32" s="336"/>
      <c r="D32" s="336"/>
      <c r="E32" s="374" t="s">
        <v>211</v>
      </c>
      <c r="F32" s="375" t="s">
        <v>231</v>
      </c>
      <c r="G32" s="374" t="s">
        <v>213</v>
      </c>
      <c r="H32" s="374" t="s">
        <v>214</v>
      </c>
      <c r="I32" s="374" t="s">
        <v>215</v>
      </c>
      <c r="J32" s="373"/>
    </row>
    <row r="33" spans="2:10">
      <c r="B33" s="343"/>
      <c r="C33" s="343"/>
      <c r="D33" s="343"/>
      <c r="E33" s="376" t="s">
        <v>216</v>
      </c>
      <c r="F33" s="376" t="s">
        <v>217</v>
      </c>
      <c r="G33" s="376" t="s">
        <v>218</v>
      </c>
      <c r="H33" s="376" t="s">
        <v>219</v>
      </c>
      <c r="I33" s="344" t="s">
        <v>220</v>
      </c>
      <c r="J33" s="376" t="s">
        <v>221</v>
      </c>
    </row>
    <row r="34" spans="2:10">
      <c r="B34" s="377"/>
      <c r="C34" s="378"/>
      <c r="D34" s="379"/>
      <c r="E34" s="380"/>
      <c r="F34" s="380"/>
      <c r="G34" s="380"/>
      <c r="H34" s="380"/>
      <c r="I34" s="380"/>
      <c r="J34" s="380"/>
    </row>
    <row r="35" spans="2:10">
      <c r="B35" s="381" t="s">
        <v>232</v>
      </c>
      <c r="C35" s="382"/>
      <c r="D35" s="383"/>
      <c r="E35" s="384">
        <f t="shared" ref="E35:J35" si="5">E36+E37+E38+E39+E42+E45+E46</f>
        <v>67670010.299999997</v>
      </c>
      <c r="F35" s="384">
        <f t="shared" si="5"/>
        <v>-741000</v>
      </c>
      <c r="G35" s="384">
        <f t="shared" si="5"/>
        <v>66929010.299999997</v>
      </c>
      <c r="H35" s="384">
        <f t="shared" si="5"/>
        <v>18176466.640000001</v>
      </c>
      <c r="I35" s="384">
        <f t="shared" si="5"/>
        <v>18176466.640000001</v>
      </c>
      <c r="J35" s="384">
        <f t="shared" si="5"/>
        <v>-49493543.659999996</v>
      </c>
    </row>
    <row r="36" spans="2:10">
      <c r="B36" s="385"/>
      <c r="C36" s="386" t="s">
        <v>8</v>
      </c>
      <c r="D36" s="387"/>
      <c r="E36" s="388">
        <v>0</v>
      </c>
      <c r="F36" s="388">
        <v>0</v>
      </c>
      <c r="G36" s="389">
        <f>E36+F36</f>
        <v>0</v>
      </c>
      <c r="H36" s="388">
        <v>0</v>
      </c>
      <c r="I36" s="388">
        <v>0</v>
      </c>
      <c r="J36" s="389">
        <f>I36-E36</f>
        <v>0</v>
      </c>
    </row>
    <row r="37" spans="2:10">
      <c r="B37" s="385"/>
      <c r="C37" s="386" t="s">
        <v>12</v>
      </c>
      <c r="D37" s="387"/>
      <c r="E37" s="388">
        <v>0</v>
      </c>
      <c r="F37" s="388">
        <v>0</v>
      </c>
      <c r="G37" s="389">
        <f>E37+F37</f>
        <v>0</v>
      </c>
      <c r="H37" s="388">
        <v>0</v>
      </c>
      <c r="I37" s="388">
        <v>0</v>
      </c>
      <c r="J37" s="389">
        <f>I37-E37</f>
        <v>0</v>
      </c>
    </row>
    <row r="38" spans="2:10">
      <c r="B38" s="385"/>
      <c r="C38" s="386" t="s">
        <v>14</v>
      </c>
      <c r="D38" s="387"/>
      <c r="E38" s="388">
        <v>0</v>
      </c>
      <c r="F38" s="388">
        <v>0</v>
      </c>
      <c r="G38" s="389">
        <f>E38+F38</f>
        <v>0</v>
      </c>
      <c r="H38" s="388">
        <v>0</v>
      </c>
      <c r="I38" s="388">
        <v>0</v>
      </c>
      <c r="J38" s="389">
        <f>I38-E38</f>
        <v>0</v>
      </c>
    </row>
    <row r="39" spans="2:10">
      <c r="B39" s="385"/>
      <c r="C39" s="386" t="s">
        <v>222</v>
      </c>
      <c r="D39" s="387"/>
      <c r="E39" s="389">
        <f t="shared" ref="E39:J39" si="6">E40+E41</f>
        <v>0</v>
      </c>
      <c r="F39" s="389">
        <f t="shared" si="6"/>
        <v>0</v>
      </c>
      <c r="G39" s="389">
        <f t="shared" si="6"/>
        <v>0</v>
      </c>
      <c r="H39" s="389">
        <f t="shared" si="6"/>
        <v>0</v>
      </c>
      <c r="I39" s="389">
        <f t="shared" si="6"/>
        <v>0</v>
      </c>
      <c r="J39" s="389">
        <f t="shared" si="6"/>
        <v>0</v>
      </c>
    </row>
    <row r="40" spans="2:10">
      <c r="B40" s="385"/>
      <c r="C40" s="390"/>
      <c r="D40" s="391" t="s">
        <v>223</v>
      </c>
      <c r="E40" s="388">
        <v>0</v>
      </c>
      <c r="F40" s="388">
        <v>0</v>
      </c>
      <c r="G40" s="389">
        <f>E40+F40</f>
        <v>0</v>
      </c>
      <c r="H40" s="388">
        <v>0</v>
      </c>
      <c r="I40" s="388">
        <v>0</v>
      </c>
      <c r="J40" s="389">
        <f>I40-E40</f>
        <v>0</v>
      </c>
    </row>
    <row r="41" spans="2:10">
      <c r="B41" s="385"/>
      <c r="C41" s="390"/>
      <c r="D41" s="391" t="s">
        <v>224</v>
      </c>
      <c r="E41" s="388">
        <v>0</v>
      </c>
      <c r="F41" s="388">
        <v>0</v>
      </c>
      <c r="G41" s="389">
        <f>E41+F41</f>
        <v>0</v>
      </c>
      <c r="H41" s="388">
        <v>0</v>
      </c>
      <c r="I41" s="388">
        <v>0</v>
      </c>
      <c r="J41" s="389">
        <f>I41-E41</f>
        <v>0</v>
      </c>
    </row>
    <row r="42" spans="2:10">
      <c r="B42" s="385"/>
      <c r="C42" s="386" t="s">
        <v>225</v>
      </c>
      <c r="D42" s="387"/>
      <c r="E42" s="389">
        <f t="shared" ref="E42:J42" si="7">E43+E44</f>
        <v>0</v>
      </c>
      <c r="F42" s="389">
        <f t="shared" si="7"/>
        <v>0</v>
      </c>
      <c r="G42" s="389">
        <f t="shared" si="7"/>
        <v>0</v>
      </c>
      <c r="H42" s="389">
        <f t="shared" si="7"/>
        <v>0</v>
      </c>
      <c r="I42" s="389">
        <f t="shared" si="7"/>
        <v>0</v>
      </c>
      <c r="J42" s="389">
        <f t="shared" si="7"/>
        <v>0</v>
      </c>
    </row>
    <row r="43" spans="2:10">
      <c r="B43" s="385"/>
      <c r="C43" s="390"/>
      <c r="D43" s="391" t="s">
        <v>223</v>
      </c>
      <c r="E43" s="388">
        <v>0</v>
      </c>
      <c r="F43" s="388">
        <v>0</v>
      </c>
      <c r="G43" s="389">
        <f>E43+F43</f>
        <v>0</v>
      </c>
      <c r="H43" s="388">
        <v>0</v>
      </c>
      <c r="I43" s="388">
        <v>0</v>
      </c>
      <c r="J43" s="389">
        <f>I43-E43</f>
        <v>0</v>
      </c>
    </row>
    <row r="44" spans="2:10">
      <c r="B44" s="385"/>
      <c r="C44" s="390"/>
      <c r="D44" s="391" t="s">
        <v>224</v>
      </c>
      <c r="E44" s="388">
        <v>0</v>
      </c>
      <c r="F44" s="388">
        <v>0</v>
      </c>
      <c r="G44" s="389">
        <f>E44+F44</f>
        <v>0</v>
      </c>
      <c r="H44" s="388">
        <v>0</v>
      </c>
      <c r="I44" s="388">
        <v>0</v>
      </c>
      <c r="J44" s="389">
        <f>I44-E44</f>
        <v>0</v>
      </c>
    </row>
    <row r="45" spans="2:10">
      <c r="B45" s="385"/>
      <c r="C45" s="386" t="s">
        <v>26</v>
      </c>
      <c r="D45" s="387"/>
      <c r="E45" s="388">
        <v>67670010.299999997</v>
      </c>
      <c r="F45" s="388">
        <v>-741000</v>
      </c>
      <c r="G45" s="389">
        <f>E45+F45</f>
        <v>66929010.299999997</v>
      </c>
      <c r="H45" s="388">
        <v>18176466.640000001</v>
      </c>
      <c r="I45" s="388">
        <v>18176466.640000001</v>
      </c>
      <c r="J45" s="389">
        <f>I45-E45</f>
        <v>-49493543.659999996</v>
      </c>
    </row>
    <row r="46" spans="2:10">
      <c r="B46" s="385"/>
      <c r="C46" s="386" t="s">
        <v>16</v>
      </c>
      <c r="D46" s="387"/>
      <c r="E46" s="388">
        <v>0</v>
      </c>
      <c r="F46" s="388">
        <v>0</v>
      </c>
      <c r="G46" s="389">
        <f>E46+F46</f>
        <v>0</v>
      </c>
      <c r="H46" s="388">
        <v>0</v>
      </c>
      <c r="I46" s="388">
        <v>0</v>
      </c>
      <c r="J46" s="389">
        <f>I46-E46</f>
        <v>0</v>
      </c>
    </row>
    <row r="47" spans="2:10">
      <c r="B47" s="385"/>
      <c r="C47" s="390"/>
      <c r="D47" s="391"/>
      <c r="E47" s="389"/>
      <c r="F47" s="389"/>
      <c r="G47" s="389"/>
      <c r="H47" s="389"/>
      <c r="I47" s="389"/>
      <c r="J47" s="389"/>
    </row>
    <row r="48" spans="2:10">
      <c r="B48" s="381" t="s">
        <v>233</v>
      </c>
      <c r="C48" s="382"/>
      <c r="D48" s="391"/>
      <c r="E48" s="392">
        <f t="shared" ref="E48:J48" si="8">E49+E50+E51</f>
        <v>0</v>
      </c>
      <c r="F48" s="392">
        <f t="shared" si="8"/>
        <v>0</v>
      </c>
      <c r="G48" s="392">
        <f t="shared" si="8"/>
        <v>0</v>
      </c>
      <c r="H48" s="392">
        <f t="shared" si="8"/>
        <v>0</v>
      </c>
      <c r="I48" s="392">
        <f t="shared" si="8"/>
        <v>0</v>
      </c>
      <c r="J48" s="392">
        <f t="shared" si="8"/>
        <v>0</v>
      </c>
    </row>
    <row r="49" spans="2:10">
      <c r="B49" s="381"/>
      <c r="C49" s="386" t="s">
        <v>183</v>
      </c>
      <c r="D49" s="387"/>
      <c r="E49" s="388">
        <v>0</v>
      </c>
      <c r="F49" s="388">
        <v>0</v>
      </c>
      <c r="G49" s="389">
        <f>E49+F49</f>
        <v>0</v>
      </c>
      <c r="H49" s="388">
        <v>0</v>
      </c>
      <c r="I49" s="388">
        <v>0</v>
      </c>
      <c r="J49" s="389">
        <f>I49-E49</f>
        <v>0</v>
      </c>
    </row>
    <row r="50" spans="2:10">
      <c r="B50" s="385"/>
      <c r="C50" s="386" t="s">
        <v>226</v>
      </c>
      <c r="D50" s="387"/>
      <c r="E50" s="388">
        <v>0</v>
      </c>
      <c r="F50" s="388">
        <v>0</v>
      </c>
      <c r="G50" s="389">
        <f>E50+F50</f>
        <v>0</v>
      </c>
      <c r="H50" s="388">
        <v>0</v>
      </c>
      <c r="I50" s="388">
        <v>0</v>
      </c>
      <c r="J50" s="389">
        <f>I50-E50</f>
        <v>0</v>
      </c>
    </row>
    <row r="51" spans="2:10">
      <c r="B51" s="385"/>
      <c r="C51" s="386" t="s">
        <v>16</v>
      </c>
      <c r="D51" s="387"/>
      <c r="E51" s="388">
        <v>0</v>
      </c>
      <c r="F51" s="388">
        <v>0</v>
      </c>
      <c r="G51" s="389">
        <f>E51+F51</f>
        <v>0</v>
      </c>
      <c r="H51" s="388">
        <v>0</v>
      </c>
      <c r="I51" s="388">
        <v>0</v>
      </c>
      <c r="J51" s="389">
        <f>I51-E51</f>
        <v>0</v>
      </c>
    </row>
    <row r="52" spans="2:10">
      <c r="B52" s="393"/>
      <c r="C52" s="394"/>
      <c r="D52" s="395"/>
      <c r="E52" s="396"/>
      <c r="F52" s="396"/>
      <c r="G52" s="396"/>
      <c r="H52" s="396"/>
      <c r="I52" s="396"/>
      <c r="J52" s="396"/>
    </row>
    <row r="53" spans="2:10">
      <c r="B53" s="381" t="s">
        <v>234</v>
      </c>
      <c r="C53" s="397"/>
      <c r="D53" s="391"/>
      <c r="E53" s="396">
        <f t="shared" ref="E53:J53" si="9">E54</f>
        <v>0</v>
      </c>
      <c r="F53" s="396">
        <f t="shared" si="9"/>
        <v>0</v>
      </c>
      <c r="G53" s="396">
        <f t="shared" si="9"/>
        <v>0</v>
      </c>
      <c r="H53" s="396">
        <f t="shared" si="9"/>
        <v>0</v>
      </c>
      <c r="I53" s="396">
        <f t="shared" si="9"/>
        <v>0</v>
      </c>
      <c r="J53" s="396">
        <f t="shared" si="9"/>
        <v>0</v>
      </c>
    </row>
    <row r="54" spans="2:10">
      <c r="B54" s="385"/>
      <c r="C54" s="386" t="s">
        <v>227</v>
      </c>
      <c r="D54" s="387"/>
      <c r="E54" s="388">
        <v>0</v>
      </c>
      <c r="F54" s="388">
        <v>0</v>
      </c>
      <c r="G54" s="389">
        <f>E54+F54</f>
        <v>0</v>
      </c>
      <c r="H54" s="388">
        <v>0</v>
      </c>
      <c r="I54" s="388">
        <v>0</v>
      </c>
      <c r="J54" s="389">
        <f>I54-E54</f>
        <v>0</v>
      </c>
    </row>
    <row r="55" spans="2:10">
      <c r="B55" s="398"/>
      <c r="C55" s="399"/>
      <c r="D55" s="400"/>
      <c r="E55" s="401"/>
      <c r="F55" s="401"/>
      <c r="G55" s="401"/>
      <c r="H55" s="401"/>
      <c r="I55" s="401"/>
      <c r="J55" s="401"/>
    </row>
    <row r="56" spans="2:10">
      <c r="B56" s="402"/>
      <c r="C56" s="403"/>
      <c r="D56" s="404" t="s">
        <v>228</v>
      </c>
      <c r="E56" s="405">
        <f t="shared" ref="E56:J56" si="10">E35+E48+E53</f>
        <v>67670010.299999997</v>
      </c>
      <c r="F56" s="405">
        <f t="shared" si="10"/>
        <v>-741000</v>
      </c>
      <c r="G56" s="405">
        <f t="shared" si="10"/>
        <v>66929010.299999997</v>
      </c>
      <c r="H56" s="405">
        <f t="shared" si="10"/>
        <v>18176466.640000001</v>
      </c>
      <c r="I56" s="405">
        <f t="shared" si="10"/>
        <v>18176466.640000001</v>
      </c>
      <c r="J56" s="406">
        <f t="shared" si="10"/>
        <v>-49493543.659999996</v>
      </c>
    </row>
    <row r="57" spans="2:10">
      <c r="B57" s="407"/>
      <c r="C57" s="407"/>
      <c r="D57" s="407"/>
      <c r="E57" s="408"/>
      <c r="F57" s="408"/>
      <c r="G57" s="408"/>
      <c r="H57" s="409" t="s">
        <v>235</v>
      </c>
      <c r="I57" s="410"/>
      <c r="J57" s="411"/>
    </row>
    <row r="58" spans="2:10">
      <c r="B58" s="412"/>
      <c r="C58" s="412"/>
      <c r="D58" s="412"/>
      <c r="E58" s="412"/>
      <c r="F58" s="412"/>
      <c r="G58" s="412"/>
      <c r="H58" s="412"/>
      <c r="I58" s="412"/>
      <c r="J58" s="412"/>
    </row>
    <row r="59" spans="2:10">
      <c r="B59" s="413" t="s">
        <v>236</v>
      </c>
      <c r="C59" s="413"/>
      <c r="D59" s="333"/>
      <c r="E59" s="333"/>
      <c r="F59" s="333"/>
      <c r="G59" s="333"/>
      <c r="H59" s="333"/>
      <c r="I59" s="333"/>
      <c r="J59" s="333"/>
    </row>
    <row r="60" spans="2:10">
      <c r="B60" s="333"/>
      <c r="C60" s="333"/>
      <c r="D60" s="333"/>
      <c r="E60" s="333"/>
      <c r="F60" s="333"/>
      <c r="G60" s="333"/>
      <c r="H60" s="333"/>
      <c r="I60" s="333"/>
      <c r="J60" s="333"/>
    </row>
    <row r="62" spans="2:10" hidden="1"/>
    <row r="63" spans="2:10" hidden="1"/>
    <row r="64" spans="2:1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40">
    <mergeCell ref="B58:J58"/>
    <mergeCell ref="C46:D46"/>
    <mergeCell ref="C49:D49"/>
    <mergeCell ref="C50:D50"/>
    <mergeCell ref="C51:D51"/>
    <mergeCell ref="C54:D54"/>
    <mergeCell ref="J56:J57"/>
    <mergeCell ref="H57:I57"/>
    <mergeCell ref="C36:D36"/>
    <mergeCell ref="C37:D37"/>
    <mergeCell ref="C38:D38"/>
    <mergeCell ref="C39:D39"/>
    <mergeCell ref="C42:D42"/>
    <mergeCell ref="C45:D45"/>
    <mergeCell ref="B24:D24"/>
    <mergeCell ref="B25:D25"/>
    <mergeCell ref="J27:J28"/>
    <mergeCell ref="H28:I28"/>
    <mergeCell ref="B31:D33"/>
    <mergeCell ref="E31:I31"/>
    <mergeCell ref="J31:J32"/>
    <mergeCell ref="C18:D18"/>
    <mergeCell ref="B19:D19"/>
    <mergeCell ref="C20:D20"/>
    <mergeCell ref="C21:D21"/>
    <mergeCell ref="B22:D22"/>
    <mergeCell ref="B23:D23"/>
    <mergeCell ref="B12:D12"/>
    <mergeCell ref="B13:D13"/>
    <mergeCell ref="B14:D14"/>
    <mergeCell ref="B15:D15"/>
    <mergeCell ref="B16:D16"/>
    <mergeCell ref="C17:D17"/>
    <mergeCell ref="B3:J3"/>
    <mergeCell ref="B4:J4"/>
    <mergeCell ref="B5:J5"/>
    <mergeCell ref="B6:J6"/>
    <mergeCell ref="B8:D10"/>
    <mergeCell ref="E8:I8"/>
    <mergeCell ref="J8:J9"/>
  </mergeCells>
  <printOptions horizontalCentered="1" verticalCentered="1"/>
  <pageMargins left="0.31496062992125984" right="0.31496062992125984" top="0.35433070866141736" bottom="0.35433070866141736" header="0" footer="0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6:IU65519"/>
  <sheetViews>
    <sheetView showGridLines="0" zoomScale="75" zoomScaleNormal="115" workbookViewId="0">
      <selection activeCell="C17" sqref="C17"/>
    </sheetView>
  </sheetViews>
  <sheetFormatPr baseColWidth="10" defaultRowHeight="15"/>
  <cols>
    <col min="1" max="1" width="2.7109375" customWidth="1"/>
    <col min="2" max="2" width="9.42578125" customWidth="1"/>
    <col min="3" max="3" width="36.5703125" customWidth="1"/>
    <col min="4" max="9" width="21" customWidth="1"/>
    <col min="10" max="10" width="2.7109375" customWidth="1"/>
    <col min="11" max="11" width="11.42578125" hidden="1" customWidth="1"/>
    <col min="12" max="255" width="0" hidden="1" customWidth="1"/>
  </cols>
  <sheetData>
    <row r="6" spans="2:9">
      <c r="B6" s="320"/>
      <c r="C6" s="321"/>
      <c r="D6" s="321"/>
      <c r="E6" s="321"/>
      <c r="F6" s="321"/>
      <c r="G6" s="321"/>
      <c r="H6" s="321"/>
      <c r="I6" s="322"/>
    </row>
    <row r="7" spans="2:9">
      <c r="B7" s="323" t="s">
        <v>60</v>
      </c>
      <c r="C7" s="324"/>
      <c r="D7" s="324"/>
      <c r="E7" s="324"/>
      <c r="F7" s="324"/>
      <c r="G7" s="324"/>
      <c r="H7" s="324"/>
      <c r="I7" s="325"/>
    </row>
    <row r="8" spans="2:9">
      <c r="B8" s="326" t="s">
        <v>247</v>
      </c>
      <c r="C8" s="327"/>
      <c r="D8" s="327"/>
      <c r="E8" s="327"/>
      <c r="F8" s="327"/>
      <c r="G8" s="327"/>
      <c r="H8" s="327"/>
      <c r="I8" s="328"/>
    </row>
    <row r="9" spans="2:9">
      <c r="B9" s="326" t="s">
        <v>246</v>
      </c>
      <c r="C9" s="327"/>
      <c r="D9" s="327"/>
      <c r="E9" s="327"/>
      <c r="F9" s="327"/>
      <c r="G9" s="327"/>
      <c r="H9" s="327"/>
      <c r="I9" s="328"/>
    </row>
    <row r="10" spans="2:9">
      <c r="B10" s="329" t="s">
        <v>130</v>
      </c>
      <c r="C10" s="330"/>
      <c r="D10" s="330"/>
      <c r="E10" s="330"/>
      <c r="F10" s="330"/>
      <c r="G10" s="330"/>
      <c r="H10" s="330"/>
      <c r="I10" s="331"/>
    </row>
    <row r="11" spans="2:9">
      <c r="B11" s="333"/>
      <c r="C11" s="333"/>
      <c r="D11" s="333"/>
      <c r="E11" s="333"/>
      <c r="F11" s="333"/>
      <c r="G11" s="333"/>
      <c r="H11" s="333"/>
      <c r="I11" s="333"/>
    </row>
    <row r="12" spans="2:9">
      <c r="B12" s="432" t="s">
        <v>3</v>
      </c>
      <c r="C12" s="431"/>
      <c r="D12" s="337" t="s">
        <v>245</v>
      </c>
      <c r="E12" s="338"/>
      <c r="F12" s="338"/>
      <c r="G12" s="338"/>
      <c r="H12" s="339"/>
      <c r="I12" s="340" t="s">
        <v>244</v>
      </c>
    </row>
    <row r="13" spans="2:9" ht="24.75">
      <c r="B13" s="430"/>
      <c r="C13" s="429"/>
      <c r="D13" s="341" t="s">
        <v>243</v>
      </c>
      <c r="E13" s="342" t="s">
        <v>242</v>
      </c>
      <c r="F13" s="341" t="s">
        <v>213</v>
      </c>
      <c r="G13" s="341" t="s">
        <v>214</v>
      </c>
      <c r="H13" s="341" t="s">
        <v>241</v>
      </c>
      <c r="I13" s="340"/>
    </row>
    <row r="14" spans="2:9">
      <c r="B14" s="428"/>
      <c r="C14" s="427"/>
      <c r="D14" s="344">
        <v>1</v>
      </c>
      <c r="E14" s="344">
        <v>2</v>
      </c>
      <c r="F14" s="344" t="s">
        <v>240</v>
      </c>
      <c r="G14" s="344">
        <v>4</v>
      </c>
      <c r="H14" s="344">
        <v>5</v>
      </c>
      <c r="I14" s="344" t="s">
        <v>239</v>
      </c>
    </row>
    <row r="15" spans="2:9">
      <c r="B15" s="426"/>
      <c r="C15" s="425"/>
      <c r="D15" s="424"/>
      <c r="E15" s="424"/>
      <c r="F15" s="424"/>
      <c r="G15" s="424"/>
      <c r="H15" s="424"/>
      <c r="I15" s="424"/>
    </row>
    <row r="16" spans="2:9" ht="24">
      <c r="B16" s="423"/>
      <c r="C16" s="422" t="s">
        <v>238</v>
      </c>
      <c r="D16" s="421">
        <v>67670010.299999997</v>
      </c>
      <c r="E16" s="421">
        <v>-741000</v>
      </c>
      <c r="F16" s="420">
        <f>D16+E16</f>
        <v>66929010.299999997</v>
      </c>
      <c r="G16" s="421">
        <v>14717375.26</v>
      </c>
      <c r="H16" s="421">
        <v>14717375.26</v>
      </c>
      <c r="I16" s="420">
        <f>F16-G16</f>
        <v>52211635.039999999</v>
      </c>
    </row>
    <row r="17" spans="2:9">
      <c r="B17" s="423"/>
      <c r="C17" s="422"/>
      <c r="D17" s="421"/>
      <c r="E17" s="421"/>
      <c r="F17" s="420">
        <f>D17+E17</f>
        <v>0</v>
      </c>
      <c r="G17" s="421"/>
      <c r="H17" s="421"/>
      <c r="I17" s="420">
        <f>F17-G17</f>
        <v>0</v>
      </c>
    </row>
    <row r="18" spans="2:9">
      <c r="B18" s="423"/>
      <c r="C18" s="422"/>
      <c r="D18" s="421"/>
      <c r="E18" s="421"/>
      <c r="F18" s="420">
        <f>D18+E18</f>
        <v>0</v>
      </c>
      <c r="G18" s="421"/>
      <c r="H18" s="421"/>
      <c r="I18" s="420">
        <f>F18-G18</f>
        <v>0</v>
      </c>
    </row>
    <row r="19" spans="2:9">
      <c r="B19" s="423"/>
      <c r="C19" s="422"/>
      <c r="D19" s="421"/>
      <c r="E19" s="421"/>
      <c r="F19" s="420">
        <f>D19+E19</f>
        <v>0</v>
      </c>
      <c r="G19" s="421"/>
      <c r="H19" s="421"/>
      <c r="I19" s="420">
        <f>F19-G19</f>
        <v>0</v>
      </c>
    </row>
    <row r="20" spans="2:9">
      <c r="B20" s="423"/>
      <c r="C20" s="422"/>
      <c r="D20" s="421"/>
      <c r="E20" s="421"/>
      <c r="F20" s="420">
        <f>D20+E20</f>
        <v>0</v>
      </c>
      <c r="G20" s="421"/>
      <c r="H20" s="421"/>
      <c r="I20" s="420">
        <f>F20-G20</f>
        <v>0</v>
      </c>
    </row>
    <row r="21" spans="2:9">
      <c r="B21" s="423"/>
      <c r="C21" s="422"/>
      <c r="D21" s="421"/>
      <c r="E21" s="421"/>
      <c r="F21" s="420">
        <f>D21+E21</f>
        <v>0</v>
      </c>
      <c r="G21" s="421"/>
      <c r="H21" s="421"/>
      <c r="I21" s="420">
        <f>F21-G21</f>
        <v>0</v>
      </c>
    </row>
    <row r="22" spans="2:9">
      <c r="B22" s="423"/>
      <c r="C22" s="422"/>
      <c r="D22" s="421"/>
      <c r="E22" s="421"/>
      <c r="F22" s="420">
        <f>D22+E22</f>
        <v>0</v>
      </c>
      <c r="G22" s="421"/>
      <c r="H22" s="421"/>
      <c r="I22" s="420">
        <f>F22-G22</f>
        <v>0</v>
      </c>
    </row>
    <row r="23" spans="2:9">
      <c r="B23" s="423"/>
      <c r="C23" s="422"/>
      <c r="D23" s="421"/>
      <c r="E23" s="421"/>
      <c r="F23" s="420">
        <f>D23+E23</f>
        <v>0</v>
      </c>
      <c r="G23" s="421"/>
      <c r="H23" s="421"/>
      <c r="I23" s="420">
        <f>F23-G23</f>
        <v>0</v>
      </c>
    </row>
    <row r="24" spans="2:9">
      <c r="B24" s="423"/>
      <c r="C24" s="422"/>
      <c r="D24" s="421"/>
      <c r="E24" s="421"/>
      <c r="F24" s="420">
        <f>D24+E24</f>
        <v>0</v>
      </c>
      <c r="G24" s="421"/>
      <c r="H24" s="421"/>
      <c r="I24" s="420">
        <f>F24-G24</f>
        <v>0</v>
      </c>
    </row>
    <row r="25" spans="2:9">
      <c r="B25" s="419"/>
      <c r="C25" s="418"/>
      <c r="D25" s="417"/>
      <c r="E25" s="417"/>
      <c r="F25" s="417"/>
      <c r="G25" s="417"/>
      <c r="H25" s="417"/>
      <c r="I25" s="417"/>
    </row>
    <row r="26" spans="2:9">
      <c r="B26" s="416"/>
      <c r="C26" s="415" t="s">
        <v>237</v>
      </c>
      <c r="D26" s="414">
        <f>SUM(D16:D24)</f>
        <v>67670010.299999997</v>
      </c>
      <c r="E26" s="414">
        <f>SUM(E16:E24)</f>
        <v>-741000</v>
      </c>
      <c r="F26" s="414">
        <f>SUM(F16:F24)</f>
        <v>66929010.299999997</v>
      </c>
      <c r="G26" s="414">
        <f>SUM(G16:G24)</f>
        <v>14717375.26</v>
      </c>
      <c r="H26" s="414">
        <f>SUM(H16:H24)</f>
        <v>14717375.26</v>
      </c>
      <c r="I26" s="414">
        <f>SUM(I16:I24)</f>
        <v>52211635.039999999</v>
      </c>
    </row>
    <row r="31" spans="2:9" hidden="1"/>
    <row r="32" spans="2: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</sheetData>
  <sheetProtection formatCells="0" insertRows="0"/>
  <mergeCells count="8">
    <mergeCell ref="B6:I6"/>
    <mergeCell ref="B8:I8"/>
    <mergeCell ref="B9:I9"/>
    <mergeCell ref="B10:I10"/>
    <mergeCell ref="B12:C14"/>
    <mergeCell ref="D12:H12"/>
    <mergeCell ref="I12:I13"/>
    <mergeCell ref="B7:I7"/>
  </mergeCells>
  <printOptions horizontalCentered="1" verticalCentered="1"/>
  <pageMargins left="0.31496062992125984" right="0.31496062992125984" top="0.35433070866141736" bottom="0.35433070866141736" header="0" footer="0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EA</vt:lpstr>
      <vt:lpstr>ESF</vt:lpstr>
      <vt:lpstr>ECSF</vt:lpstr>
      <vt:lpstr>EAA</vt:lpstr>
      <vt:lpstr>EADP</vt:lpstr>
      <vt:lpstr>EVHP</vt:lpstr>
      <vt:lpstr>EFE</vt:lpstr>
      <vt:lpstr>EAI</vt:lpstr>
      <vt:lpstr>CAdmon</vt:lpstr>
      <vt:lpstr>CTG</vt:lpstr>
      <vt:lpstr>COG</vt:lpstr>
      <vt:lpstr>CFG</vt:lpstr>
      <vt:lpstr>End Neto</vt:lpstr>
      <vt:lpstr>Int</vt:lpstr>
      <vt:lpstr>Post Fiscal</vt:lpstr>
      <vt:lpstr>COG!Títulos_a_imprimir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OfnaRecFinancieros</cp:lastModifiedBy>
  <dcterms:created xsi:type="dcterms:W3CDTF">2014-09-04T17:23:24Z</dcterms:created>
  <dcterms:modified xsi:type="dcterms:W3CDTF">2016-04-06T22:20:47Z</dcterms:modified>
</cp:coreProperties>
</file>