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ADMINISTRATIVO\Desktop\RESPALDO 2017\2017\ARMONIZADA\4TO. TRIM. 2017 IAIP\"/>
    </mc:Choice>
  </mc:AlternateContent>
  <bookViews>
    <workbookView xWindow="0" yWindow="0" windowWidth="24000" windowHeight="943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F10" i="8"/>
  <c r="F47" i="6"/>
  <c r="G47" i="6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D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<sst xmlns="http://schemas.openxmlformats.org/spreadsheetml/2006/main" count="654" uniqueCount="451">
  <si>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</si>
  <si>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</si>
  <si>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</si>
  <si>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</si>
  <si>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</si>
  <si>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</si>
  <si>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</si>
  <si>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</si>
  <si>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</si>
  <si>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</si>
  <si>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</si>
  <si>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</si>
  <si>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</si>
  <si>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</si>
  <si>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</si>
  <si>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</si>
  <si>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</si>
  <si>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</si>
  <si>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</si>
  <si>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</si>
  <si>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</si>
  <si>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</si>
  <si>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</si>
  <si>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</si>
  <si>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</si>
  <si>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</si>
  <si>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</si>
  <si>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</si>
  <si>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</si>
  <si>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</si>
  <si>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</si>
  <si>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</si>
  <si>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</si>
  <si>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</si>
  <si>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</si>
  <si>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</si>
  <si>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</si>
  <si>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</si>
  <si>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</si>
  <si>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</si>
  <si>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</si>
  <si>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</si>
  <si>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</si>
  <si>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</si>
  <si>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</si>
  <si>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</si>
  <si>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</si>
  <si>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</si>
  <si>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</si>
  <si>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</si>
  <si>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</si>
  <si>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</si>
  <si>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</si>
  <si>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</si>
  <si>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</si>
  <si>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</si>
  <si>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</si>
  <si>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</si>
  <si>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</si>
  <si>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</si>
  <si>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</si>
  <si>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</si>
  <si>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</si>
  <si>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</si>
  <si>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</si>
  <si>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</si>
  <si>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</si>
  <si>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</si>
  <si>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</si>
  <si>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</si>
  <si>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</si>
  <si>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</si>
  <si>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</si>
  <si>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</si>
  <si>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</si>
  <si>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</si>
  <si>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</si>
  <si>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</si>
  <si>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</si>
  <si>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</si>
  <si>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</si>
  <si>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</si>
  <si>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</si>
  <si>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</si>
  <si>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</si>
  <si>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</si>
  <si>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</si>
  <si>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</si>
  <si>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</si>
  <si>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</si>
  <si>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</si>
  <si>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</si>
  <si>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</si>
  <si>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</si>
  <si>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</si>
  <si>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</si>
  <si>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</si>
  <si>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</si>
  <si>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</si>
  <si>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</si>
  <si>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</si>
  <si>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</si>
  <si>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</si>
  <si>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</si>
  <si>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</si>
  <si>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</si>
  <si>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</si>
  <si>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</si>
  <si>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</si>
  <si>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</si>
  <si>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</si>
  <si>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</si>
  <si>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</si>
  <si>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</si>
  <si>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</si>
  <si>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</si>
  <si>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</si>
  <si>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</si>
  <si>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</si>
  <si>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</si>
  <si>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</si>
  <si>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</si>
  <si>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</si>
  <si>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</si>
  <si>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</si>
  <si>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</si>
  <si>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</si>
  <si>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</si>
  <si>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</si>
  <si>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</si>
  <si>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</si>
  <si>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</si>
  <si>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</si>
  <si>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</si>
  <si>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</si>
  <si>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</si>
  <si>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</si>
  <si>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</si>
  <si>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</si>
  <si>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</si>
  <si>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</si>
  <si>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</si>
  <si>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</si>
  <si>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</si>
  <si>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</si>
  <si>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</si>
  <si>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</si>
  <si>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</si>
  <si>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</si>
  <si>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</si>
  <si>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</si>
  <si>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</si>
  <si>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</si>
  <si>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</si>
  <si>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</si>
  <si>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</si>
  <si>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</si>
  <si>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</si>
  <si>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</si>
  <si>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</si>
  <si>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</si>
  <si>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</si>
  <si>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</si>
  <si>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</si>
  <si>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</si>
  <si>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</si>
  <si>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</si>
  <si>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</si>
  <si>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</si>
  <si>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</si>
  <si>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</si>
  <si>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</si>
  <si>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</si>
  <si>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</si>
  <si>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</si>
  <si>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</si>
  <si>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</si>
  <si>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</si>
  <si>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</si>
  <si>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</si>
  <si>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</si>
  <si>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</si>
  <si>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</si>
  <si>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</si>
  <si>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</si>
  <si>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</si>
  <si>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</si>
  <si>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</si>
  <si>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</si>
  <si>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</si>
  <si>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</si>
  <si>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</si>
  <si>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</si>
  <si>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</si>
  <si>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</si>
  <si>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</si>
  <si>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</si>
  <si>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</si>
  <si>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</si>
  <si>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</si>
  <si>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</si>
  <si>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</si>
  <si>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</si>
  <si>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</si>
  <si>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</si>
  <si>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</si>
  <si>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</si>
  <si>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</si>
  <si>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</si>
  <si>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</si>
  <si>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</si>
  <si>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</si>
  <si>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</si>
  <si>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</si>
  <si>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</si>
  <si>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</si>
  <si>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</si>
  <si>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</si>
  <si>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</si>
  <si>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</si>
  <si>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</si>
  <si>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</si>
  <si>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</si>
  <si>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</si>
  <si>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</si>
  <si>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</si>
  <si>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</si>
  <si>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</si>
  <si>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</si>
  <si>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</si>
  <si>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</si>
  <si>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</si>
  <si>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</si>
  <si>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</si>
  <si>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</si>
  <si>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</si>
  <si>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</si>
  <si>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</si>
  <si>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</si>
  <si>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</si>
  <si>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</si>
  <si>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</si>
  <si>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</si>
  <si>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</si>
  <si>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</si>
  <si>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</si>
  <si>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</si>
  <si>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</si>
  <si>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</si>
  <si>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</si>
  <si>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</si>
  <si>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</si>
  <si>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</si>
  <si>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</si>
  <si>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</si>
  <si>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</si>
  <si>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</si>
  <si>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</si>
  <si>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</si>
  <si>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</si>
  <si>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</si>
  <si>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</si>
  <si>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</si>
  <si>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</si>
  <si>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</si>
  <si>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</si>
  <si>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</si>
  <si>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</si>
  <si>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</si>
  <si>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</si>
  <si>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</si>
  <si>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</si>
  <si>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</si>
  <si>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</si>
  <si>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</si>
  <si>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</si>
  <si>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</si>
  <si>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</si>
  <si>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</si>
  <si>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</si>
  <si>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</si>
  <si>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</si>
  <si>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</si>
  <si>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</si>
  <si>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</si>
  <si>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</si>
  <si>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</si>
  <si>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</si>
  <si>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</si>
  <si>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</si>
  <si>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</si>
  <si>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</si>
  <si>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</si>
  <si>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</si>
  <si>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</si>
  <si>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</si>
  <si>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</si>
  <si>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</si>
  <si>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</si>
  <si>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</si>
  <si>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</si>
  <si>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</si>
  <si>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</si>
  <si>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</si>
  <si>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</si>
  <si>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</si>
  <si>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</si>
  <si>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</si>
  <si>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</si>
  <si>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</si>
  <si>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</si>
  <si>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</si>
  <si>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</si>
  <si>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</si>
  <si>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</si>
  <si>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</si>
  <si>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</si>
  <si>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</si>
  <si>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</si>
  <si>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</si>
  <si>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</si>
  <si>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</si>
  <si>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</si>
  <si>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</si>
  <si>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</si>
  <si>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</si>
  <si>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</si>
  <si>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</si>
  <si>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</si>
  <si>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</si>
  <si>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</si>
  <si>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</si>
  <si>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</si>
  <si>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</si>
  <si>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</si>
  <si>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</si>
  <si>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</si>
  <si>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</si>
  <si>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</si>
  <si>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</si>
  <si>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</si>
  <si>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</si>
  <si>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</si>
  <si>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</si>
  <si>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</si>
  <si>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</si>
  <si>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</si>
  <si>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</si>
  <si>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</si>
  <si>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</si>
  <si>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</si>
  <si>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</si>
  <si>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</si>
  <si>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</si>
  <si>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</si>
  <si>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</si>
  <si>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</si>
  <si>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</si>
  <si>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</si>
  <si>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</si>
  <si>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</si>
  <si>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</si>
  <si>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</si>
  <si>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</si>
  <si>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</si>
  <si>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</si>
  <si>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</si>
  <si>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</si>
  <si>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</si>
  <si>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</si>
  <si>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</si>
  <si>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</si>
  <si>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</si>
  <si>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</si>
  <si>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</si>
  <si>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</si>
  <si>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</si>
  <si>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</si>
  <si>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</si>
  <si>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</si>
  <si>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</si>
  <si>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</si>
  <si>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</si>
  <si>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</si>
  <si>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</si>
  <si>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</si>
  <si>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</si>
  <si>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</si>
  <si>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</si>
  <si>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</si>
  <si>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</si>
  <si>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</si>
  <si>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</si>
  <si>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</si>
  <si>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</si>
  <si>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</si>
  <si>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</si>
  <si>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</si>
  <si>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</si>
  <si>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</si>
  <si>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</si>
  <si>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</si>
  <si>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</si>
  <si>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</si>
  <si>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</si>
  <si>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</si>
  <si>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</si>
  <si>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</si>
  <si>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</si>
  <si>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</si>
  <si>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</si>
  <si>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</si>
  <si>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</si>
  <si>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</si>
  <si>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</si>
  <si>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</si>
  <si>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</si>
  <si>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</si>
  <si>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</si>
  <si>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</si>
  <si>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</si>
  <si>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</si>
  <si>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</si>
  <si>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</si>
  <si>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</si>
  <si>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</si>
  <si>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</si>
  <si>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</si>
  <si>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</si>
  <si>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</si>
  <si>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</si>
  <si>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</si>
  <si>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</si>
  <si>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</si>
  <si>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</si>
  <si>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31 de diciembre de 2016</t>
  </si>
  <si>
    <t>al 31 de diciembre de 2016 (d)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</si>
  <si>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</si>
  <si>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</si>
  <si>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</si>
  <si>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</si>
  <si>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</si>
  <si>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</si>
  <si>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</si>
  <si>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Al 31 de diciembre de 2016 y al 31 de diciembre de 2017</t>
  </si>
  <si>
    <t>Del 1 de enero al 31 de diciembre de 2017</t>
  </si>
  <si>
    <t>Del 1 de enero Al 31 de diciembre de 2017</t>
  </si>
  <si>
    <t>31 de diciembre 2017</t>
  </si>
  <si>
    <t>Monto pagado de la inversión al 31 de diciembre de 2017</t>
  </si>
  <si>
    <t>Monto pagado de la inversión actualizado al 31 de diciembre de 2017</t>
  </si>
  <si>
    <t>Saldo pendiente por pagar de la inversión al 31 de diciembre de 2017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</si>
</sst>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2" workbookViewId="0">
      <selection activeCell="A21" sqref="A2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442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444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435</v>
      </c>
      <c r="D5" s="9" t="s">
        <v>2</v>
      </c>
      <c r="E5" s="8" t="s">
        <v>447</v>
      </c>
      <c r="F5" s="8" t="s">
        <v>435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39585</v>
      </c>
      <c r="C8" s="112">
        <f>+C9+C10+C11+C12+C13+C14+C15</f>
        <v>84797</v>
      </c>
      <c r="D8" s="26" t="s">
        <v>8</v>
      </c>
      <c r="E8" s="109">
        <f>+E9+E10+E11+E12+E13+E14+E15+E16+E17</f>
        <v>39504</v>
      </c>
      <c r="F8" s="109">
        <f>+F9+F10+F11+F12+F13+F14+F15+F16+F17</f>
        <v>18916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495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84797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39009</v>
      </c>
      <c r="F15" s="117">
        <v>18916</v>
      </c>
    </row>
    <row r="16" spans="1:7" x14ac:dyDescent="0.25">
      <c r="A16" s="3" t="s">
        <v>23</v>
      </c>
      <c r="B16" s="108">
        <v>0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39585</v>
      </c>
      <c r="C46" s="114">
        <f>+C8+C16+C24+C30+C36+C37+C40</f>
        <v>84797</v>
      </c>
      <c r="D46" s="88" t="s">
        <v>82</v>
      </c>
      <c r="E46" s="114">
        <f>+E8+E18+E22+E25+E26+E30+E37+E41</f>
        <v>39504</v>
      </c>
      <c r="F46" s="114">
        <f>+F8+F18+F22+F25+F26+F30+F37+F41</f>
        <v>18916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3194963</v>
      </c>
      <c r="C61" s="108">
        <v>2716227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7761</v>
      </c>
      <c r="C62" s="99">
        <v>14564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-2071429</v>
      </c>
      <c r="C63" s="108">
        <v>-2026680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39504</v>
      </c>
      <c r="F67" s="111">
        <f>+F46+F65</f>
        <v>18916</v>
      </c>
    </row>
    <row r="68" spans="1:6" x14ac:dyDescent="0.25">
      <c r="A68" s="4" t="s">
        <v>93</v>
      </c>
      <c r="B68" s="111">
        <f>+B58+B59+B60+B61+B62+B63+B64+B65+B66</f>
        <v>1131295</v>
      </c>
      <c r="C68" s="110">
        <f>+C58+C59+C60+C61+C62+C63+C64+C65+C66</f>
        <v>704111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1170880</v>
      </c>
      <c r="C70" s="110">
        <f>+C46+C68</f>
        <v>788908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1914897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-783520</v>
      </c>
      <c r="F76" s="111">
        <f>+F77+F78+F79+F80+F81</f>
        <v>-1144905</v>
      </c>
    </row>
    <row r="77" spans="1:6" x14ac:dyDescent="0.25">
      <c r="A77" s="1"/>
      <c r="B77" s="100"/>
      <c r="C77" s="99"/>
      <c r="D77" s="1" t="s">
        <v>110</v>
      </c>
      <c r="E77" s="108">
        <v>361384</v>
      </c>
      <c r="F77" s="109">
        <v>-20036</v>
      </c>
    </row>
    <row r="78" spans="1:6" x14ac:dyDescent="0.25">
      <c r="A78" s="1"/>
      <c r="B78" s="100"/>
      <c r="C78" s="99"/>
      <c r="D78" s="1" t="s">
        <v>111</v>
      </c>
      <c r="E78" s="108">
        <v>-1144904</v>
      </c>
      <c r="F78" s="109">
        <v>-1124869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1131376</v>
      </c>
      <c r="F87" s="111">
        <f>+F71+F76+F83</f>
        <v>769992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1170880</v>
      </c>
      <c r="F89" s="111">
        <f>+F67+F87</f>
        <v>788908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443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436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18916</v>
      </c>
      <c r="D17" s="117">
        <v>0</v>
      </c>
      <c r="E17" s="117">
        <v>0</v>
      </c>
      <c r="F17" s="115">
        <v>0</v>
      </c>
      <c r="G17" s="117">
        <v>39504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18916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39504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443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448</v>
      </c>
      <c r="J5" s="15" t="s">
        <v>449</v>
      </c>
      <c r="K5" s="15" t="s">
        <v>450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7" workbookViewId="0">
      <selection activeCell="E57" sqref="E5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443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445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11360000</v>
      </c>
      <c r="D9" s="121">
        <f>+D10+D11+D12</f>
        <v>12243563</v>
      </c>
      <c r="E9" s="121">
        <f>+E10+E11+E12</f>
        <v>12243563</v>
      </c>
    </row>
    <row r="10" spans="1:6" x14ac:dyDescent="0.25">
      <c r="A10" s="32"/>
      <c r="B10" s="35" t="s">
        <v>191</v>
      </c>
      <c r="C10" s="117">
        <v>11360000</v>
      </c>
      <c r="D10" s="117">
        <v>12243563</v>
      </c>
      <c r="E10" s="117">
        <v>12243563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11360000</v>
      </c>
      <c r="D14" s="121">
        <f t="shared" ref="D14:E14" si="0">+D15+D16</f>
        <v>12243563</v>
      </c>
      <c r="E14" s="121">
        <f t="shared" si="0"/>
        <v>12204059</v>
      </c>
    </row>
    <row r="15" spans="1:6" x14ac:dyDescent="0.25">
      <c r="A15" s="32"/>
      <c r="B15" s="35" t="s">
        <v>194</v>
      </c>
      <c r="C15" s="117">
        <v>11360000</v>
      </c>
      <c r="D15" s="117">
        <v>12243563</v>
      </c>
      <c r="E15" s="117">
        <v>12204059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0</v>
      </c>
      <c r="E22" s="121">
        <f t="shared" si="2"/>
        <v>39504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0</v>
      </c>
      <c r="E23" s="121">
        <f t="shared" si="3"/>
        <v>39504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0</v>
      </c>
      <c r="E24" s="121">
        <f t="shared" si="4"/>
        <v>39504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0</v>
      </c>
      <c r="E33" s="121">
        <f t="shared" si="6"/>
        <v>39504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11360000</v>
      </c>
      <c r="D52" s="129">
        <v>12243563</v>
      </c>
      <c r="E52" s="129">
        <v>12243563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11360000</v>
      </c>
      <c r="D57" s="129">
        <v>12243563</v>
      </c>
      <c r="E57" s="129">
        <v>12204059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0</v>
      </c>
      <c r="E61" s="131">
        <f t="shared" si="11"/>
        <v>39504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0</v>
      </c>
      <c r="E62" s="131">
        <f t="shared" si="12"/>
        <v>39504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60" workbookViewId="0">
      <selection activeCell="I60" sqref="I60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443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445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11360000</v>
      </c>
      <c r="E17" s="209">
        <f t="shared" ref="E17:I17" si="1">+E19+E20+E21+E22+E23+E24+E25+E26+E27+E28+E29</f>
        <v>0</v>
      </c>
      <c r="F17" s="208">
        <v>11360000</v>
      </c>
      <c r="G17" s="209">
        <v>11360000</v>
      </c>
      <c r="H17" s="208">
        <v>11360000</v>
      </c>
      <c r="I17" s="209">
        <f t="shared" si="1"/>
        <v>0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883563</v>
      </c>
      <c r="F37" s="142">
        <v>883563</v>
      </c>
      <c r="G37" s="130">
        <v>883563</v>
      </c>
      <c r="H37" s="142">
        <v>883563</v>
      </c>
      <c r="I37" s="130">
        <f t="shared" si="0"/>
        <v>883563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11360000</v>
      </c>
      <c r="E43" s="211">
        <f>+E10+E11+E12+E13+E14++E15+E17+E30+E36+E37+E39</f>
        <v>883563</v>
      </c>
      <c r="F43" s="211">
        <f>+F10+F11+F12+F13+F14++F15+F17+F30+F36+F37+F39</f>
        <v>12243563</v>
      </c>
      <c r="G43" s="211">
        <f>+G10+G11+G12+G13+G14++G15+G17+G30+G36+G37+G39</f>
        <v>12243563</v>
      </c>
      <c r="H43" s="211">
        <f>+H10+H11+H12+H13+H14++H15+H17+H30+H36+H37+H39</f>
        <v>12243563</v>
      </c>
      <c r="I43" s="211">
        <f>+I10+I11+I12+I13+I14++I15+I17+I30+I36+I37+I39</f>
        <v>883563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11360000</v>
      </c>
      <c r="E73" s="138">
        <f t="shared" si="10"/>
        <v>883563</v>
      </c>
      <c r="F73" s="146">
        <f t="shared" si="10"/>
        <v>12243563</v>
      </c>
      <c r="G73" s="138">
        <f t="shared" si="10"/>
        <v>12243563</v>
      </c>
      <c r="H73" s="146">
        <f t="shared" si="10"/>
        <v>12243563</v>
      </c>
      <c r="I73" s="138">
        <f t="shared" si="10"/>
        <v>883563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28" workbookViewId="0">
      <selection activeCell="G177" sqref="G17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443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445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11360000</v>
      </c>
      <c r="D8" s="138">
        <f t="shared" ref="D8:G8" si="0">+D9+D17+D27+D37+D47+D57+D61+D70+D74</f>
        <v>883562</v>
      </c>
      <c r="E8" s="138">
        <f t="shared" si="0"/>
        <v>12243563</v>
      </c>
      <c r="F8" s="138">
        <f t="shared" si="0"/>
        <v>12243563</v>
      </c>
      <c r="G8" s="138">
        <f t="shared" si="0"/>
        <v>12204059</v>
      </c>
      <c r="H8" s="131">
        <f t="shared" ref="H8:H36" si="1">+E8-F8</f>
        <v>0</v>
      </c>
    </row>
    <row r="9" spans="1:8" x14ac:dyDescent="0.25">
      <c r="A9" s="224" t="s">
        <v>305</v>
      </c>
      <c r="B9" s="235"/>
      <c r="C9" s="139">
        <f>+C10+C11+C12+C13+C14+C15+C16</f>
        <v>8705626</v>
      </c>
      <c r="D9" s="139">
        <f t="shared" ref="D9:G9" si="2">+D10+D11+D12+D13+D14+D15+D16</f>
        <v>557232</v>
      </c>
      <c r="E9" s="139">
        <f t="shared" si="2"/>
        <v>9262858</v>
      </c>
      <c r="F9" s="139">
        <f t="shared" si="2"/>
        <v>9262858</v>
      </c>
      <c r="G9" s="139">
        <f t="shared" si="2"/>
        <v>9262858</v>
      </c>
      <c r="H9" s="127">
        <f t="shared" si="1"/>
        <v>0</v>
      </c>
    </row>
    <row r="10" spans="1:8" x14ac:dyDescent="0.25">
      <c r="A10" s="50"/>
      <c r="B10" s="51" t="s">
        <v>306</v>
      </c>
      <c r="C10" s="139">
        <v>5486592</v>
      </c>
      <c r="D10" s="154">
        <v>-199068</v>
      </c>
      <c r="E10" s="129">
        <v>5287524</v>
      </c>
      <c r="F10" s="129">
        <v>5287524</v>
      </c>
      <c r="G10" s="129">
        <v>5287524</v>
      </c>
      <c r="H10" s="127">
        <f t="shared" si="1"/>
        <v>0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2057434</v>
      </c>
      <c r="D12" s="129">
        <v>89742</v>
      </c>
      <c r="E12" s="129">
        <v>2147176</v>
      </c>
      <c r="F12" s="129">
        <v>2147176</v>
      </c>
      <c r="G12" s="129">
        <v>2147176</v>
      </c>
      <c r="H12" s="127">
        <f t="shared" si="1"/>
        <v>0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1161600</v>
      </c>
      <c r="D14" s="129">
        <v>666558</v>
      </c>
      <c r="E14" s="129">
        <v>1828158</v>
      </c>
      <c r="F14" s="129">
        <v>1828158</v>
      </c>
      <c r="G14" s="129">
        <v>1828158</v>
      </c>
      <c r="H14" s="127">
        <f t="shared" si="1"/>
        <v>0</v>
      </c>
    </row>
    <row r="15" spans="1:8" x14ac:dyDescent="0.25">
      <c r="A15" s="50"/>
      <c r="B15" s="51" t="s">
        <v>311</v>
      </c>
      <c r="C15" s="130">
        <v>0</v>
      </c>
      <c r="D15" s="127"/>
      <c r="E15" s="127"/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603466</v>
      </c>
      <c r="D17" s="150">
        <f t="shared" ref="D17:H17" si="3">+D18+D19+D20+D21+D22+D23+D24+D25+D26</f>
        <v>157788</v>
      </c>
      <c r="E17" s="138">
        <f t="shared" si="3"/>
        <v>761255</v>
      </c>
      <c r="F17" s="138">
        <f t="shared" si="3"/>
        <v>761255</v>
      </c>
      <c r="G17" s="138">
        <f t="shared" si="3"/>
        <v>760760</v>
      </c>
      <c r="H17" s="132">
        <f t="shared" si="3"/>
        <v>0</v>
      </c>
    </row>
    <row r="18" spans="1:8" x14ac:dyDescent="0.25">
      <c r="A18" s="50"/>
      <c r="B18" s="51" t="s">
        <v>314</v>
      </c>
      <c r="C18" s="139">
        <v>221000</v>
      </c>
      <c r="D18" s="129">
        <v>-54185</v>
      </c>
      <c r="E18" s="129">
        <v>166815</v>
      </c>
      <c r="F18" s="129">
        <v>166815</v>
      </c>
      <c r="G18" s="129">
        <v>166815</v>
      </c>
      <c r="H18" s="127">
        <f t="shared" si="1"/>
        <v>0</v>
      </c>
    </row>
    <row r="19" spans="1:8" x14ac:dyDescent="0.25">
      <c r="A19" s="50"/>
      <c r="B19" s="51" t="s">
        <v>315</v>
      </c>
      <c r="C19" s="139">
        <v>130066</v>
      </c>
      <c r="D19" s="154">
        <v>84469</v>
      </c>
      <c r="E19" s="129">
        <v>214535</v>
      </c>
      <c r="F19" s="129">
        <v>214535</v>
      </c>
      <c r="G19" s="129">
        <v>214040</v>
      </c>
      <c r="H19" s="127">
        <f t="shared" si="1"/>
        <v>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26400</v>
      </c>
      <c r="D21" s="154">
        <v>22257</v>
      </c>
      <c r="E21" s="129">
        <v>48658</v>
      </c>
      <c r="F21" s="129">
        <v>48658</v>
      </c>
      <c r="G21" s="129">
        <v>48658</v>
      </c>
      <c r="H21" s="127">
        <f t="shared" si="1"/>
        <v>0</v>
      </c>
    </row>
    <row r="22" spans="1:8" x14ac:dyDescent="0.25">
      <c r="A22" s="50"/>
      <c r="B22" s="51" t="s">
        <v>318</v>
      </c>
      <c r="C22" s="139">
        <v>1000</v>
      </c>
      <c r="D22" s="154">
        <v>-1000</v>
      </c>
      <c r="E22" s="127">
        <v>0</v>
      </c>
      <c r="F22" s="127">
        <v>0</v>
      </c>
      <c r="G22" s="127">
        <v>0</v>
      </c>
      <c r="H22" s="127">
        <f t="shared" si="1"/>
        <v>0</v>
      </c>
    </row>
    <row r="23" spans="1:8" x14ac:dyDescent="0.25">
      <c r="A23" s="50"/>
      <c r="B23" s="51" t="s">
        <v>319</v>
      </c>
      <c r="C23" s="139">
        <v>210000</v>
      </c>
      <c r="D23" s="127">
        <v>39463</v>
      </c>
      <c r="E23" s="129">
        <v>249463</v>
      </c>
      <c r="F23" s="129">
        <v>249463</v>
      </c>
      <c r="G23" s="129">
        <v>249463</v>
      </c>
      <c r="H23" s="127">
        <f t="shared" si="1"/>
        <v>0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2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15000</v>
      </c>
      <c r="D26" s="154">
        <v>66784</v>
      </c>
      <c r="E26" s="129">
        <v>81784</v>
      </c>
      <c r="F26" s="129">
        <v>81784</v>
      </c>
      <c r="G26" s="129">
        <v>81784</v>
      </c>
      <c r="H26" s="127">
        <f t="shared" si="1"/>
        <v>0</v>
      </c>
    </row>
    <row r="27" spans="1:8" x14ac:dyDescent="0.25">
      <c r="A27" s="224" t="s">
        <v>323</v>
      </c>
      <c r="B27" s="235"/>
      <c r="C27" s="138">
        <f>+C28+C29+C30+C31+C32+C33+C34+C35+C36</f>
        <v>1810908</v>
      </c>
      <c r="D27" s="138">
        <f t="shared" ref="D27:H27" si="4">+D28+D29+D30+D31+D32+D33+D34+D35+D36</f>
        <v>-297053</v>
      </c>
      <c r="E27" s="138">
        <f t="shared" si="4"/>
        <v>1513855</v>
      </c>
      <c r="F27" s="138">
        <f t="shared" si="4"/>
        <v>1513855</v>
      </c>
      <c r="G27" s="138">
        <f t="shared" si="4"/>
        <v>1474846</v>
      </c>
      <c r="H27" s="132">
        <f t="shared" si="4"/>
        <v>0</v>
      </c>
    </row>
    <row r="28" spans="1:8" x14ac:dyDescent="0.25">
      <c r="A28" s="50"/>
      <c r="B28" s="51" t="s">
        <v>324</v>
      </c>
      <c r="C28" s="139">
        <v>475894</v>
      </c>
      <c r="D28" s="154">
        <v>-17313</v>
      </c>
      <c r="E28" s="129">
        <v>458580</v>
      </c>
      <c r="F28" s="129">
        <v>458580</v>
      </c>
      <c r="G28" s="129">
        <v>458580</v>
      </c>
      <c r="H28" s="127">
        <f t="shared" si="1"/>
        <v>0</v>
      </c>
    </row>
    <row r="29" spans="1:8" x14ac:dyDescent="0.25">
      <c r="A29" s="50"/>
      <c r="B29" s="51" t="s">
        <v>325</v>
      </c>
      <c r="C29" s="139">
        <v>368700</v>
      </c>
      <c r="D29" s="154">
        <v>-59119</v>
      </c>
      <c r="E29" s="129">
        <v>309581</v>
      </c>
      <c r="F29" s="129">
        <v>309581</v>
      </c>
      <c r="G29" s="129">
        <v>309581</v>
      </c>
      <c r="H29" s="127">
        <f t="shared" si="1"/>
        <v>0</v>
      </c>
    </row>
    <row r="30" spans="1:8" x14ac:dyDescent="0.25">
      <c r="A30" s="50"/>
      <c r="B30" s="51" t="s">
        <v>326</v>
      </c>
      <c r="C30" s="139">
        <v>40000</v>
      </c>
      <c r="D30" s="154">
        <v>-15924</v>
      </c>
      <c r="E30" s="129">
        <v>24076</v>
      </c>
      <c r="F30" s="129">
        <v>24076</v>
      </c>
      <c r="G30" s="129">
        <v>24076</v>
      </c>
      <c r="H30" s="127">
        <f t="shared" si="1"/>
        <v>0</v>
      </c>
    </row>
    <row r="31" spans="1:8" x14ac:dyDescent="0.25">
      <c r="A31" s="50"/>
      <c r="B31" s="51" t="s">
        <v>327</v>
      </c>
      <c r="C31" s="139">
        <v>12000</v>
      </c>
      <c r="D31" s="154">
        <v>13655</v>
      </c>
      <c r="E31" s="129">
        <v>25655</v>
      </c>
      <c r="F31" s="129">
        <v>25655</v>
      </c>
      <c r="G31" s="129">
        <v>25655</v>
      </c>
      <c r="H31" s="127">
        <f t="shared" si="1"/>
        <v>0</v>
      </c>
    </row>
    <row r="32" spans="1:8" x14ac:dyDescent="0.25">
      <c r="A32" s="50"/>
      <c r="B32" s="51" t="s">
        <v>328</v>
      </c>
      <c r="C32" s="139">
        <v>67500</v>
      </c>
      <c r="D32" s="154">
        <v>-13717</v>
      </c>
      <c r="E32" s="129">
        <v>53783</v>
      </c>
      <c r="F32" s="129">
        <v>53783</v>
      </c>
      <c r="G32" s="129">
        <v>53783</v>
      </c>
      <c r="H32" s="127">
        <f t="shared" si="1"/>
        <v>0</v>
      </c>
    </row>
    <row r="33" spans="1:8" x14ac:dyDescent="0.25">
      <c r="A33" s="50"/>
      <c r="B33" s="51" t="s">
        <v>329</v>
      </c>
      <c r="C33" s="139">
        <v>313300</v>
      </c>
      <c r="D33" s="154">
        <v>-251310</v>
      </c>
      <c r="E33" s="129">
        <v>61990</v>
      </c>
      <c r="F33" s="129">
        <v>61990</v>
      </c>
      <c r="G33" s="129">
        <v>61990</v>
      </c>
      <c r="H33" s="127">
        <f t="shared" si="1"/>
        <v>0</v>
      </c>
    </row>
    <row r="34" spans="1:8" x14ac:dyDescent="0.25">
      <c r="A34" s="50"/>
      <c r="B34" s="51" t="s">
        <v>330</v>
      </c>
      <c r="C34" s="139">
        <v>161200</v>
      </c>
      <c r="D34" s="154">
        <v>19799</v>
      </c>
      <c r="E34" s="129">
        <v>180999</v>
      </c>
      <c r="F34" s="129">
        <v>180999</v>
      </c>
      <c r="G34" s="129">
        <v>180999</v>
      </c>
      <c r="H34" s="127">
        <f t="shared" si="1"/>
        <v>0</v>
      </c>
    </row>
    <row r="35" spans="1:8" x14ac:dyDescent="0.25">
      <c r="A35" s="50"/>
      <c r="B35" s="51" t="s">
        <v>331</v>
      </c>
      <c r="C35" s="139">
        <v>112200</v>
      </c>
      <c r="D35" s="129">
        <v>28179</v>
      </c>
      <c r="E35" s="129">
        <v>140380</v>
      </c>
      <c r="F35" s="129">
        <v>140380</v>
      </c>
      <c r="G35" s="129">
        <v>140380</v>
      </c>
      <c r="H35" s="127">
        <f t="shared" si="1"/>
        <v>0</v>
      </c>
    </row>
    <row r="36" spans="1:8" x14ac:dyDescent="0.25">
      <c r="A36" s="50"/>
      <c r="B36" s="51" t="s">
        <v>332</v>
      </c>
      <c r="C36" s="139">
        <v>260114</v>
      </c>
      <c r="D36" s="129">
        <v>-1303</v>
      </c>
      <c r="E36" s="129">
        <v>258811</v>
      </c>
      <c r="F36" s="129">
        <v>258811</v>
      </c>
      <c r="G36" s="129">
        <v>219802</v>
      </c>
      <c r="H36" s="127">
        <f t="shared" si="1"/>
        <v>0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240000</v>
      </c>
      <c r="D47" s="130">
        <f t="shared" ref="D47:H47" si="7">+D48+D49+D50+D51+D52+D53+D54+D55+D56</f>
        <v>465595</v>
      </c>
      <c r="E47" s="139">
        <f t="shared" si="7"/>
        <v>705595</v>
      </c>
      <c r="F47" s="139">
        <f t="shared" si="7"/>
        <v>705595</v>
      </c>
      <c r="G47" s="139">
        <f t="shared" si="7"/>
        <v>705595</v>
      </c>
      <c r="H47" s="139">
        <f t="shared" si="7"/>
        <v>0</v>
      </c>
    </row>
    <row r="48" spans="1:8" x14ac:dyDescent="0.25">
      <c r="A48" s="50"/>
      <c r="B48" s="51" t="s">
        <v>344</v>
      </c>
      <c r="C48" s="139">
        <v>180000</v>
      </c>
      <c r="D48" s="154">
        <v>-54987</v>
      </c>
      <c r="E48" s="129">
        <v>125013</v>
      </c>
      <c r="F48" s="129">
        <v>125013</v>
      </c>
      <c r="G48" s="129">
        <v>125013</v>
      </c>
      <c r="H48" s="129">
        <f t="shared" si="6"/>
        <v>0</v>
      </c>
    </row>
    <row r="49" spans="1:8" x14ac:dyDescent="0.25">
      <c r="A49" s="50"/>
      <c r="B49" s="51" t="s">
        <v>345</v>
      </c>
      <c r="C49" s="130">
        <v>0</v>
      </c>
      <c r="D49" s="130">
        <v>16008</v>
      </c>
      <c r="E49" s="130">
        <v>16008</v>
      </c>
      <c r="F49" s="130">
        <v>16008</v>
      </c>
      <c r="G49" s="130">
        <v>16008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541490</v>
      </c>
      <c r="E51" s="130">
        <v>541490</v>
      </c>
      <c r="F51" s="130">
        <v>541490</v>
      </c>
      <c r="G51" s="130">
        <v>541490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23084</v>
      </c>
      <c r="E53" s="130">
        <v>23084</v>
      </c>
      <c r="F53" s="130">
        <v>23084</v>
      </c>
      <c r="G53" s="130">
        <v>23084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60000</v>
      </c>
      <c r="D56" s="130">
        <v>-60000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11360000</v>
      </c>
      <c r="D160" s="138">
        <f t="shared" ref="D160:H160" si="24">+D8+D84</f>
        <v>883562</v>
      </c>
      <c r="E160" s="138">
        <f t="shared" si="24"/>
        <v>12243563</v>
      </c>
      <c r="F160" s="138">
        <f t="shared" si="24"/>
        <v>12243563</v>
      </c>
      <c r="G160" s="138">
        <f t="shared" si="24"/>
        <v>12204059</v>
      </c>
      <c r="H160" s="138">
        <f t="shared" si="24"/>
        <v>0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13" sqref="E13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443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445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11360000</v>
      </c>
      <c r="C8" s="244">
        <f t="shared" ref="C8:F8" si="0">+C10+C11+C12+C13+C14+C15+C16+C17</f>
        <v>883563</v>
      </c>
      <c r="D8" s="244">
        <f t="shared" si="0"/>
        <v>12243563</v>
      </c>
      <c r="E8" s="244">
        <f t="shared" si="0"/>
        <v>12243563</v>
      </c>
      <c r="F8" s="244">
        <f t="shared" si="0"/>
        <v>12204059</v>
      </c>
      <c r="G8" s="244">
        <f>+D8-E8</f>
        <v>0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437</v>
      </c>
      <c r="B10" s="117">
        <v>260000</v>
      </c>
      <c r="C10" s="117">
        <v>-16875</v>
      </c>
      <c r="D10" s="117">
        <v>243124</v>
      </c>
      <c r="E10" s="117">
        <v>243124</v>
      </c>
      <c r="F10" s="117">
        <v>243124</v>
      </c>
      <c r="G10" s="115">
        <f>+D10-E10</f>
        <v>0</v>
      </c>
    </row>
    <row r="11" spans="1:7" x14ac:dyDescent="0.25">
      <c r="A11" s="3" t="s">
        <v>438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5">
        <f t="shared" ref="G11:G17" si="1">+D11-E11</f>
        <v>0</v>
      </c>
    </row>
    <row r="12" spans="1:7" ht="18" x14ac:dyDescent="0.25">
      <c r="A12" s="3" t="s">
        <v>439</v>
      </c>
      <c r="B12" s="117">
        <v>340000</v>
      </c>
      <c r="C12" s="117">
        <v>-257897</v>
      </c>
      <c r="D12" s="117">
        <v>82103</v>
      </c>
      <c r="E12" s="117">
        <v>86749</v>
      </c>
      <c r="F12" s="117">
        <v>86749</v>
      </c>
      <c r="G12" s="115">
        <f t="shared" si="1"/>
        <v>-4646</v>
      </c>
    </row>
    <row r="13" spans="1:7" x14ac:dyDescent="0.25">
      <c r="A13" s="3" t="s">
        <v>440</v>
      </c>
      <c r="B13" s="117">
        <v>396494</v>
      </c>
      <c r="C13" s="117">
        <v>-60240</v>
      </c>
      <c r="D13" s="117">
        <v>336255</v>
      </c>
      <c r="E13" s="117">
        <v>336255</v>
      </c>
      <c r="F13" s="117">
        <v>336254</v>
      </c>
      <c r="G13" s="115">
        <f t="shared" si="1"/>
        <v>0</v>
      </c>
    </row>
    <row r="14" spans="1:7" x14ac:dyDescent="0.25">
      <c r="A14" s="3" t="s">
        <v>441</v>
      </c>
      <c r="B14" s="117">
        <v>10363506</v>
      </c>
      <c r="C14" s="117">
        <v>1218575</v>
      </c>
      <c r="D14" s="117">
        <v>11582081</v>
      </c>
      <c r="E14" s="117">
        <v>11577435</v>
      </c>
      <c r="F14" s="117">
        <v>11537932</v>
      </c>
      <c r="G14" s="115">
        <f t="shared" si="1"/>
        <v>4646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437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438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439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440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441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11360000</v>
      </c>
      <c r="C30" s="121">
        <f t="shared" si="4"/>
        <v>883563</v>
      </c>
      <c r="D30" s="121">
        <f t="shared" si="4"/>
        <v>12243563</v>
      </c>
      <c r="E30" s="121">
        <f t="shared" si="4"/>
        <v>12243563</v>
      </c>
      <c r="F30" s="121">
        <f t="shared" si="4"/>
        <v>12204059</v>
      </c>
      <c r="G30" s="121">
        <f t="shared" si="4"/>
        <v>0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C6" sqref="C6:G6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443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446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11360000</v>
      </c>
      <c r="D9" s="121">
        <f t="shared" ref="D9:G9" si="0">+D10+D20+D29+D40</f>
        <v>883563</v>
      </c>
      <c r="E9" s="121">
        <f t="shared" si="0"/>
        <v>12243563</v>
      </c>
      <c r="F9" s="121">
        <f t="shared" si="0"/>
        <v>12243563</v>
      </c>
      <c r="G9" s="121">
        <f t="shared" si="0"/>
        <v>12204059</v>
      </c>
      <c r="H9" s="131">
        <f>+E9-F9</f>
        <v>0</v>
      </c>
    </row>
    <row r="10" spans="1:8" x14ac:dyDescent="0.25">
      <c r="A10" s="214" t="s">
        <v>386</v>
      </c>
      <c r="B10" s="229"/>
      <c r="C10" s="131">
        <f>+C11+C12+C13+C14+C15+C16+C17+C18</f>
        <v>11360000</v>
      </c>
      <c r="D10" s="131">
        <f t="shared" ref="D10:G10" si="1">+D11+D12+D13+D14+D15+D16+D17+D18</f>
        <v>883563</v>
      </c>
      <c r="E10" s="131">
        <f t="shared" si="1"/>
        <v>12243563</v>
      </c>
      <c r="F10" s="131">
        <f t="shared" si="1"/>
        <v>12243563</v>
      </c>
      <c r="G10" s="131">
        <f t="shared" si="1"/>
        <v>12204059</v>
      </c>
      <c r="H10" s="131">
        <f>+E10-F10</f>
        <v>0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11360000</v>
      </c>
      <c r="D18" s="127">
        <v>883563</v>
      </c>
      <c r="E18" s="127">
        <v>12243563</v>
      </c>
      <c r="F18" s="127">
        <v>12243563</v>
      </c>
      <c r="G18" s="127">
        <v>12204059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11360000</v>
      </c>
      <c r="D83" s="131">
        <f t="shared" ref="D83:H83" si="18">+D9+D46</f>
        <v>883563</v>
      </c>
      <c r="E83" s="131">
        <f t="shared" si="18"/>
        <v>12243563</v>
      </c>
      <c r="F83" s="131">
        <f t="shared" si="18"/>
        <v>12243563</v>
      </c>
      <c r="G83" s="131">
        <f t="shared" si="18"/>
        <v>12204059</v>
      </c>
      <c r="H83" s="131">
        <f t="shared" si="18"/>
        <v>0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C21" sqref="C21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443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445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DIR-ADMINISTRATIVO</cp:lastModifiedBy>
  <cp:lastPrinted>2018-01-08T21:29:45Z</cp:lastPrinted>
  <dcterms:created xsi:type="dcterms:W3CDTF">2016-11-23T22:01:49Z</dcterms:created>
  <dcterms:modified xsi:type="dcterms:W3CDTF">2018-01-08T21:30:14Z</dcterms:modified>
</cp:coreProperties>
</file>