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 NANACAMILPA\Documents\ESTADOS FINANCEROS 2017\CTA. PUBLICA OCTUBRE-DICIEMBRE 2017\"/>
    </mc:Choice>
  </mc:AlternateContent>
  <bookViews>
    <workbookView xWindow="240" yWindow="45" windowWidth="20115" windowHeight="7995" firstSheet="3" activeTab="9"/>
  </bookViews>
  <sheets>
    <sheet name="FORMATO 1" sheetId="1" r:id="rId1"/>
    <sheet name="formato 2" sheetId="2" r:id="rId2"/>
    <sheet name="formato 3" sheetId="3" r:id="rId3"/>
    <sheet name="anexo 3" sheetId="10" r:id="rId4"/>
    <sheet name="formato 4" sheetId="4" r:id="rId5"/>
    <sheet name="formato 5" sheetId="5" r:id="rId6"/>
    <sheet name="formato 6 a " sheetId="6" r:id="rId7"/>
    <sheet name="formato 6 b" sheetId="7" r:id="rId8"/>
    <sheet name="formato 6 c " sheetId="8" r:id="rId9"/>
    <sheet name="formato 6 d " sheetId="9" r:id="rId10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F24" i="8" l="1"/>
  <c r="E10" i="7"/>
  <c r="F36" i="6"/>
  <c r="G36" i="5"/>
  <c r="D15" i="4"/>
  <c r="D10" i="4"/>
  <c r="E24" i="8" l="1"/>
  <c r="E61" i="8"/>
  <c r="D10" i="7"/>
  <c r="E38" i="6"/>
  <c r="D27" i="6"/>
  <c r="F17" i="6"/>
  <c r="F37" i="5"/>
  <c r="H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D21" i="7"/>
  <c r="G21" i="7" s="1"/>
  <c r="G10" i="7"/>
  <c r="E106" i="6"/>
  <c r="E107" i="6"/>
  <c r="E108" i="6"/>
  <c r="E109" i="6"/>
  <c r="E110" i="6"/>
  <c r="E111" i="6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4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E94" i="6"/>
  <c r="F94" i="6"/>
  <c r="G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G57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E43" i="5" s="1"/>
  <c r="F17" i="5"/>
  <c r="G17" i="5"/>
  <c r="G43" i="5" s="1"/>
  <c r="H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C77" i="4" l="1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D24" i="4" s="1"/>
  <c r="D3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H124" i="6"/>
  <c r="H114" i="6"/>
  <c r="C85" i="6"/>
  <c r="D85" i="6"/>
  <c r="E85" i="6"/>
  <c r="H94" i="6"/>
  <c r="F85" i="6"/>
  <c r="G85" i="6"/>
  <c r="H86" i="6"/>
  <c r="H74" i="6"/>
  <c r="H70" i="6"/>
  <c r="H61" i="6"/>
  <c r="H57" i="6"/>
  <c r="H47" i="6"/>
  <c r="H37" i="6"/>
  <c r="G8" i="6"/>
  <c r="D8" i="6"/>
  <c r="C8" i="6"/>
  <c r="C160" i="6" s="1"/>
  <c r="H17" i="6"/>
  <c r="I78" i="5"/>
  <c r="H68" i="5"/>
  <c r="H73" i="5" s="1"/>
  <c r="G68" i="5"/>
  <c r="G73" i="5" s="1"/>
  <c r="I57" i="5"/>
  <c r="F57" i="5"/>
  <c r="F68" i="5" s="1"/>
  <c r="F73" i="5" s="1"/>
  <c r="D68" i="5"/>
  <c r="D73" i="5" s="1"/>
  <c r="I30" i="5"/>
  <c r="I17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E19" i="2" s="1"/>
  <c r="G13" i="2"/>
  <c r="C8" i="2"/>
  <c r="C19" i="2" s="1"/>
  <c r="D8" i="2"/>
  <c r="D19" i="2" s="1"/>
  <c r="G9" i="2"/>
  <c r="E79" i="1"/>
  <c r="F79" i="1"/>
  <c r="F46" i="1"/>
  <c r="F59" i="1" s="1"/>
  <c r="E46" i="1"/>
  <c r="E59" i="1" s="1"/>
  <c r="C46" i="1"/>
  <c r="C62" i="1" s="1"/>
  <c r="B46" i="1"/>
  <c r="B62" i="1" s="1"/>
  <c r="I43" i="5" l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I68" i="5"/>
  <c r="I73" i="5" s="1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<sst xmlns="http://schemas.openxmlformats.org/spreadsheetml/2006/main" count="916" uniqueCount="593">
  <si>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</si>
  <si>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</si>
  <si>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</si>
  <si>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</si>
  <si>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</si>
  <si>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</si>
  <si>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</si>
  <si>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</si>
  <si>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</si>
  <si>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</si>
  <si>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</si>
  <si>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</si>
  <si>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</si>
  <si>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</si>
  <si>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</si>
  <si>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</si>
  <si>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</si>
  <si>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</si>
  <si>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</si>
  <si>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</si>
  <si>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</si>
  <si>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</si>
  <si>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</si>
  <si>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</si>
  <si>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</si>
  <si>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</si>
  <si>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</si>
  <si>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</si>
  <si>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</si>
  <si>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</si>
  <si>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</si>
  <si>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</si>
  <si>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</si>
  <si>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</si>
  <si>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</si>
  <si>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</si>
  <si>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</si>
  <si>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</si>
  <si>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</si>
  <si>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</si>
  <si>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</si>
  <si>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</si>
  <si>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</si>
  <si>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</si>
  <si>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</si>
  <si>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</si>
  <si>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</si>
  <si>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</si>
  <si>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</si>
  <si>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</si>
  <si>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</si>
  <si>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</si>
  <si>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</si>
  <si>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</si>
  <si>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</si>
  <si>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</si>
  <si>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</si>
  <si>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</si>
  <si>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</si>
  <si>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</si>
  <si>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</si>
  <si>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</si>
  <si>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</si>
  <si>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</si>
  <si>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</si>
  <si>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</si>
  <si>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</si>
  <si>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</si>
  <si>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</si>
  <si>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</si>
  <si>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</si>
  <si>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</si>
  <si>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</si>
  <si>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</si>
  <si>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</si>
  <si>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</si>
  <si>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</si>
  <si>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</si>
  <si>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</si>
  <si>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</si>
  <si>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</si>
  <si>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</si>
  <si>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</si>
  <si>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</si>
  <si>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</si>
  <si>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</si>
  <si>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</si>
  <si>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</si>
  <si>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</si>
  <si>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</si>
  <si>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</si>
  <si>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</si>
  <si>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</si>
  <si>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</si>
  <si>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</si>
  <si>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</si>
  <si>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</si>
  <si>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</si>
  <si>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</si>
  <si>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</si>
  <si>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</si>
  <si>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</si>
  <si>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</si>
  <si>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</si>
  <si>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</si>
  <si>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</si>
  <si>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</si>
  <si>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</si>
  <si>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</si>
  <si>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</si>
  <si>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</si>
  <si>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</si>
  <si>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</si>
  <si>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</si>
  <si>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</si>
  <si>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</si>
  <si>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</si>
  <si>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</si>
  <si>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</si>
  <si>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</si>
  <si>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</si>
  <si>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</si>
  <si>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</si>
  <si>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</si>
  <si>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</si>
  <si>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</si>
  <si>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</si>
  <si>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</si>
  <si>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</si>
  <si>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</si>
  <si>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</si>
  <si>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</si>
  <si>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</si>
  <si>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</si>
  <si>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</si>
  <si>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</si>
  <si>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</si>
  <si>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</si>
  <si>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</si>
  <si>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</si>
  <si>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</si>
  <si>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</si>
  <si>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</si>
  <si>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</si>
  <si>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</si>
  <si>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</si>
  <si>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</si>
  <si>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</si>
  <si>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</si>
  <si>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</si>
  <si>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</si>
  <si>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</si>
  <si>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</si>
  <si>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</si>
  <si>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</si>
  <si>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</si>
  <si>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</si>
  <si>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</si>
  <si>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</si>
  <si>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</si>
  <si>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</si>
  <si>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</si>
  <si>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</si>
  <si>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</si>
  <si>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</si>
  <si>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</si>
  <si>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</si>
  <si>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</si>
  <si>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</si>
  <si>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</si>
  <si>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</si>
  <si>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</si>
  <si>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</si>
  <si>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</si>
  <si>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</si>
  <si>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</si>
  <si>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</si>
  <si>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</si>
  <si>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</si>
  <si>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</si>
  <si>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</si>
  <si>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</si>
  <si>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</si>
  <si>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</si>
  <si>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</si>
  <si>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</si>
  <si>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</si>
  <si>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</si>
  <si>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</si>
  <si>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</si>
  <si>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</si>
  <si>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</si>
  <si>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</si>
  <si>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</si>
  <si>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</si>
  <si>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</si>
  <si>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</si>
  <si>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</si>
  <si>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</si>
  <si>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</si>
  <si>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</si>
  <si>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</si>
  <si>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</si>
  <si>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</si>
  <si>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</si>
  <si>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</si>
  <si>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</si>
  <si>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</si>
  <si>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</si>
  <si>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</si>
  <si>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</si>
  <si>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</si>
  <si>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</si>
  <si>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</si>
  <si>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</si>
  <si>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</si>
  <si>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</si>
  <si>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</si>
  <si>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</si>
  <si>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</si>
  <si>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</si>
  <si>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</si>
  <si>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</si>
  <si>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</si>
  <si>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</si>
  <si>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</si>
  <si>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</si>
  <si>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</si>
  <si>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</si>
  <si>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</si>
  <si>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</si>
  <si>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</si>
  <si>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</si>
  <si>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</si>
  <si>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</si>
  <si>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</si>
  <si>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</si>
  <si>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</si>
  <si>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</si>
  <si>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</si>
  <si>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</si>
  <si>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</si>
  <si>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</si>
  <si>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</si>
  <si>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</si>
  <si>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</si>
  <si>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</si>
  <si>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</si>
  <si>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</si>
  <si>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</si>
  <si>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</si>
  <si>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</si>
  <si>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</si>
  <si>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</si>
  <si>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</si>
  <si>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</si>
  <si>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</si>
  <si>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</si>
  <si>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</si>
  <si>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</si>
  <si>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</si>
  <si>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</si>
  <si>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</si>
  <si>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</si>
  <si>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</si>
  <si>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</si>
  <si>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</si>
  <si>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</si>
  <si>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</si>
  <si>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</si>
  <si>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</si>
  <si>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</si>
  <si>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</si>
  <si>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</si>
  <si>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</si>
  <si>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</si>
  <si>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</si>
  <si>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</si>
  <si>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</si>
  <si>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</si>
  <si>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</si>
  <si>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</si>
  <si>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</si>
  <si>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</si>
  <si>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</si>
  <si>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</si>
  <si>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</si>
  <si>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</si>
  <si>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</si>
  <si>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</si>
  <si>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</si>
  <si>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</si>
  <si>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</si>
  <si>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</si>
  <si>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</si>
  <si>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</si>
  <si>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</si>
  <si>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</si>
  <si>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</si>
  <si>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</si>
  <si>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</si>
  <si>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</si>
  <si>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</si>
  <si>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</si>
  <si>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</si>
  <si>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</si>
  <si>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</si>
  <si>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</si>
  <si>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</si>
  <si>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</si>
  <si>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</si>
  <si>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</si>
  <si>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</si>
  <si>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</si>
  <si>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</si>
  <si>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</si>
  <si>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</si>
  <si>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</si>
  <si>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</si>
  <si>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</si>
  <si>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</si>
  <si>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</si>
  <si>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</si>
  <si>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</si>
  <si>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</si>
  <si>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</si>
  <si>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</si>
  <si>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</si>
  <si>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</si>
  <si>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</si>
  <si>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</si>
  <si>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</si>
  <si>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</si>
  <si>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</si>
  <si>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</si>
  <si>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</si>
  <si>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</si>
  <si>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</si>
  <si>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</si>
  <si>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</si>
  <si>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</si>
  <si>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</si>
  <si>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</si>
  <si>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</si>
  <si>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</si>
  <si>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</si>
  <si>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</si>
  <si>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</si>
  <si>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</si>
  <si>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</si>
  <si>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</si>
  <si>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</si>
  <si>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</si>
  <si>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</si>
  <si>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</si>
  <si>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</si>
  <si>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</si>
  <si>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</si>
  <si>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</si>
  <si>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</si>
  <si>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</si>
  <si>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</si>
  <si>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</si>
  <si>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</si>
  <si>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</si>
  <si>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</si>
  <si>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</si>
  <si>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</si>
  <si>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</si>
  <si>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</si>
  <si>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</si>
  <si>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</si>
  <si>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</si>
  <si>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</si>
  <si>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</si>
  <si>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</si>
  <si>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</si>
  <si>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</si>
  <si>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</si>
  <si>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</si>
  <si>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</si>
  <si>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</si>
  <si>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</si>
  <si>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</si>
  <si>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</si>
  <si>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</si>
  <si>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</si>
  <si>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</si>
  <si>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</si>
  <si>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</si>
  <si>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</si>
  <si>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</si>
  <si>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</si>
  <si>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</si>
  <si>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</si>
  <si>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</si>
  <si>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</si>
  <si>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</si>
  <si>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</si>
  <si>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</si>
  <si>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</si>
  <si>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</si>
  <si>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</si>
  <si>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</si>
  <si>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</si>
  <si>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</si>
  <si>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</si>
  <si>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</si>
  <si>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</si>
  <si>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</si>
  <si>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</si>
  <si>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</si>
  <si>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ANEXO 3</t>
  </si>
  <si>
    <t>“GUÍA DE CUMPLIMIENTO DE LA LEY DE DISCIPLINA FINANCIERA DE LAS ENTIDADES FEDERATIVAS Y LOS MUNICIPIOS”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</si>
  <si>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</si>
  <si>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</si>
  <si>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</si>
  <si>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</si>
  <si>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</si>
  <si>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</si>
  <si>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</si>
  <si>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</si>
  <si>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</si>
  <si>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</si>
  <si>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</si>
  <si>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</si>
  <si>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</si>
  <si>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</si>
  <si>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</si>
  <si>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</si>
  <si>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</si>
  <si>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</si>
  <si>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</si>
  <si>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</si>
  <si>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</si>
  <si>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</si>
  <si>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</si>
  <si>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</si>
  <si>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</si>
  <si>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</si>
  <si>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</si>
  <si>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</si>
  <si>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</si>
  <si>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</si>
  <si>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</si>
  <si>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</si>
  <si>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</si>
  <si>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</si>
  <si>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</si>
  <si>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</si>
  <si>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</si>
  <si>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</si>
  <si>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</si>
  <si>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</si>
  <si>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</si>
  <si>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</si>
  <si>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</si>
  <si>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</si>
  <si>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</si>
  <si>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</si>
  <si>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</si>
  <si>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</si>
  <si>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</si>
  <si>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</si>
  <si>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</si>
  <si>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</si>
  <si>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</si>
  <si>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</si>
  <si>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</si>
  <si>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</si>
  <si>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</si>
  <si>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</si>
  <si>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</si>
  <si>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</si>
  <si>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</si>
  <si>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</si>
  <si>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</si>
  <si>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</si>
  <si>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</si>
  <si>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</si>
  <si>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</si>
  <si>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</si>
  <si>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</si>
  <si>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</si>
  <si>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</si>
  <si>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</si>
  <si>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</si>
  <si>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</si>
  <si>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</si>
  <si>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</si>
  <si>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</si>
  <si>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</si>
  <si>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</si>
  <si>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</si>
  <si>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</si>
  <si>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</si>
  <si>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</si>
  <si>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</si>
  <si>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</si>
  <si>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</si>
  <si>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</si>
  <si>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</si>
  <si>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</si>
  <si>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</si>
  <si>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</si>
  <si>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</si>
  <si>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</si>
  <si>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</si>
  <si>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</si>
  <si>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</si>
  <si>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</si>
  <si>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</si>
  <si>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</si>
  <si>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</si>
  <si>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</si>
  <si>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</si>
  <si>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</si>
  <si>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</si>
  <si>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</si>
  <si>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</si>
  <si>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</si>
  <si>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</si>
  <si>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</si>
  <si>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</si>
  <si>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</si>
  <si>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</si>
  <si>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</si>
  <si>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</si>
  <si>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</si>
  <si>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</si>
  <si>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</si>
  <si>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</si>
  <si>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</si>
  <si>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</si>
  <si>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</si>
  <si>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</si>
  <si>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Del 1 de enero al 20 de Diciembre de 2016 </t>
  </si>
  <si>
    <t xml:space="preserve">                                                                                                            LIC. ALEJANDRA FLORES MONTALVO</t>
  </si>
  <si>
    <t xml:space="preserve">                                                                                                          JEFA DE ADMINISTRACION Y FINANZAS</t>
  </si>
  <si>
    <t xml:space="preserve">                LIC. ALEJANDRA FLORES MONTALVO</t>
  </si>
  <si>
    <t xml:space="preserve">               JEFA DE ADMINISTRACION Y FINANZAS</t>
  </si>
  <si>
    <t xml:space="preserve">              JEFA DE ADMINISTRACION Y FINANZAS</t>
  </si>
  <si>
    <t xml:space="preserve">             LIC. ALEJANDRA FLORES MONTALVO</t>
  </si>
  <si>
    <t xml:space="preserve">            JEFA DE ADMINISTRACION Y FINANZAS</t>
  </si>
  <si>
    <t xml:space="preserve">          LIC. ALEJANDRA FLORES MONTALVO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</si>
  <si>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</si>
  <si>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</si>
  <si>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LIC. ALEJANDRA FLORES MONTALVO</t>
  </si>
  <si>
    <t xml:space="preserve">                                    JEFA DE ADMINISTRACION Y FINANZAS</t>
  </si>
  <si>
    <t xml:space="preserve">                                     LIC. ALEJANDRA FLORES MONTALVO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</si>
  <si>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</si>
  <si>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</si>
  <si>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</si>
  <si>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</si>
  <si>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</si>
  <si>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</si>
  <si>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</si>
  <si>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</si>
  <si>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</si>
  <si>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</si>
  <si>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</si>
  <si>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</si>
  <si>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 LIC. ALEJANDRA FLORES MONTALVO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</si>
  <si>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</si>
  <si>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</si>
  <si>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</si>
  <si>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</si>
  <si>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</si>
  <si>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>Al 31 de diciembre de 2016</t>
  </si>
  <si>
    <t xml:space="preserve">                                                                       LIC. JUAN ANTONIO GONZALEZ NECOECHEA</t>
  </si>
  <si>
    <t>al 31 de diciembre de 2016</t>
  </si>
  <si>
    <t>LIC. JUAN ANTONIO GONZALEZ NECOECHEA</t>
  </si>
  <si>
    <t xml:space="preserve">                            DIRECTOR GENERAL</t>
  </si>
  <si>
    <t xml:space="preserve">                           DIRECTOR GENERAL</t>
  </si>
  <si>
    <t xml:space="preserve"> LIC. ALEJANDRA FLORES MONTALVO                                                                                                                                                 LIC. JUAN ANTONIO GONZALEZ NECOECHEA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</si>
  <si>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</si>
  <si>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</si>
  <si>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</si>
  <si>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</si>
  <si>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</si>
  <si>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</si>
  <si>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</si>
  <si>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</si>
  <si>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</si>
  <si>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</si>
  <si>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31 de Diciembre de 2017 y al 31 de diciembre de 2016</t>
  </si>
  <si>
    <t>Al 31 de Diciembre de2017</t>
  </si>
  <si>
    <t>Del 1 de enero al 31 de Diciembre de 2017</t>
  </si>
  <si>
    <t>Saldo al 31 de Diciembre de 2017</t>
  </si>
  <si>
    <t xml:space="preserve">Del 1 de enero al 31 de Diciembre de 2017 </t>
  </si>
  <si>
    <t>Monto pagado de la inversión al 31 de Diciembre de 2017</t>
  </si>
  <si>
    <t>Monto pagado de la inversión actualizado al 31 de Diciembre de 2017</t>
  </si>
  <si>
    <t>Saldo pendiente por pagar de la inversión al 31 de Diciembre de 2017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</si>
</sst>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61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9" fillId="0" borderId="0" xfId="0" applyFont="1" applyAlignment="1">
      <alignment horizontal="justify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6" borderId="9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wrapText="1"/>
    </xf>
    <xf numFmtId="0" fontId="9" fillId="6" borderId="1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wrapText="1"/>
    </xf>
    <xf numFmtId="0" fontId="9" fillId="6" borderId="13" xfId="0" applyFont="1" applyFill="1" applyBorder="1" applyAlignment="1">
      <alignment horizontal="center" wrapText="1"/>
    </xf>
    <xf numFmtId="0" fontId="19" fillId="6" borderId="9" xfId="0" applyFont="1" applyFill="1" applyBorder="1" applyAlignment="1">
      <alignment horizontal="right" wrapText="1"/>
    </xf>
    <xf numFmtId="0" fontId="19" fillId="6" borderId="10" xfId="0" applyFont="1" applyFill="1" applyBorder="1" applyAlignment="1">
      <alignment horizontal="center"/>
    </xf>
    <xf numFmtId="0" fontId="19" fillId="6" borderId="10" xfId="0" applyFont="1" applyFill="1" applyBorder="1" applyAlignment="1">
      <alignment wrapText="1"/>
    </xf>
    <xf numFmtId="0" fontId="19" fillId="0" borderId="10" xfId="0" applyFont="1" applyBorder="1" applyAlignment="1">
      <alignment horizontal="left" wrapText="1" indent="2"/>
    </xf>
    <xf numFmtId="0" fontId="19" fillId="0" borderId="9" xfId="0" applyFont="1" applyBorder="1" applyAlignment="1">
      <alignment horizontal="right" wrapText="1"/>
    </xf>
    <xf numFmtId="0" fontId="9" fillId="6" borderId="1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wrapText="1"/>
    </xf>
    <xf numFmtId="0" fontId="5" fillId="6" borderId="14" xfId="0" applyFont="1" applyFill="1" applyBorder="1" applyAlignment="1">
      <alignment wrapText="1"/>
    </xf>
    <xf numFmtId="0" fontId="9" fillId="0" borderId="7" xfId="0" applyFont="1" applyBorder="1" applyAlignment="1">
      <alignment horizontal="justify"/>
    </xf>
    <xf numFmtId="0" fontId="3" fillId="5" borderId="1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3" fillId="5" borderId="11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65" fontId="4" fillId="0" borderId="7" xfId="1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vertical="top"/>
    </xf>
    <xf numFmtId="166" fontId="9" fillId="0" borderId="7" xfId="1" applyNumberFormat="1" applyFont="1" applyBorder="1" applyAlignment="1">
      <alignment vertical="top"/>
    </xf>
    <xf numFmtId="166" fontId="13" fillId="0" borderId="5" xfId="1" applyNumberFormat="1" applyFont="1" applyBorder="1" applyAlignment="1">
      <alignment vertical="top"/>
    </xf>
    <xf numFmtId="166" fontId="14" fillId="0" borderId="5" xfId="1" applyNumberFormat="1" applyFont="1" applyBorder="1" applyAlignment="1">
      <alignment vertical="top"/>
    </xf>
    <xf numFmtId="166" fontId="14" fillId="0" borderId="5" xfId="0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5" fontId="0" fillId="0" borderId="0" xfId="0" applyNumberFormat="1"/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165" fontId="4" fillId="0" borderId="5" xfId="1" applyNumberFormat="1" applyFont="1" applyBorder="1" applyAlignment="1">
      <alignment vertical="top"/>
    </xf>
    <xf numFmtId="165" fontId="4" fillId="0" borderId="8" xfId="1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" fontId="9" fillId="0" borderId="17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52" zoomScale="145" zoomScaleNormal="145" workbookViewId="0">
      <selection activeCell="E70" sqref="E70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80" t="s">
        <v>515</v>
      </c>
      <c r="B1" s="281"/>
      <c r="C1" s="281"/>
      <c r="D1" s="281"/>
      <c r="E1" s="281"/>
      <c r="F1" s="282"/>
    </row>
    <row r="2" spans="1:6" ht="13.5" customHeight="1" x14ac:dyDescent="0.25">
      <c r="A2" s="283" t="s">
        <v>0</v>
      </c>
      <c r="B2" s="284"/>
      <c r="C2" s="284"/>
      <c r="D2" s="284"/>
      <c r="E2" s="284"/>
      <c r="F2" s="285"/>
    </row>
    <row r="3" spans="1:6" ht="11.25" customHeight="1" x14ac:dyDescent="0.25">
      <c r="A3" s="283" t="s">
        <v>585</v>
      </c>
      <c r="B3" s="284"/>
      <c r="C3" s="284"/>
      <c r="D3" s="284"/>
      <c r="E3" s="284"/>
      <c r="F3" s="285"/>
    </row>
    <row r="4" spans="1:6" ht="15.75" thickBot="1" x14ac:dyDescent="0.3">
      <c r="A4" s="277" t="s">
        <v>1</v>
      </c>
      <c r="B4" s="278"/>
      <c r="C4" s="278"/>
      <c r="D4" s="278"/>
      <c r="E4" s="278"/>
      <c r="F4" s="279"/>
    </row>
    <row r="5" spans="1:6" ht="30" customHeight="1" thickBot="1" x14ac:dyDescent="0.3">
      <c r="A5" s="2" t="s">
        <v>565</v>
      </c>
      <c r="B5" s="3" t="s">
        <v>586</v>
      </c>
      <c r="C5" s="3" t="s">
        <v>568</v>
      </c>
      <c r="D5" s="18"/>
      <c r="E5" s="3" t="s">
        <v>586</v>
      </c>
      <c r="F5" s="3" t="s">
        <v>568</v>
      </c>
    </row>
    <row r="6" spans="1:6" ht="11.1" customHeight="1" x14ac:dyDescent="0.25">
      <c r="A6" s="4" t="s">
        <v>2</v>
      </c>
      <c r="B6" s="92"/>
      <c r="C6" s="92"/>
      <c r="D6" s="5" t="s">
        <v>3</v>
      </c>
      <c r="E6" s="92"/>
      <c r="F6" s="92"/>
    </row>
    <row r="7" spans="1:6" ht="11.1" customHeight="1" x14ac:dyDescent="0.25">
      <c r="A7" s="4" t="s">
        <v>4</v>
      </c>
      <c r="B7" s="93"/>
      <c r="C7" s="93"/>
      <c r="D7" s="5" t="s">
        <v>5</v>
      </c>
      <c r="E7" s="93"/>
      <c r="F7" s="93"/>
    </row>
    <row r="8" spans="1:6" ht="11.1" customHeight="1" x14ac:dyDescent="0.25">
      <c r="A8" s="7" t="s">
        <v>6</v>
      </c>
      <c r="B8" s="208">
        <f>B9+B10+B11+B12+B13+B14+B15</f>
        <v>6485810</v>
      </c>
      <c r="C8" s="208">
        <f>C9+C10+C11+C12+C13+C14+C15</f>
        <v>8235752</v>
      </c>
      <c r="D8" s="6" t="s">
        <v>7</v>
      </c>
      <c r="E8" s="208">
        <f>E9+E10+E11+E12+E13+E14+E15+E16+E17</f>
        <v>736951</v>
      </c>
      <c r="F8" s="208">
        <f>F9+F10+F11+F12+F13+F14+F15+F16+F17</f>
        <v>749065</v>
      </c>
    </row>
    <row r="9" spans="1:6" ht="11.1" customHeight="1" x14ac:dyDescent="0.25">
      <c r="A9" s="7" t="s">
        <v>8</v>
      </c>
      <c r="B9" s="94">
        <v>0</v>
      </c>
      <c r="C9" s="94">
        <v>0</v>
      </c>
      <c r="D9" s="6" t="s">
        <v>9</v>
      </c>
      <c r="E9" s="94">
        <v>0</v>
      </c>
      <c r="F9" s="94">
        <v>0</v>
      </c>
    </row>
    <row r="10" spans="1:6" ht="11.1" customHeight="1" x14ac:dyDescent="0.25">
      <c r="A10" s="7" t="s">
        <v>10</v>
      </c>
      <c r="B10" s="208">
        <v>6485810</v>
      </c>
      <c r="C10" s="209">
        <v>8235752</v>
      </c>
      <c r="D10" s="6" t="s">
        <v>11</v>
      </c>
      <c r="E10" s="208">
        <v>620973</v>
      </c>
      <c r="F10" s="208">
        <v>206459</v>
      </c>
    </row>
    <row r="11" spans="1:6" ht="11.1" customHeight="1" x14ac:dyDescent="0.25">
      <c r="A11" s="7" t="s">
        <v>12</v>
      </c>
      <c r="B11" s="94">
        <v>0</v>
      </c>
      <c r="C11" s="94">
        <v>0</v>
      </c>
      <c r="D11" s="6" t="s">
        <v>13</v>
      </c>
      <c r="E11" s="94">
        <v>0</v>
      </c>
      <c r="F11" s="94">
        <v>0</v>
      </c>
    </row>
    <row r="12" spans="1:6" ht="11.1" customHeight="1" x14ac:dyDescent="0.25">
      <c r="A12" s="7" t="s">
        <v>14</v>
      </c>
      <c r="B12" s="94">
        <v>0</v>
      </c>
      <c r="C12" s="94">
        <v>0</v>
      </c>
      <c r="D12" s="6" t="s">
        <v>15</v>
      </c>
      <c r="E12" s="94">
        <v>0</v>
      </c>
      <c r="F12" s="94">
        <v>0</v>
      </c>
    </row>
    <row r="13" spans="1:6" ht="11.1" customHeight="1" x14ac:dyDescent="0.25">
      <c r="A13" s="7" t="s">
        <v>16</v>
      </c>
      <c r="B13" s="94">
        <v>0</v>
      </c>
      <c r="C13" s="94">
        <v>0</v>
      </c>
      <c r="D13" s="6" t="s">
        <v>17</v>
      </c>
      <c r="E13" s="94">
        <v>0</v>
      </c>
      <c r="F13" s="94">
        <v>0</v>
      </c>
    </row>
    <row r="14" spans="1:6" ht="11.1" customHeight="1" x14ac:dyDescent="0.25">
      <c r="A14" s="7" t="s">
        <v>18</v>
      </c>
      <c r="B14" s="94">
        <v>0</v>
      </c>
      <c r="C14" s="94">
        <v>0</v>
      </c>
      <c r="D14" s="6" t="s">
        <v>19</v>
      </c>
      <c r="E14" s="94">
        <v>0</v>
      </c>
      <c r="F14" s="94">
        <v>0</v>
      </c>
    </row>
    <row r="15" spans="1:6" ht="11.1" customHeight="1" x14ac:dyDescent="0.25">
      <c r="A15" s="7" t="s">
        <v>20</v>
      </c>
      <c r="B15" s="94">
        <v>0</v>
      </c>
      <c r="C15" s="94">
        <v>0</v>
      </c>
      <c r="D15" s="6" t="s">
        <v>21</v>
      </c>
      <c r="E15" s="208">
        <v>115978</v>
      </c>
      <c r="F15" s="208">
        <v>542606</v>
      </c>
    </row>
    <row r="16" spans="1:6" ht="11.1" customHeight="1" x14ac:dyDescent="0.25">
      <c r="A16" s="8" t="s">
        <v>22</v>
      </c>
      <c r="B16" s="208">
        <f>B17+B18+B19+B20+B21+B22+B23</f>
        <v>881731</v>
      </c>
      <c r="C16" s="208">
        <f>C17+C18+C19+C20+C21+C22+C23</f>
        <v>940145</v>
      </c>
      <c r="D16" s="6" t="s">
        <v>23</v>
      </c>
      <c r="E16" s="94">
        <v>0</v>
      </c>
      <c r="F16" s="94">
        <v>0</v>
      </c>
    </row>
    <row r="17" spans="1:6" ht="11.1" customHeight="1" x14ac:dyDescent="0.25">
      <c r="A17" s="7" t="s">
        <v>24</v>
      </c>
      <c r="B17" s="94">
        <v>0</v>
      </c>
      <c r="C17" s="94">
        <v>0</v>
      </c>
      <c r="D17" s="6" t="s">
        <v>25</v>
      </c>
      <c r="E17" s="94">
        <v>0</v>
      </c>
      <c r="F17" s="94">
        <v>0</v>
      </c>
    </row>
    <row r="18" spans="1:6" ht="11.1" customHeight="1" x14ac:dyDescent="0.25">
      <c r="A18" s="7" t="s">
        <v>26</v>
      </c>
      <c r="B18" s="94">
        <v>0</v>
      </c>
      <c r="C18" s="94">
        <v>0</v>
      </c>
      <c r="D18" s="6" t="s">
        <v>27</v>
      </c>
      <c r="E18" s="94">
        <f>E19+E20+E21</f>
        <v>0</v>
      </c>
      <c r="F18" s="94">
        <f>F19+F20+F21</f>
        <v>0</v>
      </c>
    </row>
    <row r="19" spans="1:6" ht="11.1" customHeight="1" x14ac:dyDescent="0.25">
      <c r="A19" s="7" t="s">
        <v>28</v>
      </c>
      <c r="B19" s="208">
        <v>865229</v>
      </c>
      <c r="C19" s="208">
        <v>925098</v>
      </c>
      <c r="D19" s="6" t="s">
        <v>29</v>
      </c>
      <c r="E19" s="94">
        <v>0</v>
      </c>
      <c r="F19" s="94">
        <v>0</v>
      </c>
    </row>
    <row r="20" spans="1:6" ht="11.1" customHeight="1" x14ac:dyDescent="0.25">
      <c r="A20" s="7" t="s">
        <v>30</v>
      </c>
      <c r="B20" s="94">
        <v>0</v>
      </c>
      <c r="C20" s="94">
        <v>0</v>
      </c>
      <c r="D20" s="6" t="s">
        <v>31</v>
      </c>
      <c r="E20" s="94">
        <v>0</v>
      </c>
      <c r="F20" s="94">
        <v>0</v>
      </c>
    </row>
    <row r="21" spans="1:6" ht="11.1" customHeight="1" x14ac:dyDescent="0.25">
      <c r="A21" s="7" t="s">
        <v>32</v>
      </c>
      <c r="B21" s="94">
        <v>0</v>
      </c>
      <c r="C21" s="94">
        <v>0</v>
      </c>
      <c r="D21" s="6" t="s">
        <v>33</v>
      </c>
      <c r="E21" s="94">
        <v>0</v>
      </c>
      <c r="F21" s="94">
        <v>0</v>
      </c>
    </row>
    <row r="22" spans="1:6" ht="11.1" customHeight="1" x14ac:dyDescent="0.25">
      <c r="A22" s="7" t="s">
        <v>34</v>
      </c>
      <c r="B22" s="94">
        <v>0</v>
      </c>
      <c r="C22" s="94">
        <v>0</v>
      </c>
      <c r="D22" s="6" t="s">
        <v>35</v>
      </c>
      <c r="E22" s="94">
        <f>E23+E24</f>
        <v>0</v>
      </c>
      <c r="F22" s="94">
        <f>F23+F24</f>
        <v>0</v>
      </c>
    </row>
    <row r="23" spans="1:6" ht="11.1" customHeight="1" x14ac:dyDescent="0.25">
      <c r="A23" s="7" t="s">
        <v>36</v>
      </c>
      <c r="B23" s="208">
        <v>16502</v>
      </c>
      <c r="C23" s="208">
        <v>15047</v>
      </c>
      <c r="D23" s="6" t="s">
        <v>37</v>
      </c>
      <c r="E23" s="94">
        <v>0</v>
      </c>
      <c r="F23" s="94">
        <v>0</v>
      </c>
    </row>
    <row r="24" spans="1:6" ht="11.1" customHeight="1" x14ac:dyDescent="0.25">
      <c r="A24" s="7" t="s">
        <v>38</v>
      </c>
      <c r="B24" s="94">
        <f>B25+B26+B27+B28+B29</f>
        <v>0</v>
      </c>
      <c r="C24" s="94">
        <f>C25+C26+C27+C28+C29</f>
        <v>0</v>
      </c>
      <c r="D24" s="6" t="s">
        <v>39</v>
      </c>
      <c r="E24" s="94">
        <v>0</v>
      </c>
      <c r="F24" s="94">
        <v>0</v>
      </c>
    </row>
    <row r="25" spans="1:6" ht="11.1" customHeight="1" x14ac:dyDescent="0.25">
      <c r="A25" s="7" t="s">
        <v>40</v>
      </c>
      <c r="B25" s="94">
        <v>0</v>
      </c>
      <c r="C25" s="94">
        <v>0</v>
      </c>
      <c r="D25" s="6" t="s">
        <v>41</v>
      </c>
      <c r="E25" s="94">
        <v>0</v>
      </c>
      <c r="F25" s="94">
        <v>0</v>
      </c>
    </row>
    <row r="26" spans="1:6" ht="11.1" customHeight="1" x14ac:dyDescent="0.25">
      <c r="A26" s="7" t="s">
        <v>42</v>
      </c>
      <c r="B26" s="94">
        <v>0</v>
      </c>
      <c r="C26" s="94">
        <v>0</v>
      </c>
      <c r="D26" s="6" t="s">
        <v>43</v>
      </c>
      <c r="E26" s="94">
        <f>E27+E28+E29</f>
        <v>0</v>
      </c>
      <c r="F26" s="94">
        <f>F27+F28+F29</f>
        <v>0</v>
      </c>
    </row>
    <row r="27" spans="1:6" ht="11.1" customHeight="1" x14ac:dyDescent="0.25">
      <c r="A27" s="7" t="s">
        <v>44</v>
      </c>
      <c r="B27" s="94">
        <v>0</v>
      </c>
      <c r="C27" s="94">
        <v>0</v>
      </c>
      <c r="D27" s="6" t="s">
        <v>45</v>
      </c>
      <c r="E27" s="94">
        <v>0</v>
      </c>
      <c r="F27" s="94">
        <v>0</v>
      </c>
    </row>
    <row r="28" spans="1:6" ht="11.1" customHeight="1" x14ac:dyDescent="0.25">
      <c r="A28" s="7" t="s">
        <v>46</v>
      </c>
      <c r="B28" s="94">
        <v>0</v>
      </c>
      <c r="C28" s="94">
        <v>0</v>
      </c>
      <c r="D28" s="6" t="s">
        <v>47</v>
      </c>
      <c r="E28" s="94">
        <v>0</v>
      </c>
      <c r="F28" s="94">
        <v>0</v>
      </c>
    </row>
    <row r="29" spans="1:6" ht="11.1" customHeight="1" x14ac:dyDescent="0.25">
      <c r="A29" s="7" t="s">
        <v>48</v>
      </c>
      <c r="B29" s="94">
        <v>0</v>
      </c>
      <c r="C29" s="94">
        <v>0</v>
      </c>
      <c r="D29" s="6" t="s">
        <v>49</v>
      </c>
      <c r="E29" s="94">
        <v>0</v>
      </c>
      <c r="F29" s="94">
        <v>0</v>
      </c>
    </row>
    <row r="30" spans="1:6" ht="11.1" customHeight="1" x14ac:dyDescent="0.25">
      <c r="A30" s="7" t="s">
        <v>50</v>
      </c>
      <c r="B30" s="94">
        <f>B31+B32+B33+B34+B35</f>
        <v>0</v>
      </c>
      <c r="C30" s="94">
        <f>C31+C32+C33+C34+C35</f>
        <v>0</v>
      </c>
      <c r="D30" s="6" t="s">
        <v>51</v>
      </c>
      <c r="E30" s="94">
        <f>E31+E32+E33+E34+E35+E36</f>
        <v>0</v>
      </c>
      <c r="F30" s="94">
        <f>F31+F32+F33+F34+F35+F36</f>
        <v>0</v>
      </c>
    </row>
    <row r="31" spans="1:6" ht="11.1" customHeight="1" x14ac:dyDescent="0.25">
      <c r="A31" s="7" t="s">
        <v>52</v>
      </c>
      <c r="B31" s="94">
        <v>0</v>
      </c>
      <c r="C31" s="94">
        <v>0</v>
      </c>
      <c r="D31" s="6" t="s">
        <v>53</v>
      </c>
      <c r="E31" s="94">
        <v>0</v>
      </c>
      <c r="F31" s="94">
        <v>0</v>
      </c>
    </row>
    <row r="32" spans="1:6" ht="11.1" customHeight="1" x14ac:dyDescent="0.25">
      <c r="A32" s="7" t="s">
        <v>54</v>
      </c>
      <c r="B32" s="94">
        <v>0</v>
      </c>
      <c r="C32" s="94">
        <v>0</v>
      </c>
      <c r="D32" s="6" t="s">
        <v>55</v>
      </c>
      <c r="E32" s="94">
        <v>0</v>
      </c>
      <c r="F32" s="94">
        <v>0</v>
      </c>
    </row>
    <row r="33" spans="1:6" ht="11.1" customHeight="1" x14ac:dyDescent="0.25">
      <c r="A33" s="7" t="s">
        <v>56</v>
      </c>
      <c r="B33" s="94">
        <v>0</v>
      </c>
      <c r="C33" s="94">
        <v>0</v>
      </c>
      <c r="D33" s="6" t="s">
        <v>57</v>
      </c>
      <c r="E33" s="94">
        <v>0</v>
      </c>
      <c r="F33" s="94">
        <v>0</v>
      </c>
    </row>
    <row r="34" spans="1:6" ht="11.1" customHeight="1" x14ac:dyDescent="0.25">
      <c r="A34" s="7" t="s">
        <v>58</v>
      </c>
      <c r="B34" s="94">
        <v>0</v>
      </c>
      <c r="C34" s="94">
        <v>0</v>
      </c>
      <c r="D34" s="6" t="s">
        <v>59</v>
      </c>
      <c r="E34" s="94">
        <v>0</v>
      </c>
      <c r="F34" s="94">
        <v>0</v>
      </c>
    </row>
    <row r="35" spans="1:6" ht="11.1" customHeight="1" x14ac:dyDescent="0.25">
      <c r="A35" s="7" t="s">
        <v>60</v>
      </c>
      <c r="B35" s="94">
        <v>0</v>
      </c>
      <c r="C35" s="94">
        <v>0</v>
      </c>
      <c r="D35" s="6" t="s">
        <v>61</v>
      </c>
      <c r="E35" s="94">
        <v>0</v>
      </c>
      <c r="F35" s="94">
        <v>0</v>
      </c>
    </row>
    <row r="36" spans="1:6" ht="11.1" customHeight="1" x14ac:dyDescent="0.25">
      <c r="A36" s="7" t="s">
        <v>62</v>
      </c>
      <c r="B36" s="208">
        <v>781664</v>
      </c>
      <c r="C36" s="208">
        <v>781664</v>
      </c>
      <c r="D36" s="6" t="s">
        <v>63</v>
      </c>
      <c r="E36" s="94">
        <v>0</v>
      </c>
      <c r="F36" s="94">
        <v>0</v>
      </c>
    </row>
    <row r="37" spans="1:6" ht="11.1" customHeight="1" x14ac:dyDescent="0.25">
      <c r="A37" s="7" t="s">
        <v>64</v>
      </c>
      <c r="B37" s="94">
        <f>B38+B39</f>
        <v>0</v>
      </c>
      <c r="C37" s="94">
        <f>C38+C39</f>
        <v>0</v>
      </c>
      <c r="D37" s="6" t="s">
        <v>65</v>
      </c>
      <c r="E37" s="94">
        <f>E38+E39+E40</f>
        <v>0</v>
      </c>
      <c r="F37" s="94">
        <f>F38+F39+F40</f>
        <v>0</v>
      </c>
    </row>
    <row r="38" spans="1:6" ht="11.1" customHeight="1" x14ac:dyDescent="0.25">
      <c r="A38" s="7" t="s">
        <v>66</v>
      </c>
      <c r="B38" s="94">
        <v>0</v>
      </c>
      <c r="C38" s="94">
        <v>0</v>
      </c>
      <c r="D38" s="6" t="s">
        <v>67</v>
      </c>
      <c r="E38" s="94">
        <v>0</v>
      </c>
      <c r="F38" s="94">
        <v>0</v>
      </c>
    </row>
    <row r="39" spans="1:6" ht="11.1" customHeight="1" x14ac:dyDescent="0.25">
      <c r="A39" s="7" t="s">
        <v>68</v>
      </c>
      <c r="B39" s="94">
        <v>0</v>
      </c>
      <c r="C39" s="94">
        <v>0</v>
      </c>
      <c r="D39" s="6" t="s">
        <v>69</v>
      </c>
      <c r="E39" s="94">
        <v>0</v>
      </c>
      <c r="F39" s="94">
        <v>0</v>
      </c>
    </row>
    <row r="40" spans="1:6" ht="11.1" customHeight="1" x14ac:dyDescent="0.25">
      <c r="A40" s="7" t="s">
        <v>70</v>
      </c>
      <c r="B40" s="94">
        <f>B41+B42+B43+B44</f>
        <v>0</v>
      </c>
      <c r="C40" s="94">
        <f>C41+C42+C43+C44</f>
        <v>0</v>
      </c>
      <c r="D40" s="6" t="s">
        <v>71</v>
      </c>
      <c r="E40" s="94">
        <v>0</v>
      </c>
      <c r="F40" s="94">
        <v>0</v>
      </c>
    </row>
    <row r="41" spans="1:6" ht="11.1" customHeight="1" x14ac:dyDescent="0.25">
      <c r="A41" s="7" t="s">
        <v>72</v>
      </c>
      <c r="B41" s="94">
        <v>0</v>
      </c>
      <c r="C41" s="94">
        <v>0</v>
      </c>
      <c r="D41" s="6" t="s">
        <v>73</v>
      </c>
      <c r="E41" s="94">
        <f>E42+E43+E44</f>
        <v>0</v>
      </c>
      <c r="F41" s="94">
        <f>F42+F43+F44</f>
        <v>0</v>
      </c>
    </row>
    <row r="42" spans="1:6" ht="11.1" customHeight="1" x14ac:dyDescent="0.25">
      <c r="A42" s="7" t="s">
        <v>74</v>
      </c>
      <c r="B42" s="94">
        <v>0</v>
      </c>
      <c r="C42" s="94">
        <v>0</v>
      </c>
      <c r="D42" s="6" t="s">
        <v>75</v>
      </c>
      <c r="E42" s="94">
        <v>0</v>
      </c>
      <c r="F42" s="94">
        <v>0</v>
      </c>
    </row>
    <row r="43" spans="1:6" ht="11.1" customHeight="1" x14ac:dyDescent="0.25">
      <c r="A43" s="7" t="s">
        <v>76</v>
      </c>
      <c r="B43" s="94">
        <v>0</v>
      </c>
      <c r="C43" s="94">
        <v>0</v>
      </c>
      <c r="D43" s="6" t="s">
        <v>77</v>
      </c>
      <c r="E43" s="94">
        <v>0</v>
      </c>
      <c r="F43" s="94">
        <v>0</v>
      </c>
    </row>
    <row r="44" spans="1:6" ht="11.1" customHeight="1" x14ac:dyDescent="0.25">
      <c r="A44" s="7" t="s">
        <v>78</v>
      </c>
      <c r="B44" s="94">
        <v>0</v>
      </c>
      <c r="C44" s="94">
        <v>0</v>
      </c>
      <c r="D44" s="6" t="s">
        <v>79</v>
      </c>
      <c r="E44" s="94">
        <v>0</v>
      </c>
      <c r="F44" s="94">
        <v>0</v>
      </c>
    </row>
    <row r="45" spans="1:6" ht="11.1" customHeight="1" x14ac:dyDescent="0.25">
      <c r="A45" s="7"/>
      <c r="B45" s="94"/>
      <c r="C45" s="93"/>
      <c r="D45" s="6"/>
      <c r="E45" s="94"/>
      <c r="F45" s="93"/>
    </row>
    <row r="46" spans="1:6" ht="11.1" customHeight="1" x14ac:dyDescent="0.25">
      <c r="A46" s="4" t="s">
        <v>80</v>
      </c>
      <c r="B46" s="210">
        <f>B8+B16+B24+B30+B36+B37+B40</f>
        <v>8149205</v>
      </c>
      <c r="C46" s="210">
        <f>C8+C16+C24+C30+C36+C37+C40</f>
        <v>9957561</v>
      </c>
      <c r="D46" s="84" t="s">
        <v>81</v>
      </c>
      <c r="E46" s="210">
        <f>E8+E18+E22+E26+E30+E37+E41</f>
        <v>736951</v>
      </c>
      <c r="F46" s="210">
        <f>F8+F18+F22+F26+F30+F37+F41</f>
        <v>749065</v>
      </c>
    </row>
    <row r="47" spans="1:6" ht="11.1" customHeight="1" thickBot="1" x14ac:dyDescent="0.3">
      <c r="A47" s="9"/>
      <c r="B47" s="95"/>
      <c r="C47" s="95"/>
      <c r="D47" s="11"/>
      <c r="E47" s="95"/>
      <c r="F47" s="95"/>
    </row>
    <row r="48" spans="1:6" ht="11.1" customHeight="1" thickBot="1" x14ac:dyDescent="0.3">
      <c r="A48" s="12"/>
      <c r="B48" s="96"/>
      <c r="C48" s="96"/>
      <c r="E48" s="96"/>
      <c r="F48" s="96"/>
    </row>
    <row r="49" spans="1:6" ht="11.1" customHeight="1" x14ac:dyDescent="0.25">
      <c r="A49" s="13" t="s">
        <v>82</v>
      </c>
      <c r="B49" s="97"/>
      <c r="C49" s="97"/>
      <c r="D49" s="14" t="s">
        <v>83</v>
      </c>
      <c r="E49" s="97"/>
      <c r="F49" s="97"/>
    </row>
    <row r="50" spans="1:6" ht="11.1" customHeight="1" x14ac:dyDescent="0.25">
      <c r="A50" s="7" t="s">
        <v>84</v>
      </c>
      <c r="B50" s="94">
        <v>0</v>
      </c>
      <c r="C50" s="94">
        <v>0</v>
      </c>
      <c r="D50" s="6" t="s">
        <v>85</v>
      </c>
      <c r="E50" s="94">
        <v>0</v>
      </c>
      <c r="F50" s="94">
        <v>0</v>
      </c>
    </row>
    <row r="51" spans="1:6" ht="11.1" customHeight="1" x14ac:dyDescent="0.25">
      <c r="A51" s="7" t="s">
        <v>86</v>
      </c>
      <c r="B51" s="94">
        <v>0</v>
      </c>
      <c r="C51" s="94">
        <v>0</v>
      </c>
      <c r="D51" s="6" t="s">
        <v>87</v>
      </c>
      <c r="E51" s="94">
        <v>0</v>
      </c>
      <c r="F51" s="94">
        <v>0</v>
      </c>
    </row>
    <row r="52" spans="1:6" ht="11.1" customHeight="1" x14ac:dyDescent="0.25">
      <c r="A52" s="7" t="s">
        <v>88</v>
      </c>
      <c r="B52" s="208">
        <v>274127</v>
      </c>
      <c r="C52" s="208">
        <v>274127</v>
      </c>
      <c r="D52" s="6" t="s">
        <v>89</v>
      </c>
      <c r="E52" s="94">
        <v>0</v>
      </c>
      <c r="F52" s="94">
        <v>0</v>
      </c>
    </row>
    <row r="53" spans="1:6" ht="11.1" customHeight="1" x14ac:dyDescent="0.25">
      <c r="A53" s="7" t="s">
        <v>90</v>
      </c>
      <c r="B53" s="208">
        <v>121014077</v>
      </c>
      <c r="C53" s="208">
        <v>104959874</v>
      </c>
      <c r="D53" s="6" t="s">
        <v>91</v>
      </c>
      <c r="E53" s="94">
        <v>0</v>
      </c>
      <c r="F53" s="94">
        <v>0</v>
      </c>
    </row>
    <row r="54" spans="1:6" ht="11.1" customHeight="1" x14ac:dyDescent="0.25">
      <c r="A54" s="7" t="s">
        <v>92</v>
      </c>
      <c r="B54" s="94">
        <v>0</v>
      </c>
      <c r="C54" s="94">
        <v>0</v>
      </c>
      <c r="D54" s="6" t="s">
        <v>93</v>
      </c>
      <c r="E54" s="94">
        <v>0</v>
      </c>
      <c r="F54" s="94">
        <v>0</v>
      </c>
    </row>
    <row r="55" spans="1:6" ht="11.1" customHeight="1" x14ac:dyDescent="0.25">
      <c r="A55" s="7" t="s">
        <v>94</v>
      </c>
      <c r="B55" s="94">
        <v>0</v>
      </c>
      <c r="C55" s="94">
        <v>0</v>
      </c>
      <c r="D55" s="6" t="s">
        <v>95</v>
      </c>
      <c r="E55" s="94">
        <v>0</v>
      </c>
      <c r="F55" s="94">
        <v>0</v>
      </c>
    </row>
    <row r="56" spans="1:6" ht="11.1" customHeight="1" x14ac:dyDescent="0.25">
      <c r="A56" s="7" t="s">
        <v>96</v>
      </c>
      <c r="B56" s="94">
        <v>0</v>
      </c>
      <c r="C56" s="94">
        <v>0</v>
      </c>
      <c r="D56" s="5"/>
      <c r="E56" s="94"/>
      <c r="F56" s="93"/>
    </row>
    <row r="57" spans="1:6" ht="11.1" customHeight="1" x14ac:dyDescent="0.25">
      <c r="A57" s="7" t="s">
        <v>97</v>
      </c>
      <c r="B57" s="94">
        <v>0</v>
      </c>
      <c r="C57" s="94">
        <v>0</v>
      </c>
      <c r="D57" s="5" t="s">
        <v>98</v>
      </c>
      <c r="E57" s="131">
        <f>E50+E51+E52+E53+E54+E55</f>
        <v>0</v>
      </c>
      <c r="F57" s="131">
        <f>F50+F51+F52+F53+F54+F55</f>
        <v>0</v>
      </c>
    </row>
    <row r="58" spans="1:6" ht="11.1" customHeight="1" x14ac:dyDescent="0.25">
      <c r="A58" s="7" t="s">
        <v>99</v>
      </c>
      <c r="B58" s="94">
        <v>0</v>
      </c>
      <c r="C58" s="94">
        <v>0</v>
      </c>
      <c r="D58" s="15"/>
      <c r="E58" s="131"/>
      <c r="F58" s="92"/>
    </row>
    <row r="59" spans="1:6" ht="11.1" customHeight="1" x14ac:dyDescent="0.25">
      <c r="A59" s="7"/>
      <c r="B59" s="94"/>
      <c r="C59" s="93"/>
      <c r="D59" s="5" t="s">
        <v>100</v>
      </c>
      <c r="E59" s="210">
        <f>E46+E57</f>
        <v>736951</v>
      </c>
      <c r="F59" s="210">
        <f>F46+F57</f>
        <v>749065</v>
      </c>
    </row>
    <row r="60" spans="1:6" ht="11.1" customHeight="1" x14ac:dyDescent="0.25">
      <c r="A60" s="4" t="s">
        <v>101</v>
      </c>
      <c r="B60" s="210">
        <f>B50+B51+B52+B53+B54+B55+B56+B57+B58</f>
        <v>121288204</v>
      </c>
      <c r="C60" s="210">
        <f>C50+C51+C52+C53+C54+C55+C56+C57+C58</f>
        <v>105234001</v>
      </c>
      <c r="D60" s="6"/>
      <c r="E60" s="131"/>
      <c r="F60" s="92"/>
    </row>
    <row r="61" spans="1:6" ht="11.1" customHeight="1" x14ac:dyDescent="0.25">
      <c r="A61" s="7"/>
      <c r="B61" s="131"/>
      <c r="C61" s="92"/>
      <c r="D61" s="5" t="s">
        <v>102</v>
      </c>
      <c r="E61" s="131"/>
      <c r="F61" s="92"/>
    </row>
    <row r="62" spans="1:6" ht="11.1" customHeight="1" x14ac:dyDescent="0.25">
      <c r="A62" s="4" t="s">
        <v>103</v>
      </c>
      <c r="B62" s="210">
        <f>B46+B60</f>
        <v>129437409</v>
      </c>
      <c r="C62" s="210">
        <f>C46+C60</f>
        <v>115191562</v>
      </c>
      <c r="D62" s="5"/>
      <c r="E62" s="131"/>
      <c r="F62" s="92"/>
    </row>
    <row r="63" spans="1:6" ht="11.1" customHeight="1" x14ac:dyDescent="0.25">
      <c r="A63" s="7"/>
      <c r="B63" s="94"/>
      <c r="C63" s="93"/>
      <c r="D63" s="5" t="s">
        <v>104</v>
      </c>
      <c r="E63" s="131">
        <f>E64+E65+E66</f>
        <v>0</v>
      </c>
      <c r="F63" s="131">
        <f>F64+F65+F66</f>
        <v>0</v>
      </c>
    </row>
    <row r="64" spans="1:6" ht="11.1" customHeight="1" x14ac:dyDescent="0.25">
      <c r="A64" s="7"/>
      <c r="B64" s="93"/>
      <c r="C64" s="93"/>
      <c r="D64" s="6" t="s">
        <v>105</v>
      </c>
      <c r="E64" s="94">
        <v>0</v>
      </c>
      <c r="F64" s="94">
        <v>0</v>
      </c>
    </row>
    <row r="65" spans="1:6" ht="11.1" customHeight="1" x14ac:dyDescent="0.25">
      <c r="A65" s="7"/>
      <c r="B65" s="93"/>
      <c r="C65" s="93"/>
      <c r="D65" s="6" t="s">
        <v>106</v>
      </c>
      <c r="E65" s="94">
        <v>0</v>
      </c>
      <c r="F65" s="94">
        <v>0</v>
      </c>
    </row>
    <row r="66" spans="1:6" ht="11.1" customHeight="1" x14ac:dyDescent="0.25">
      <c r="A66" s="7"/>
      <c r="B66" s="93"/>
      <c r="C66" s="93"/>
      <c r="D66" s="6" t="s">
        <v>107</v>
      </c>
      <c r="E66" s="94">
        <v>0</v>
      </c>
      <c r="F66" s="94">
        <v>0</v>
      </c>
    </row>
    <row r="67" spans="1:6" ht="11.1" customHeight="1" x14ac:dyDescent="0.25">
      <c r="A67" s="7"/>
      <c r="B67" s="93"/>
      <c r="C67" s="93"/>
      <c r="D67" s="6"/>
      <c r="E67" s="94"/>
      <c r="F67" s="93"/>
    </row>
    <row r="68" spans="1:6" ht="11.1" customHeight="1" x14ac:dyDescent="0.25">
      <c r="A68" s="7"/>
      <c r="B68" s="93"/>
      <c r="C68" s="93"/>
      <c r="D68" s="5" t="s">
        <v>108</v>
      </c>
      <c r="E68" s="210">
        <f>E69+E70+E71+E72+E73</f>
        <v>128700458</v>
      </c>
      <c r="F68" s="210">
        <f>F69+F70+F71+F72+F73</f>
        <v>114442497</v>
      </c>
    </row>
    <row r="69" spans="1:6" ht="11.1" customHeight="1" x14ac:dyDescent="0.25">
      <c r="A69" s="7"/>
      <c r="B69" s="93"/>
      <c r="C69" s="93"/>
      <c r="D69" s="6" t="s">
        <v>109</v>
      </c>
      <c r="E69" s="208">
        <v>2121140</v>
      </c>
      <c r="F69" s="208">
        <v>6589160</v>
      </c>
    </row>
    <row r="70" spans="1:6" ht="11.1" customHeight="1" x14ac:dyDescent="0.25">
      <c r="A70" s="7"/>
      <c r="B70" s="93"/>
      <c r="C70" s="93"/>
      <c r="D70" s="6" t="s">
        <v>110</v>
      </c>
      <c r="E70" s="208">
        <v>5291114</v>
      </c>
      <c r="F70" s="208">
        <v>2619336</v>
      </c>
    </row>
    <row r="71" spans="1:6" ht="11.1" customHeight="1" x14ac:dyDescent="0.25">
      <c r="A71" s="7"/>
      <c r="B71" s="93"/>
      <c r="C71" s="93"/>
      <c r="D71" s="6" t="s">
        <v>111</v>
      </c>
      <c r="E71" s="94">
        <v>0</v>
      </c>
      <c r="F71" s="94">
        <v>0</v>
      </c>
    </row>
    <row r="72" spans="1:6" ht="11.1" customHeight="1" x14ac:dyDescent="0.25">
      <c r="A72" s="7"/>
      <c r="B72" s="93"/>
      <c r="C72" s="93"/>
      <c r="D72" s="6" t="s">
        <v>112</v>
      </c>
      <c r="E72" s="94">
        <v>0</v>
      </c>
      <c r="F72" s="94">
        <v>0</v>
      </c>
    </row>
    <row r="73" spans="1:6" ht="11.1" customHeight="1" x14ac:dyDescent="0.25">
      <c r="A73" s="7"/>
      <c r="B73" s="93"/>
      <c r="C73" s="93"/>
      <c r="D73" s="6" t="s">
        <v>113</v>
      </c>
      <c r="E73" s="208">
        <v>121288204</v>
      </c>
      <c r="F73" s="208">
        <v>105234001</v>
      </c>
    </row>
    <row r="74" spans="1:6" ht="11.1" customHeight="1" x14ac:dyDescent="0.25">
      <c r="A74" s="7"/>
      <c r="B74" s="93"/>
      <c r="C74" s="93"/>
      <c r="D74" s="6"/>
      <c r="E74" s="94"/>
      <c r="F74" s="93"/>
    </row>
    <row r="75" spans="1:6" ht="11.1" customHeight="1" x14ac:dyDescent="0.25">
      <c r="A75" s="7"/>
      <c r="B75" s="93"/>
      <c r="C75" s="93"/>
      <c r="D75" s="5" t="s">
        <v>114</v>
      </c>
      <c r="E75" s="131">
        <f>E76+E77</f>
        <v>0</v>
      </c>
      <c r="F75" s="131">
        <f>F76+F77</f>
        <v>0</v>
      </c>
    </row>
    <row r="76" spans="1:6" ht="11.1" customHeight="1" x14ac:dyDescent="0.25">
      <c r="A76" s="7"/>
      <c r="B76" s="93"/>
      <c r="C76" s="93"/>
      <c r="D76" s="6" t="s">
        <v>115</v>
      </c>
      <c r="E76" s="94">
        <v>0</v>
      </c>
      <c r="F76" s="94">
        <v>0</v>
      </c>
    </row>
    <row r="77" spans="1:6" ht="11.1" customHeight="1" x14ac:dyDescent="0.25">
      <c r="A77" s="7"/>
      <c r="B77" s="93"/>
      <c r="C77" s="93"/>
      <c r="D77" s="6" t="s">
        <v>116</v>
      </c>
      <c r="E77" s="94">
        <v>0</v>
      </c>
      <c r="F77" s="94">
        <v>0</v>
      </c>
    </row>
    <row r="78" spans="1:6" ht="11.1" customHeight="1" x14ac:dyDescent="0.25">
      <c r="A78" s="7"/>
      <c r="B78" s="93"/>
      <c r="C78" s="93"/>
      <c r="D78" s="6"/>
      <c r="E78" s="94"/>
      <c r="F78" s="93"/>
    </row>
    <row r="79" spans="1:6" ht="11.1" customHeight="1" x14ac:dyDescent="0.25">
      <c r="A79" s="7"/>
      <c r="B79" s="93"/>
      <c r="C79" s="93"/>
      <c r="D79" s="5" t="s">
        <v>117</v>
      </c>
      <c r="E79" s="210">
        <f>E63+E68+E75</f>
        <v>128700458</v>
      </c>
      <c r="F79" s="210">
        <f>F63+F68+F75</f>
        <v>114442497</v>
      </c>
    </row>
    <row r="80" spans="1:6" ht="11.1" customHeight="1" x14ac:dyDescent="0.25">
      <c r="A80" s="7"/>
      <c r="B80" s="93"/>
      <c r="C80" s="93"/>
      <c r="D80" s="6"/>
      <c r="E80" s="131"/>
      <c r="F80" s="92"/>
    </row>
    <row r="81" spans="1:6" ht="11.1" customHeight="1" x14ac:dyDescent="0.25">
      <c r="A81" s="7"/>
      <c r="B81" s="93"/>
      <c r="C81" s="93"/>
      <c r="D81" s="5" t="s">
        <v>118</v>
      </c>
      <c r="E81" s="210">
        <f>E59+E79</f>
        <v>129437409</v>
      </c>
      <c r="F81" s="210">
        <f>F59+F79</f>
        <v>115191562</v>
      </c>
    </row>
    <row r="82" spans="1:6" ht="11.1" customHeight="1" x14ac:dyDescent="0.25">
      <c r="A82" s="7"/>
      <c r="B82" s="93"/>
      <c r="C82" s="93"/>
      <c r="D82" s="6"/>
      <c r="E82" s="93"/>
      <c r="F82" s="93"/>
    </row>
    <row r="83" spans="1:6" ht="11.1" customHeight="1" x14ac:dyDescent="0.25">
      <c r="A83" s="7"/>
      <c r="B83" s="93"/>
      <c r="C83" s="93"/>
      <c r="D83" s="6"/>
      <c r="E83" s="93"/>
      <c r="F83" s="93"/>
    </row>
    <row r="84" spans="1:6" ht="11.1" customHeight="1" x14ac:dyDescent="0.25">
      <c r="A84" s="7"/>
      <c r="B84" s="93"/>
      <c r="C84" s="93"/>
      <c r="D84" s="6"/>
      <c r="E84" s="93"/>
      <c r="F84" s="93"/>
    </row>
    <row r="85" spans="1:6" ht="11.1" customHeight="1" thickBot="1" x14ac:dyDescent="0.3">
      <c r="A85" s="16"/>
      <c r="B85" s="95"/>
      <c r="C85" s="95"/>
      <c r="D85" s="10"/>
      <c r="E85" s="95"/>
      <c r="F85" s="95"/>
    </row>
    <row r="86" spans="1:6" ht="11.1" customHeight="1" x14ac:dyDescent="0.25">
      <c r="A86" s="256"/>
      <c r="B86" s="258"/>
      <c r="C86" s="258"/>
      <c r="D86" s="256"/>
      <c r="E86" s="258"/>
      <c r="F86" s="258"/>
    </row>
    <row r="87" spans="1:6" ht="11.1" customHeight="1" x14ac:dyDescent="0.25">
      <c r="A87" s="256"/>
      <c r="B87" s="258"/>
      <c r="C87" s="258"/>
      <c r="D87" s="256"/>
      <c r="E87" s="258"/>
      <c r="F87" s="258"/>
    </row>
    <row r="88" spans="1:6" ht="9.75" customHeight="1" x14ac:dyDescent="0.25">
      <c r="A88" s="17"/>
    </row>
    <row r="89" spans="1:6" ht="9.75" customHeight="1" x14ac:dyDescent="0.25">
      <c r="A89" t="s">
        <v>550</v>
      </c>
      <c r="D89" t="s">
        <v>551</v>
      </c>
    </row>
    <row r="90" spans="1:6" ht="9.75" customHeight="1" x14ac:dyDescent="0.25">
      <c r="A90" s="211" t="s">
        <v>537</v>
      </c>
      <c r="B90" s="211"/>
      <c r="C90" s="211"/>
      <c r="D90" s="211" t="s">
        <v>569</v>
      </c>
    </row>
    <row r="91" spans="1:6" ht="9.75" customHeight="1" x14ac:dyDescent="0.25">
      <c r="A91" s="211" t="s">
        <v>538</v>
      </c>
      <c r="B91" s="211"/>
      <c r="C91" s="211"/>
      <c r="D91" s="211" t="s">
        <v>514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80" t="s">
        <v>410</v>
      </c>
      <c r="B1" s="281"/>
      <c r="C1" s="281"/>
      <c r="D1" s="281"/>
      <c r="E1" s="281"/>
      <c r="F1" s="281"/>
      <c r="G1" s="457"/>
    </row>
    <row r="2" spans="1:7" ht="11.25" customHeight="1" x14ac:dyDescent="0.25">
      <c r="A2" s="381" t="s">
        <v>274</v>
      </c>
      <c r="B2" s="382"/>
      <c r="C2" s="382"/>
      <c r="D2" s="382"/>
      <c r="E2" s="382"/>
      <c r="F2" s="382"/>
      <c r="G2" s="458"/>
    </row>
    <row r="3" spans="1:7" ht="12.75" customHeight="1" x14ac:dyDescent="0.25">
      <c r="A3" s="381" t="s">
        <v>395</v>
      </c>
      <c r="B3" s="382"/>
      <c r="C3" s="382"/>
      <c r="D3" s="382"/>
      <c r="E3" s="382"/>
      <c r="F3" s="382"/>
      <c r="G3" s="458"/>
    </row>
    <row r="4" spans="1:7" ht="10.5" customHeight="1" x14ac:dyDescent="0.25">
      <c r="A4" s="381" t="s">
        <v>587</v>
      </c>
      <c r="B4" s="382"/>
      <c r="C4" s="382"/>
      <c r="D4" s="382"/>
      <c r="E4" s="382"/>
      <c r="F4" s="382"/>
      <c r="G4" s="458"/>
    </row>
    <row r="5" spans="1:7" ht="9.75" customHeight="1" thickBot="1" x14ac:dyDescent="0.3">
      <c r="A5" s="384" t="s">
        <v>1</v>
      </c>
      <c r="B5" s="385"/>
      <c r="C5" s="385"/>
      <c r="D5" s="385"/>
      <c r="E5" s="385"/>
      <c r="F5" s="385"/>
      <c r="G5" s="460"/>
    </row>
    <row r="6" spans="1:7" ht="16.5" customHeight="1" thickBot="1" x14ac:dyDescent="0.3">
      <c r="A6" s="387" t="s">
        <v>182</v>
      </c>
      <c r="B6" s="317" t="s">
        <v>276</v>
      </c>
      <c r="C6" s="318"/>
      <c r="D6" s="318"/>
      <c r="E6" s="318"/>
      <c r="F6" s="319"/>
      <c r="G6" s="354" t="s">
        <v>533</v>
      </c>
    </row>
    <row r="7" spans="1:7" ht="21" customHeight="1" thickBot="1" x14ac:dyDescent="0.3">
      <c r="A7" s="389"/>
      <c r="B7" s="247" t="s">
        <v>566</v>
      </c>
      <c r="C7" s="28" t="s">
        <v>277</v>
      </c>
      <c r="D7" s="28" t="s">
        <v>278</v>
      </c>
      <c r="E7" s="28" t="s">
        <v>396</v>
      </c>
      <c r="F7" s="28" t="s">
        <v>184</v>
      </c>
      <c r="G7" s="356"/>
    </row>
    <row r="8" spans="1:7" ht="12.75" customHeight="1" x14ac:dyDescent="0.25">
      <c r="A8" s="81" t="s">
        <v>397</v>
      </c>
      <c r="B8" s="236">
        <f>B9+B10+B11+B14+B15+B18</f>
        <v>21802756</v>
      </c>
      <c r="C8" s="90">
        <f t="shared" ref="C8:G8" si="0">C9+C10+C11+C14+C15+C18</f>
        <v>0</v>
      </c>
      <c r="D8" s="236">
        <f t="shared" si="0"/>
        <v>21802756</v>
      </c>
      <c r="E8" s="236">
        <f t="shared" si="0"/>
        <v>21090020</v>
      </c>
      <c r="F8" s="236">
        <f t="shared" si="0"/>
        <v>21090020</v>
      </c>
      <c r="G8" s="236">
        <f t="shared" si="0"/>
        <v>712736</v>
      </c>
    </row>
    <row r="9" spans="1:7" ht="12.75" customHeight="1" x14ac:dyDescent="0.25">
      <c r="A9" s="80" t="s">
        <v>398</v>
      </c>
      <c r="B9" s="237">
        <v>21802756</v>
      </c>
      <c r="C9" s="241">
        <v>0</v>
      </c>
      <c r="D9" s="238">
        <v>21802756</v>
      </c>
      <c r="E9" s="238">
        <v>21090020</v>
      </c>
      <c r="F9" s="238">
        <f>+E9</f>
        <v>21090020</v>
      </c>
      <c r="G9" s="238">
        <f>+D9-E9</f>
        <v>712736</v>
      </c>
    </row>
    <row r="10" spans="1:7" x14ac:dyDescent="0.25">
      <c r="A10" s="80" t="s">
        <v>399</v>
      </c>
      <c r="B10" s="239">
        <v>0</v>
      </c>
      <c r="C10" s="240">
        <v>0</v>
      </c>
      <c r="D10" s="240">
        <v>0</v>
      </c>
      <c r="E10" s="240">
        <v>0</v>
      </c>
      <c r="F10" s="240">
        <v>0</v>
      </c>
      <c r="G10" s="240">
        <v>0</v>
      </c>
    </row>
    <row r="11" spans="1:7" x14ac:dyDescent="0.25">
      <c r="A11" s="80" t="s">
        <v>400</v>
      </c>
      <c r="B11" s="241">
        <v>0</v>
      </c>
      <c r="C11" s="241">
        <v>0</v>
      </c>
      <c r="D11" s="241">
        <v>0</v>
      </c>
      <c r="E11" s="241">
        <v>0</v>
      </c>
      <c r="F11" s="241">
        <v>0</v>
      </c>
      <c r="G11" s="40">
        <f>D11-E11</f>
        <v>0</v>
      </c>
    </row>
    <row r="12" spans="1:7" x14ac:dyDescent="0.25">
      <c r="A12" s="80" t="s">
        <v>401</v>
      </c>
      <c r="B12" s="241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241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241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241">
        <f>B16+B17</f>
        <v>0</v>
      </c>
      <c r="C15" s="241">
        <f t="shared" ref="C15:F15" si="1">C16+C17</f>
        <v>0</v>
      </c>
      <c r="D15" s="241">
        <f t="shared" si="1"/>
        <v>0</v>
      </c>
      <c r="E15" s="241">
        <f t="shared" si="1"/>
        <v>0</v>
      </c>
      <c r="F15" s="241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241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241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241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90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90">
        <f>B21+B22+B23+B26+B27+B30</f>
        <v>0</v>
      </c>
      <c r="C20" s="90">
        <f t="shared" ref="C20:F20" si="2">C21+C22+C23+C26+C27+C30</f>
        <v>0</v>
      </c>
      <c r="D20" s="90">
        <f t="shared" si="2"/>
        <v>0</v>
      </c>
      <c r="E20" s="90">
        <f t="shared" si="2"/>
        <v>0</v>
      </c>
      <c r="F20" s="90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241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241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241">
        <f>B24+B25</f>
        <v>0</v>
      </c>
      <c r="C23" s="241">
        <f t="shared" ref="C23:G23" si="3">C24+C25</f>
        <v>0</v>
      </c>
      <c r="D23" s="241">
        <f t="shared" si="3"/>
        <v>0</v>
      </c>
      <c r="E23" s="241">
        <f t="shared" si="3"/>
        <v>0</v>
      </c>
      <c r="F23" s="241">
        <f t="shared" si="3"/>
        <v>0</v>
      </c>
      <c r="G23" s="241">
        <f t="shared" si="3"/>
        <v>0</v>
      </c>
    </row>
    <row r="24" spans="1:7" x14ac:dyDescent="0.25">
      <c r="A24" s="80" t="s">
        <v>401</v>
      </c>
      <c r="B24" s="241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241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241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241">
        <f>B28+B29</f>
        <v>0</v>
      </c>
      <c r="C27" s="241">
        <f t="shared" ref="C27:G27" si="4">C28+C29</f>
        <v>0</v>
      </c>
      <c r="D27" s="241">
        <f t="shared" si="4"/>
        <v>0</v>
      </c>
      <c r="E27" s="241">
        <f t="shared" si="4"/>
        <v>0</v>
      </c>
      <c r="F27" s="241">
        <f t="shared" si="4"/>
        <v>0</v>
      </c>
      <c r="G27" s="241">
        <f t="shared" si="4"/>
        <v>0</v>
      </c>
    </row>
    <row r="28" spans="1:7" x14ac:dyDescent="0.25">
      <c r="A28" s="82" t="s">
        <v>405</v>
      </c>
      <c r="B28" s="241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241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241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242">
        <f>B8+B20</f>
        <v>21802756</v>
      </c>
      <c r="C31" s="90">
        <f t="shared" ref="C31:F31" si="5">C8+C20</f>
        <v>0</v>
      </c>
      <c r="D31" s="242">
        <f t="shared" si="5"/>
        <v>21802756</v>
      </c>
      <c r="E31" s="242">
        <f t="shared" si="5"/>
        <v>21090020</v>
      </c>
      <c r="F31" s="242">
        <f t="shared" si="5"/>
        <v>21090020</v>
      </c>
      <c r="G31" s="243">
        <f>D31-E31</f>
        <v>712736</v>
      </c>
    </row>
    <row r="32" spans="1:7" ht="15.75" thickBot="1" x14ac:dyDescent="0.3">
      <c r="A32" s="83"/>
      <c r="B32" s="91"/>
      <c r="C32" s="86"/>
      <c r="D32" s="86"/>
      <c r="E32" s="86"/>
      <c r="F32" s="86"/>
      <c r="G32" s="86"/>
    </row>
    <row r="33" spans="1:7" x14ac:dyDescent="0.25">
      <c r="A33" s="266"/>
      <c r="B33" s="250"/>
      <c r="C33" s="250"/>
      <c r="D33" s="250"/>
      <c r="E33" s="250"/>
      <c r="F33" s="250"/>
      <c r="G33" s="250"/>
    </row>
    <row r="34" spans="1:7" x14ac:dyDescent="0.25">
      <c r="A34" s="266"/>
      <c r="B34" s="250"/>
      <c r="C34" s="250"/>
      <c r="D34" s="250"/>
      <c r="E34" s="250"/>
      <c r="F34" s="250"/>
      <c r="G34" s="250"/>
    </row>
    <row r="35" spans="1:7" ht="23.25" customHeight="1" x14ac:dyDescent="0.25">
      <c r="A35" s="459" t="s">
        <v>561</v>
      </c>
      <c r="B35" s="459"/>
      <c r="E35" t="s">
        <v>584</v>
      </c>
    </row>
    <row r="36" spans="1:7" ht="10.5" customHeight="1" x14ac:dyDescent="0.25">
      <c r="A36" s="211" t="s">
        <v>562</v>
      </c>
      <c r="B36" s="211"/>
      <c r="C36" s="211"/>
      <c r="D36" s="211"/>
      <c r="E36" s="211" t="s">
        <v>582</v>
      </c>
    </row>
    <row r="37" spans="1:7" ht="9.75" customHeight="1" x14ac:dyDescent="0.25">
      <c r="A37" s="211" t="s">
        <v>563</v>
      </c>
      <c r="B37" s="211"/>
      <c r="C37" s="211"/>
      <c r="D37" s="211"/>
      <c r="E37" s="211" t="s">
        <v>583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0"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88" t="s">
        <v>410</v>
      </c>
      <c r="B1" s="289"/>
      <c r="C1" s="289"/>
      <c r="D1" s="289"/>
      <c r="E1" s="289"/>
      <c r="F1" s="289"/>
      <c r="G1" s="289"/>
      <c r="H1" s="289"/>
      <c r="I1" s="290"/>
    </row>
    <row r="2" spans="1:9" ht="15.75" thickBot="1" x14ac:dyDescent="0.3">
      <c r="A2" s="291" t="s">
        <v>119</v>
      </c>
      <c r="B2" s="292"/>
      <c r="C2" s="292"/>
      <c r="D2" s="292"/>
      <c r="E2" s="292"/>
      <c r="F2" s="292"/>
      <c r="G2" s="292"/>
      <c r="H2" s="292"/>
      <c r="I2" s="293"/>
    </row>
    <row r="3" spans="1:9" ht="15.75" thickBot="1" x14ac:dyDescent="0.3">
      <c r="A3" s="291" t="s">
        <v>587</v>
      </c>
      <c r="B3" s="292"/>
      <c r="C3" s="292"/>
      <c r="D3" s="292"/>
      <c r="E3" s="292"/>
      <c r="F3" s="292"/>
      <c r="G3" s="292"/>
      <c r="H3" s="292"/>
      <c r="I3" s="293"/>
    </row>
    <row r="4" spans="1:9" ht="13.5" customHeight="1" thickBot="1" x14ac:dyDescent="0.3">
      <c r="A4" s="291" t="s">
        <v>1</v>
      </c>
      <c r="B4" s="292"/>
      <c r="C4" s="292"/>
      <c r="D4" s="292"/>
      <c r="E4" s="292"/>
      <c r="F4" s="292"/>
      <c r="G4" s="292"/>
      <c r="H4" s="292"/>
      <c r="I4" s="293"/>
    </row>
    <row r="5" spans="1:9" ht="31.5" customHeight="1" x14ac:dyDescent="0.25">
      <c r="A5" s="294" t="s">
        <v>564</v>
      </c>
      <c r="B5" s="295"/>
      <c r="C5" s="19" t="s">
        <v>120</v>
      </c>
      <c r="D5" s="298" t="s">
        <v>516</v>
      </c>
      <c r="E5" s="298" t="s">
        <v>517</v>
      </c>
      <c r="F5" s="298" t="s">
        <v>518</v>
      </c>
      <c r="G5" s="19" t="s">
        <v>588</v>
      </c>
      <c r="H5" s="298" t="s">
        <v>519</v>
      </c>
      <c r="I5" s="298" t="s">
        <v>520</v>
      </c>
    </row>
    <row r="6" spans="1:9" ht="20.25" customHeight="1" thickBot="1" x14ac:dyDescent="0.3">
      <c r="A6" s="296"/>
      <c r="B6" s="297"/>
      <c r="C6" s="267" t="s">
        <v>570</v>
      </c>
      <c r="D6" s="299"/>
      <c r="E6" s="299"/>
      <c r="F6" s="299"/>
      <c r="G6" s="20" t="s">
        <v>121</v>
      </c>
      <c r="H6" s="299"/>
      <c r="I6" s="299"/>
    </row>
    <row r="7" spans="1:9" x14ac:dyDescent="0.25">
      <c r="A7" s="300"/>
      <c r="B7" s="301"/>
      <c r="C7" s="92"/>
      <c r="D7" s="92"/>
      <c r="E7" s="92"/>
      <c r="F7" s="92"/>
      <c r="G7" s="92"/>
      <c r="H7" s="92"/>
      <c r="I7" s="92"/>
    </row>
    <row r="8" spans="1:9" ht="13.5" customHeight="1" x14ac:dyDescent="0.25">
      <c r="A8" s="286" t="s">
        <v>122</v>
      </c>
      <c r="B8" s="287"/>
      <c r="C8" s="131">
        <f>C9+C13</f>
        <v>0</v>
      </c>
      <c r="D8" s="131">
        <f t="shared" ref="D8:I8" si="0">D9+D13</f>
        <v>0</v>
      </c>
      <c r="E8" s="131">
        <f t="shared" si="0"/>
        <v>0</v>
      </c>
      <c r="F8" s="131">
        <f t="shared" si="0"/>
        <v>0</v>
      </c>
      <c r="G8" s="131">
        <f>C8+D8-E8+F8</f>
        <v>0</v>
      </c>
      <c r="H8" s="131">
        <f t="shared" si="0"/>
        <v>0</v>
      </c>
      <c r="I8" s="131">
        <f t="shared" si="0"/>
        <v>0</v>
      </c>
    </row>
    <row r="9" spans="1:9" x14ac:dyDescent="0.25">
      <c r="A9" s="286" t="s">
        <v>123</v>
      </c>
      <c r="B9" s="287"/>
      <c r="C9" s="131">
        <f>C10+C11+C12</f>
        <v>0</v>
      </c>
      <c r="D9" s="131">
        <f t="shared" ref="D9:E9" si="1">D10+D11+D12</f>
        <v>0</v>
      </c>
      <c r="E9" s="131">
        <f t="shared" si="1"/>
        <v>0</v>
      </c>
      <c r="F9" s="131">
        <f>F10+F11+F12</f>
        <v>0</v>
      </c>
      <c r="G9" s="131">
        <f>C9+D9-E9+F9</f>
        <v>0</v>
      </c>
      <c r="H9" s="131">
        <f>H10+H11+H12</f>
        <v>0</v>
      </c>
      <c r="I9" s="131">
        <f>I10+I11+I12</f>
        <v>0</v>
      </c>
    </row>
    <row r="10" spans="1:9" ht="16.5" x14ac:dyDescent="0.25">
      <c r="A10" s="21"/>
      <c r="B10" s="6" t="s">
        <v>124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</row>
    <row r="11" spans="1:9" ht="12.75" customHeight="1" x14ac:dyDescent="0.25">
      <c r="A11" s="22"/>
      <c r="B11" s="6" t="s">
        <v>125</v>
      </c>
      <c r="C11" s="94">
        <v>0</v>
      </c>
      <c r="D11" s="94"/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ht="16.5" x14ac:dyDescent="0.25">
      <c r="A12" s="22"/>
      <c r="B12" s="6" t="s">
        <v>126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</row>
    <row r="13" spans="1:9" x14ac:dyDescent="0.25">
      <c r="A13" s="286" t="s">
        <v>127</v>
      </c>
      <c r="B13" s="287"/>
      <c r="C13" s="131">
        <f>C14+C15+C16</f>
        <v>0</v>
      </c>
      <c r="D13" s="131">
        <f t="shared" ref="D13:I13" si="2">D14+D15+D16</f>
        <v>0</v>
      </c>
      <c r="E13" s="131">
        <f t="shared" si="2"/>
        <v>0</v>
      </c>
      <c r="F13" s="131">
        <f t="shared" si="2"/>
        <v>0</v>
      </c>
      <c r="G13" s="131">
        <f>C13+D13-E13+F13</f>
        <v>0</v>
      </c>
      <c r="H13" s="131">
        <f t="shared" si="2"/>
        <v>0</v>
      </c>
      <c r="I13" s="131">
        <f t="shared" si="2"/>
        <v>0</v>
      </c>
    </row>
    <row r="14" spans="1:9" ht="16.5" x14ac:dyDescent="0.25">
      <c r="A14" s="21"/>
      <c r="B14" s="6" t="s">
        <v>128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1:9" x14ac:dyDescent="0.25">
      <c r="A15" s="22"/>
      <c r="B15" s="6" t="s">
        <v>129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</row>
    <row r="16" spans="1:9" ht="16.5" x14ac:dyDescent="0.25">
      <c r="A16" s="22"/>
      <c r="B16" s="6" t="s">
        <v>130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</row>
    <row r="17" spans="1:9" x14ac:dyDescent="0.25">
      <c r="A17" s="286" t="s">
        <v>131</v>
      </c>
      <c r="B17" s="287"/>
      <c r="C17" s="212">
        <v>749065</v>
      </c>
      <c r="D17" s="213"/>
      <c r="E17" s="213"/>
      <c r="F17" s="213"/>
      <c r="G17" s="212">
        <v>736951</v>
      </c>
      <c r="H17" s="214"/>
      <c r="I17" s="214"/>
    </row>
    <row r="18" spans="1:9" x14ac:dyDescent="0.25">
      <c r="A18" s="22"/>
      <c r="B18" s="6"/>
      <c r="C18" s="93"/>
      <c r="D18" s="93"/>
      <c r="E18" s="93"/>
      <c r="F18" s="93"/>
      <c r="G18" s="93"/>
      <c r="H18" s="93"/>
      <c r="I18" s="93"/>
    </row>
    <row r="19" spans="1:9" ht="16.5" customHeight="1" x14ac:dyDescent="0.25">
      <c r="A19" s="286" t="s">
        <v>132</v>
      </c>
      <c r="B19" s="287"/>
      <c r="C19" s="210">
        <f>C8+C17</f>
        <v>749065</v>
      </c>
      <c r="D19" s="131">
        <f t="shared" ref="D19:H19" si="3">D8+D17</f>
        <v>0</v>
      </c>
      <c r="E19" s="131">
        <f t="shared" si="3"/>
        <v>0</v>
      </c>
      <c r="F19" s="131">
        <f>F8+F17</f>
        <v>0</v>
      </c>
      <c r="G19" s="210">
        <f>+G8+G17</f>
        <v>736951</v>
      </c>
      <c r="H19" s="131">
        <f t="shared" si="3"/>
        <v>0</v>
      </c>
      <c r="I19" s="131">
        <f>I8+I17</f>
        <v>0</v>
      </c>
    </row>
    <row r="20" spans="1:9" x14ac:dyDescent="0.25">
      <c r="A20" s="286"/>
      <c r="B20" s="287"/>
      <c r="C20" s="92"/>
      <c r="D20" s="92"/>
      <c r="E20" s="92"/>
      <c r="F20" s="92"/>
      <c r="G20" s="92"/>
      <c r="H20" s="92"/>
      <c r="I20" s="92"/>
    </row>
    <row r="21" spans="1:9" ht="16.5" customHeight="1" x14ac:dyDescent="0.25">
      <c r="A21" s="286" t="s">
        <v>133</v>
      </c>
      <c r="B21" s="287"/>
      <c r="C21" s="131">
        <f>+C22+C23+C24</f>
        <v>0</v>
      </c>
      <c r="D21" s="131">
        <f t="shared" ref="D21:I21" si="4">+D22+D23+D24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  <c r="I21" s="131">
        <f t="shared" si="4"/>
        <v>0</v>
      </c>
    </row>
    <row r="22" spans="1:9" x14ac:dyDescent="0.25">
      <c r="A22" s="305" t="s">
        <v>134</v>
      </c>
      <c r="B22" s="306"/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9" x14ac:dyDescent="0.25">
      <c r="A23" s="305" t="s">
        <v>135</v>
      </c>
      <c r="B23" s="306"/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</row>
    <row r="24" spans="1:9" x14ac:dyDescent="0.25">
      <c r="A24" s="305" t="s">
        <v>136</v>
      </c>
      <c r="B24" s="306"/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</row>
    <row r="25" spans="1:9" x14ac:dyDescent="0.25">
      <c r="A25" s="312"/>
      <c r="B25" s="313"/>
      <c r="C25" s="98"/>
      <c r="D25" s="98"/>
      <c r="E25" s="98"/>
      <c r="F25" s="98"/>
      <c r="G25" s="98"/>
      <c r="H25" s="98"/>
      <c r="I25" s="98"/>
    </row>
    <row r="26" spans="1:9" ht="16.5" customHeight="1" x14ac:dyDescent="0.25">
      <c r="A26" s="286" t="s">
        <v>137</v>
      </c>
      <c r="B26" s="287"/>
      <c r="C26" s="131">
        <f>+C27+C28+C29</f>
        <v>0</v>
      </c>
      <c r="D26" s="131">
        <f t="shared" ref="D26:I26" si="5">+D27+D28+D29</f>
        <v>0</v>
      </c>
      <c r="E26" s="131">
        <f t="shared" si="5"/>
        <v>0</v>
      </c>
      <c r="F26" s="131">
        <f t="shared" si="5"/>
        <v>0</v>
      </c>
      <c r="G26" s="131">
        <f t="shared" si="5"/>
        <v>0</v>
      </c>
      <c r="H26" s="131">
        <f t="shared" si="5"/>
        <v>0</v>
      </c>
      <c r="I26" s="131">
        <f t="shared" si="5"/>
        <v>0</v>
      </c>
    </row>
    <row r="27" spans="1:9" x14ac:dyDescent="0.25">
      <c r="A27" s="305" t="s">
        <v>138</v>
      </c>
      <c r="B27" s="306"/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</row>
    <row r="28" spans="1:9" x14ac:dyDescent="0.25">
      <c r="A28" s="305" t="s">
        <v>139</v>
      </c>
      <c r="B28" s="306"/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</row>
    <row r="29" spans="1:9" x14ac:dyDescent="0.25">
      <c r="A29" s="305" t="s">
        <v>140</v>
      </c>
      <c r="B29" s="306"/>
      <c r="C29" s="94"/>
      <c r="D29" s="94"/>
      <c r="E29" s="94"/>
      <c r="F29" s="94"/>
      <c r="G29" s="94"/>
      <c r="H29" s="98"/>
      <c r="I29" s="98"/>
    </row>
    <row r="30" spans="1:9" ht="15.75" thickBot="1" x14ac:dyDescent="0.3">
      <c r="A30" s="307"/>
      <c r="B30" s="308"/>
      <c r="C30" s="99"/>
      <c r="D30" s="99"/>
      <c r="E30" s="99"/>
      <c r="F30" s="99"/>
      <c r="G30" s="99"/>
      <c r="H30" s="99"/>
      <c r="I30" s="99"/>
    </row>
    <row r="31" spans="1:9" x14ac:dyDescent="0.25">
      <c r="A31" s="17"/>
    </row>
    <row r="32" spans="1:9" ht="38.25" customHeight="1" x14ac:dyDescent="0.25">
      <c r="A32" s="218">
        <v>1</v>
      </c>
      <c r="B32" s="303" t="s">
        <v>141</v>
      </c>
      <c r="C32" s="303"/>
      <c r="D32" s="303"/>
      <c r="E32" s="303"/>
      <c r="F32" s="303"/>
      <c r="G32" s="303"/>
      <c r="H32" s="303"/>
      <c r="I32" s="303"/>
    </row>
    <row r="33" spans="1:9" ht="27" customHeight="1" x14ac:dyDescent="0.25">
      <c r="A33" s="218">
        <v>2</v>
      </c>
      <c r="B33" s="304" t="s">
        <v>142</v>
      </c>
      <c r="C33" s="304"/>
      <c r="D33" s="304"/>
      <c r="E33" s="304"/>
      <c r="F33" s="304"/>
      <c r="G33" s="304"/>
      <c r="H33" s="304"/>
      <c r="I33" s="30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309" t="s">
        <v>510</v>
      </c>
      <c r="B35" s="24" t="s">
        <v>143</v>
      </c>
      <c r="C35" s="24" t="s">
        <v>144</v>
      </c>
      <c r="D35" s="24" t="s">
        <v>146</v>
      </c>
      <c r="E35" s="298" t="s">
        <v>522</v>
      </c>
      <c r="F35" s="24" t="s">
        <v>147</v>
      </c>
    </row>
    <row r="36" spans="1:9" ht="12.75" customHeight="1" x14ac:dyDescent="0.25">
      <c r="A36" s="310"/>
      <c r="B36" s="19" t="s">
        <v>521</v>
      </c>
      <c r="C36" s="19" t="s">
        <v>145</v>
      </c>
      <c r="D36" s="19"/>
      <c r="E36" s="302"/>
      <c r="F36" s="19"/>
    </row>
    <row r="37" spans="1:9" ht="14.25" customHeight="1" thickBot="1" x14ac:dyDescent="0.3">
      <c r="A37" s="311"/>
      <c r="B37" s="25"/>
      <c r="C37" s="20"/>
      <c r="D37" s="25"/>
      <c r="E37" s="299"/>
      <c r="F37" s="25"/>
    </row>
    <row r="38" spans="1:9" ht="16.5" x14ac:dyDescent="0.25">
      <c r="A38" s="26" t="s">
        <v>148</v>
      </c>
      <c r="B38" s="215">
        <f>+B39+B40+B41</f>
        <v>0</v>
      </c>
      <c r="C38" s="215"/>
      <c r="D38" s="215">
        <f t="shared" ref="D38:F38" si="6">+D39+D40+D41</f>
        <v>0</v>
      </c>
      <c r="E38" s="215">
        <f t="shared" si="6"/>
        <v>0</v>
      </c>
      <c r="F38" s="215">
        <f t="shared" si="6"/>
        <v>0</v>
      </c>
    </row>
    <row r="39" spans="1:9" x14ac:dyDescent="0.25">
      <c r="A39" s="7" t="s">
        <v>149</v>
      </c>
      <c r="B39" s="216">
        <v>0</v>
      </c>
      <c r="C39" s="93"/>
      <c r="D39" s="216">
        <v>0</v>
      </c>
      <c r="E39" s="216">
        <v>0</v>
      </c>
      <c r="F39" s="216">
        <v>0</v>
      </c>
    </row>
    <row r="40" spans="1:9" x14ac:dyDescent="0.25">
      <c r="A40" s="7" t="s">
        <v>150</v>
      </c>
      <c r="B40" s="216">
        <v>0</v>
      </c>
      <c r="C40" s="93"/>
      <c r="D40" s="216">
        <v>0</v>
      </c>
      <c r="E40" s="216">
        <v>0</v>
      </c>
      <c r="F40" s="216">
        <v>0</v>
      </c>
    </row>
    <row r="41" spans="1:9" ht="15.75" thickBot="1" x14ac:dyDescent="0.3">
      <c r="A41" s="16" t="s">
        <v>151</v>
      </c>
      <c r="B41" s="217">
        <v>0</v>
      </c>
      <c r="C41" s="95"/>
      <c r="D41" s="217">
        <v>0</v>
      </c>
      <c r="E41" s="217">
        <v>0</v>
      </c>
      <c r="F41" s="217">
        <v>0</v>
      </c>
    </row>
    <row r="42" spans="1:9" x14ac:dyDescent="0.25">
      <c r="A42" s="256"/>
      <c r="B42" s="257"/>
      <c r="C42" s="258"/>
      <c r="D42" s="257"/>
      <c r="E42" s="257"/>
      <c r="F42" s="257"/>
    </row>
    <row r="43" spans="1:9" x14ac:dyDescent="0.25">
      <c r="A43" s="256"/>
      <c r="B43" s="257"/>
      <c r="C43" s="258"/>
      <c r="D43" s="257"/>
      <c r="E43" s="257"/>
      <c r="F43" s="257"/>
    </row>
    <row r="44" spans="1:9" x14ac:dyDescent="0.25">
      <c r="A44" s="256"/>
      <c r="B44" s="257"/>
      <c r="C44" s="258"/>
      <c r="D44" s="257"/>
      <c r="E44" s="257"/>
      <c r="F44" s="257"/>
    </row>
    <row r="45" spans="1:9" x14ac:dyDescent="0.25">
      <c r="B45" t="s">
        <v>552</v>
      </c>
      <c r="F45" t="s">
        <v>584</v>
      </c>
    </row>
    <row r="46" spans="1:9" ht="11.25" customHeight="1" x14ac:dyDescent="0.25">
      <c r="B46" s="211" t="s">
        <v>539</v>
      </c>
      <c r="F46" s="211" t="s">
        <v>571</v>
      </c>
    </row>
    <row r="47" spans="1:9" ht="9.75" customHeight="1" x14ac:dyDescent="0.25">
      <c r="B47" s="211" t="s">
        <v>540</v>
      </c>
      <c r="F47" s="211" t="s">
        <v>572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314" t="s">
        <v>410</v>
      </c>
      <c r="B1" s="315"/>
      <c r="C1" s="315"/>
      <c r="D1" s="315"/>
      <c r="E1" s="315"/>
      <c r="F1" s="315"/>
      <c r="G1" s="315"/>
      <c r="H1" s="315"/>
      <c r="I1" s="315"/>
      <c r="J1" s="315"/>
      <c r="K1" s="316"/>
    </row>
    <row r="2" spans="1:12" ht="15.75" thickBot="1" x14ac:dyDescent="0.3">
      <c r="A2" s="317" t="s">
        <v>152</v>
      </c>
      <c r="B2" s="318"/>
      <c r="C2" s="318"/>
      <c r="D2" s="318"/>
      <c r="E2" s="318"/>
      <c r="F2" s="318"/>
      <c r="G2" s="318"/>
      <c r="H2" s="318"/>
      <c r="I2" s="318"/>
      <c r="J2" s="318"/>
      <c r="K2" s="319"/>
    </row>
    <row r="3" spans="1:12" ht="15.75" thickBot="1" x14ac:dyDescent="0.3">
      <c r="A3" s="317" t="s">
        <v>589</v>
      </c>
      <c r="B3" s="318"/>
      <c r="C3" s="318"/>
      <c r="D3" s="318"/>
      <c r="E3" s="318"/>
      <c r="F3" s="318"/>
      <c r="G3" s="318"/>
      <c r="H3" s="318"/>
      <c r="I3" s="318"/>
      <c r="J3" s="318"/>
      <c r="K3" s="319"/>
    </row>
    <row r="4" spans="1:12" ht="15.75" thickBot="1" x14ac:dyDescent="0.3">
      <c r="A4" s="317" t="s">
        <v>1</v>
      </c>
      <c r="B4" s="318"/>
      <c r="C4" s="318"/>
      <c r="D4" s="318"/>
      <c r="E4" s="318"/>
      <c r="F4" s="318"/>
      <c r="G4" s="318"/>
      <c r="H4" s="318"/>
      <c r="I4" s="318"/>
      <c r="J4" s="318"/>
      <c r="K4" s="319"/>
    </row>
    <row r="5" spans="1:12" ht="62.25" customHeight="1" thickBot="1" x14ac:dyDescent="0.3">
      <c r="A5" s="248" t="s">
        <v>567</v>
      </c>
      <c r="B5" s="140" t="s">
        <v>523</v>
      </c>
      <c r="C5" s="140" t="s">
        <v>524</v>
      </c>
      <c r="D5" s="140" t="s">
        <v>525</v>
      </c>
      <c r="E5" s="140" t="s">
        <v>526</v>
      </c>
      <c r="F5" s="140" t="s">
        <v>527</v>
      </c>
      <c r="G5" s="140" t="s">
        <v>528</v>
      </c>
      <c r="H5" s="140" t="s">
        <v>529</v>
      </c>
      <c r="I5" s="245" t="s">
        <v>590</v>
      </c>
      <c r="J5" s="245" t="s">
        <v>591</v>
      </c>
      <c r="K5" s="245" t="s">
        <v>592</v>
      </c>
    </row>
    <row r="6" spans="1:12" x14ac:dyDescent="0.25">
      <c r="A6" s="29"/>
      <c r="B6" s="30"/>
      <c r="C6" s="30"/>
      <c r="D6" s="30"/>
      <c r="E6" s="100"/>
      <c r="F6" s="100"/>
      <c r="G6" s="100"/>
      <c r="H6" s="100"/>
      <c r="I6" s="100"/>
      <c r="J6" s="100"/>
      <c r="K6" s="100"/>
    </row>
    <row r="7" spans="1:12" ht="24.75" x14ac:dyDescent="0.25">
      <c r="A7" s="31" t="s">
        <v>153</v>
      </c>
      <c r="B7" s="32"/>
      <c r="C7" s="32"/>
      <c r="D7" s="32"/>
      <c r="E7" s="131">
        <f>E8+E9+E10+E11</f>
        <v>0</v>
      </c>
      <c r="F7" s="101"/>
      <c r="G7" s="131">
        <f>G8+G9+G10+G11</f>
        <v>0</v>
      </c>
      <c r="H7" s="131">
        <f>H8+H9+H10+H11</f>
        <v>0</v>
      </c>
      <c r="I7" s="131">
        <f>I8+I9+I10+I11</f>
        <v>0</v>
      </c>
      <c r="J7" s="131">
        <f>J8+J9+J10+J11</f>
        <v>0</v>
      </c>
      <c r="K7" s="131">
        <f>E7-J7</f>
        <v>0</v>
      </c>
    </row>
    <row r="8" spans="1:12" x14ac:dyDescent="0.25">
      <c r="A8" s="33" t="s">
        <v>154</v>
      </c>
      <c r="B8" s="32"/>
      <c r="C8" s="32"/>
      <c r="D8" s="32"/>
      <c r="E8" s="94">
        <v>0</v>
      </c>
      <c r="F8" s="101"/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2" x14ac:dyDescent="0.25">
      <c r="A9" s="33" t="s">
        <v>155</v>
      </c>
      <c r="B9" s="32"/>
      <c r="C9" s="32"/>
      <c r="D9" s="32"/>
      <c r="E9" s="94">
        <v>0</v>
      </c>
      <c r="F9" s="101"/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2" x14ac:dyDescent="0.25">
      <c r="A10" s="33" t="s">
        <v>156</v>
      </c>
      <c r="B10" s="32"/>
      <c r="C10" s="32"/>
      <c r="D10" s="32"/>
      <c r="E10" s="94">
        <v>0</v>
      </c>
      <c r="F10" s="101"/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/>
    </row>
    <row r="11" spans="1:12" x14ac:dyDescent="0.25">
      <c r="A11" s="33" t="s">
        <v>157</v>
      </c>
      <c r="B11" s="32"/>
      <c r="C11" s="32"/>
      <c r="D11" s="32"/>
      <c r="E11" s="94"/>
      <c r="F11" s="101"/>
      <c r="G11" s="94"/>
      <c r="H11" s="101"/>
      <c r="I11" s="101"/>
      <c r="J11" s="101"/>
      <c r="K11" s="101"/>
    </row>
    <row r="12" spans="1:12" x14ac:dyDescent="0.25">
      <c r="A12" s="34"/>
      <c r="B12" s="32"/>
      <c r="C12" s="32"/>
      <c r="D12" s="32"/>
      <c r="E12" s="101"/>
      <c r="F12" s="101"/>
      <c r="G12" s="101"/>
      <c r="H12" s="101"/>
      <c r="I12" s="101"/>
      <c r="J12" s="101"/>
      <c r="K12" s="101"/>
    </row>
    <row r="13" spans="1:12" ht="16.5" x14ac:dyDescent="0.25">
      <c r="A13" s="31" t="s">
        <v>158</v>
      </c>
      <c r="B13" s="32"/>
      <c r="C13" s="32"/>
      <c r="D13" s="32"/>
      <c r="E13" s="131">
        <f>E14+E15+E16+E17</f>
        <v>0</v>
      </c>
      <c r="F13" s="101"/>
      <c r="G13" s="131">
        <f>G14+G15+G16+G17</f>
        <v>0</v>
      </c>
      <c r="H13" s="131">
        <f>H14+H15+H16+H17</f>
        <v>0</v>
      </c>
      <c r="I13" s="131">
        <f>I14+I15+I16+I17</f>
        <v>0</v>
      </c>
      <c r="J13" s="131">
        <f>J14+J15+J16+J17</f>
        <v>0</v>
      </c>
      <c r="K13" s="131">
        <f>E13-J13</f>
        <v>0</v>
      </c>
    </row>
    <row r="14" spans="1:12" x14ac:dyDescent="0.25">
      <c r="A14" s="33" t="s">
        <v>159</v>
      </c>
      <c r="B14" s="32"/>
      <c r="C14" s="32"/>
      <c r="D14" s="32"/>
      <c r="E14" s="94">
        <v>0</v>
      </c>
      <c r="F14" s="101"/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2" x14ac:dyDescent="0.25">
      <c r="A15" s="33" t="s">
        <v>160</v>
      </c>
      <c r="B15" s="32"/>
      <c r="C15" s="32"/>
      <c r="D15" s="32"/>
      <c r="E15" s="94">
        <v>0</v>
      </c>
      <c r="F15" s="101"/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2" x14ac:dyDescent="0.25">
      <c r="A16" s="33" t="s">
        <v>161</v>
      </c>
      <c r="B16" s="32"/>
      <c r="C16" s="32"/>
      <c r="D16" s="32"/>
      <c r="E16" s="94">
        <v>0</v>
      </c>
      <c r="F16" s="101"/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x14ac:dyDescent="0.25">
      <c r="A17" s="33" t="s">
        <v>162</v>
      </c>
      <c r="B17" s="32"/>
      <c r="C17" s="32"/>
      <c r="D17" s="32"/>
      <c r="E17" s="94">
        <v>0</v>
      </c>
      <c r="F17" s="94"/>
      <c r="G17" s="94">
        <v>0</v>
      </c>
      <c r="H17" s="94">
        <v>0</v>
      </c>
      <c r="I17" s="94">
        <v>0</v>
      </c>
      <c r="J17" s="94">
        <v>0</v>
      </c>
      <c r="K17" s="94">
        <v>0</v>
      </c>
    </row>
    <row r="18" spans="1:11" x14ac:dyDescent="0.25">
      <c r="A18" s="34"/>
      <c r="B18" s="32"/>
      <c r="C18" s="32"/>
      <c r="D18" s="32"/>
      <c r="E18" s="101"/>
      <c r="F18" s="101"/>
      <c r="G18" s="101"/>
      <c r="H18" s="101"/>
      <c r="I18" s="101"/>
      <c r="J18" s="101"/>
      <c r="K18" s="101"/>
    </row>
    <row r="19" spans="1:11" ht="24.75" x14ac:dyDescent="0.25">
      <c r="A19" s="31" t="s">
        <v>163</v>
      </c>
      <c r="B19" s="32"/>
      <c r="C19" s="32"/>
      <c r="D19" s="32"/>
      <c r="E19" s="131">
        <f>E7+E13</f>
        <v>0</v>
      </c>
      <c r="F19" s="101"/>
      <c r="G19" s="131">
        <f>G7+G13</f>
        <v>0</v>
      </c>
      <c r="H19" s="131">
        <f>H7+H13</f>
        <v>0</v>
      </c>
      <c r="I19" s="131">
        <f>I7+I13</f>
        <v>0</v>
      </c>
      <c r="J19" s="131">
        <f>J7+J13</f>
        <v>0</v>
      </c>
      <c r="K19" s="131">
        <f>E19-J19</f>
        <v>0</v>
      </c>
    </row>
    <row r="20" spans="1:11" ht="15.75" thickBot="1" x14ac:dyDescent="0.3">
      <c r="A20" s="35"/>
      <c r="B20" s="36"/>
      <c r="C20" s="36"/>
      <c r="D20" s="36"/>
      <c r="E20" s="102"/>
      <c r="F20" s="102"/>
      <c r="G20" s="102"/>
      <c r="H20" s="102"/>
      <c r="I20" s="102"/>
      <c r="J20" s="102"/>
      <c r="K20" s="102"/>
    </row>
    <row r="21" spans="1:11" x14ac:dyDescent="0.25">
      <c r="A21" s="253"/>
      <c r="B21" s="254"/>
      <c r="C21" s="254"/>
      <c r="D21" s="254"/>
      <c r="E21" s="255"/>
      <c r="F21" s="255"/>
      <c r="G21" s="255"/>
      <c r="H21" s="255"/>
      <c r="I21" s="255"/>
      <c r="J21" s="255"/>
      <c r="K21" s="255"/>
    </row>
    <row r="22" spans="1:11" x14ac:dyDescent="0.25">
      <c r="A22" s="253"/>
      <c r="B22" s="254"/>
      <c r="C22" s="254"/>
      <c r="D22" s="254"/>
      <c r="E22" s="255"/>
      <c r="F22" s="255"/>
      <c r="G22" s="255"/>
      <c r="H22" s="255"/>
      <c r="I22" s="255"/>
      <c r="J22" s="255"/>
      <c r="K22" s="255"/>
    </row>
    <row r="23" spans="1:11" x14ac:dyDescent="0.25">
      <c r="A23" s="253"/>
      <c r="B23" s="254"/>
      <c r="C23" s="254"/>
      <c r="D23" s="254"/>
      <c r="E23" s="255"/>
      <c r="F23" s="255"/>
      <c r="G23" s="255"/>
      <c r="H23" s="255"/>
      <c r="I23" s="255"/>
      <c r="J23" s="255"/>
      <c r="K23" s="255"/>
    </row>
    <row r="24" spans="1:11" x14ac:dyDescent="0.25">
      <c r="A24" s="253"/>
      <c r="B24" s="254"/>
      <c r="C24" s="254"/>
      <c r="D24" s="254"/>
      <c r="E24" s="255"/>
      <c r="F24" s="255"/>
      <c r="G24" s="255"/>
      <c r="H24" s="255"/>
      <c r="I24" s="255"/>
      <c r="J24" s="255"/>
      <c r="K24" s="255"/>
    </row>
    <row r="25" spans="1:11" x14ac:dyDescent="0.25">
      <c r="A25" s="1"/>
      <c r="B25" t="s">
        <v>554</v>
      </c>
      <c r="G25" t="s">
        <v>560</v>
      </c>
    </row>
    <row r="26" spans="1:11" ht="10.5" customHeight="1" x14ac:dyDescent="0.25">
      <c r="B26" s="211" t="s">
        <v>539</v>
      </c>
      <c r="G26" s="211" t="s">
        <v>571</v>
      </c>
    </row>
    <row r="27" spans="1:11" ht="11.25" customHeight="1" x14ac:dyDescent="0.25">
      <c r="B27" s="211" t="s">
        <v>541</v>
      </c>
      <c r="G27" s="211" t="s">
        <v>573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10" zoomScale="130" zoomScaleNormal="130" workbookViewId="0">
      <selection activeCell="E14" sqref="E14"/>
    </sheetView>
  </sheetViews>
  <sheetFormatPr baseColWidth="10" defaultRowHeight="15" x14ac:dyDescent="0.25"/>
  <sheetData>
    <row r="1" spans="1:11" x14ac:dyDescent="0.25">
      <c r="A1" s="141" t="s">
        <v>412</v>
      </c>
    </row>
    <row r="2" spans="1:11" ht="15.75" thickBot="1" x14ac:dyDescent="0.3">
      <c r="A2" s="142" t="s">
        <v>413</v>
      </c>
    </row>
    <row r="3" spans="1:11" x14ac:dyDescent="0.25">
      <c r="A3" s="331"/>
      <c r="B3" s="332"/>
      <c r="C3" s="332"/>
      <c r="D3" s="332"/>
      <c r="E3" s="332"/>
      <c r="F3" s="332"/>
      <c r="G3" s="332"/>
      <c r="H3" s="332"/>
      <c r="I3" s="332"/>
      <c r="J3" s="332"/>
      <c r="K3" s="333"/>
    </row>
    <row r="4" spans="1:11" x14ac:dyDescent="0.25">
      <c r="A4" s="334" t="s">
        <v>410</v>
      </c>
      <c r="B4" s="335"/>
      <c r="C4" s="335"/>
      <c r="D4" s="335"/>
      <c r="E4" s="335"/>
      <c r="F4" s="335"/>
      <c r="G4" s="335"/>
      <c r="H4" s="335"/>
      <c r="I4" s="335"/>
      <c r="J4" s="335"/>
      <c r="K4" s="336"/>
    </row>
    <row r="5" spans="1:11" x14ac:dyDescent="0.25">
      <c r="A5" s="334" t="s">
        <v>414</v>
      </c>
      <c r="B5" s="335"/>
      <c r="C5" s="335"/>
      <c r="D5" s="335"/>
      <c r="E5" s="335"/>
      <c r="F5" s="335"/>
      <c r="G5" s="335"/>
      <c r="H5" s="335"/>
      <c r="I5" s="335"/>
      <c r="J5" s="335"/>
      <c r="K5" s="336"/>
    </row>
    <row r="6" spans="1:11" x14ac:dyDescent="0.25">
      <c r="A6" s="334" t="s">
        <v>536</v>
      </c>
      <c r="B6" s="335"/>
      <c r="C6" s="335"/>
      <c r="D6" s="335"/>
      <c r="E6" s="335"/>
      <c r="F6" s="335"/>
      <c r="G6" s="335"/>
      <c r="H6" s="335"/>
      <c r="I6" s="335"/>
      <c r="J6" s="335"/>
      <c r="K6" s="336"/>
    </row>
    <row r="7" spans="1:11" ht="15.75" thickBot="1" x14ac:dyDescent="0.3">
      <c r="A7" s="337"/>
      <c r="B7" s="338"/>
      <c r="C7" s="338"/>
      <c r="D7" s="338"/>
      <c r="E7" s="338"/>
      <c r="F7" s="338"/>
      <c r="G7" s="338"/>
      <c r="H7" s="338"/>
      <c r="I7" s="338"/>
      <c r="J7" s="338"/>
      <c r="K7" s="339"/>
    </row>
    <row r="8" spans="1:11" ht="15.75" thickBot="1" x14ac:dyDescent="0.3">
      <c r="A8" s="340" t="s">
        <v>415</v>
      </c>
      <c r="B8" s="341"/>
      <c r="C8" s="342"/>
      <c r="D8" s="314" t="s">
        <v>416</v>
      </c>
      <c r="E8" s="315"/>
      <c r="F8" s="315"/>
      <c r="G8" s="349"/>
      <c r="H8" s="350" t="s">
        <v>417</v>
      </c>
      <c r="I8" s="349"/>
      <c r="J8" s="351" t="s">
        <v>418</v>
      </c>
      <c r="K8" s="354" t="s">
        <v>419</v>
      </c>
    </row>
    <row r="9" spans="1:11" ht="15.75" thickBot="1" x14ac:dyDescent="0.3">
      <c r="A9" s="343"/>
      <c r="B9" s="344"/>
      <c r="C9" s="345"/>
      <c r="D9" s="317" t="s">
        <v>420</v>
      </c>
      <c r="E9" s="357"/>
      <c r="F9" s="358" t="s">
        <v>421</v>
      </c>
      <c r="G9" s="357"/>
      <c r="H9" s="143"/>
      <c r="I9" s="143"/>
      <c r="J9" s="352"/>
      <c r="K9" s="355"/>
    </row>
    <row r="10" spans="1:11" ht="27" thickBot="1" x14ac:dyDescent="0.3">
      <c r="A10" s="346"/>
      <c r="B10" s="347"/>
      <c r="C10" s="348"/>
      <c r="D10" s="88"/>
      <c r="E10" s="144" t="s">
        <v>422</v>
      </c>
      <c r="F10" s="144"/>
      <c r="G10" s="144" t="s">
        <v>423</v>
      </c>
      <c r="H10" s="145" t="s">
        <v>424</v>
      </c>
      <c r="I10" s="146" t="s">
        <v>425</v>
      </c>
      <c r="J10" s="353"/>
      <c r="K10" s="356"/>
    </row>
    <row r="11" spans="1:11" ht="15.75" thickBot="1" x14ac:dyDescent="0.3">
      <c r="A11" s="325" t="s">
        <v>426</v>
      </c>
      <c r="B11" s="326"/>
      <c r="C11" s="326"/>
      <c r="D11" s="326"/>
      <c r="E11" s="326"/>
      <c r="F11" s="326"/>
      <c r="G11" s="326"/>
      <c r="H11" s="147"/>
      <c r="I11" s="147"/>
      <c r="J11" s="147"/>
      <c r="K11" s="148"/>
    </row>
    <row r="12" spans="1:11" ht="15.75" thickBot="1" x14ac:dyDescent="0.3">
      <c r="A12" s="321" t="s">
        <v>427</v>
      </c>
      <c r="B12" s="322"/>
      <c r="C12" s="322"/>
      <c r="D12" s="322"/>
      <c r="E12" s="322"/>
      <c r="F12" s="322"/>
      <c r="G12" s="322"/>
      <c r="H12" s="149"/>
      <c r="I12" s="149"/>
      <c r="J12" s="149"/>
      <c r="K12" s="150"/>
    </row>
    <row r="13" spans="1:11" ht="20.25" customHeight="1" thickBot="1" x14ac:dyDescent="0.3">
      <c r="A13" s="151">
        <v>1</v>
      </c>
      <c r="B13" s="320" t="s">
        <v>428</v>
      </c>
      <c r="C13" s="320"/>
      <c r="D13" s="152"/>
      <c r="E13" s="153"/>
      <c r="F13" s="152"/>
      <c r="G13" s="153"/>
      <c r="H13" s="152"/>
      <c r="I13" s="152"/>
      <c r="J13" s="152"/>
      <c r="K13" s="154"/>
    </row>
    <row r="14" spans="1:11" ht="38.25" customHeight="1" thickBot="1" x14ac:dyDescent="0.3">
      <c r="A14" s="155"/>
      <c r="B14" s="156" t="s">
        <v>429</v>
      </c>
      <c r="C14" s="157" t="s">
        <v>430</v>
      </c>
      <c r="D14" s="158"/>
      <c r="E14" s="159" t="s">
        <v>431</v>
      </c>
      <c r="F14" s="160"/>
      <c r="G14" s="161"/>
      <c r="H14" s="162"/>
      <c r="I14" s="158" t="s">
        <v>432</v>
      </c>
      <c r="J14" s="160" t="s">
        <v>433</v>
      </c>
      <c r="K14" s="160"/>
    </row>
    <row r="15" spans="1:11" ht="30" customHeight="1" thickBot="1" x14ac:dyDescent="0.3">
      <c r="A15" s="155"/>
      <c r="B15" s="156" t="s">
        <v>434</v>
      </c>
      <c r="C15" s="157" t="s">
        <v>183</v>
      </c>
      <c r="D15" s="163"/>
      <c r="E15" s="164" t="s">
        <v>435</v>
      </c>
      <c r="F15" s="165"/>
      <c r="G15" s="166"/>
      <c r="H15" s="167"/>
      <c r="I15" s="163" t="s">
        <v>432</v>
      </c>
      <c r="J15" s="165" t="s">
        <v>433</v>
      </c>
      <c r="K15" s="165"/>
    </row>
    <row r="16" spans="1:11" ht="21.75" customHeight="1" thickBot="1" x14ac:dyDescent="0.3">
      <c r="A16" s="155"/>
      <c r="B16" s="156" t="s">
        <v>436</v>
      </c>
      <c r="C16" s="157" t="s">
        <v>437</v>
      </c>
      <c r="D16" s="163"/>
      <c r="E16" s="164" t="s">
        <v>438</v>
      </c>
      <c r="F16" s="165"/>
      <c r="G16" s="166"/>
      <c r="H16" s="167"/>
      <c r="I16" s="163" t="s">
        <v>432</v>
      </c>
      <c r="J16" s="168" t="s">
        <v>433</v>
      </c>
      <c r="K16" s="165"/>
    </row>
    <row r="17" spans="1:11" ht="24.75" customHeight="1" thickBot="1" x14ac:dyDescent="0.3">
      <c r="A17" s="151">
        <v>2</v>
      </c>
      <c r="B17" s="320" t="s">
        <v>439</v>
      </c>
      <c r="C17" s="320"/>
      <c r="D17" s="169"/>
      <c r="E17" s="169"/>
      <c r="F17" s="169"/>
      <c r="G17" s="170"/>
      <c r="H17" s="169"/>
      <c r="I17" s="169"/>
      <c r="J17" s="152"/>
      <c r="K17" s="171"/>
    </row>
    <row r="18" spans="1:11" ht="35.25" thickBot="1" x14ac:dyDescent="0.3">
      <c r="A18" s="155"/>
      <c r="B18" s="156" t="s">
        <v>429</v>
      </c>
      <c r="C18" s="157" t="s">
        <v>430</v>
      </c>
      <c r="D18" s="158"/>
      <c r="E18" s="159" t="s">
        <v>431</v>
      </c>
      <c r="F18" s="160"/>
      <c r="G18" s="161"/>
      <c r="H18" s="162"/>
      <c r="I18" s="158" t="s">
        <v>432</v>
      </c>
      <c r="J18" s="160" t="s">
        <v>433</v>
      </c>
      <c r="K18" s="160"/>
    </row>
    <row r="19" spans="1:11" ht="28.5" customHeight="1" thickBot="1" x14ac:dyDescent="0.3">
      <c r="A19" s="155"/>
      <c r="B19" s="156" t="s">
        <v>434</v>
      </c>
      <c r="C19" s="157" t="s">
        <v>183</v>
      </c>
      <c r="D19" s="163"/>
      <c r="E19" s="164" t="s">
        <v>435</v>
      </c>
      <c r="F19" s="165"/>
      <c r="G19" s="166"/>
      <c r="H19" s="167"/>
      <c r="I19" s="163" t="s">
        <v>432</v>
      </c>
      <c r="J19" s="165" t="s">
        <v>433</v>
      </c>
      <c r="K19" s="165"/>
    </row>
    <row r="20" spans="1:11" ht="24.75" customHeight="1" thickBot="1" x14ac:dyDescent="0.3">
      <c r="A20" s="155"/>
      <c r="B20" s="156" t="s">
        <v>436</v>
      </c>
      <c r="C20" s="157" t="s">
        <v>437</v>
      </c>
      <c r="D20" s="163"/>
      <c r="E20" s="164" t="s">
        <v>438</v>
      </c>
      <c r="F20" s="165"/>
      <c r="G20" s="166"/>
      <c r="H20" s="167"/>
      <c r="I20" s="163" t="s">
        <v>432</v>
      </c>
      <c r="J20" s="168" t="s">
        <v>433</v>
      </c>
      <c r="K20" s="165"/>
    </row>
    <row r="21" spans="1:11" ht="24.75" customHeight="1" thickBot="1" x14ac:dyDescent="0.3">
      <c r="A21" s="151">
        <v>3</v>
      </c>
      <c r="B21" s="320" t="s">
        <v>440</v>
      </c>
      <c r="C21" s="320"/>
      <c r="D21" s="169"/>
      <c r="E21" s="169"/>
      <c r="F21" s="169"/>
      <c r="G21" s="170"/>
      <c r="H21" s="169"/>
      <c r="I21" s="169"/>
      <c r="J21" s="152"/>
      <c r="K21" s="171"/>
    </row>
    <row r="22" spans="1:11" ht="20.25" customHeight="1" thickBot="1" x14ac:dyDescent="0.3">
      <c r="A22" s="155"/>
      <c r="B22" s="156" t="s">
        <v>429</v>
      </c>
      <c r="C22" s="157" t="s">
        <v>430</v>
      </c>
      <c r="D22" s="158"/>
      <c r="E22" s="159" t="s">
        <v>441</v>
      </c>
      <c r="F22" s="160"/>
      <c r="G22" s="161"/>
      <c r="H22" s="162"/>
      <c r="I22" s="158" t="s">
        <v>432</v>
      </c>
      <c r="J22" s="160" t="s">
        <v>442</v>
      </c>
      <c r="K22" s="160"/>
    </row>
    <row r="23" spans="1:11" ht="20.25" customHeight="1" thickBot="1" x14ac:dyDescent="0.3">
      <c r="A23" s="155"/>
      <c r="B23" s="156" t="s">
        <v>434</v>
      </c>
      <c r="C23" s="157" t="s">
        <v>183</v>
      </c>
      <c r="D23" s="163"/>
      <c r="E23" s="164" t="s">
        <v>443</v>
      </c>
      <c r="F23" s="165"/>
      <c r="G23" s="166"/>
      <c r="H23" s="167"/>
      <c r="I23" s="163" t="s">
        <v>432</v>
      </c>
      <c r="J23" s="165" t="s">
        <v>442</v>
      </c>
      <c r="K23" s="165"/>
    </row>
    <row r="24" spans="1:11" ht="20.25" customHeight="1" thickBot="1" x14ac:dyDescent="0.3">
      <c r="A24" s="155"/>
      <c r="B24" s="156" t="s">
        <v>436</v>
      </c>
      <c r="C24" s="157" t="s">
        <v>437</v>
      </c>
      <c r="D24" s="163"/>
      <c r="E24" s="164" t="s">
        <v>438</v>
      </c>
      <c r="F24" s="165"/>
      <c r="G24" s="166"/>
      <c r="H24" s="167"/>
      <c r="I24" s="163" t="s">
        <v>432</v>
      </c>
      <c r="J24" s="168" t="s">
        <v>442</v>
      </c>
      <c r="K24" s="165"/>
    </row>
    <row r="25" spans="1:11" ht="21.75" customHeight="1" thickBot="1" x14ac:dyDescent="0.3">
      <c r="A25" s="151">
        <v>4</v>
      </c>
      <c r="B25" s="320" t="s">
        <v>444</v>
      </c>
      <c r="C25" s="320"/>
      <c r="D25" s="169"/>
      <c r="E25" s="169"/>
      <c r="F25" s="169"/>
      <c r="G25" s="170"/>
      <c r="H25" s="169"/>
      <c r="I25" s="169"/>
      <c r="J25" s="152"/>
      <c r="K25" s="171"/>
    </row>
    <row r="26" spans="1:11" ht="35.25" thickBot="1" x14ac:dyDescent="0.3">
      <c r="A26" s="172"/>
      <c r="B26" s="173" t="s">
        <v>429</v>
      </c>
      <c r="C26" s="174" t="s">
        <v>445</v>
      </c>
      <c r="D26" s="152"/>
      <c r="E26" s="152"/>
      <c r="F26" s="152"/>
      <c r="G26" s="153"/>
      <c r="H26" s="152"/>
      <c r="I26" s="152"/>
      <c r="J26" s="152"/>
      <c r="K26" s="154"/>
    </row>
    <row r="27" spans="1:11" ht="18.75" thickBot="1" x14ac:dyDescent="0.3">
      <c r="A27" s="155"/>
      <c r="B27" s="156"/>
      <c r="C27" s="175" t="s">
        <v>446</v>
      </c>
      <c r="D27" s="158"/>
      <c r="E27" s="159" t="s">
        <v>447</v>
      </c>
      <c r="F27" s="160"/>
      <c r="G27" s="161"/>
      <c r="H27" s="162"/>
      <c r="I27" s="158" t="s">
        <v>432</v>
      </c>
      <c r="J27" s="160" t="s">
        <v>448</v>
      </c>
      <c r="K27" s="160"/>
    </row>
    <row r="28" spans="1:11" ht="20.25" customHeight="1" thickBot="1" x14ac:dyDescent="0.3">
      <c r="A28" s="155"/>
      <c r="B28" s="156"/>
      <c r="C28" s="175" t="s">
        <v>449</v>
      </c>
      <c r="D28" s="163"/>
      <c r="E28" s="164" t="s">
        <v>450</v>
      </c>
      <c r="F28" s="165"/>
      <c r="G28" s="166"/>
      <c r="H28" s="167"/>
      <c r="I28" s="163" t="s">
        <v>432</v>
      </c>
      <c r="J28" s="165" t="s">
        <v>448</v>
      </c>
      <c r="K28" s="165"/>
    </row>
    <row r="29" spans="1:11" ht="84.75" thickBot="1" x14ac:dyDescent="0.3">
      <c r="A29" s="176"/>
      <c r="B29" s="156" t="s">
        <v>434</v>
      </c>
      <c r="C29" s="157" t="s">
        <v>451</v>
      </c>
      <c r="D29" s="177"/>
      <c r="E29" s="164" t="s">
        <v>452</v>
      </c>
      <c r="F29" s="178"/>
      <c r="G29" s="166"/>
      <c r="H29" s="167"/>
      <c r="I29" s="163" t="s">
        <v>432</v>
      </c>
      <c r="J29" s="165" t="s">
        <v>448</v>
      </c>
      <c r="K29" s="165"/>
    </row>
    <row r="30" spans="1:11" ht="35.25" thickBot="1" x14ac:dyDescent="0.3">
      <c r="A30" s="176"/>
      <c r="B30" s="156" t="s">
        <v>436</v>
      </c>
      <c r="C30" s="157" t="s">
        <v>453</v>
      </c>
      <c r="D30" s="179"/>
      <c r="E30" s="180" t="s">
        <v>454</v>
      </c>
      <c r="F30" s="171"/>
      <c r="G30" s="181"/>
      <c r="H30" s="182"/>
      <c r="I30" s="183" t="s">
        <v>432</v>
      </c>
      <c r="J30" s="168" t="s">
        <v>448</v>
      </c>
      <c r="K30" s="168"/>
    </row>
    <row r="31" spans="1:11" ht="68.25" thickBot="1" x14ac:dyDescent="0.3">
      <c r="A31" s="176"/>
      <c r="B31" s="156" t="s">
        <v>455</v>
      </c>
      <c r="C31" s="157" t="s">
        <v>456</v>
      </c>
      <c r="D31" s="184"/>
      <c r="E31" s="185" t="s">
        <v>452</v>
      </c>
      <c r="F31" s="154"/>
      <c r="G31" s="186"/>
      <c r="H31" s="187"/>
      <c r="I31" s="188" t="s">
        <v>432</v>
      </c>
      <c r="J31" s="189" t="s">
        <v>448</v>
      </c>
      <c r="K31" s="189"/>
    </row>
    <row r="32" spans="1:11" ht="15.75" thickBot="1" x14ac:dyDescent="0.3">
      <c r="A32" s="12"/>
    </row>
    <row r="33" spans="1:11" ht="16.5" customHeight="1" thickBot="1" x14ac:dyDescent="0.3">
      <c r="A33" s="190">
        <v>5</v>
      </c>
      <c r="B33" s="320" t="s">
        <v>457</v>
      </c>
      <c r="C33" s="320"/>
      <c r="D33" s="169"/>
      <c r="E33" s="169"/>
      <c r="F33" s="169"/>
      <c r="G33" s="170"/>
      <c r="H33" s="169"/>
      <c r="I33" s="169"/>
      <c r="J33" s="169"/>
      <c r="K33" s="171"/>
    </row>
    <row r="34" spans="1:11" ht="27" thickBot="1" x14ac:dyDescent="0.3">
      <c r="A34" s="155"/>
      <c r="B34" s="156" t="s">
        <v>458</v>
      </c>
      <c r="C34" s="157" t="s">
        <v>459</v>
      </c>
      <c r="D34" s="158"/>
      <c r="E34" s="159" t="s">
        <v>460</v>
      </c>
      <c r="F34" s="160"/>
      <c r="G34" s="161"/>
      <c r="H34" s="162"/>
      <c r="I34" s="158" t="s">
        <v>432</v>
      </c>
      <c r="J34" s="160" t="s">
        <v>461</v>
      </c>
      <c r="K34" s="160"/>
    </row>
    <row r="35" spans="1:11" ht="20.25" customHeight="1" thickBot="1" x14ac:dyDescent="0.3">
      <c r="A35" s="155"/>
      <c r="B35" s="156" t="s">
        <v>462</v>
      </c>
      <c r="C35" s="157" t="s">
        <v>437</v>
      </c>
      <c r="D35" s="163"/>
      <c r="E35" s="164" t="s">
        <v>460</v>
      </c>
      <c r="F35" s="165"/>
      <c r="G35" s="166"/>
      <c r="H35" s="167"/>
      <c r="I35" s="163" t="s">
        <v>432</v>
      </c>
      <c r="J35" s="168" t="s">
        <v>463</v>
      </c>
      <c r="K35" s="165"/>
    </row>
    <row r="36" spans="1:11" ht="29.25" customHeight="1" thickBot="1" x14ac:dyDescent="0.3">
      <c r="A36" s="151">
        <v>6</v>
      </c>
      <c r="B36" s="320" t="s">
        <v>464</v>
      </c>
      <c r="C36" s="320"/>
      <c r="D36" s="169"/>
      <c r="E36" s="169"/>
      <c r="F36" s="169"/>
      <c r="G36" s="170"/>
      <c r="H36" s="169"/>
      <c r="I36" s="169"/>
      <c r="J36" s="152"/>
      <c r="K36" s="171"/>
    </row>
    <row r="37" spans="1:11" ht="27" thickBot="1" x14ac:dyDescent="0.3">
      <c r="A37" s="155"/>
      <c r="B37" s="156" t="s">
        <v>458</v>
      </c>
      <c r="C37" s="157" t="s">
        <v>459</v>
      </c>
      <c r="D37" s="158"/>
      <c r="E37" s="159" t="s">
        <v>465</v>
      </c>
      <c r="F37" s="160"/>
      <c r="G37" s="161"/>
      <c r="H37" s="162"/>
      <c r="I37" s="158" t="s">
        <v>432</v>
      </c>
      <c r="J37" s="189" t="s">
        <v>466</v>
      </c>
      <c r="K37" s="160"/>
    </row>
    <row r="38" spans="1:11" ht="21.75" customHeight="1" thickBot="1" x14ac:dyDescent="0.3">
      <c r="A38" s="151">
        <v>7</v>
      </c>
      <c r="B38" s="320" t="s">
        <v>467</v>
      </c>
      <c r="C38" s="320"/>
      <c r="D38" s="169"/>
      <c r="E38" s="169"/>
      <c r="F38" s="169"/>
      <c r="G38" s="170"/>
      <c r="H38" s="169"/>
      <c r="I38" s="169"/>
      <c r="J38" s="152"/>
      <c r="K38" s="171"/>
    </row>
    <row r="39" spans="1:11" ht="27" thickBot="1" x14ac:dyDescent="0.3">
      <c r="A39" s="155"/>
      <c r="B39" s="156" t="s">
        <v>458</v>
      </c>
      <c r="C39" s="157" t="s">
        <v>430</v>
      </c>
      <c r="D39" s="188"/>
      <c r="E39" s="185" t="s">
        <v>468</v>
      </c>
      <c r="F39" s="189"/>
      <c r="G39" s="186"/>
      <c r="H39" s="162"/>
      <c r="I39" s="188" t="s">
        <v>432</v>
      </c>
      <c r="J39" s="160" t="s">
        <v>469</v>
      </c>
      <c r="K39" s="160"/>
    </row>
    <row r="40" spans="1:11" ht="18.75" thickBot="1" x14ac:dyDescent="0.3">
      <c r="A40" s="155"/>
      <c r="B40" s="156" t="s">
        <v>462</v>
      </c>
      <c r="C40" s="157" t="s">
        <v>183</v>
      </c>
      <c r="D40" s="158"/>
      <c r="E40" s="159" t="s">
        <v>447</v>
      </c>
      <c r="F40" s="160"/>
      <c r="G40" s="161"/>
      <c r="H40" s="167"/>
      <c r="I40" s="158" t="s">
        <v>432</v>
      </c>
      <c r="J40" s="165" t="s">
        <v>469</v>
      </c>
      <c r="K40" s="165"/>
    </row>
    <row r="41" spans="1:11" ht="18.75" thickBot="1" x14ac:dyDescent="0.3">
      <c r="A41" s="155"/>
      <c r="B41" s="156" t="s">
        <v>436</v>
      </c>
      <c r="C41" s="157" t="s">
        <v>437</v>
      </c>
      <c r="D41" s="183"/>
      <c r="E41" s="180" t="s">
        <v>450</v>
      </c>
      <c r="F41" s="168"/>
      <c r="G41" s="181"/>
      <c r="H41" s="181"/>
      <c r="I41" s="168" t="s">
        <v>432</v>
      </c>
      <c r="J41" s="168" t="s">
        <v>469</v>
      </c>
      <c r="K41" s="168"/>
    </row>
    <row r="42" spans="1:11" ht="17.25" customHeight="1" thickBot="1" x14ac:dyDescent="0.3">
      <c r="A42" s="321" t="s">
        <v>470</v>
      </c>
      <c r="B42" s="322"/>
      <c r="C42" s="322"/>
      <c r="D42" s="322"/>
      <c r="E42" s="322"/>
      <c r="F42" s="322"/>
      <c r="G42" s="322"/>
      <c r="H42" s="149"/>
      <c r="I42" s="149"/>
      <c r="J42" s="149"/>
      <c r="K42" s="150"/>
    </row>
    <row r="43" spans="1:11" ht="30" customHeight="1" thickBot="1" x14ac:dyDescent="0.3">
      <c r="A43" s="151">
        <v>1</v>
      </c>
      <c r="B43" s="320" t="s">
        <v>431</v>
      </c>
      <c r="C43" s="320"/>
      <c r="D43" s="152"/>
      <c r="E43" s="153"/>
      <c r="F43" s="152"/>
      <c r="G43" s="153"/>
      <c r="H43" s="152"/>
      <c r="I43" s="152"/>
      <c r="J43" s="152"/>
      <c r="K43" s="154"/>
    </row>
    <row r="44" spans="1:11" ht="35.25" thickBot="1" x14ac:dyDescent="0.3">
      <c r="A44" s="176"/>
      <c r="B44" s="191" t="s">
        <v>429</v>
      </c>
      <c r="C44" s="157" t="s">
        <v>471</v>
      </c>
      <c r="D44" s="188"/>
      <c r="E44" s="192" t="s">
        <v>431</v>
      </c>
      <c r="F44" s="189"/>
      <c r="G44" s="186"/>
      <c r="H44" s="193"/>
      <c r="I44" s="194"/>
      <c r="J44" s="160" t="s">
        <v>472</v>
      </c>
      <c r="K44" s="160"/>
    </row>
    <row r="45" spans="1:11" ht="34.5" customHeight="1" thickBot="1" x14ac:dyDescent="0.3">
      <c r="A45" s="176"/>
      <c r="B45" s="191" t="s">
        <v>434</v>
      </c>
      <c r="C45" s="157" t="s">
        <v>473</v>
      </c>
      <c r="D45" s="188"/>
      <c r="E45" s="192" t="s">
        <v>474</v>
      </c>
      <c r="F45" s="189"/>
      <c r="G45" s="186"/>
      <c r="H45" s="195"/>
      <c r="I45" s="177"/>
      <c r="J45" s="165" t="s">
        <v>472</v>
      </c>
      <c r="K45" s="165"/>
    </row>
    <row r="46" spans="1:11" ht="43.5" thickBot="1" x14ac:dyDescent="0.3">
      <c r="A46" s="176"/>
      <c r="B46" s="191" t="s">
        <v>436</v>
      </c>
      <c r="C46" s="157" t="s">
        <v>475</v>
      </c>
      <c r="D46" s="188"/>
      <c r="E46" s="192" t="s">
        <v>431</v>
      </c>
      <c r="F46" s="189"/>
      <c r="G46" s="186"/>
      <c r="H46" s="195"/>
      <c r="I46" s="177"/>
      <c r="J46" s="165" t="s">
        <v>472</v>
      </c>
      <c r="K46" s="165"/>
    </row>
    <row r="47" spans="1:11" ht="43.5" thickBot="1" x14ac:dyDescent="0.3">
      <c r="A47" s="176"/>
      <c r="B47" s="191" t="s">
        <v>455</v>
      </c>
      <c r="C47" s="157" t="s">
        <v>476</v>
      </c>
      <c r="D47" s="188"/>
      <c r="E47" s="192" t="s">
        <v>477</v>
      </c>
      <c r="F47" s="189"/>
      <c r="G47" s="186"/>
      <c r="H47" s="195"/>
      <c r="I47" s="177"/>
      <c r="J47" s="165" t="s">
        <v>472</v>
      </c>
      <c r="K47" s="165"/>
    </row>
    <row r="48" spans="1:11" ht="35.25" thickBot="1" x14ac:dyDescent="0.3">
      <c r="A48" s="176"/>
      <c r="B48" s="191" t="s">
        <v>478</v>
      </c>
      <c r="C48" s="157" t="s">
        <v>479</v>
      </c>
      <c r="D48" s="188"/>
      <c r="E48" s="192" t="s">
        <v>480</v>
      </c>
      <c r="F48" s="189"/>
      <c r="G48" s="186"/>
      <c r="H48" s="195"/>
      <c r="I48" s="177"/>
      <c r="J48" s="168" t="s">
        <v>472</v>
      </c>
      <c r="K48" s="165"/>
    </row>
    <row r="49" spans="1:11" ht="30.75" customHeight="1" thickBot="1" x14ac:dyDescent="0.3">
      <c r="A49" s="151">
        <v>2</v>
      </c>
      <c r="B49" s="320" t="s">
        <v>481</v>
      </c>
      <c r="C49" s="320"/>
      <c r="D49" s="152"/>
      <c r="E49" s="196"/>
      <c r="F49" s="152"/>
      <c r="G49" s="153"/>
      <c r="H49" s="169"/>
      <c r="I49" s="169"/>
      <c r="J49" s="152"/>
      <c r="K49" s="171"/>
    </row>
    <row r="50" spans="1:11" ht="68.25" thickBot="1" x14ac:dyDescent="0.3">
      <c r="A50" s="176"/>
      <c r="B50" s="191" t="s">
        <v>429</v>
      </c>
      <c r="C50" s="157" t="s">
        <v>482</v>
      </c>
      <c r="D50" s="188"/>
      <c r="E50" s="192" t="s">
        <v>483</v>
      </c>
      <c r="F50" s="189"/>
      <c r="G50" s="186"/>
      <c r="H50" s="193"/>
      <c r="I50" s="194"/>
      <c r="J50" s="160" t="s">
        <v>433</v>
      </c>
      <c r="K50" s="160"/>
    </row>
    <row r="51" spans="1:11" ht="60" thickBot="1" x14ac:dyDescent="0.3">
      <c r="A51" s="176"/>
      <c r="B51" s="191" t="s">
        <v>434</v>
      </c>
      <c r="C51" s="157" t="s">
        <v>484</v>
      </c>
      <c r="D51" s="188"/>
      <c r="E51" s="192" t="s">
        <v>483</v>
      </c>
      <c r="F51" s="189"/>
      <c r="G51" s="186"/>
      <c r="H51" s="195"/>
      <c r="I51" s="177"/>
      <c r="J51" s="165" t="s">
        <v>433</v>
      </c>
      <c r="K51" s="165"/>
    </row>
    <row r="52" spans="1:11" ht="76.5" thickBot="1" x14ac:dyDescent="0.3">
      <c r="A52" s="176"/>
      <c r="B52" s="191" t="s">
        <v>436</v>
      </c>
      <c r="C52" s="157" t="s">
        <v>485</v>
      </c>
      <c r="D52" s="188"/>
      <c r="E52" s="192" t="s">
        <v>483</v>
      </c>
      <c r="F52" s="189"/>
      <c r="G52" s="186"/>
      <c r="H52" s="169"/>
      <c r="I52" s="179"/>
      <c r="J52" s="168" t="s">
        <v>433</v>
      </c>
      <c r="K52" s="168"/>
    </row>
    <row r="53" spans="1:11" ht="76.5" thickBot="1" x14ac:dyDescent="0.3">
      <c r="A53" s="176"/>
      <c r="B53" s="191" t="s">
        <v>455</v>
      </c>
      <c r="C53" s="157" t="s">
        <v>486</v>
      </c>
      <c r="D53" s="188"/>
      <c r="E53" s="192" t="s">
        <v>487</v>
      </c>
      <c r="F53" s="189"/>
      <c r="G53" s="186"/>
      <c r="H53" s="152"/>
      <c r="I53" s="184"/>
      <c r="J53" s="189" t="s">
        <v>433</v>
      </c>
      <c r="K53" s="189"/>
    </row>
    <row r="54" spans="1:11" ht="15.75" thickBot="1" x14ac:dyDescent="0.3">
      <c r="A54" s="12"/>
    </row>
    <row r="55" spans="1:11" ht="15.75" thickBot="1" x14ac:dyDescent="0.3">
      <c r="A55" s="190">
        <v>3</v>
      </c>
      <c r="B55" s="320" t="s">
        <v>488</v>
      </c>
      <c r="C55" s="320"/>
      <c r="D55" s="169"/>
      <c r="E55" s="197"/>
      <c r="F55" s="169"/>
      <c r="G55" s="170"/>
      <c r="H55" s="169"/>
      <c r="I55" s="169"/>
      <c r="J55" s="169"/>
      <c r="K55" s="171"/>
    </row>
    <row r="56" spans="1:11" ht="27" thickBot="1" x14ac:dyDescent="0.3">
      <c r="A56" s="176"/>
      <c r="B56" s="191" t="s">
        <v>458</v>
      </c>
      <c r="C56" s="157" t="s">
        <v>489</v>
      </c>
      <c r="D56" s="188"/>
      <c r="E56" s="192" t="s">
        <v>490</v>
      </c>
      <c r="F56" s="189"/>
      <c r="G56" s="186"/>
      <c r="H56" s="193"/>
      <c r="I56" s="194"/>
      <c r="J56" s="160" t="s">
        <v>461</v>
      </c>
      <c r="K56" s="160"/>
    </row>
    <row r="57" spans="1:11" ht="60" thickBot="1" x14ac:dyDescent="0.3">
      <c r="A57" s="176"/>
      <c r="B57" s="191" t="s">
        <v>462</v>
      </c>
      <c r="C57" s="157" t="s">
        <v>491</v>
      </c>
      <c r="D57" s="188"/>
      <c r="E57" s="192" t="s">
        <v>490</v>
      </c>
      <c r="F57" s="189"/>
      <c r="G57" s="186"/>
      <c r="H57" s="169"/>
      <c r="I57" s="179"/>
      <c r="J57" s="168" t="s">
        <v>461</v>
      </c>
      <c r="K57" s="168"/>
    </row>
    <row r="58" spans="1:11" ht="15.75" thickBot="1" x14ac:dyDescent="0.3">
      <c r="A58" s="59"/>
      <c r="B58" s="89"/>
      <c r="C58" s="89"/>
      <c r="D58" s="89"/>
      <c r="E58" s="89"/>
      <c r="F58" s="89"/>
      <c r="G58" s="89"/>
      <c r="H58" s="89"/>
      <c r="I58" s="89"/>
      <c r="J58" s="89"/>
      <c r="K58" s="198"/>
    </row>
    <row r="59" spans="1:11" ht="15.75" thickBot="1" x14ac:dyDescent="0.3">
      <c r="A59" s="325" t="s">
        <v>492</v>
      </c>
      <c r="B59" s="326"/>
      <c r="C59" s="326"/>
      <c r="D59" s="326"/>
      <c r="E59" s="326"/>
      <c r="F59" s="326"/>
      <c r="G59" s="326"/>
      <c r="H59" s="199"/>
      <c r="I59" s="199"/>
      <c r="J59" s="199"/>
      <c r="K59" s="200"/>
    </row>
    <row r="60" spans="1:11" ht="15.75" thickBot="1" x14ac:dyDescent="0.3">
      <c r="A60" s="321" t="s">
        <v>427</v>
      </c>
      <c r="B60" s="322"/>
      <c r="C60" s="322"/>
      <c r="D60" s="322"/>
      <c r="E60" s="322"/>
      <c r="F60" s="322"/>
      <c r="G60" s="322"/>
      <c r="H60" s="149"/>
      <c r="I60" s="149"/>
      <c r="J60" s="149"/>
      <c r="K60" s="150"/>
    </row>
    <row r="61" spans="1:11" ht="20.25" customHeight="1" thickBot="1" x14ac:dyDescent="0.3">
      <c r="A61" s="151">
        <v>1</v>
      </c>
      <c r="B61" s="320" t="s">
        <v>493</v>
      </c>
      <c r="C61" s="320"/>
      <c r="D61" s="152"/>
      <c r="E61" s="153"/>
      <c r="F61" s="152"/>
      <c r="G61" s="153"/>
      <c r="H61" s="152"/>
      <c r="I61" s="152"/>
      <c r="J61" s="152"/>
      <c r="K61" s="154"/>
    </row>
    <row r="62" spans="1:11" ht="35.25" thickBot="1" x14ac:dyDescent="0.3">
      <c r="A62" s="155"/>
      <c r="B62" s="156" t="s">
        <v>429</v>
      </c>
      <c r="C62" s="157" t="s">
        <v>494</v>
      </c>
      <c r="D62" s="158"/>
      <c r="E62" s="159" t="s">
        <v>495</v>
      </c>
      <c r="F62" s="160"/>
      <c r="G62" s="161"/>
      <c r="H62" s="162"/>
      <c r="I62" s="158" t="s">
        <v>432</v>
      </c>
      <c r="J62" s="160" t="s">
        <v>496</v>
      </c>
      <c r="K62" s="160"/>
    </row>
    <row r="63" spans="1:11" ht="51.75" thickBot="1" x14ac:dyDescent="0.3">
      <c r="A63" s="155"/>
      <c r="B63" s="156" t="s">
        <v>434</v>
      </c>
      <c r="C63" s="157" t="s">
        <v>497</v>
      </c>
      <c r="D63" s="163"/>
      <c r="E63" s="164" t="s">
        <v>498</v>
      </c>
      <c r="F63" s="165"/>
      <c r="G63" s="166"/>
      <c r="H63" s="167"/>
      <c r="I63" s="163" t="s">
        <v>432</v>
      </c>
      <c r="J63" s="165" t="s">
        <v>496</v>
      </c>
      <c r="K63" s="165"/>
    </row>
    <row r="64" spans="1:11" ht="51.75" thickBot="1" x14ac:dyDescent="0.3">
      <c r="A64" s="155"/>
      <c r="B64" s="156" t="s">
        <v>436</v>
      </c>
      <c r="C64" s="157" t="s">
        <v>499</v>
      </c>
      <c r="D64" s="163"/>
      <c r="E64" s="164" t="s">
        <v>498</v>
      </c>
      <c r="F64" s="165"/>
      <c r="G64" s="166"/>
      <c r="H64" s="167"/>
      <c r="I64" s="163" t="s">
        <v>432</v>
      </c>
      <c r="J64" s="165" t="s">
        <v>496</v>
      </c>
      <c r="K64" s="165"/>
    </row>
    <row r="65" spans="1:11" ht="51.75" thickBot="1" x14ac:dyDescent="0.3">
      <c r="A65" s="155"/>
      <c r="B65" s="156" t="s">
        <v>455</v>
      </c>
      <c r="C65" s="157" t="s">
        <v>500</v>
      </c>
      <c r="D65" s="163"/>
      <c r="E65" s="164" t="s">
        <v>498</v>
      </c>
      <c r="F65" s="165"/>
      <c r="G65" s="166"/>
      <c r="H65" s="167"/>
      <c r="I65" s="163" t="s">
        <v>432</v>
      </c>
      <c r="J65" s="165" t="s">
        <v>496</v>
      </c>
      <c r="K65" s="165"/>
    </row>
    <row r="66" spans="1:11" ht="60" thickBot="1" x14ac:dyDescent="0.3">
      <c r="A66" s="155"/>
      <c r="B66" s="156" t="s">
        <v>478</v>
      </c>
      <c r="C66" s="157" t="s">
        <v>501</v>
      </c>
      <c r="D66" s="183"/>
      <c r="E66" s="180"/>
      <c r="F66" s="168"/>
      <c r="G66" s="181"/>
      <c r="H66" s="182"/>
      <c r="I66" s="183" t="s">
        <v>432</v>
      </c>
      <c r="J66" s="168" t="s">
        <v>502</v>
      </c>
      <c r="K66" s="168"/>
    </row>
    <row r="67" spans="1:11" ht="15.75" thickBot="1" x14ac:dyDescent="0.3">
      <c r="A67" s="321" t="s">
        <v>470</v>
      </c>
      <c r="B67" s="322"/>
      <c r="C67" s="322"/>
      <c r="D67" s="322"/>
      <c r="E67" s="322"/>
      <c r="F67" s="322"/>
      <c r="G67" s="322"/>
      <c r="H67" s="149"/>
      <c r="I67" s="149"/>
      <c r="J67" s="149"/>
      <c r="K67" s="150"/>
    </row>
    <row r="68" spans="1:11" ht="33" customHeight="1" thickBot="1" x14ac:dyDescent="0.3">
      <c r="A68" s="155">
        <v>1</v>
      </c>
      <c r="B68" s="323" t="s">
        <v>503</v>
      </c>
      <c r="C68" s="324"/>
      <c r="D68" s="160"/>
      <c r="E68" s="201" t="s">
        <v>504</v>
      </c>
      <c r="F68" s="160"/>
      <c r="G68" s="161"/>
      <c r="H68" s="193"/>
      <c r="I68" s="194"/>
      <c r="J68" s="160" t="s">
        <v>505</v>
      </c>
      <c r="K68" s="160"/>
    </row>
    <row r="69" spans="1:11" ht="33" customHeight="1" thickBot="1" x14ac:dyDescent="0.3">
      <c r="A69" s="155">
        <v>2</v>
      </c>
      <c r="B69" s="323" t="s">
        <v>506</v>
      </c>
      <c r="C69" s="324"/>
      <c r="D69" s="165"/>
      <c r="E69" s="202" t="s">
        <v>504</v>
      </c>
      <c r="F69" s="165"/>
      <c r="G69" s="166"/>
      <c r="H69" s="195"/>
      <c r="I69" s="177"/>
      <c r="J69" s="165" t="s">
        <v>505</v>
      </c>
      <c r="K69" s="165"/>
    </row>
    <row r="70" spans="1:11" ht="24.75" customHeight="1" thickBot="1" x14ac:dyDescent="0.3">
      <c r="A70" s="155">
        <v>3</v>
      </c>
      <c r="B70" s="323" t="s">
        <v>507</v>
      </c>
      <c r="C70" s="324"/>
      <c r="D70" s="168"/>
      <c r="E70" s="203" t="s">
        <v>504</v>
      </c>
      <c r="F70" s="168"/>
      <c r="G70" s="181"/>
      <c r="H70" s="169"/>
      <c r="I70" s="179"/>
      <c r="J70" s="168" t="s">
        <v>508</v>
      </c>
      <c r="K70" s="168"/>
    </row>
    <row r="71" spans="1:11" ht="15.75" thickBot="1" x14ac:dyDescent="0.3">
      <c r="A71" s="325" t="s">
        <v>509</v>
      </c>
      <c r="B71" s="326"/>
      <c r="C71" s="326"/>
      <c r="D71" s="326"/>
      <c r="E71" s="326"/>
      <c r="F71" s="326"/>
      <c r="G71" s="327"/>
      <c r="H71" s="204"/>
      <c r="I71" s="204"/>
      <c r="J71" s="204"/>
      <c r="K71" s="204"/>
    </row>
    <row r="72" spans="1:11" ht="15.75" thickBot="1" x14ac:dyDescent="0.3">
      <c r="A72" s="328" t="s">
        <v>427</v>
      </c>
      <c r="B72" s="329"/>
      <c r="C72" s="329"/>
      <c r="D72" s="329"/>
      <c r="E72" s="329"/>
      <c r="F72" s="329"/>
      <c r="G72" s="329"/>
      <c r="H72" s="329"/>
      <c r="I72" s="329"/>
      <c r="J72" s="329"/>
      <c r="K72" s="330"/>
    </row>
    <row r="73" spans="1:11" ht="15.75" thickBot="1" x14ac:dyDescent="0.3">
      <c r="A73" s="151">
        <v>1</v>
      </c>
      <c r="B73" s="320" t="s">
        <v>510</v>
      </c>
      <c r="C73" s="320"/>
      <c r="D73" s="152"/>
      <c r="E73" s="153"/>
      <c r="F73" s="152"/>
      <c r="G73" s="153"/>
      <c r="H73" s="152"/>
      <c r="I73" s="152"/>
      <c r="J73" s="152"/>
      <c r="K73" s="154"/>
    </row>
    <row r="74" spans="1:11" ht="25.5" thickBot="1" x14ac:dyDescent="0.3">
      <c r="A74" s="155"/>
      <c r="B74" s="205" t="s">
        <v>429</v>
      </c>
      <c r="C74" s="206" t="s">
        <v>511</v>
      </c>
      <c r="D74" s="189"/>
      <c r="E74" s="185"/>
      <c r="F74" s="189"/>
      <c r="G74" s="186"/>
      <c r="H74" s="189"/>
      <c r="I74" s="189" t="s">
        <v>432</v>
      </c>
      <c r="J74" s="189" t="s">
        <v>512</v>
      </c>
      <c r="K74" s="189"/>
    </row>
    <row r="75" spans="1:11" ht="22.5" customHeight="1" thickBot="1" x14ac:dyDescent="0.3">
      <c r="A75" s="155"/>
      <c r="B75" s="156" t="s">
        <v>434</v>
      </c>
      <c r="C75" s="207" t="s">
        <v>513</v>
      </c>
      <c r="D75" s="189"/>
      <c r="E75" s="185"/>
      <c r="F75" s="189"/>
      <c r="G75" s="186"/>
      <c r="H75" s="189"/>
      <c r="I75" s="189" t="s">
        <v>432</v>
      </c>
      <c r="J75" s="189" t="s">
        <v>512</v>
      </c>
      <c r="K75" s="189"/>
    </row>
  </sheetData>
  <mergeCells count="35">
    <mergeCell ref="B17:C17"/>
    <mergeCell ref="A3:K3"/>
    <mergeCell ref="A4:K4"/>
    <mergeCell ref="A5:K5"/>
    <mergeCell ref="A6:K6"/>
    <mergeCell ref="A7:K7"/>
    <mergeCell ref="A8:C10"/>
    <mergeCell ref="D8:G8"/>
    <mergeCell ref="H8:I8"/>
    <mergeCell ref="J8:J10"/>
    <mergeCell ref="K8:K10"/>
    <mergeCell ref="D9:E9"/>
    <mergeCell ref="F9:G9"/>
    <mergeCell ref="A11:G11"/>
    <mergeCell ref="A12:G12"/>
    <mergeCell ref="B13:C13"/>
    <mergeCell ref="B61:C61"/>
    <mergeCell ref="B21:C21"/>
    <mergeCell ref="B25:C25"/>
    <mergeCell ref="B33:C33"/>
    <mergeCell ref="B36:C36"/>
    <mergeCell ref="B38:C38"/>
    <mergeCell ref="A42:G42"/>
    <mergeCell ref="B43:C43"/>
    <mergeCell ref="B49:C49"/>
    <mergeCell ref="B55:C55"/>
    <mergeCell ref="A59:G59"/>
    <mergeCell ref="A60:G60"/>
    <mergeCell ref="B73:C73"/>
    <mergeCell ref="A67:G67"/>
    <mergeCell ref="B68:C68"/>
    <mergeCell ref="B69:C69"/>
    <mergeCell ref="B70:C70"/>
    <mergeCell ref="A71:G71"/>
    <mergeCell ref="A72:K72"/>
  </mergeCells>
  <printOptions horizontalCentered="1"/>
  <pageMargins left="0" right="0" top="0.55118110236220474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D16" sqref="D1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334" t="s">
        <v>410</v>
      </c>
      <c r="B1" s="335"/>
      <c r="C1" s="335"/>
      <c r="D1" s="335"/>
      <c r="E1" s="335"/>
    </row>
    <row r="2" spans="1:8" ht="9.75" customHeight="1" x14ac:dyDescent="0.25">
      <c r="A2" s="334" t="s">
        <v>164</v>
      </c>
      <c r="B2" s="335"/>
      <c r="C2" s="335"/>
      <c r="D2" s="335"/>
      <c r="E2" s="335"/>
    </row>
    <row r="3" spans="1:8" ht="9" customHeight="1" x14ac:dyDescent="0.25">
      <c r="A3" s="334" t="s">
        <v>587</v>
      </c>
      <c r="B3" s="335"/>
      <c r="C3" s="335"/>
      <c r="D3" s="335"/>
      <c r="E3" s="335"/>
    </row>
    <row r="4" spans="1:8" ht="9.75" customHeight="1" x14ac:dyDescent="0.25">
      <c r="A4" s="334" t="s">
        <v>1</v>
      </c>
      <c r="B4" s="335"/>
      <c r="C4" s="335"/>
      <c r="D4" s="335"/>
      <c r="E4" s="335"/>
    </row>
    <row r="5" spans="1:8" ht="8.25" customHeight="1" thickBot="1" x14ac:dyDescent="0.3">
      <c r="A5" s="37"/>
    </row>
    <row r="6" spans="1:8" ht="13.5" customHeight="1" x14ac:dyDescent="0.25">
      <c r="A6" s="363" t="s">
        <v>182</v>
      </c>
      <c r="B6" s="364"/>
      <c r="C6" s="38" t="s">
        <v>165</v>
      </c>
      <c r="D6" s="354" t="s">
        <v>166</v>
      </c>
      <c r="E6" s="38" t="s">
        <v>167</v>
      </c>
    </row>
    <row r="7" spans="1:8" ht="12" customHeight="1" thickBot="1" x14ac:dyDescent="0.3">
      <c r="A7" s="365"/>
      <c r="B7" s="366"/>
      <c r="C7" s="140" t="s">
        <v>183</v>
      </c>
      <c r="D7" s="356"/>
      <c r="E7" s="28" t="s">
        <v>168</v>
      </c>
    </row>
    <row r="8" spans="1:8" ht="5.25" customHeight="1" x14ac:dyDescent="0.25">
      <c r="A8" s="39"/>
      <c r="B8" s="40"/>
      <c r="C8" s="103"/>
      <c r="D8" s="103"/>
      <c r="E8" s="103"/>
    </row>
    <row r="9" spans="1:8" ht="12.75" customHeight="1" x14ac:dyDescent="0.25">
      <c r="A9" s="39"/>
      <c r="B9" s="41" t="s">
        <v>169</v>
      </c>
      <c r="C9" s="210">
        <f>C10+C11+C12</f>
        <v>36573000</v>
      </c>
      <c r="D9" s="210">
        <f>D10+D11+D12</f>
        <v>45523069</v>
      </c>
      <c r="E9" s="210">
        <f>E10+E11+E12</f>
        <v>45523069</v>
      </c>
    </row>
    <row r="10" spans="1:8" ht="8.25" customHeight="1" x14ac:dyDescent="0.25">
      <c r="A10" s="39"/>
      <c r="B10" s="42" t="s">
        <v>170</v>
      </c>
      <c r="C10" s="208">
        <v>36573000</v>
      </c>
      <c r="D10" s="208">
        <f>35160275+178205+90895+41694</f>
        <v>35471069</v>
      </c>
      <c r="E10" s="208">
        <f>+D10</f>
        <v>35471069</v>
      </c>
    </row>
    <row r="11" spans="1:8" ht="8.25" customHeight="1" x14ac:dyDescent="0.25">
      <c r="A11" s="39"/>
      <c r="B11" s="42" t="s">
        <v>171</v>
      </c>
      <c r="C11" s="94">
        <v>0</v>
      </c>
      <c r="D11" s="208">
        <v>10052000</v>
      </c>
      <c r="E11" s="208">
        <v>10052000</v>
      </c>
    </row>
    <row r="12" spans="1:8" ht="9" customHeight="1" x14ac:dyDescent="0.25">
      <c r="A12" s="39"/>
      <c r="B12" s="42" t="s">
        <v>172</v>
      </c>
      <c r="C12" s="94">
        <v>0</v>
      </c>
      <c r="D12" s="103">
        <v>0</v>
      </c>
      <c r="E12" s="103">
        <v>0</v>
      </c>
      <c r="H12" s="96"/>
    </row>
    <row r="13" spans="1:8" ht="6" customHeight="1" x14ac:dyDescent="0.25">
      <c r="A13" s="39"/>
      <c r="B13" s="40"/>
      <c r="C13" s="219"/>
      <c r="D13" s="103"/>
      <c r="E13" s="103"/>
    </row>
    <row r="14" spans="1:8" ht="10.5" customHeight="1" x14ac:dyDescent="0.25">
      <c r="A14" s="43"/>
      <c r="B14" s="41" t="s">
        <v>173</v>
      </c>
      <c r="C14" s="210">
        <f>C15+C16</f>
        <v>36573000</v>
      </c>
      <c r="D14" s="210">
        <f>D15+D16</f>
        <v>43401929</v>
      </c>
      <c r="E14" s="210">
        <f>E15+E16</f>
        <v>43401929</v>
      </c>
      <c r="G14" s="276"/>
    </row>
    <row r="15" spans="1:8" ht="7.5" customHeight="1" x14ac:dyDescent="0.25">
      <c r="A15" s="39"/>
      <c r="B15" s="42" t="s">
        <v>174</v>
      </c>
      <c r="C15" s="208">
        <v>36573000</v>
      </c>
      <c r="D15" s="208">
        <f>35229347+41694</f>
        <v>35271041</v>
      </c>
      <c r="E15" s="208">
        <f>+D15</f>
        <v>35271041</v>
      </c>
    </row>
    <row r="16" spans="1:8" ht="9" customHeight="1" x14ac:dyDescent="0.25">
      <c r="A16" s="39"/>
      <c r="B16" s="42" t="s">
        <v>175</v>
      </c>
      <c r="C16" s="94">
        <v>0</v>
      </c>
      <c r="D16" s="208">
        <v>8130888</v>
      </c>
      <c r="E16" s="208">
        <v>8130888</v>
      </c>
    </row>
    <row r="17" spans="1:5" ht="6" customHeight="1" x14ac:dyDescent="0.25">
      <c r="A17" s="39"/>
      <c r="B17" s="40"/>
      <c r="C17" s="103"/>
      <c r="D17" s="103"/>
      <c r="E17" s="103"/>
    </row>
    <row r="18" spans="1:5" ht="11.25" customHeight="1" x14ac:dyDescent="0.25">
      <c r="A18" s="39"/>
      <c r="B18" s="41" t="s">
        <v>176</v>
      </c>
      <c r="C18" s="132"/>
      <c r="D18" s="133">
        <f>D19+D20</f>
        <v>0</v>
      </c>
      <c r="E18" s="133">
        <f>E19+E20</f>
        <v>0</v>
      </c>
    </row>
    <row r="19" spans="1:5" ht="9" customHeight="1" x14ac:dyDescent="0.25">
      <c r="A19" s="39"/>
      <c r="B19" s="42" t="s">
        <v>177</v>
      </c>
      <c r="C19" s="104"/>
      <c r="D19" s="103">
        <v>0</v>
      </c>
      <c r="E19" s="103">
        <v>0</v>
      </c>
    </row>
    <row r="20" spans="1:5" ht="8.25" customHeight="1" x14ac:dyDescent="0.25">
      <c r="A20" s="39"/>
      <c r="B20" s="42" t="s">
        <v>178</v>
      </c>
      <c r="C20" s="104"/>
      <c r="D20" s="103">
        <v>0</v>
      </c>
      <c r="E20" s="103">
        <v>0</v>
      </c>
    </row>
    <row r="21" spans="1:5" ht="6.75" customHeight="1" x14ac:dyDescent="0.25">
      <c r="A21" s="39"/>
      <c r="B21" s="40"/>
      <c r="C21" s="103"/>
      <c r="D21" s="103"/>
      <c r="E21" s="103"/>
    </row>
    <row r="22" spans="1:5" ht="10.5" customHeight="1" x14ac:dyDescent="0.25">
      <c r="A22" s="39"/>
      <c r="B22" s="41" t="s">
        <v>179</v>
      </c>
      <c r="C22" s="133">
        <f>C9-C14+C18</f>
        <v>0</v>
      </c>
      <c r="D22" s="210">
        <f>D9-D14+D18</f>
        <v>2121140</v>
      </c>
      <c r="E22" s="210">
        <f t="shared" ref="E22" si="0">E9-E14+E18</f>
        <v>2121140</v>
      </c>
    </row>
    <row r="23" spans="1:5" ht="11.25" customHeight="1" x14ac:dyDescent="0.25">
      <c r="A23" s="39"/>
      <c r="B23" s="41" t="s">
        <v>180</v>
      </c>
      <c r="C23" s="133">
        <f>C22-C12</f>
        <v>0</v>
      </c>
      <c r="D23" s="210">
        <f>D22-D12</f>
        <v>2121140</v>
      </c>
      <c r="E23" s="210">
        <f t="shared" ref="E23" si="1">E22-E12</f>
        <v>2121140</v>
      </c>
    </row>
    <row r="24" spans="1:5" ht="18" customHeight="1" x14ac:dyDescent="0.25">
      <c r="A24" s="39"/>
      <c r="B24" s="41" t="s">
        <v>181</v>
      </c>
      <c r="C24" s="133">
        <f>C23-C18</f>
        <v>0</v>
      </c>
      <c r="D24" s="210">
        <f t="shared" ref="D24:E24" si="2">D23-D18</f>
        <v>2121140</v>
      </c>
      <c r="E24" s="210">
        <f t="shared" si="2"/>
        <v>2121140</v>
      </c>
    </row>
    <row r="25" spans="1:5" ht="9" customHeight="1" thickBot="1" x14ac:dyDescent="0.3">
      <c r="A25" s="44"/>
      <c r="B25" s="45"/>
      <c r="C25" s="105"/>
      <c r="D25" s="105"/>
      <c r="E25" s="105"/>
    </row>
    <row r="26" spans="1:5" ht="8.25" customHeight="1" thickBot="1" x14ac:dyDescent="0.3">
      <c r="A26" s="37"/>
      <c r="C26" s="96"/>
      <c r="D26" s="96"/>
      <c r="E26" s="96"/>
    </row>
    <row r="27" spans="1:5" ht="12.75" customHeight="1" thickBot="1" x14ac:dyDescent="0.3">
      <c r="A27" s="375" t="s">
        <v>182</v>
      </c>
      <c r="B27" s="376"/>
      <c r="C27" s="106" t="s">
        <v>183</v>
      </c>
      <c r="D27" s="106" t="s">
        <v>166</v>
      </c>
      <c r="E27" s="106" t="s">
        <v>184</v>
      </c>
    </row>
    <row r="28" spans="1:5" ht="7.5" customHeight="1" x14ac:dyDescent="0.25">
      <c r="A28" s="39"/>
      <c r="B28" s="40"/>
      <c r="C28" s="103"/>
      <c r="D28" s="103"/>
      <c r="E28" s="103"/>
    </row>
    <row r="29" spans="1:5" ht="11.25" customHeight="1" x14ac:dyDescent="0.25">
      <c r="A29" s="43"/>
      <c r="B29" s="41" t="s">
        <v>185</v>
      </c>
      <c r="C29" s="131">
        <f>C30+C31</f>
        <v>0</v>
      </c>
      <c r="D29" s="131">
        <f t="shared" ref="D29:E29" si="3">D30+D31</f>
        <v>0</v>
      </c>
      <c r="E29" s="131">
        <f t="shared" si="3"/>
        <v>0</v>
      </c>
    </row>
    <row r="30" spans="1:5" ht="9" customHeight="1" x14ac:dyDescent="0.25">
      <c r="A30" s="39"/>
      <c r="B30" s="46" t="s">
        <v>186</v>
      </c>
      <c r="C30" s="94">
        <v>0</v>
      </c>
      <c r="D30" s="94">
        <v>0</v>
      </c>
      <c r="E30" s="94">
        <v>0</v>
      </c>
    </row>
    <row r="31" spans="1:5" ht="9" customHeight="1" x14ac:dyDescent="0.25">
      <c r="A31" s="39"/>
      <c r="B31" s="46" t="s">
        <v>187</v>
      </c>
      <c r="C31" s="94">
        <v>0</v>
      </c>
      <c r="D31" s="94">
        <v>0</v>
      </c>
      <c r="E31" s="94">
        <v>0</v>
      </c>
    </row>
    <row r="32" spans="1:5" ht="6.75" customHeight="1" x14ac:dyDescent="0.25">
      <c r="A32" s="39"/>
      <c r="B32" s="40"/>
      <c r="C32" s="103"/>
      <c r="D32" s="103"/>
      <c r="E32" s="103"/>
    </row>
    <row r="33" spans="1:5" ht="11.25" customHeight="1" x14ac:dyDescent="0.25">
      <c r="A33" s="43"/>
      <c r="B33" s="41" t="s">
        <v>188</v>
      </c>
      <c r="C33" s="107">
        <f>C24+C29</f>
        <v>0</v>
      </c>
      <c r="D33" s="210">
        <f t="shared" ref="D33:E33" si="4">D24+D29</f>
        <v>2121140</v>
      </c>
      <c r="E33" s="210">
        <f t="shared" si="4"/>
        <v>2121140</v>
      </c>
    </row>
    <row r="34" spans="1:5" ht="8.25" customHeight="1" thickBot="1" x14ac:dyDescent="0.3">
      <c r="A34" s="44"/>
      <c r="B34" s="45"/>
      <c r="C34" s="105"/>
      <c r="D34" s="105"/>
      <c r="E34" s="105"/>
    </row>
    <row r="35" spans="1:5" ht="8.25" customHeight="1" thickBot="1" x14ac:dyDescent="0.3">
      <c r="A35" s="37"/>
      <c r="C35" s="96"/>
      <c r="D35" s="96"/>
      <c r="E35" s="96"/>
    </row>
    <row r="36" spans="1:5" ht="10.5" customHeight="1" x14ac:dyDescent="0.25">
      <c r="A36" s="363" t="s">
        <v>182</v>
      </c>
      <c r="B36" s="364"/>
      <c r="C36" s="367" t="s">
        <v>189</v>
      </c>
      <c r="D36" s="369" t="s">
        <v>166</v>
      </c>
      <c r="E36" s="108" t="s">
        <v>167</v>
      </c>
    </row>
    <row r="37" spans="1:5" ht="9" customHeight="1" thickBot="1" x14ac:dyDescent="0.3">
      <c r="A37" s="365"/>
      <c r="B37" s="366"/>
      <c r="C37" s="368"/>
      <c r="D37" s="370"/>
      <c r="E37" s="109" t="s">
        <v>184</v>
      </c>
    </row>
    <row r="38" spans="1:5" ht="6" customHeight="1" x14ac:dyDescent="0.25">
      <c r="A38" s="47"/>
      <c r="B38" s="48"/>
      <c r="C38" s="110"/>
      <c r="D38" s="110"/>
      <c r="E38" s="110"/>
    </row>
    <row r="39" spans="1:5" ht="9.75" customHeight="1" x14ac:dyDescent="0.25">
      <c r="A39" s="49"/>
      <c r="B39" s="50" t="s">
        <v>190</v>
      </c>
      <c r="C39" s="131">
        <f>C40+C41</f>
        <v>0</v>
      </c>
      <c r="D39" s="131">
        <f t="shared" ref="D39:E39" si="5">D40+D41</f>
        <v>0</v>
      </c>
      <c r="E39" s="131">
        <f t="shared" si="5"/>
        <v>0</v>
      </c>
    </row>
    <row r="40" spans="1:5" ht="9" customHeight="1" x14ac:dyDescent="0.25">
      <c r="A40" s="47"/>
      <c r="B40" s="51" t="s">
        <v>191</v>
      </c>
      <c r="C40" s="94">
        <v>0</v>
      </c>
      <c r="D40" s="94">
        <v>0</v>
      </c>
      <c r="E40" s="94">
        <v>0</v>
      </c>
    </row>
    <row r="41" spans="1:5" ht="9" customHeight="1" x14ac:dyDescent="0.25">
      <c r="A41" s="47"/>
      <c r="B41" s="51" t="s">
        <v>192</v>
      </c>
      <c r="C41" s="94">
        <v>0</v>
      </c>
      <c r="D41" s="94">
        <v>0</v>
      </c>
      <c r="E41" s="94">
        <v>0</v>
      </c>
    </row>
    <row r="42" spans="1:5" ht="9.75" customHeight="1" x14ac:dyDescent="0.25">
      <c r="A42" s="49"/>
      <c r="B42" s="50" t="s">
        <v>193</v>
      </c>
      <c r="C42" s="131">
        <f>C43+C44</f>
        <v>0</v>
      </c>
      <c r="D42" s="131">
        <f t="shared" ref="D42:E42" si="6">D43+D44</f>
        <v>0</v>
      </c>
      <c r="E42" s="131">
        <f t="shared" si="6"/>
        <v>0</v>
      </c>
    </row>
    <row r="43" spans="1:5" ht="9" customHeight="1" x14ac:dyDescent="0.25">
      <c r="A43" s="47"/>
      <c r="B43" s="51" t="s">
        <v>194</v>
      </c>
      <c r="C43" s="94">
        <v>0</v>
      </c>
      <c r="D43" s="94">
        <v>0</v>
      </c>
      <c r="E43" s="94">
        <v>0</v>
      </c>
    </row>
    <row r="44" spans="1:5" ht="9" customHeight="1" x14ac:dyDescent="0.25">
      <c r="A44" s="47"/>
      <c r="B44" s="51" t="s">
        <v>195</v>
      </c>
      <c r="C44" s="94">
        <v>0</v>
      </c>
      <c r="D44" s="94">
        <v>0</v>
      </c>
      <c r="E44" s="94">
        <v>0</v>
      </c>
    </row>
    <row r="45" spans="1:5" ht="6" customHeight="1" x14ac:dyDescent="0.25">
      <c r="A45" s="47"/>
      <c r="B45" s="48"/>
      <c r="C45" s="94"/>
      <c r="D45" s="94"/>
      <c r="E45" s="94"/>
    </row>
    <row r="46" spans="1:5" ht="7.5" customHeight="1" x14ac:dyDescent="0.25">
      <c r="A46" s="371"/>
      <c r="B46" s="379" t="s">
        <v>196</v>
      </c>
      <c r="C46" s="131">
        <f>C39-C42</f>
        <v>0</v>
      </c>
      <c r="D46" s="131">
        <f>D39-D42</f>
        <v>0</v>
      </c>
      <c r="E46" s="131">
        <f>E39-E42</f>
        <v>0</v>
      </c>
    </row>
    <row r="47" spans="1:5" ht="6" customHeight="1" thickBot="1" x14ac:dyDescent="0.3">
      <c r="A47" s="372"/>
      <c r="B47" s="380"/>
      <c r="C47" s="111"/>
      <c r="D47" s="112"/>
      <c r="E47" s="112"/>
    </row>
    <row r="48" spans="1:5" ht="7.5" customHeight="1" thickBot="1" x14ac:dyDescent="0.3">
      <c r="A48" s="37"/>
      <c r="C48" s="96"/>
      <c r="D48" s="96"/>
      <c r="E48" s="96"/>
    </row>
    <row r="49" spans="1:5" ht="9.75" customHeight="1" x14ac:dyDescent="0.25">
      <c r="A49" s="363" t="s">
        <v>182</v>
      </c>
      <c r="B49" s="364"/>
      <c r="C49" s="108" t="s">
        <v>165</v>
      </c>
      <c r="D49" s="369" t="s">
        <v>166</v>
      </c>
      <c r="E49" s="108" t="s">
        <v>167</v>
      </c>
    </row>
    <row r="50" spans="1:5" ht="10.5" customHeight="1" thickBot="1" x14ac:dyDescent="0.3">
      <c r="A50" s="365"/>
      <c r="B50" s="366"/>
      <c r="C50" s="109" t="s">
        <v>183</v>
      </c>
      <c r="D50" s="370"/>
      <c r="E50" s="109" t="s">
        <v>184</v>
      </c>
    </row>
    <row r="51" spans="1:5" ht="6" customHeight="1" x14ac:dyDescent="0.25">
      <c r="A51" s="361"/>
      <c r="B51" s="362"/>
      <c r="C51" s="110"/>
      <c r="D51" s="110"/>
      <c r="E51" s="113"/>
    </row>
    <row r="52" spans="1:5" ht="9" customHeight="1" x14ac:dyDescent="0.25">
      <c r="A52" s="47"/>
      <c r="B52" s="52" t="s">
        <v>197</v>
      </c>
      <c r="C52" s="221">
        <f>C10</f>
        <v>36573000</v>
      </c>
      <c r="D52" s="221">
        <f>D10</f>
        <v>35471069</v>
      </c>
      <c r="E52" s="221">
        <f t="shared" ref="E52" si="7">E10</f>
        <v>35471069</v>
      </c>
    </row>
    <row r="53" spans="1:5" ht="9.75" customHeight="1" x14ac:dyDescent="0.25">
      <c r="A53" s="47"/>
      <c r="B53" s="52" t="s">
        <v>198</v>
      </c>
      <c r="C53" s="222">
        <f>+C54+C55</f>
        <v>0</v>
      </c>
      <c r="D53" s="222">
        <f t="shared" ref="D53:E53" si="8">+D54+D55</f>
        <v>0</v>
      </c>
      <c r="E53" s="222">
        <f t="shared" si="8"/>
        <v>0</v>
      </c>
    </row>
    <row r="54" spans="1:5" ht="9" customHeight="1" x14ac:dyDescent="0.25">
      <c r="A54" s="47"/>
      <c r="B54" s="51" t="s">
        <v>191</v>
      </c>
      <c r="C54" s="222">
        <v>0</v>
      </c>
      <c r="D54" s="222">
        <v>0</v>
      </c>
      <c r="E54" s="222">
        <v>0</v>
      </c>
    </row>
    <row r="55" spans="1:5" ht="9" customHeight="1" x14ac:dyDescent="0.25">
      <c r="A55" s="47"/>
      <c r="B55" s="51" t="s">
        <v>194</v>
      </c>
      <c r="C55" s="222">
        <f>C43</f>
        <v>0</v>
      </c>
      <c r="D55" s="222">
        <f t="shared" ref="D55:E55" si="9">D43</f>
        <v>0</v>
      </c>
      <c r="E55" s="222">
        <f t="shared" si="9"/>
        <v>0</v>
      </c>
    </row>
    <row r="56" spans="1:5" ht="6" customHeight="1" x14ac:dyDescent="0.25">
      <c r="A56" s="47"/>
      <c r="B56" s="48"/>
      <c r="C56" s="222"/>
      <c r="D56" s="222"/>
      <c r="E56" s="222"/>
    </row>
    <row r="57" spans="1:5" ht="8.25" customHeight="1" x14ac:dyDescent="0.25">
      <c r="A57" s="47"/>
      <c r="B57" s="48" t="s">
        <v>174</v>
      </c>
      <c r="C57" s="221">
        <f>C15</f>
        <v>36573000</v>
      </c>
      <c r="D57" s="221">
        <f t="shared" ref="D57:E57" si="10">D15</f>
        <v>35271041</v>
      </c>
      <c r="E57" s="221">
        <f t="shared" si="10"/>
        <v>35271041</v>
      </c>
    </row>
    <row r="58" spans="1:5" ht="5.25" customHeight="1" x14ac:dyDescent="0.25">
      <c r="A58" s="47"/>
      <c r="B58" s="48"/>
      <c r="C58" s="222"/>
      <c r="D58" s="222"/>
      <c r="E58" s="222"/>
    </row>
    <row r="59" spans="1:5" ht="8.25" customHeight="1" x14ac:dyDescent="0.25">
      <c r="A59" s="47"/>
      <c r="B59" s="48" t="s">
        <v>177</v>
      </c>
      <c r="C59" s="223"/>
      <c r="D59" s="222">
        <f t="shared" ref="D59:E59" si="11">D19</f>
        <v>0</v>
      </c>
      <c r="E59" s="222">
        <f t="shared" si="11"/>
        <v>0</v>
      </c>
    </row>
    <row r="60" spans="1:5" ht="6" customHeight="1" x14ac:dyDescent="0.25">
      <c r="A60" s="47"/>
      <c r="B60" s="48"/>
      <c r="C60" s="222"/>
      <c r="D60" s="222"/>
      <c r="E60" s="222"/>
    </row>
    <row r="61" spans="1:5" ht="9.75" customHeight="1" x14ac:dyDescent="0.25">
      <c r="A61" s="49"/>
      <c r="B61" s="50" t="s">
        <v>199</v>
      </c>
      <c r="C61" s="224">
        <f>C52+C53-C57+C59</f>
        <v>0</v>
      </c>
      <c r="D61" s="225">
        <f t="shared" ref="D61:E61" si="12">D52+D53-D57+D59</f>
        <v>200028</v>
      </c>
      <c r="E61" s="225">
        <f t="shared" si="12"/>
        <v>200028</v>
      </c>
    </row>
    <row r="62" spans="1:5" ht="17.25" customHeight="1" x14ac:dyDescent="0.25">
      <c r="A62" s="49"/>
      <c r="B62" s="41" t="s">
        <v>200</v>
      </c>
      <c r="C62" s="224">
        <f>C61-C53</f>
        <v>0</v>
      </c>
      <c r="D62" s="225">
        <f t="shared" ref="D62:E62" si="13">D61-D53</f>
        <v>200028</v>
      </c>
      <c r="E62" s="225">
        <f t="shared" si="13"/>
        <v>200028</v>
      </c>
    </row>
    <row r="63" spans="1:5" ht="6" customHeight="1" thickBot="1" x14ac:dyDescent="0.3">
      <c r="A63" s="53"/>
      <c r="B63" s="54"/>
      <c r="C63" s="115"/>
      <c r="D63" s="115"/>
      <c r="E63" s="115"/>
    </row>
    <row r="64" spans="1:5" ht="5.25" customHeight="1" thickBot="1" x14ac:dyDescent="0.3">
      <c r="A64" s="37"/>
      <c r="C64" s="96"/>
      <c r="D64" s="96"/>
      <c r="E64" s="96"/>
    </row>
    <row r="65" spans="1:5" ht="9.75" customHeight="1" x14ac:dyDescent="0.25">
      <c r="A65" s="363" t="s">
        <v>182</v>
      </c>
      <c r="B65" s="364"/>
      <c r="C65" s="367" t="s">
        <v>189</v>
      </c>
      <c r="D65" s="369" t="s">
        <v>166</v>
      </c>
      <c r="E65" s="108" t="s">
        <v>167</v>
      </c>
    </row>
    <row r="66" spans="1:5" ht="8.25" customHeight="1" thickBot="1" x14ac:dyDescent="0.3">
      <c r="A66" s="365"/>
      <c r="B66" s="366"/>
      <c r="C66" s="368"/>
      <c r="D66" s="370"/>
      <c r="E66" s="109" t="s">
        <v>184</v>
      </c>
    </row>
    <row r="67" spans="1:5" ht="6.75" customHeight="1" x14ac:dyDescent="0.25">
      <c r="A67" s="361"/>
      <c r="B67" s="362"/>
      <c r="C67" s="110"/>
      <c r="D67" s="110"/>
      <c r="E67" s="113"/>
    </row>
    <row r="68" spans="1:5" ht="9" customHeight="1" x14ac:dyDescent="0.25">
      <c r="A68" s="47"/>
      <c r="B68" s="52" t="s">
        <v>171</v>
      </c>
      <c r="C68" s="222">
        <f>C11</f>
        <v>0</v>
      </c>
      <c r="D68" s="221">
        <f t="shared" ref="D68:E68" si="14">D11</f>
        <v>10052000</v>
      </c>
      <c r="E68" s="221">
        <f t="shared" si="14"/>
        <v>10052000</v>
      </c>
    </row>
    <row r="69" spans="1:5" ht="10.5" customHeight="1" x14ac:dyDescent="0.25">
      <c r="A69" s="47"/>
      <c r="B69" s="52" t="s">
        <v>201</v>
      </c>
      <c r="C69" s="222">
        <f>C70-C71</f>
        <v>0</v>
      </c>
      <c r="D69" s="222">
        <f t="shared" ref="D69:E69" si="15">D70-D71</f>
        <v>0</v>
      </c>
      <c r="E69" s="222">
        <f t="shared" si="15"/>
        <v>0</v>
      </c>
    </row>
    <row r="70" spans="1:5" ht="9" customHeight="1" x14ac:dyDescent="0.25">
      <c r="A70" s="47"/>
      <c r="B70" s="55" t="s">
        <v>192</v>
      </c>
      <c r="C70" s="222"/>
      <c r="D70" s="222"/>
      <c r="E70" s="222"/>
    </row>
    <row r="71" spans="1:5" ht="8.25" customHeight="1" x14ac:dyDescent="0.25">
      <c r="A71" s="47"/>
      <c r="B71" s="55" t="s">
        <v>195</v>
      </c>
      <c r="C71" s="222"/>
      <c r="D71" s="222"/>
      <c r="E71" s="222"/>
    </row>
    <row r="72" spans="1:5" ht="6.75" customHeight="1" x14ac:dyDescent="0.25">
      <c r="A72" s="47"/>
      <c r="B72" s="48"/>
      <c r="C72" s="222"/>
      <c r="D72" s="222"/>
      <c r="E72" s="222"/>
    </row>
    <row r="73" spans="1:5" ht="7.5" customHeight="1" x14ac:dyDescent="0.25">
      <c r="A73" s="47"/>
      <c r="B73" s="48" t="s">
        <v>202</v>
      </c>
      <c r="C73" s="222">
        <f>C16</f>
        <v>0</v>
      </c>
      <c r="D73" s="221">
        <f t="shared" ref="D73:E73" si="16">D16</f>
        <v>8130888</v>
      </c>
      <c r="E73" s="221">
        <f t="shared" si="16"/>
        <v>8130888</v>
      </c>
    </row>
    <row r="74" spans="1:5" ht="5.25" customHeight="1" x14ac:dyDescent="0.25">
      <c r="A74" s="47"/>
      <c r="B74" s="48"/>
      <c r="C74" s="222"/>
      <c r="D74" s="222"/>
      <c r="E74" s="222"/>
    </row>
    <row r="75" spans="1:5" ht="7.5" customHeight="1" x14ac:dyDescent="0.25">
      <c r="A75" s="47"/>
      <c r="B75" s="48" t="s">
        <v>178</v>
      </c>
      <c r="C75" s="223"/>
      <c r="D75" s="222">
        <f t="shared" ref="D75:E75" si="17">D20</f>
        <v>0</v>
      </c>
      <c r="E75" s="222">
        <f t="shared" si="17"/>
        <v>0</v>
      </c>
    </row>
    <row r="76" spans="1:5" ht="5.25" customHeight="1" x14ac:dyDescent="0.25">
      <c r="A76" s="47"/>
      <c r="B76" s="48"/>
      <c r="C76" s="222"/>
      <c r="D76" s="222"/>
      <c r="E76" s="222"/>
    </row>
    <row r="77" spans="1:5" ht="9.75" customHeight="1" x14ac:dyDescent="0.25">
      <c r="A77" s="49"/>
      <c r="B77" s="50" t="s">
        <v>203</v>
      </c>
      <c r="C77" s="224">
        <f>C68+C69-C73+C75</f>
        <v>0</v>
      </c>
      <c r="D77" s="225">
        <f t="shared" ref="D77:E77" si="18">D68+D69-D73+D75</f>
        <v>1921112</v>
      </c>
      <c r="E77" s="225">
        <f t="shared" si="18"/>
        <v>1921112</v>
      </c>
    </row>
    <row r="78" spans="1:5" ht="10.5" customHeight="1" x14ac:dyDescent="0.25">
      <c r="A78" s="371"/>
      <c r="B78" s="373" t="s">
        <v>204</v>
      </c>
      <c r="C78" s="377">
        <f>C77-C69</f>
        <v>0</v>
      </c>
      <c r="D78" s="359">
        <f t="shared" ref="D78:E78" si="19">D77-D69</f>
        <v>1921112</v>
      </c>
      <c r="E78" s="359">
        <f t="shared" si="19"/>
        <v>1921112</v>
      </c>
    </row>
    <row r="79" spans="1:5" ht="7.5" customHeight="1" thickBot="1" x14ac:dyDescent="0.3">
      <c r="A79" s="372"/>
      <c r="B79" s="374"/>
      <c r="C79" s="378"/>
      <c r="D79" s="360"/>
      <c r="E79" s="360"/>
    </row>
    <row r="80" spans="1:5" ht="7.5" customHeight="1" x14ac:dyDescent="0.25">
      <c r="A80" s="249"/>
      <c r="B80" s="250"/>
      <c r="C80" s="251"/>
      <c r="D80" s="252"/>
      <c r="E80" s="252"/>
    </row>
    <row r="81" spans="1:5" ht="7.5" customHeight="1" x14ac:dyDescent="0.25">
      <c r="A81" s="249"/>
      <c r="B81" s="250"/>
      <c r="C81" s="251"/>
      <c r="D81" s="252"/>
      <c r="E81" s="252"/>
    </row>
    <row r="82" spans="1:5" ht="7.5" customHeight="1" x14ac:dyDescent="0.25">
      <c r="A82" s="249"/>
      <c r="B82" s="250"/>
      <c r="C82" s="251"/>
      <c r="D82" s="252"/>
      <c r="E82" s="252"/>
    </row>
    <row r="83" spans="1:5" x14ac:dyDescent="0.25">
      <c r="B83" t="s">
        <v>555</v>
      </c>
      <c r="C83" t="s">
        <v>553</v>
      </c>
    </row>
    <row r="84" spans="1:5" ht="9" customHeight="1" x14ac:dyDescent="0.25">
      <c r="B84" s="211" t="s">
        <v>574</v>
      </c>
    </row>
    <row r="85" spans="1:5" ht="7.5" customHeight="1" x14ac:dyDescent="0.25">
      <c r="B85" s="211" t="s">
        <v>575</v>
      </c>
    </row>
  </sheetData>
  <mergeCells count="24">
    <mergeCell ref="C36:C37"/>
    <mergeCell ref="D36:D37"/>
    <mergeCell ref="C78:C79"/>
    <mergeCell ref="D78:D79"/>
    <mergeCell ref="A46:A47"/>
    <mergeCell ref="B46:B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A6:B7"/>
    <mergeCell ref="D6:D7"/>
    <mergeCell ref="A27:B27"/>
    <mergeCell ref="A36:B37"/>
  </mergeCells>
  <printOptions horizontalCentered="1"/>
  <pageMargins left="0" right="0" top="0.31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57" workbookViewId="0">
      <selection activeCell="G37" sqref="G37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80" t="s">
        <v>411</v>
      </c>
      <c r="B1" s="281"/>
      <c r="C1" s="281"/>
      <c r="D1" s="281"/>
      <c r="E1" s="281"/>
      <c r="F1" s="281"/>
      <c r="G1" s="281"/>
      <c r="H1" s="281"/>
      <c r="I1" s="282"/>
    </row>
    <row r="2" spans="1:9" ht="12" customHeight="1" x14ac:dyDescent="0.25">
      <c r="A2" s="381" t="s">
        <v>205</v>
      </c>
      <c r="B2" s="382"/>
      <c r="C2" s="382"/>
      <c r="D2" s="382"/>
      <c r="E2" s="382"/>
      <c r="F2" s="382"/>
      <c r="G2" s="382"/>
      <c r="H2" s="382"/>
      <c r="I2" s="383"/>
    </row>
    <row r="3" spans="1:9" ht="11.25" customHeight="1" x14ac:dyDescent="0.25">
      <c r="A3" s="381" t="s">
        <v>587</v>
      </c>
      <c r="B3" s="382"/>
      <c r="C3" s="382"/>
      <c r="D3" s="382"/>
      <c r="E3" s="382"/>
      <c r="F3" s="382"/>
      <c r="G3" s="382"/>
      <c r="H3" s="382"/>
      <c r="I3" s="383"/>
    </row>
    <row r="4" spans="1:9" ht="9.75" customHeight="1" thickBot="1" x14ac:dyDescent="0.3">
      <c r="A4" s="384" t="s">
        <v>1</v>
      </c>
      <c r="B4" s="385"/>
      <c r="C4" s="385"/>
      <c r="D4" s="385"/>
      <c r="E4" s="385"/>
      <c r="F4" s="385"/>
      <c r="G4" s="385"/>
      <c r="H4" s="385"/>
      <c r="I4" s="386"/>
    </row>
    <row r="5" spans="1:9" ht="12.75" customHeight="1" thickBot="1" x14ac:dyDescent="0.3">
      <c r="A5" s="331"/>
      <c r="B5" s="332"/>
      <c r="C5" s="333"/>
      <c r="D5" s="314" t="s">
        <v>206</v>
      </c>
      <c r="E5" s="315"/>
      <c r="F5" s="315"/>
      <c r="G5" s="315"/>
      <c r="H5" s="316"/>
      <c r="I5" s="387" t="s">
        <v>532</v>
      </c>
    </row>
    <row r="6" spans="1:9" ht="12" customHeight="1" x14ac:dyDescent="0.25">
      <c r="A6" s="334" t="s">
        <v>182</v>
      </c>
      <c r="B6" s="335"/>
      <c r="C6" s="336"/>
      <c r="D6" s="387" t="s">
        <v>531</v>
      </c>
      <c r="E6" s="354" t="s">
        <v>207</v>
      </c>
      <c r="F6" s="387" t="s">
        <v>208</v>
      </c>
      <c r="G6" s="387" t="s">
        <v>166</v>
      </c>
      <c r="H6" s="387" t="s">
        <v>209</v>
      </c>
      <c r="I6" s="388"/>
    </row>
    <row r="7" spans="1:9" ht="10.5" customHeight="1" thickBot="1" x14ac:dyDescent="0.3">
      <c r="A7" s="337"/>
      <c r="B7" s="338"/>
      <c r="C7" s="339"/>
      <c r="D7" s="389"/>
      <c r="E7" s="356"/>
      <c r="F7" s="389"/>
      <c r="G7" s="389"/>
      <c r="H7" s="389"/>
      <c r="I7" s="389"/>
    </row>
    <row r="8" spans="1:9" ht="6.75" customHeight="1" x14ac:dyDescent="0.25">
      <c r="A8" s="392"/>
      <c r="B8" s="393"/>
      <c r="C8" s="394"/>
      <c r="D8" s="116"/>
      <c r="E8" s="116"/>
      <c r="F8" s="116"/>
      <c r="G8" s="116"/>
      <c r="H8" s="116"/>
      <c r="I8" s="116"/>
    </row>
    <row r="9" spans="1:9" ht="11.25" customHeight="1" x14ac:dyDescent="0.25">
      <c r="A9" s="395" t="s">
        <v>210</v>
      </c>
      <c r="B9" s="396"/>
      <c r="C9" s="397"/>
      <c r="D9" s="116"/>
      <c r="E9" s="116"/>
      <c r="F9" s="116"/>
      <c r="G9" s="116"/>
      <c r="H9" s="116"/>
      <c r="I9" s="116"/>
    </row>
    <row r="10" spans="1:9" ht="10.5" customHeight="1" x14ac:dyDescent="0.25">
      <c r="A10" s="56"/>
      <c r="B10" s="390" t="s">
        <v>211</v>
      </c>
      <c r="C10" s="391"/>
      <c r="D10" s="226">
        <v>0</v>
      </c>
      <c r="E10" s="226">
        <v>0</v>
      </c>
      <c r="F10" s="226">
        <v>0</v>
      </c>
      <c r="G10" s="226">
        <v>0</v>
      </c>
      <c r="H10" s="226">
        <v>0</v>
      </c>
      <c r="I10" s="226">
        <f>+D10-H10</f>
        <v>0</v>
      </c>
    </row>
    <row r="11" spans="1:9" ht="11.25" customHeight="1" x14ac:dyDescent="0.25">
      <c r="A11" s="56"/>
      <c r="B11" s="390" t="s">
        <v>212</v>
      </c>
      <c r="C11" s="391"/>
      <c r="D11" s="226">
        <v>0</v>
      </c>
      <c r="E11" s="226">
        <v>0</v>
      </c>
      <c r="F11" s="226">
        <v>0</v>
      </c>
      <c r="G11" s="226">
        <v>0</v>
      </c>
      <c r="H11" s="226">
        <v>0</v>
      </c>
      <c r="I11" s="226">
        <f t="shared" ref="I11:I16" si="0">+D11-H11</f>
        <v>0</v>
      </c>
    </row>
    <row r="12" spans="1:9" ht="11.25" customHeight="1" x14ac:dyDescent="0.25">
      <c r="A12" s="56"/>
      <c r="B12" s="390" t="s">
        <v>213</v>
      </c>
      <c r="C12" s="391"/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6">
        <f t="shared" si="0"/>
        <v>0</v>
      </c>
    </row>
    <row r="13" spans="1:9" ht="11.25" customHeight="1" x14ac:dyDescent="0.25">
      <c r="A13" s="56"/>
      <c r="B13" s="390" t="s">
        <v>214</v>
      </c>
      <c r="C13" s="391"/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f t="shared" si="0"/>
        <v>0</v>
      </c>
    </row>
    <row r="14" spans="1:9" ht="11.25" customHeight="1" x14ac:dyDescent="0.25">
      <c r="A14" s="56"/>
      <c r="B14" s="390" t="s">
        <v>215</v>
      </c>
      <c r="C14" s="391"/>
      <c r="D14" s="226">
        <v>0</v>
      </c>
      <c r="E14" s="268">
        <v>0</v>
      </c>
      <c r="F14" s="268">
        <v>0</v>
      </c>
      <c r="G14" s="227">
        <v>178205</v>
      </c>
      <c r="H14" s="227">
        <f>+G14</f>
        <v>178205</v>
      </c>
      <c r="I14" s="227">
        <f>+H14-D14</f>
        <v>178205</v>
      </c>
    </row>
    <row r="15" spans="1:9" ht="11.25" customHeight="1" x14ac:dyDescent="0.25">
      <c r="A15" s="56"/>
      <c r="B15" s="390" t="s">
        <v>216</v>
      </c>
      <c r="C15" s="391"/>
      <c r="D15" s="226">
        <v>0</v>
      </c>
      <c r="E15" s="226">
        <v>0</v>
      </c>
      <c r="F15" s="226">
        <v>0</v>
      </c>
      <c r="G15" s="226">
        <v>0</v>
      </c>
      <c r="H15" s="226">
        <v>0</v>
      </c>
      <c r="I15" s="226">
        <f t="shared" si="0"/>
        <v>0</v>
      </c>
    </row>
    <row r="16" spans="1:9" ht="11.25" customHeight="1" x14ac:dyDescent="0.25">
      <c r="A16" s="56"/>
      <c r="B16" s="390" t="s">
        <v>217</v>
      </c>
      <c r="C16" s="391"/>
      <c r="D16" s="226">
        <v>0</v>
      </c>
      <c r="E16" s="226">
        <v>0</v>
      </c>
      <c r="F16" s="226">
        <v>0</v>
      </c>
      <c r="G16" s="226">
        <v>0</v>
      </c>
      <c r="H16" s="226">
        <v>0</v>
      </c>
      <c r="I16" s="226">
        <f t="shared" si="0"/>
        <v>0</v>
      </c>
    </row>
    <row r="17" spans="1:9" ht="11.25" customHeight="1" x14ac:dyDescent="0.25">
      <c r="A17" s="398"/>
      <c r="B17" s="390" t="s">
        <v>218</v>
      </c>
      <c r="C17" s="391"/>
      <c r="D17" s="399">
        <f>D19+D20+D21+D22+D23+D24+D25+D26+D27+D28+D29</f>
        <v>0</v>
      </c>
      <c r="E17" s="399">
        <f t="shared" ref="E17:H17" si="1">E19+E20+E21+E22+E23+E24+E25+E26+E27+E28+E29</f>
        <v>0</v>
      </c>
      <c r="F17" s="399">
        <f t="shared" si="1"/>
        <v>0</v>
      </c>
      <c r="G17" s="399">
        <f t="shared" si="1"/>
        <v>0</v>
      </c>
      <c r="H17" s="399">
        <f t="shared" si="1"/>
        <v>0</v>
      </c>
      <c r="I17" s="399">
        <f>H17-D17</f>
        <v>0</v>
      </c>
    </row>
    <row r="18" spans="1:9" ht="11.25" customHeight="1" x14ac:dyDescent="0.25">
      <c r="A18" s="398"/>
      <c r="B18" s="390" t="s">
        <v>219</v>
      </c>
      <c r="C18" s="391"/>
      <c r="D18" s="399"/>
      <c r="E18" s="399"/>
      <c r="F18" s="399"/>
      <c r="G18" s="399"/>
      <c r="H18" s="399"/>
      <c r="I18" s="399"/>
    </row>
    <row r="19" spans="1:9" ht="11.25" customHeight="1" x14ac:dyDescent="0.25">
      <c r="A19" s="56"/>
      <c r="B19" s="57"/>
      <c r="C19" s="58" t="s">
        <v>220</v>
      </c>
      <c r="D19" s="226">
        <v>0</v>
      </c>
      <c r="E19" s="226">
        <v>0</v>
      </c>
      <c r="F19" s="226">
        <v>0</v>
      </c>
      <c r="G19" s="226">
        <v>0</v>
      </c>
      <c r="H19" s="226">
        <v>0</v>
      </c>
      <c r="I19" s="226">
        <v>0</v>
      </c>
    </row>
    <row r="20" spans="1:9" ht="11.25" customHeight="1" x14ac:dyDescent="0.25">
      <c r="A20" s="56"/>
      <c r="B20" s="57"/>
      <c r="C20" s="58" t="s">
        <v>221</v>
      </c>
      <c r="D20" s="226">
        <v>0</v>
      </c>
      <c r="E20" s="226">
        <v>0</v>
      </c>
      <c r="F20" s="226">
        <v>0</v>
      </c>
      <c r="G20" s="226">
        <v>0</v>
      </c>
      <c r="H20" s="226">
        <v>0</v>
      </c>
      <c r="I20" s="226">
        <v>0</v>
      </c>
    </row>
    <row r="21" spans="1:9" ht="11.25" customHeight="1" x14ac:dyDescent="0.25">
      <c r="A21" s="56"/>
      <c r="B21" s="57"/>
      <c r="C21" s="58" t="s">
        <v>222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</row>
    <row r="22" spans="1:9" ht="11.25" customHeight="1" x14ac:dyDescent="0.25">
      <c r="A22" s="56"/>
      <c r="B22" s="57"/>
      <c r="C22" s="58" t="s">
        <v>223</v>
      </c>
      <c r="D22" s="226">
        <v>0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</row>
    <row r="23" spans="1:9" ht="11.25" customHeight="1" x14ac:dyDescent="0.25">
      <c r="A23" s="56"/>
      <c r="B23" s="57"/>
      <c r="C23" s="58" t="s">
        <v>224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</row>
    <row r="24" spans="1:9" ht="11.25" customHeight="1" x14ac:dyDescent="0.25">
      <c r="A24" s="56"/>
      <c r="B24" s="57"/>
      <c r="C24" s="58" t="s">
        <v>225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</row>
    <row r="25" spans="1:9" ht="11.25" customHeight="1" x14ac:dyDescent="0.25">
      <c r="A25" s="56"/>
      <c r="B25" s="57"/>
      <c r="C25" s="58" t="s">
        <v>226</v>
      </c>
      <c r="D25" s="226">
        <v>0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</row>
    <row r="26" spans="1:9" ht="11.25" customHeight="1" x14ac:dyDescent="0.25">
      <c r="A26" s="56"/>
      <c r="B26" s="57"/>
      <c r="C26" s="58" t="s">
        <v>227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</row>
    <row r="27" spans="1:9" ht="11.25" customHeight="1" x14ac:dyDescent="0.25">
      <c r="A27" s="56"/>
      <c r="B27" s="57"/>
      <c r="C27" s="58" t="s">
        <v>228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</row>
    <row r="28" spans="1:9" ht="11.25" customHeight="1" x14ac:dyDescent="0.25">
      <c r="A28" s="56"/>
      <c r="B28" s="57"/>
      <c r="C28" s="58" t="s">
        <v>229</v>
      </c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</row>
    <row r="29" spans="1:9" ht="11.25" customHeight="1" x14ac:dyDescent="0.25">
      <c r="A29" s="56"/>
      <c r="B29" s="57"/>
      <c r="C29" s="65" t="s">
        <v>230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</row>
    <row r="30" spans="1:9" ht="11.25" customHeight="1" x14ac:dyDescent="0.25">
      <c r="A30" s="56"/>
      <c r="B30" s="390" t="s">
        <v>231</v>
      </c>
      <c r="C30" s="391"/>
      <c r="D30" s="110">
        <f>D31+D32+D33+D34+D35</f>
        <v>0</v>
      </c>
      <c r="E30" s="110">
        <f t="shared" ref="E30:H30" si="2">E31+E32+E33+E34+E35</f>
        <v>0</v>
      </c>
      <c r="F30" s="110">
        <f t="shared" si="2"/>
        <v>0</v>
      </c>
      <c r="G30" s="110">
        <f t="shared" si="2"/>
        <v>0</v>
      </c>
      <c r="H30" s="110">
        <f t="shared" si="2"/>
        <v>0</v>
      </c>
      <c r="I30" s="110">
        <f>H30-D30</f>
        <v>0</v>
      </c>
    </row>
    <row r="31" spans="1:9" ht="11.25" customHeight="1" x14ac:dyDescent="0.25">
      <c r="A31" s="56"/>
      <c r="B31" s="57"/>
      <c r="C31" s="58" t="s">
        <v>232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</row>
    <row r="32" spans="1:9" ht="11.25" customHeight="1" x14ac:dyDescent="0.25">
      <c r="A32" s="56"/>
      <c r="B32" s="57"/>
      <c r="C32" s="58" t="s">
        <v>233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</row>
    <row r="33" spans="1:9" ht="11.25" customHeight="1" x14ac:dyDescent="0.25">
      <c r="A33" s="56"/>
      <c r="B33" s="57"/>
      <c r="C33" s="58" t="s">
        <v>234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</row>
    <row r="34" spans="1:9" ht="11.25" customHeight="1" x14ac:dyDescent="0.25">
      <c r="A34" s="56"/>
      <c r="B34" s="57"/>
      <c r="C34" s="58" t="s">
        <v>235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</row>
    <row r="35" spans="1:9" ht="11.25" customHeight="1" x14ac:dyDescent="0.25">
      <c r="A35" s="56"/>
      <c r="B35" s="57"/>
      <c r="C35" s="58" t="s">
        <v>236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</row>
    <row r="36" spans="1:9" ht="11.25" customHeight="1" x14ac:dyDescent="0.25">
      <c r="A36" s="56"/>
      <c r="B36" s="390" t="s">
        <v>237</v>
      </c>
      <c r="C36" s="391"/>
      <c r="D36" s="227">
        <v>36573000</v>
      </c>
      <c r="E36" s="227">
        <v>-878650</v>
      </c>
      <c r="F36" s="227">
        <f>+D36+E36</f>
        <v>35694350</v>
      </c>
      <c r="G36" s="227">
        <f>35251170+41694</f>
        <v>35292864</v>
      </c>
      <c r="H36" s="227">
        <f>+G36</f>
        <v>35292864</v>
      </c>
      <c r="I36" s="227">
        <f>+H36-D36</f>
        <v>-1280136</v>
      </c>
    </row>
    <row r="37" spans="1:9" ht="11.25" customHeight="1" x14ac:dyDescent="0.25">
      <c r="A37" s="56"/>
      <c r="B37" s="390" t="s">
        <v>238</v>
      </c>
      <c r="C37" s="391"/>
      <c r="D37" s="110">
        <v>0</v>
      </c>
      <c r="E37" s="226">
        <v>0</v>
      </c>
      <c r="F37" s="226">
        <f>+E37</f>
        <v>0</v>
      </c>
      <c r="G37" s="226">
        <v>0</v>
      </c>
      <c r="H37" s="226">
        <f>+G37</f>
        <v>0</v>
      </c>
      <c r="I37" s="226">
        <f>+H37-D37</f>
        <v>0</v>
      </c>
    </row>
    <row r="38" spans="1:9" ht="11.25" customHeight="1" x14ac:dyDescent="0.25">
      <c r="A38" s="56"/>
      <c r="B38" s="57"/>
      <c r="C38" s="58" t="s">
        <v>239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</row>
    <row r="39" spans="1:9" ht="11.25" customHeight="1" x14ac:dyDescent="0.25">
      <c r="A39" s="56"/>
      <c r="B39" s="390" t="s">
        <v>240</v>
      </c>
      <c r="C39" s="391"/>
      <c r="D39" s="110">
        <f>D40+D41</f>
        <v>0</v>
      </c>
      <c r="E39" s="110">
        <v>0</v>
      </c>
      <c r="F39" s="110">
        <f t="shared" ref="F39:H39" si="3">F40+F41</f>
        <v>0</v>
      </c>
      <c r="G39" s="110">
        <f t="shared" si="3"/>
        <v>0</v>
      </c>
      <c r="H39" s="110">
        <f t="shared" si="3"/>
        <v>0</v>
      </c>
      <c r="I39" s="110">
        <v>0</v>
      </c>
    </row>
    <row r="40" spans="1:9" ht="11.25" customHeight="1" x14ac:dyDescent="0.25">
      <c r="A40" s="56"/>
      <c r="B40" s="57"/>
      <c r="C40" s="58" t="s">
        <v>241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</row>
    <row r="41" spans="1:9" ht="11.25" customHeight="1" x14ac:dyDescent="0.25">
      <c r="A41" s="56"/>
      <c r="B41" s="57"/>
      <c r="C41" s="58" t="s">
        <v>242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</row>
    <row r="42" spans="1:9" ht="7.5" customHeight="1" x14ac:dyDescent="0.25">
      <c r="A42" s="59"/>
      <c r="B42" s="23"/>
      <c r="C42" s="60"/>
      <c r="D42" s="116"/>
      <c r="E42" s="116"/>
      <c r="F42" s="116"/>
      <c r="G42" s="116"/>
      <c r="H42" s="116"/>
      <c r="I42" s="116"/>
    </row>
    <row r="43" spans="1:9" ht="11.25" customHeight="1" x14ac:dyDescent="0.25">
      <c r="A43" s="395" t="s">
        <v>243</v>
      </c>
      <c r="B43" s="396"/>
      <c r="C43" s="400"/>
      <c r="D43" s="401">
        <f>+D10+D11+D12+D13+D14+D15+D16+D17+D30+D36+D37+D39</f>
        <v>36573000</v>
      </c>
      <c r="E43" s="401">
        <f t="shared" ref="E43:I43" si="4">+E10+E11+E12+E13+E14+E15+E16+E17+E30+E36+E37+E39</f>
        <v>-878650</v>
      </c>
      <c r="F43" s="401">
        <f t="shared" si="4"/>
        <v>35694350</v>
      </c>
      <c r="G43" s="401">
        <f>+G10+G11+G12+G13+G14+G15+G16+G17+G30+G36+G37+G39</f>
        <v>35471069</v>
      </c>
      <c r="H43" s="401">
        <f t="shared" si="4"/>
        <v>35471069</v>
      </c>
      <c r="I43" s="401">
        <f t="shared" si="4"/>
        <v>-1101931</v>
      </c>
    </row>
    <row r="44" spans="1:9" ht="9" customHeight="1" x14ac:dyDescent="0.25">
      <c r="A44" s="395" t="s">
        <v>244</v>
      </c>
      <c r="B44" s="396"/>
      <c r="C44" s="400"/>
      <c r="D44" s="401"/>
      <c r="E44" s="401"/>
      <c r="F44" s="401"/>
      <c r="G44" s="401"/>
      <c r="H44" s="401"/>
      <c r="I44" s="401"/>
    </row>
    <row r="45" spans="1:9" ht="8.25" customHeight="1" x14ac:dyDescent="0.25">
      <c r="A45" s="395" t="s">
        <v>245</v>
      </c>
      <c r="B45" s="396"/>
      <c r="C45" s="400"/>
      <c r="D45" s="134"/>
      <c r="E45" s="228"/>
      <c r="F45" s="228"/>
      <c r="G45" s="228"/>
      <c r="H45" s="228"/>
      <c r="I45" s="228"/>
    </row>
    <row r="46" spans="1:9" ht="7.5" customHeight="1" x14ac:dyDescent="0.25">
      <c r="A46" s="59"/>
      <c r="B46" s="23"/>
      <c r="C46" s="60"/>
      <c r="D46" s="135"/>
      <c r="E46" s="135"/>
      <c r="F46" s="135"/>
      <c r="G46" s="135"/>
      <c r="H46" s="135"/>
      <c r="I46" s="135"/>
    </row>
    <row r="47" spans="1:9" ht="11.25" customHeight="1" x14ac:dyDescent="0.25">
      <c r="A47" s="395" t="s">
        <v>246</v>
      </c>
      <c r="B47" s="396"/>
      <c r="C47" s="400"/>
      <c r="D47" s="116"/>
      <c r="E47" s="116"/>
      <c r="F47" s="116"/>
      <c r="G47" s="116"/>
      <c r="H47" s="116"/>
      <c r="I47" s="116"/>
    </row>
    <row r="48" spans="1:9" ht="11.25" customHeight="1" x14ac:dyDescent="0.25">
      <c r="A48" s="56"/>
      <c r="B48" s="390" t="s">
        <v>247</v>
      </c>
      <c r="C48" s="391"/>
      <c r="D48" s="114">
        <f>D49+D50+D51+D52+D53+D54+D55+D56</f>
        <v>0</v>
      </c>
      <c r="E48" s="114">
        <f t="shared" ref="E48:H48" si="5">E49+E50+E51+E52+E53+E54+E55+E56</f>
        <v>0</v>
      </c>
      <c r="F48" s="114">
        <f t="shared" si="5"/>
        <v>0</v>
      </c>
      <c r="G48" s="114">
        <f t="shared" si="5"/>
        <v>0</v>
      </c>
      <c r="H48" s="114">
        <f t="shared" si="5"/>
        <v>0</v>
      </c>
      <c r="I48" s="403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4"/>
      <c r="E49" s="114"/>
      <c r="F49" s="114"/>
      <c r="G49" s="114"/>
      <c r="H49" s="114"/>
      <c r="I49" s="403"/>
    </row>
    <row r="50" spans="1:9" ht="11.25" customHeight="1" x14ac:dyDescent="0.25">
      <c r="A50" s="56"/>
      <c r="B50" s="57"/>
      <c r="C50" s="58" t="s">
        <v>249</v>
      </c>
      <c r="D50" s="110"/>
      <c r="E50" s="110"/>
      <c r="F50" s="110"/>
      <c r="G50" s="110"/>
      <c r="H50" s="110"/>
      <c r="I50" s="110"/>
    </row>
    <row r="51" spans="1:9" ht="11.25" customHeight="1" x14ac:dyDescent="0.25">
      <c r="A51" s="56"/>
      <c r="B51" s="57"/>
      <c r="C51" s="58" t="s">
        <v>250</v>
      </c>
      <c r="D51" s="110"/>
      <c r="E51" s="110"/>
      <c r="F51" s="110"/>
      <c r="G51" s="110"/>
      <c r="H51" s="110"/>
      <c r="I51" s="110"/>
    </row>
    <row r="52" spans="1:9" ht="11.25" customHeight="1" x14ac:dyDescent="0.25">
      <c r="A52" s="56"/>
      <c r="B52" s="57"/>
      <c r="C52" s="63" t="s">
        <v>251</v>
      </c>
      <c r="D52" s="110"/>
      <c r="E52" s="110"/>
      <c r="F52" s="110"/>
      <c r="G52" s="110"/>
      <c r="H52" s="110"/>
      <c r="I52" s="110"/>
    </row>
    <row r="53" spans="1:9" ht="11.25" customHeight="1" x14ac:dyDescent="0.25">
      <c r="A53" s="56"/>
      <c r="B53" s="57"/>
      <c r="C53" s="63" t="s">
        <v>252</v>
      </c>
      <c r="D53" s="110"/>
      <c r="E53" s="110"/>
      <c r="F53" s="110"/>
      <c r="G53" s="110"/>
      <c r="H53" s="110"/>
      <c r="I53" s="110"/>
    </row>
    <row r="54" spans="1:9" ht="11.25" customHeight="1" x14ac:dyDescent="0.25">
      <c r="A54" s="56"/>
      <c r="B54" s="57"/>
      <c r="C54" s="63" t="s">
        <v>253</v>
      </c>
      <c r="D54" s="110"/>
      <c r="E54" s="110"/>
      <c r="F54" s="110"/>
      <c r="G54" s="110"/>
      <c r="H54" s="110"/>
      <c r="I54" s="110"/>
    </row>
    <row r="55" spans="1:9" ht="11.25" customHeight="1" x14ac:dyDescent="0.25">
      <c r="A55" s="56"/>
      <c r="B55" s="57"/>
      <c r="C55" s="63" t="s">
        <v>254</v>
      </c>
      <c r="D55" s="110"/>
      <c r="E55" s="110"/>
      <c r="F55" s="110"/>
      <c r="G55" s="110"/>
      <c r="H55" s="110"/>
      <c r="I55" s="110"/>
    </row>
    <row r="56" spans="1:9" ht="11.25" customHeight="1" x14ac:dyDescent="0.25">
      <c r="A56" s="56"/>
      <c r="B56" s="57"/>
      <c r="C56" s="64" t="s">
        <v>255</v>
      </c>
      <c r="D56" s="110"/>
      <c r="E56" s="110"/>
      <c r="F56" s="110"/>
      <c r="G56" s="110"/>
      <c r="H56" s="110"/>
      <c r="I56" s="110"/>
    </row>
    <row r="57" spans="1:9" ht="11.25" customHeight="1" x14ac:dyDescent="0.25">
      <c r="A57" s="56"/>
      <c r="B57" s="390" t="s">
        <v>256</v>
      </c>
      <c r="C57" s="391"/>
      <c r="D57" s="110">
        <f>D58+D59+D60+D61</f>
        <v>0</v>
      </c>
      <c r="E57" s="270">
        <f t="shared" ref="E57:H57" si="6">E58+E59+E60+E61</f>
        <v>10052000</v>
      </c>
      <c r="F57" s="270">
        <f>+D57+E57</f>
        <v>10052000</v>
      </c>
      <c r="G57" s="270">
        <f t="shared" si="6"/>
        <v>10052000</v>
      </c>
      <c r="H57" s="270">
        <f t="shared" si="6"/>
        <v>10052000</v>
      </c>
      <c r="I57" s="270">
        <f>+H57-D57</f>
        <v>10052000</v>
      </c>
    </row>
    <row r="58" spans="1:9" ht="11.25" customHeight="1" x14ac:dyDescent="0.25">
      <c r="A58" s="56"/>
      <c r="B58" s="57"/>
      <c r="C58" s="58" t="s">
        <v>257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</row>
    <row r="59" spans="1:9" ht="11.25" customHeight="1" x14ac:dyDescent="0.25">
      <c r="A59" s="56"/>
      <c r="B59" s="57"/>
      <c r="C59" s="58" t="s">
        <v>258</v>
      </c>
      <c r="D59" s="110"/>
      <c r="E59" s="110">
        <v>0</v>
      </c>
      <c r="F59" s="110">
        <v>0</v>
      </c>
      <c r="G59" s="110">
        <v>0</v>
      </c>
      <c r="H59" s="110">
        <v>0</v>
      </c>
      <c r="I59" s="110">
        <v>0</v>
      </c>
    </row>
    <row r="60" spans="1:9" ht="11.25" customHeight="1" x14ac:dyDescent="0.25">
      <c r="A60" s="56"/>
      <c r="B60" s="57"/>
      <c r="C60" s="58" t="s">
        <v>259</v>
      </c>
      <c r="D60" s="110">
        <v>0</v>
      </c>
      <c r="E60" s="110">
        <v>0</v>
      </c>
      <c r="F60" s="110">
        <v>0</v>
      </c>
      <c r="G60" s="110">
        <v>0</v>
      </c>
      <c r="H60" s="110">
        <v>0</v>
      </c>
      <c r="I60" s="110">
        <v>0</v>
      </c>
    </row>
    <row r="61" spans="1:9" ht="11.25" customHeight="1" x14ac:dyDescent="0.25">
      <c r="A61" s="56"/>
      <c r="B61" s="57"/>
      <c r="C61" s="58" t="s">
        <v>260</v>
      </c>
      <c r="D61" s="110">
        <v>0</v>
      </c>
      <c r="E61" s="270">
        <v>10052000</v>
      </c>
      <c r="F61" s="270">
        <v>8680000</v>
      </c>
      <c r="G61" s="270">
        <v>10052000</v>
      </c>
      <c r="H61" s="270">
        <v>10052000</v>
      </c>
      <c r="I61" s="270">
        <v>10052000</v>
      </c>
    </row>
    <row r="62" spans="1:9" ht="11.25" customHeight="1" x14ac:dyDescent="0.25">
      <c r="A62" s="56"/>
      <c r="B62" s="390" t="s">
        <v>261</v>
      </c>
      <c r="C62" s="391"/>
      <c r="D62" s="110">
        <v>0</v>
      </c>
      <c r="E62" s="110">
        <f t="shared" ref="E62:H62" si="7">E63+E64</f>
        <v>0</v>
      </c>
      <c r="F62" s="110">
        <f t="shared" si="7"/>
        <v>0</v>
      </c>
      <c r="G62" s="110">
        <f t="shared" si="7"/>
        <v>0</v>
      </c>
      <c r="H62" s="110">
        <f t="shared" si="7"/>
        <v>0</v>
      </c>
      <c r="I62" s="399">
        <v>0</v>
      </c>
    </row>
    <row r="63" spans="1:9" ht="11.25" customHeight="1" x14ac:dyDescent="0.25">
      <c r="A63" s="56"/>
      <c r="B63" s="57"/>
      <c r="C63" s="63" t="s">
        <v>262</v>
      </c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399"/>
    </row>
    <row r="64" spans="1:9" ht="11.25" customHeight="1" x14ac:dyDescent="0.25">
      <c r="A64" s="56"/>
      <c r="B64" s="57"/>
      <c r="C64" s="58" t="s">
        <v>263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</row>
    <row r="65" spans="1:9" ht="11.25" customHeight="1" x14ac:dyDescent="0.25">
      <c r="A65" s="56"/>
      <c r="B65" s="390" t="s">
        <v>264</v>
      </c>
      <c r="C65" s="391"/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</row>
    <row r="66" spans="1:9" ht="11.25" customHeight="1" x14ac:dyDescent="0.25">
      <c r="A66" s="56"/>
      <c r="B66" s="390" t="s">
        <v>265</v>
      </c>
      <c r="C66" s="391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</row>
    <row r="67" spans="1:9" ht="8.25" customHeight="1" x14ac:dyDescent="0.25">
      <c r="A67" s="59"/>
      <c r="B67" s="408"/>
      <c r="C67" s="409"/>
      <c r="D67" s="110"/>
      <c r="E67" s="110"/>
      <c r="F67" s="110"/>
      <c r="G67" s="110"/>
      <c r="H67" s="110"/>
      <c r="I67" s="110"/>
    </row>
    <row r="68" spans="1:9" ht="11.25" customHeight="1" x14ac:dyDescent="0.25">
      <c r="A68" s="395" t="s">
        <v>266</v>
      </c>
      <c r="B68" s="396"/>
      <c r="C68" s="400"/>
      <c r="D68" s="114">
        <f>D48+D57+D62+D65+D66</f>
        <v>0</v>
      </c>
      <c r="E68" s="269">
        <f t="shared" ref="E68:H68" si="8">E48+E57+E62+E65+E66</f>
        <v>10052000</v>
      </c>
      <c r="F68" s="269">
        <f t="shared" si="8"/>
        <v>10052000</v>
      </c>
      <c r="G68" s="269">
        <f t="shared" si="8"/>
        <v>10052000</v>
      </c>
      <c r="H68" s="269">
        <f t="shared" si="8"/>
        <v>10052000</v>
      </c>
      <c r="I68" s="269">
        <f>H68-D68</f>
        <v>10052000</v>
      </c>
    </row>
    <row r="69" spans="1:9" ht="9" customHeight="1" x14ac:dyDescent="0.25">
      <c r="A69" s="59"/>
      <c r="B69" s="408"/>
      <c r="C69" s="409"/>
      <c r="D69" s="114"/>
      <c r="E69" s="114"/>
      <c r="F69" s="114"/>
      <c r="G69" s="114"/>
      <c r="H69" s="114"/>
      <c r="I69" s="114"/>
    </row>
    <row r="70" spans="1:9" ht="11.25" customHeight="1" x14ac:dyDescent="0.25">
      <c r="A70" s="395" t="s">
        <v>267</v>
      </c>
      <c r="B70" s="396"/>
      <c r="C70" s="400"/>
      <c r="D70" s="114">
        <f>D71</f>
        <v>0</v>
      </c>
      <c r="E70" s="114">
        <f t="shared" ref="E70:H70" si="9">E71</f>
        <v>0</v>
      </c>
      <c r="F70" s="114">
        <f t="shared" si="9"/>
        <v>0</v>
      </c>
      <c r="G70" s="114">
        <f t="shared" si="9"/>
        <v>0</v>
      </c>
      <c r="H70" s="114">
        <f t="shared" si="9"/>
        <v>0</v>
      </c>
      <c r="I70" s="403">
        <f>H70-D70</f>
        <v>0</v>
      </c>
    </row>
    <row r="71" spans="1:9" ht="11.25" customHeight="1" x14ac:dyDescent="0.25">
      <c r="A71" s="56"/>
      <c r="B71" s="390" t="s">
        <v>268</v>
      </c>
      <c r="C71" s="391"/>
      <c r="D71" s="114"/>
      <c r="E71" s="114"/>
      <c r="F71" s="114"/>
      <c r="G71" s="114"/>
      <c r="H71" s="114"/>
      <c r="I71" s="403"/>
    </row>
    <row r="72" spans="1:9" ht="8.25" customHeight="1" x14ac:dyDescent="0.25">
      <c r="A72" s="59"/>
      <c r="B72" s="408"/>
      <c r="C72" s="409"/>
      <c r="D72" s="110"/>
      <c r="E72" s="110"/>
      <c r="F72" s="110"/>
      <c r="G72" s="110"/>
      <c r="H72" s="110"/>
      <c r="I72" s="110"/>
    </row>
    <row r="73" spans="1:9" ht="11.25" customHeight="1" x14ac:dyDescent="0.25">
      <c r="A73" s="395" t="s">
        <v>269</v>
      </c>
      <c r="B73" s="396"/>
      <c r="C73" s="400"/>
      <c r="D73" s="220">
        <f>+D70+D68+D43</f>
        <v>36573000</v>
      </c>
      <c r="E73" s="220">
        <f t="shared" ref="E73:I73" si="10">+E70+E68+E43</f>
        <v>9173350</v>
      </c>
      <c r="F73" s="220">
        <f t="shared" si="10"/>
        <v>45746350</v>
      </c>
      <c r="G73" s="220">
        <f t="shared" si="10"/>
        <v>45523069</v>
      </c>
      <c r="H73" s="220">
        <f t="shared" si="10"/>
        <v>45523069</v>
      </c>
      <c r="I73" s="220">
        <f t="shared" si="10"/>
        <v>8950069</v>
      </c>
    </row>
    <row r="74" spans="1:9" ht="8.25" customHeight="1" x14ac:dyDescent="0.25">
      <c r="A74" s="59"/>
      <c r="B74" s="408"/>
      <c r="C74" s="409"/>
      <c r="D74" s="110"/>
      <c r="E74" s="110"/>
      <c r="F74" s="110"/>
      <c r="G74" s="110"/>
      <c r="H74" s="110"/>
      <c r="I74" s="136"/>
    </row>
    <row r="75" spans="1:9" ht="11.25" customHeight="1" x14ac:dyDescent="0.25">
      <c r="A75" s="56"/>
      <c r="B75" s="402" t="s">
        <v>270</v>
      </c>
      <c r="C75" s="400"/>
      <c r="D75" s="110"/>
      <c r="E75" s="110"/>
      <c r="F75" s="110"/>
      <c r="G75" s="110"/>
      <c r="H75" s="110"/>
      <c r="I75" s="110"/>
    </row>
    <row r="76" spans="1:9" ht="11.25" customHeight="1" x14ac:dyDescent="0.25">
      <c r="A76" s="56"/>
      <c r="B76" s="410" t="s">
        <v>271</v>
      </c>
      <c r="C76" s="411"/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0">
        <v>0</v>
      </c>
    </row>
    <row r="77" spans="1:9" ht="11.25" customHeight="1" x14ac:dyDescent="0.25">
      <c r="A77" s="56"/>
      <c r="B77" s="410" t="s">
        <v>272</v>
      </c>
      <c r="C77" s="411"/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0">
        <v>0</v>
      </c>
    </row>
    <row r="78" spans="1:9" ht="11.25" customHeight="1" x14ac:dyDescent="0.25">
      <c r="A78" s="56"/>
      <c r="B78" s="402" t="s">
        <v>273</v>
      </c>
      <c r="C78" s="400"/>
      <c r="D78" s="137">
        <f>D76+D77</f>
        <v>0</v>
      </c>
      <c r="E78" s="137">
        <f t="shared" ref="E78:H78" si="11">E76+E77</f>
        <v>0</v>
      </c>
      <c r="F78" s="137">
        <f t="shared" si="11"/>
        <v>0</v>
      </c>
      <c r="G78" s="137">
        <f t="shared" si="11"/>
        <v>0</v>
      </c>
      <c r="H78" s="137">
        <f t="shared" si="11"/>
        <v>0</v>
      </c>
      <c r="I78" s="404">
        <f>H78-D78</f>
        <v>0</v>
      </c>
    </row>
    <row r="79" spans="1:9" ht="4.5" customHeight="1" thickBot="1" x14ac:dyDescent="0.3">
      <c r="A79" s="62"/>
      <c r="B79" s="406"/>
      <c r="C79" s="407"/>
      <c r="D79" s="138"/>
      <c r="E79" s="139"/>
      <c r="F79" s="139"/>
      <c r="G79" s="139"/>
      <c r="H79" s="139"/>
      <c r="I79" s="405"/>
    </row>
    <row r="80" spans="1:9" ht="4.5" customHeight="1" x14ac:dyDescent="0.25">
      <c r="A80" s="259"/>
      <c r="B80" s="259"/>
      <c r="C80" s="259"/>
      <c r="D80" s="260"/>
      <c r="E80" s="260"/>
      <c r="F80" s="260"/>
      <c r="G80" s="260"/>
      <c r="H80" s="260"/>
      <c r="I80" s="261"/>
    </row>
    <row r="81" spans="1:9" ht="4.5" customHeight="1" x14ac:dyDescent="0.25">
      <c r="A81" s="259"/>
      <c r="B81" s="259"/>
      <c r="C81" s="259"/>
      <c r="D81" s="260"/>
      <c r="E81" s="260"/>
      <c r="F81" s="260"/>
      <c r="G81" s="260"/>
      <c r="H81" s="260"/>
      <c r="I81" s="261"/>
    </row>
    <row r="82" spans="1:9" x14ac:dyDescent="0.25">
      <c r="C82" t="s">
        <v>556</v>
      </c>
      <c r="F82" t="s">
        <v>577</v>
      </c>
    </row>
    <row r="83" spans="1:9" ht="9.75" customHeight="1" x14ac:dyDescent="0.25">
      <c r="C83" s="229" t="s">
        <v>542</v>
      </c>
      <c r="D83" s="229"/>
      <c r="E83" s="229"/>
      <c r="F83" s="229" t="s">
        <v>576</v>
      </c>
    </row>
    <row r="84" spans="1:9" ht="9.75" customHeight="1" x14ac:dyDescent="0.25">
      <c r="C84" s="229" t="s">
        <v>543</v>
      </c>
      <c r="D84" s="229"/>
      <c r="E84" s="229"/>
      <c r="F84" s="229" t="s">
        <v>530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21" bottom="0" header="0" footer="0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36" zoomScale="145" zoomScaleNormal="145" workbookViewId="0">
      <selection activeCell="F37" sqref="F37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421" t="s">
        <v>411</v>
      </c>
      <c r="B1" s="422"/>
      <c r="C1" s="422"/>
      <c r="D1" s="422"/>
      <c r="E1" s="422"/>
      <c r="F1" s="422"/>
      <c r="G1" s="422"/>
      <c r="H1" s="423"/>
    </row>
    <row r="2" spans="1:8" ht="12" customHeight="1" x14ac:dyDescent="0.25">
      <c r="A2" s="428" t="s">
        <v>274</v>
      </c>
      <c r="B2" s="429"/>
      <c r="C2" s="429"/>
      <c r="D2" s="429"/>
      <c r="E2" s="429"/>
      <c r="F2" s="429"/>
      <c r="G2" s="429"/>
      <c r="H2" s="430"/>
    </row>
    <row r="3" spans="1:8" ht="12" customHeight="1" x14ac:dyDescent="0.25">
      <c r="A3" s="428" t="s">
        <v>275</v>
      </c>
      <c r="B3" s="429"/>
      <c r="C3" s="429"/>
      <c r="D3" s="429"/>
      <c r="E3" s="429"/>
      <c r="F3" s="429"/>
      <c r="G3" s="429"/>
      <c r="H3" s="430"/>
    </row>
    <row r="4" spans="1:8" ht="10.5" customHeight="1" x14ac:dyDescent="0.25">
      <c r="A4" s="428" t="s">
        <v>589</v>
      </c>
      <c r="B4" s="429"/>
      <c r="C4" s="429"/>
      <c r="D4" s="429"/>
      <c r="E4" s="429"/>
      <c r="F4" s="429"/>
      <c r="G4" s="429"/>
      <c r="H4" s="430"/>
    </row>
    <row r="5" spans="1:8" ht="9.75" customHeight="1" thickBot="1" x14ac:dyDescent="0.3">
      <c r="A5" s="431" t="s">
        <v>1</v>
      </c>
      <c r="B5" s="432"/>
      <c r="C5" s="432"/>
      <c r="D5" s="432"/>
      <c r="E5" s="432"/>
      <c r="F5" s="432"/>
      <c r="G5" s="432"/>
      <c r="H5" s="433"/>
    </row>
    <row r="6" spans="1:8" ht="15.75" thickBot="1" x14ac:dyDescent="0.3">
      <c r="A6" s="434" t="s">
        <v>565</v>
      </c>
      <c r="B6" s="435"/>
      <c r="C6" s="438" t="s">
        <v>276</v>
      </c>
      <c r="D6" s="439"/>
      <c r="E6" s="439"/>
      <c r="F6" s="439"/>
      <c r="G6" s="440"/>
      <c r="H6" s="424" t="s">
        <v>533</v>
      </c>
    </row>
    <row r="7" spans="1:8" ht="23.25" customHeight="1" thickBot="1" x14ac:dyDescent="0.3">
      <c r="A7" s="436"/>
      <c r="B7" s="437"/>
      <c r="C7" s="244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425"/>
    </row>
    <row r="8" spans="1:8" ht="7.5" customHeight="1" x14ac:dyDescent="0.25">
      <c r="A8" s="419" t="s">
        <v>279</v>
      </c>
      <c r="B8" s="420"/>
      <c r="C8" s="230">
        <f>C9+C17+C27+C37+C47+C57+C61+C70+C74</f>
        <v>36573000</v>
      </c>
      <c r="D8" s="275">
        <f t="shared" ref="D8:H8" si="0">D9+D17+D27+D37+D47+D57+D61+D70+D74</f>
        <v>9173350</v>
      </c>
      <c r="E8" s="230">
        <f>E9+E17+E27+E37+E47+E57+E61+E70+E74</f>
        <v>45746350</v>
      </c>
      <c r="F8" s="230">
        <f>F9+F17+F27+F37+F47+F57+F61+F70+F74</f>
        <v>43401929</v>
      </c>
      <c r="G8" s="230">
        <f t="shared" si="0"/>
        <v>43401929</v>
      </c>
      <c r="H8" s="230">
        <f t="shared" si="0"/>
        <v>2344421</v>
      </c>
    </row>
    <row r="9" spans="1:8" ht="9" customHeight="1" x14ac:dyDescent="0.25">
      <c r="A9" s="412" t="s">
        <v>280</v>
      </c>
      <c r="B9" s="413"/>
      <c r="C9" s="231">
        <f>C10+C11+C12+C13+C14+C15+C16</f>
        <v>21802756</v>
      </c>
      <c r="D9" s="118">
        <f t="shared" ref="D9:H9" si="1">D10+D11+D12+D13+D14+D15+D16</f>
        <v>0</v>
      </c>
      <c r="E9" s="231">
        <f t="shared" si="1"/>
        <v>21802756</v>
      </c>
      <c r="F9" s="231">
        <f t="shared" si="1"/>
        <v>21090020</v>
      </c>
      <c r="G9" s="231">
        <f t="shared" si="1"/>
        <v>21090020</v>
      </c>
      <c r="H9" s="231">
        <f t="shared" si="1"/>
        <v>712736</v>
      </c>
    </row>
    <row r="10" spans="1:8" ht="9" customHeight="1" x14ac:dyDescent="0.25">
      <c r="A10" s="68"/>
      <c r="B10" s="67" t="s">
        <v>281</v>
      </c>
      <c r="C10" s="231">
        <v>4230720</v>
      </c>
      <c r="D10" s="118">
        <v>0</v>
      </c>
      <c r="E10" s="233">
        <f t="shared" ref="E10:E16" si="2">+C10-D10</f>
        <v>4230720</v>
      </c>
      <c r="F10" s="232">
        <v>4379526</v>
      </c>
      <c r="G10" s="232">
        <f>+F10</f>
        <v>4379526</v>
      </c>
      <c r="H10" s="232">
        <f>+E10-F10</f>
        <v>-148806</v>
      </c>
    </row>
    <row r="11" spans="1:8" ht="9" customHeight="1" x14ac:dyDescent="0.25">
      <c r="A11" s="68"/>
      <c r="B11" s="67" t="s">
        <v>282</v>
      </c>
      <c r="C11" s="231">
        <v>10394352</v>
      </c>
      <c r="D11" s="118">
        <v>0</v>
      </c>
      <c r="E11" s="233">
        <f t="shared" si="2"/>
        <v>10394352</v>
      </c>
      <c r="F11" s="232">
        <v>10087616</v>
      </c>
      <c r="G11" s="232">
        <f t="shared" ref="G11:G14" si="3">+F11</f>
        <v>10087616</v>
      </c>
      <c r="H11" s="232">
        <f t="shared" ref="H11:H14" si="4">+E11-F11</f>
        <v>306736</v>
      </c>
    </row>
    <row r="12" spans="1:8" ht="9" customHeight="1" x14ac:dyDescent="0.25">
      <c r="A12" s="68"/>
      <c r="B12" s="67" t="s">
        <v>283</v>
      </c>
      <c r="C12" s="231">
        <v>919092</v>
      </c>
      <c r="D12" s="118">
        <v>0</v>
      </c>
      <c r="E12" s="233">
        <f t="shared" si="2"/>
        <v>919092</v>
      </c>
      <c r="F12" s="232">
        <v>1081626</v>
      </c>
      <c r="G12" s="232">
        <f t="shared" si="3"/>
        <v>1081626</v>
      </c>
      <c r="H12" s="232">
        <f t="shared" si="4"/>
        <v>-162534</v>
      </c>
    </row>
    <row r="13" spans="1:8" ht="9" customHeight="1" x14ac:dyDescent="0.25">
      <c r="A13" s="68"/>
      <c r="B13" s="67" t="s">
        <v>284</v>
      </c>
      <c r="C13" s="231">
        <v>582996</v>
      </c>
      <c r="D13" s="118">
        <v>0</v>
      </c>
      <c r="E13" s="233">
        <f t="shared" si="2"/>
        <v>582996</v>
      </c>
      <c r="F13" s="232">
        <v>838748</v>
      </c>
      <c r="G13" s="232">
        <f t="shared" si="3"/>
        <v>838748</v>
      </c>
      <c r="H13" s="232">
        <f t="shared" si="4"/>
        <v>-255752</v>
      </c>
    </row>
    <row r="14" spans="1:8" ht="9" customHeight="1" x14ac:dyDescent="0.25">
      <c r="A14" s="68"/>
      <c r="B14" s="67" t="s">
        <v>285</v>
      </c>
      <c r="C14" s="231">
        <v>5675596</v>
      </c>
      <c r="D14" s="118">
        <v>0</v>
      </c>
      <c r="E14" s="233">
        <f t="shared" si="2"/>
        <v>5675596</v>
      </c>
      <c r="F14" s="232">
        <v>4702504</v>
      </c>
      <c r="G14" s="232">
        <f t="shared" si="3"/>
        <v>4702504</v>
      </c>
      <c r="H14" s="232">
        <f t="shared" si="4"/>
        <v>973092</v>
      </c>
    </row>
    <row r="15" spans="1:8" ht="9" customHeight="1" x14ac:dyDescent="0.25">
      <c r="A15" s="68"/>
      <c r="B15" s="67" t="s">
        <v>286</v>
      </c>
      <c r="C15" s="118">
        <v>0</v>
      </c>
      <c r="D15" s="119">
        <v>0</v>
      </c>
      <c r="E15" s="119">
        <f t="shared" si="2"/>
        <v>0</v>
      </c>
      <c r="F15" s="119">
        <v>0</v>
      </c>
      <c r="G15" s="119">
        <v>0</v>
      </c>
      <c r="H15" s="119">
        <v>0</v>
      </c>
    </row>
    <row r="16" spans="1:8" ht="9" customHeight="1" x14ac:dyDescent="0.25">
      <c r="A16" s="68"/>
      <c r="B16" s="67" t="s">
        <v>287</v>
      </c>
      <c r="C16" s="118">
        <v>0</v>
      </c>
      <c r="D16" s="119">
        <v>0</v>
      </c>
      <c r="E16" s="119">
        <f t="shared" si="2"/>
        <v>0</v>
      </c>
      <c r="F16" s="119">
        <v>0</v>
      </c>
      <c r="G16" s="119">
        <v>0</v>
      </c>
      <c r="H16" s="119">
        <v>0</v>
      </c>
    </row>
    <row r="17" spans="1:8" ht="9" customHeight="1" x14ac:dyDescent="0.25">
      <c r="A17" s="412" t="s">
        <v>288</v>
      </c>
      <c r="B17" s="413"/>
      <c r="C17" s="231">
        <f>C18+C19+C20+C21+C22+C23+C24+C25+C26</f>
        <v>2410005</v>
      </c>
      <c r="D17" s="231">
        <f t="shared" ref="D17:G17" si="5">D18+D19+D20+D21+D22+D23+D24+D25+D26</f>
        <v>-176996</v>
      </c>
      <c r="E17" s="231">
        <f t="shared" si="5"/>
        <v>2233009</v>
      </c>
      <c r="F17" s="231">
        <f t="shared" si="5"/>
        <v>1957702</v>
      </c>
      <c r="G17" s="231">
        <f t="shared" si="5"/>
        <v>1957702</v>
      </c>
      <c r="H17" s="231">
        <f>E17-F17</f>
        <v>275307</v>
      </c>
    </row>
    <row r="18" spans="1:8" ht="9" customHeight="1" x14ac:dyDescent="0.25">
      <c r="A18" s="68"/>
      <c r="B18" s="67" t="s">
        <v>289</v>
      </c>
      <c r="C18" s="231">
        <v>1185729</v>
      </c>
      <c r="D18" s="231">
        <v>19154</v>
      </c>
      <c r="E18" s="231">
        <f>+C18+D18</f>
        <v>1204883</v>
      </c>
      <c r="F18" s="231">
        <v>1476788</v>
      </c>
      <c r="G18" s="231">
        <f>+F18</f>
        <v>1476788</v>
      </c>
      <c r="H18" s="231">
        <f>+E18-F18</f>
        <v>-271905</v>
      </c>
    </row>
    <row r="19" spans="1:8" ht="9" customHeight="1" x14ac:dyDescent="0.25">
      <c r="A19" s="68"/>
      <c r="B19" s="67" t="s">
        <v>290</v>
      </c>
      <c r="C19" s="231">
        <v>112000</v>
      </c>
      <c r="D19" s="119">
        <v>0</v>
      </c>
      <c r="E19" s="231">
        <f t="shared" ref="E19:E26" si="6">+C19+D19</f>
        <v>112000</v>
      </c>
      <c r="F19" s="272">
        <v>4053</v>
      </c>
      <c r="G19" s="272">
        <f t="shared" ref="G19:G26" si="7">+F19</f>
        <v>4053</v>
      </c>
      <c r="H19" s="231">
        <f t="shared" ref="H19:H26" si="8">+E19-F19</f>
        <v>107947</v>
      </c>
    </row>
    <row r="20" spans="1:8" ht="9" customHeight="1" x14ac:dyDescent="0.25">
      <c r="A20" s="68"/>
      <c r="B20" s="67" t="s">
        <v>291</v>
      </c>
      <c r="C20" s="118">
        <v>0</v>
      </c>
      <c r="D20" s="119">
        <v>0</v>
      </c>
      <c r="E20" s="119">
        <f t="shared" si="6"/>
        <v>0</v>
      </c>
      <c r="F20" s="274">
        <v>0</v>
      </c>
      <c r="G20" s="272">
        <f t="shared" si="7"/>
        <v>0</v>
      </c>
      <c r="H20" s="119">
        <f t="shared" si="8"/>
        <v>0</v>
      </c>
    </row>
    <row r="21" spans="1:8" ht="9" customHeight="1" x14ac:dyDescent="0.25">
      <c r="A21" s="68"/>
      <c r="B21" s="67" t="s">
        <v>292</v>
      </c>
      <c r="C21" s="231">
        <v>250276</v>
      </c>
      <c r="D21" s="272">
        <v>0</v>
      </c>
      <c r="E21" s="231">
        <f t="shared" si="6"/>
        <v>250276</v>
      </c>
      <c r="F21" s="272">
        <v>57148</v>
      </c>
      <c r="G21" s="272">
        <f t="shared" si="7"/>
        <v>57148</v>
      </c>
      <c r="H21" s="231">
        <f t="shared" si="8"/>
        <v>193128</v>
      </c>
    </row>
    <row r="22" spans="1:8" ht="9" customHeight="1" x14ac:dyDescent="0.25">
      <c r="A22" s="68"/>
      <c r="B22" s="67" t="s">
        <v>293</v>
      </c>
      <c r="C22" s="118">
        <v>0</v>
      </c>
      <c r="D22" s="119">
        <v>0</v>
      </c>
      <c r="E22" s="119">
        <f t="shared" si="6"/>
        <v>0</v>
      </c>
      <c r="F22" s="119">
        <v>0</v>
      </c>
      <c r="G22" s="272">
        <f t="shared" si="7"/>
        <v>0</v>
      </c>
      <c r="H22" s="119">
        <f t="shared" si="8"/>
        <v>0</v>
      </c>
    </row>
    <row r="23" spans="1:8" ht="9" customHeight="1" x14ac:dyDescent="0.25">
      <c r="A23" s="68"/>
      <c r="B23" s="67" t="s">
        <v>294</v>
      </c>
      <c r="C23" s="231">
        <v>460000</v>
      </c>
      <c r="D23" s="231">
        <v>3848</v>
      </c>
      <c r="E23" s="231">
        <f t="shared" si="6"/>
        <v>463848</v>
      </c>
      <c r="F23" s="231">
        <v>415109</v>
      </c>
      <c r="G23" s="231">
        <f t="shared" si="7"/>
        <v>415109</v>
      </c>
      <c r="H23" s="231">
        <f t="shared" si="8"/>
        <v>48739</v>
      </c>
    </row>
    <row r="24" spans="1:8" ht="9" customHeight="1" x14ac:dyDescent="0.25">
      <c r="A24" s="68"/>
      <c r="B24" s="67" t="s">
        <v>295</v>
      </c>
      <c r="C24" s="118">
        <v>0</v>
      </c>
      <c r="D24" s="119">
        <v>0</v>
      </c>
      <c r="E24" s="119">
        <f t="shared" si="6"/>
        <v>0</v>
      </c>
      <c r="F24" s="119">
        <v>0</v>
      </c>
      <c r="G24" s="272">
        <f t="shared" si="7"/>
        <v>0</v>
      </c>
      <c r="H24" s="119">
        <f t="shared" si="8"/>
        <v>0</v>
      </c>
    </row>
    <row r="25" spans="1:8" ht="9" customHeight="1" x14ac:dyDescent="0.25">
      <c r="A25" s="68"/>
      <c r="B25" s="67" t="s">
        <v>296</v>
      </c>
      <c r="C25" s="118">
        <v>0</v>
      </c>
      <c r="D25" s="119">
        <v>0</v>
      </c>
      <c r="E25" s="119">
        <f t="shared" si="6"/>
        <v>0</v>
      </c>
      <c r="F25" s="119">
        <v>0</v>
      </c>
      <c r="G25" s="272">
        <f t="shared" si="7"/>
        <v>0</v>
      </c>
      <c r="H25" s="119">
        <f t="shared" si="8"/>
        <v>0</v>
      </c>
    </row>
    <row r="26" spans="1:8" ht="9" customHeight="1" x14ac:dyDescent="0.25">
      <c r="A26" s="68"/>
      <c r="B26" s="67" t="s">
        <v>297</v>
      </c>
      <c r="C26" s="231">
        <v>402000</v>
      </c>
      <c r="D26" s="231">
        <v>-199998</v>
      </c>
      <c r="E26" s="231">
        <f t="shared" si="6"/>
        <v>202002</v>
      </c>
      <c r="F26" s="231">
        <v>4604</v>
      </c>
      <c r="G26" s="231">
        <f t="shared" si="7"/>
        <v>4604</v>
      </c>
      <c r="H26" s="231">
        <f t="shared" si="8"/>
        <v>197398</v>
      </c>
    </row>
    <row r="27" spans="1:8" ht="9" customHeight="1" x14ac:dyDescent="0.25">
      <c r="A27" s="412" t="s">
        <v>298</v>
      </c>
      <c r="B27" s="413"/>
      <c r="C27" s="231">
        <f>C28+C29+C30+C31+C32+C33+C34+C35+C36</f>
        <v>8781203</v>
      </c>
      <c r="D27" s="231">
        <f>D28+D29+D30+D31+D32+D33+D34+D35+D36</f>
        <v>8450346</v>
      </c>
      <c r="E27" s="231">
        <f>E28+E29+E30+E31+E32+E33+E34+E35+E36</f>
        <v>17231549</v>
      </c>
      <c r="F27" s="231">
        <f>F28+F29+F30+F31+F32+F33+F34+F35+F36</f>
        <v>15538504</v>
      </c>
      <c r="G27" s="231">
        <f t="shared" ref="G27:H27" si="9">G28+G29+G30+G31+G32+G33+G34+G35+G36</f>
        <v>15538504</v>
      </c>
      <c r="H27" s="231">
        <f t="shared" si="9"/>
        <v>1693045</v>
      </c>
    </row>
    <row r="28" spans="1:8" ht="9" customHeight="1" x14ac:dyDescent="0.25">
      <c r="A28" s="68"/>
      <c r="B28" s="67" t="s">
        <v>299</v>
      </c>
      <c r="C28" s="231">
        <v>2617200</v>
      </c>
      <c r="D28" s="231">
        <v>-247562</v>
      </c>
      <c r="E28" s="231">
        <f>+C28+D28</f>
        <v>2369638</v>
      </c>
      <c r="F28" s="231">
        <v>1856078</v>
      </c>
      <c r="G28" s="231">
        <f>+F28</f>
        <v>1856078</v>
      </c>
      <c r="H28" s="231">
        <f>+E28-F28</f>
        <v>513560</v>
      </c>
    </row>
    <row r="29" spans="1:8" ht="9" customHeight="1" x14ac:dyDescent="0.25">
      <c r="A29" s="68"/>
      <c r="B29" s="67" t="s">
        <v>300</v>
      </c>
      <c r="C29" s="231">
        <v>84000</v>
      </c>
      <c r="D29" s="272">
        <v>0</v>
      </c>
      <c r="E29" s="231">
        <f t="shared" ref="E29:E36" si="10">+C29+D29</f>
        <v>84000</v>
      </c>
      <c r="F29" s="231">
        <v>60522</v>
      </c>
      <c r="G29" s="231">
        <f t="shared" ref="G29:G36" si="11">+F29</f>
        <v>60522</v>
      </c>
      <c r="H29" s="231">
        <f t="shared" ref="H29:H36" si="12">+E29-F29</f>
        <v>23478</v>
      </c>
    </row>
    <row r="30" spans="1:8" ht="9" customHeight="1" x14ac:dyDescent="0.25">
      <c r="A30" s="68"/>
      <c r="B30" s="67" t="s">
        <v>301</v>
      </c>
      <c r="C30" s="231">
        <v>456000</v>
      </c>
      <c r="D30" s="272">
        <v>0</v>
      </c>
      <c r="E30" s="231">
        <f t="shared" si="10"/>
        <v>456000</v>
      </c>
      <c r="F30" s="231">
        <v>1013508</v>
      </c>
      <c r="G30" s="231">
        <f t="shared" si="11"/>
        <v>1013508</v>
      </c>
      <c r="H30" s="231">
        <f t="shared" si="12"/>
        <v>-557508</v>
      </c>
    </row>
    <row r="31" spans="1:8" ht="9" customHeight="1" x14ac:dyDescent="0.25">
      <c r="A31" s="68"/>
      <c r="B31" s="67" t="s">
        <v>302</v>
      </c>
      <c r="C31" s="231">
        <v>235844</v>
      </c>
      <c r="D31" s="272">
        <v>0</v>
      </c>
      <c r="E31" s="231">
        <f t="shared" si="10"/>
        <v>235844</v>
      </c>
      <c r="F31" s="231">
        <v>193741</v>
      </c>
      <c r="G31" s="231">
        <f t="shared" si="11"/>
        <v>193741</v>
      </c>
      <c r="H31" s="231">
        <f t="shared" si="12"/>
        <v>42103</v>
      </c>
    </row>
    <row r="32" spans="1:8" ht="9" customHeight="1" x14ac:dyDescent="0.25">
      <c r="A32" s="68"/>
      <c r="B32" s="67" t="s">
        <v>303</v>
      </c>
      <c r="C32" s="231">
        <v>2399346</v>
      </c>
      <c r="D32" s="231">
        <v>-628541</v>
      </c>
      <c r="E32" s="231">
        <f t="shared" si="10"/>
        <v>1770805</v>
      </c>
      <c r="F32" s="231">
        <v>870121</v>
      </c>
      <c r="G32" s="231">
        <f t="shared" si="11"/>
        <v>870121</v>
      </c>
      <c r="H32" s="231">
        <f t="shared" si="12"/>
        <v>900684</v>
      </c>
    </row>
    <row r="33" spans="1:9" ht="9" customHeight="1" x14ac:dyDescent="0.25">
      <c r="A33" s="68"/>
      <c r="B33" s="67" t="s">
        <v>304</v>
      </c>
      <c r="C33" s="231">
        <v>235512</v>
      </c>
      <c r="D33" s="231">
        <v>386242</v>
      </c>
      <c r="E33" s="231">
        <f t="shared" si="10"/>
        <v>621754</v>
      </c>
      <c r="F33" s="231">
        <v>486912</v>
      </c>
      <c r="G33" s="231">
        <f t="shared" si="11"/>
        <v>486912</v>
      </c>
      <c r="H33" s="231">
        <f t="shared" si="12"/>
        <v>134842</v>
      </c>
      <c r="I33" s="96"/>
    </row>
    <row r="34" spans="1:9" ht="9" customHeight="1" x14ac:dyDescent="0.25">
      <c r="A34" s="68"/>
      <c r="B34" s="67" t="s">
        <v>305</v>
      </c>
      <c r="C34" s="231">
        <v>646500</v>
      </c>
      <c r="D34" s="231">
        <v>-298990</v>
      </c>
      <c r="E34" s="231">
        <f t="shared" si="10"/>
        <v>347510</v>
      </c>
      <c r="F34" s="231">
        <v>81100</v>
      </c>
      <c r="G34" s="231">
        <f t="shared" si="11"/>
        <v>81100</v>
      </c>
      <c r="H34" s="231">
        <f t="shared" si="12"/>
        <v>266410</v>
      </c>
    </row>
    <row r="35" spans="1:9" ht="9" customHeight="1" x14ac:dyDescent="0.25">
      <c r="A35" s="68"/>
      <c r="B35" s="67" t="s">
        <v>306</v>
      </c>
      <c r="C35" s="231">
        <v>1819101</v>
      </c>
      <c r="D35" s="231">
        <v>9233397</v>
      </c>
      <c r="E35" s="231">
        <f t="shared" si="10"/>
        <v>11052498</v>
      </c>
      <c r="F35" s="231">
        <v>10325106</v>
      </c>
      <c r="G35" s="231">
        <f t="shared" si="11"/>
        <v>10325106</v>
      </c>
      <c r="H35" s="231">
        <f t="shared" si="12"/>
        <v>727392</v>
      </c>
      <c r="I35" s="96"/>
    </row>
    <row r="36" spans="1:9" ht="9" customHeight="1" x14ac:dyDescent="0.25">
      <c r="A36" s="68"/>
      <c r="B36" s="67" t="s">
        <v>307</v>
      </c>
      <c r="C36" s="231">
        <v>287700</v>
      </c>
      <c r="D36" s="231">
        <v>5800</v>
      </c>
      <c r="E36" s="231">
        <f t="shared" si="10"/>
        <v>293500</v>
      </c>
      <c r="F36" s="231">
        <f>609722+41694</f>
        <v>651416</v>
      </c>
      <c r="G36" s="231">
        <f t="shared" si="11"/>
        <v>651416</v>
      </c>
      <c r="H36" s="231">
        <f t="shared" si="12"/>
        <v>-357916</v>
      </c>
    </row>
    <row r="37" spans="1:9" ht="9" customHeight="1" x14ac:dyDescent="0.25">
      <c r="A37" s="412" t="s">
        <v>308</v>
      </c>
      <c r="B37" s="413"/>
      <c r="C37" s="231">
        <f>C38+C39+C40+C41+C42+C43+C44+C45+C46</f>
        <v>3579036</v>
      </c>
      <c r="D37" s="231">
        <f t="shared" ref="D37:G37" si="13">D38+D39+D40+D41+D42+D43+D44+D45+D46</f>
        <v>900000</v>
      </c>
      <c r="E37" s="231">
        <f t="shared" si="13"/>
        <v>4479036</v>
      </c>
      <c r="F37" s="231">
        <f t="shared" si="13"/>
        <v>4815703</v>
      </c>
      <c r="G37" s="231">
        <f t="shared" si="13"/>
        <v>4815703</v>
      </c>
      <c r="H37" s="231">
        <f>E37-F37</f>
        <v>-336667</v>
      </c>
    </row>
    <row r="38" spans="1:9" ht="9" customHeight="1" x14ac:dyDescent="0.25">
      <c r="A38" s="68"/>
      <c r="B38" s="67" t="s">
        <v>309</v>
      </c>
      <c r="C38" s="231">
        <v>3579036</v>
      </c>
      <c r="D38" s="232">
        <v>900000</v>
      </c>
      <c r="E38" s="231">
        <f>+C38+D38</f>
        <v>4479036</v>
      </c>
      <c r="F38" s="231">
        <v>4815703</v>
      </c>
      <c r="G38" s="231">
        <f>+F38</f>
        <v>4815703</v>
      </c>
      <c r="H38" s="231">
        <f>+E38-F38</f>
        <v>-336667</v>
      </c>
    </row>
    <row r="39" spans="1:9" ht="9" customHeight="1" x14ac:dyDescent="0.25">
      <c r="A39" s="68"/>
      <c r="B39" s="67" t="s">
        <v>310</v>
      </c>
      <c r="C39" s="118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f>+E39-F39</f>
        <v>0</v>
      </c>
    </row>
    <row r="40" spans="1:9" ht="9" customHeight="1" x14ac:dyDescent="0.25">
      <c r="A40" s="68"/>
      <c r="B40" s="67" t="s">
        <v>311</v>
      </c>
      <c r="C40" s="118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</row>
    <row r="41" spans="1:9" ht="9" customHeight="1" x14ac:dyDescent="0.25">
      <c r="A41" s="68"/>
      <c r="B41" s="67" t="s">
        <v>312</v>
      </c>
      <c r="C41" s="118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</row>
    <row r="42" spans="1:9" ht="9" customHeight="1" x14ac:dyDescent="0.25">
      <c r="A42" s="68"/>
      <c r="B42" s="67" t="s">
        <v>313</v>
      </c>
      <c r="C42" s="118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</row>
    <row r="43" spans="1:9" ht="9" customHeight="1" x14ac:dyDescent="0.25">
      <c r="A43" s="68"/>
      <c r="B43" s="67" t="s">
        <v>314</v>
      </c>
      <c r="C43" s="118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</row>
    <row r="44" spans="1:9" ht="9" customHeight="1" x14ac:dyDescent="0.25">
      <c r="A44" s="68"/>
      <c r="B44" s="67" t="s">
        <v>315</v>
      </c>
      <c r="C44" s="118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</row>
    <row r="45" spans="1:9" ht="9" customHeight="1" x14ac:dyDescent="0.25">
      <c r="A45" s="68"/>
      <c r="B45" s="67" t="s">
        <v>316</v>
      </c>
      <c r="C45" s="118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</row>
    <row r="46" spans="1:9" ht="9" customHeight="1" x14ac:dyDescent="0.25">
      <c r="A46" s="68"/>
      <c r="B46" s="67" t="s">
        <v>317</v>
      </c>
      <c r="C46" s="118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</row>
    <row r="47" spans="1:9" ht="9" customHeight="1" x14ac:dyDescent="0.25">
      <c r="A47" s="412" t="s">
        <v>318</v>
      </c>
      <c r="B47" s="413"/>
      <c r="C47" s="118">
        <f>C48+C49+C50+C51+C52+C53+C54+C55+C56</f>
        <v>0</v>
      </c>
      <c r="D47" s="118">
        <f t="shared" ref="D47:G47" si="14">D48+D49+D50+D51+D52+D53+D54+D55+D56</f>
        <v>0</v>
      </c>
      <c r="E47" s="118">
        <f t="shared" si="14"/>
        <v>0</v>
      </c>
      <c r="F47" s="118">
        <f t="shared" si="14"/>
        <v>0</v>
      </c>
      <c r="G47" s="118">
        <f t="shared" si="14"/>
        <v>0</v>
      </c>
      <c r="H47" s="119">
        <f>E47-F47</f>
        <v>0</v>
      </c>
    </row>
    <row r="48" spans="1:9" ht="9" customHeight="1" x14ac:dyDescent="0.25">
      <c r="A48" s="68"/>
      <c r="B48" s="67" t="s">
        <v>319</v>
      </c>
      <c r="C48" s="118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</row>
    <row r="49" spans="1:8" ht="9" customHeight="1" x14ac:dyDescent="0.25">
      <c r="A49" s="68"/>
      <c r="B49" s="67" t="s">
        <v>320</v>
      </c>
      <c r="C49" s="118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</row>
    <row r="50" spans="1:8" ht="9" customHeight="1" x14ac:dyDescent="0.25">
      <c r="A50" s="68"/>
      <c r="B50" s="67" t="s">
        <v>321</v>
      </c>
      <c r="C50" s="118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</row>
    <row r="51" spans="1:8" ht="9" customHeight="1" x14ac:dyDescent="0.25">
      <c r="A51" s="68"/>
      <c r="B51" s="67" t="s">
        <v>322</v>
      </c>
      <c r="C51" s="118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</row>
    <row r="52" spans="1:8" ht="9" customHeight="1" x14ac:dyDescent="0.25">
      <c r="A52" s="68"/>
      <c r="B52" s="67" t="s">
        <v>323</v>
      </c>
      <c r="C52" s="118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</row>
    <row r="53" spans="1:8" ht="9" customHeight="1" x14ac:dyDescent="0.25">
      <c r="A53" s="68"/>
      <c r="B53" s="67" t="s">
        <v>324</v>
      </c>
      <c r="C53" s="118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</row>
    <row r="54" spans="1:8" ht="9" customHeight="1" x14ac:dyDescent="0.25">
      <c r="A54" s="68"/>
      <c r="B54" s="67" t="s">
        <v>325</v>
      </c>
      <c r="C54" s="118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</row>
    <row r="55" spans="1:8" ht="9" customHeight="1" x14ac:dyDescent="0.25">
      <c r="A55" s="68"/>
      <c r="B55" s="67" t="s">
        <v>326</v>
      </c>
      <c r="C55" s="118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</row>
    <row r="56" spans="1:8" ht="9" customHeight="1" x14ac:dyDescent="0.25">
      <c r="A56" s="68"/>
      <c r="B56" s="67" t="s">
        <v>327</v>
      </c>
      <c r="C56" s="118">
        <v>0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</row>
    <row r="57" spans="1:8" ht="9" customHeight="1" x14ac:dyDescent="0.25">
      <c r="A57" s="412" t="s">
        <v>328</v>
      </c>
      <c r="B57" s="413"/>
      <c r="C57" s="118">
        <f>C58+C59+C60</f>
        <v>0</v>
      </c>
      <c r="D57" s="118">
        <f t="shared" ref="D57:G57" si="15">D58+D59+D60</f>
        <v>0</v>
      </c>
      <c r="E57" s="118">
        <f t="shared" si="15"/>
        <v>0</v>
      </c>
      <c r="F57" s="118">
        <f t="shared" si="15"/>
        <v>0</v>
      </c>
      <c r="G57" s="118">
        <f t="shared" si="15"/>
        <v>0</v>
      </c>
      <c r="H57" s="119">
        <f>E57-F57</f>
        <v>0</v>
      </c>
    </row>
    <row r="58" spans="1:8" ht="9" customHeight="1" x14ac:dyDescent="0.25">
      <c r="A58" s="68"/>
      <c r="B58" s="67" t="s">
        <v>329</v>
      </c>
      <c r="C58" s="118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</row>
    <row r="59" spans="1:8" ht="9" customHeight="1" x14ac:dyDescent="0.25">
      <c r="A59" s="68"/>
      <c r="B59" s="67" t="s">
        <v>330</v>
      </c>
      <c r="C59" s="118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</row>
    <row r="60" spans="1:8" ht="9" customHeight="1" x14ac:dyDescent="0.25">
      <c r="A60" s="68"/>
      <c r="B60" s="67" t="s">
        <v>331</v>
      </c>
      <c r="C60" s="118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</row>
    <row r="61" spans="1:8" ht="9" customHeight="1" x14ac:dyDescent="0.25">
      <c r="A61" s="412" t="s">
        <v>332</v>
      </c>
      <c r="B61" s="413"/>
      <c r="C61" s="118">
        <f t="shared" ref="C61:G61" si="16">C62+C63+C64+C65+C66+C67+C68+C69</f>
        <v>0</v>
      </c>
      <c r="D61" s="118">
        <f t="shared" si="16"/>
        <v>0</v>
      </c>
      <c r="E61" s="118">
        <f t="shared" si="16"/>
        <v>0</v>
      </c>
      <c r="F61" s="118">
        <f t="shared" si="16"/>
        <v>0</v>
      </c>
      <c r="G61" s="118">
        <f t="shared" si="16"/>
        <v>0</v>
      </c>
      <c r="H61" s="119">
        <f>E61-F61</f>
        <v>0</v>
      </c>
    </row>
    <row r="62" spans="1:8" ht="9" customHeight="1" x14ac:dyDescent="0.25">
      <c r="A62" s="68"/>
      <c r="B62" s="67" t="s">
        <v>333</v>
      </c>
      <c r="C62" s="118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</row>
    <row r="63" spans="1:8" ht="9" customHeight="1" x14ac:dyDescent="0.25">
      <c r="A63" s="68"/>
      <c r="B63" s="67" t="s">
        <v>334</v>
      </c>
      <c r="C63" s="118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</row>
    <row r="64" spans="1:8" ht="9" customHeight="1" x14ac:dyDescent="0.25">
      <c r="A64" s="68"/>
      <c r="B64" s="67" t="s">
        <v>335</v>
      </c>
      <c r="C64" s="118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</row>
    <row r="65" spans="1:8" ht="9" customHeight="1" x14ac:dyDescent="0.25">
      <c r="A65" s="68"/>
      <c r="B65" s="67" t="s">
        <v>336</v>
      </c>
      <c r="C65" s="118">
        <v>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</row>
    <row r="66" spans="1:8" ht="9" customHeight="1" x14ac:dyDescent="0.25">
      <c r="A66" s="68"/>
      <c r="B66" s="67" t="s">
        <v>337</v>
      </c>
      <c r="C66" s="118">
        <v>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</row>
    <row r="67" spans="1:8" ht="9" customHeight="1" x14ac:dyDescent="0.25">
      <c r="A67" s="68"/>
      <c r="B67" s="67" t="s">
        <v>338</v>
      </c>
      <c r="C67" s="118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</row>
    <row r="68" spans="1:8" ht="9" customHeight="1" x14ac:dyDescent="0.25">
      <c r="A68" s="68"/>
      <c r="B68" s="67" t="s">
        <v>339</v>
      </c>
      <c r="C68" s="118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</row>
    <row r="69" spans="1:8" ht="9" customHeight="1" x14ac:dyDescent="0.25">
      <c r="A69" s="68"/>
      <c r="B69" s="67" t="s">
        <v>340</v>
      </c>
      <c r="C69" s="118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</row>
    <row r="70" spans="1:8" ht="9" customHeight="1" x14ac:dyDescent="0.25">
      <c r="A70" s="412" t="s">
        <v>341</v>
      </c>
      <c r="B70" s="413"/>
      <c r="C70" s="118">
        <f>C71+C72+C73</f>
        <v>0</v>
      </c>
      <c r="D70" s="118">
        <f t="shared" ref="D70:G70" si="17">D71+D72+D73</f>
        <v>0</v>
      </c>
      <c r="E70" s="118">
        <f t="shared" si="17"/>
        <v>0</v>
      </c>
      <c r="F70" s="118">
        <f t="shared" si="17"/>
        <v>0</v>
      </c>
      <c r="G70" s="118">
        <f t="shared" si="17"/>
        <v>0</v>
      </c>
      <c r="H70" s="119">
        <f>E70-F70</f>
        <v>0</v>
      </c>
    </row>
    <row r="71" spans="1:8" ht="9" customHeight="1" x14ac:dyDescent="0.25">
      <c r="A71" s="68"/>
      <c r="B71" s="67" t="s">
        <v>342</v>
      </c>
      <c r="C71" s="118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</row>
    <row r="72" spans="1:8" ht="9" customHeight="1" x14ac:dyDescent="0.25">
      <c r="A72" s="68"/>
      <c r="B72" s="67" t="s">
        <v>343</v>
      </c>
      <c r="C72" s="118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</row>
    <row r="73" spans="1:8" ht="9" customHeight="1" x14ac:dyDescent="0.25">
      <c r="A73" s="68"/>
      <c r="B73" s="67" t="s">
        <v>344</v>
      </c>
      <c r="C73" s="118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</row>
    <row r="74" spans="1:8" ht="9" customHeight="1" x14ac:dyDescent="0.25">
      <c r="A74" s="412" t="s">
        <v>345</v>
      </c>
      <c r="B74" s="413"/>
      <c r="C74" s="118">
        <f>C75+C76+C77+C78+C79+C80+C81</f>
        <v>0</v>
      </c>
      <c r="D74" s="118">
        <f t="shared" ref="D74:G74" si="18">D75+D76+D77+D78+D79+D80+D81</f>
        <v>0</v>
      </c>
      <c r="E74" s="118">
        <f t="shared" si="18"/>
        <v>0</v>
      </c>
      <c r="F74" s="118">
        <f t="shared" si="18"/>
        <v>0</v>
      </c>
      <c r="G74" s="118">
        <f t="shared" si="18"/>
        <v>0</v>
      </c>
      <c r="H74" s="119">
        <f>E74-F74</f>
        <v>0</v>
      </c>
    </row>
    <row r="75" spans="1:8" ht="9" customHeight="1" x14ac:dyDescent="0.25">
      <c r="A75" s="68"/>
      <c r="B75" s="67" t="s">
        <v>346</v>
      </c>
      <c r="C75" s="118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</row>
    <row r="76" spans="1:8" ht="9" customHeight="1" x14ac:dyDescent="0.25">
      <c r="A76" s="68"/>
      <c r="B76" s="67" t="s">
        <v>347</v>
      </c>
      <c r="C76" s="118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</row>
    <row r="77" spans="1:8" ht="9" customHeight="1" x14ac:dyDescent="0.25">
      <c r="A77" s="68"/>
      <c r="B77" s="67" t="s">
        <v>348</v>
      </c>
      <c r="C77" s="118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</row>
    <row r="78" spans="1:8" ht="9" customHeight="1" x14ac:dyDescent="0.25">
      <c r="A78" s="68"/>
      <c r="B78" s="67" t="s">
        <v>349</v>
      </c>
      <c r="C78" s="118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</row>
    <row r="79" spans="1:8" ht="9" customHeight="1" x14ac:dyDescent="0.25">
      <c r="A79" s="68"/>
      <c r="B79" s="67" t="s">
        <v>350</v>
      </c>
      <c r="C79" s="118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</row>
    <row r="80" spans="1:8" ht="9" customHeight="1" x14ac:dyDescent="0.25">
      <c r="A80" s="68"/>
      <c r="B80" s="67" t="s">
        <v>351</v>
      </c>
      <c r="C80" s="118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</row>
    <row r="81" spans="1:8" ht="9" customHeight="1" x14ac:dyDescent="0.25">
      <c r="A81" s="68"/>
      <c r="B81" s="67" t="s">
        <v>352</v>
      </c>
      <c r="C81" s="118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</row>
    <row r="82" spans="1:8" ht="9" customHeight="1" thickBot="1" x14ac:dyDescent="0.3">
      <c r="A82" s="426"/>
      <c r="B82" s="427"/>
      <c r="C82" s="120"/>
      <c r="D82" s="121"/>
      <c r="E82" s="121"/>
      <c r="F82" s="121"/>
      <c r="G82" s="121"/>
      <c r="H82" s="121"/>
    </row>
    <row r="83" spans="1:8" ht="9" customHeight="1" thickBot="1" x14ac:dyDescent="0.3">
      <c r="A83" s="12"/>
      <c r="C83" s="122"/>
      <c r="D83" s="122"/>
      <c r="E83" s="122"/>
      <c r="F83" s="122"/>
      <c r="G83" s="122"/>
      <c r="H83" s="122"/>
    </row>
    <row r="84" spans="1:8" ht="9" customHeight="1" x14ac:dyDescent="0.25">
      <c r="A84" s="419"/>
      <c r="B84" s="420"/>
      <c r="C84" s="123"/>
      <c r="D84" s="123"/>
      <c r="E84" s="123"/>
      <c r="F84" s="123"/>
      <c r="G84" s="123"/>
      <c r="H84" s="123"/>
    </row>
    <row r="85" spans="1:8" ht="9" customHeight="1" x14ac:dyDescent="0.25">
      <c r="A85" s="414" t="s">
        <v>353</v>
      </c>
      <c r="B85" s="415"/>
      <c r="C85" s="124">
        <f>C86+C94+C104+C114+C124+C134+C138+C147+C151</f>
        <v>0</v>
      </c>
      <c r="D85" s="271">
        <f t="shared" ref="D85:G85" si="19">D86+D94+D104+D114+D124+D134+D138+D147+D151</f>
        <v>0</v>
      </c>
      <c r="E85" s="234">
        <f t="shared" si="19"/>
        <v>0</v>
      </c>
      <c r="F85" s="271">
        <f t="shared" si="19"/>
        <v>0</v>
      </c>
      <c r="G85" s="271">
        <f t="shared" si="19"/>
        <v>0</v>
      </c>
      <c r="H85" s="234">
        <f>E85-F85</f>
        <v>0</v>
      </c>
    </row>
    <row r="86" spans="1:8" ht="9" customHeight="1" x14ac:dyDescent="0.25">
      <c r="A86" s="416" t="s">
        <v>280</v>
      </c>
      <c r="B86" s="417"/>
      <c r="C86" s="118">
        <f>C87+C88+C89+C90+C91+C92+C93</f>
        <v>0</v>
      </c>
      <c r="D86" s="118">
        <f t="shared" ref="D86:G86" si="20">D87+D88+D89+D90+D91+D92+D93</f>
        <v>0</v>
      </c>
      <c r="E86" s="118">
        <f t="shared" si="20"/>
        <v>0</v>
      </c>
      <c r="F86" s="118">
        <f t="shared" si="20"/>
        <v>0</v>
      </c>
      <c r="G86" s="118">
        <f t="shared" si="20"/>
        <v>0</v>
      </c>
      <c r="H86" s="119">
        <f>E86-F86</f>
        <v>0</v>
      </c>
    </row>
    <row r="87" spans="1:8" ht="9" customHeight="1" x14ac:dyDescent="0.25">
      <c r="A87" s="68"/>
      <c r="B87" s="67" t="s">
        <v>281</v>
      </c>
      <c r="C87" s="118">
        <v>0</v>
      </c>
      <c r="D87" s="118">
        <v>0</v>
      </c>
      <c r="E87" s="118">
        <v>0</v>
      </c>
      <c r="F87" s="118">
        <v>0</v>
      </c>
      <c r="G87" s="118">
        <v>0</v>
      </c>
      <c r="H87" s="118">
        <v>0</v>
      </c>
    </row>
    <row r="88" spans="1:8" ht="9" customHeight="1" x14ac:dyDescent="0.25">
      <c r="A88" s="68"/>
      <c r="B88" s="67" t="s">
        <v>282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</row>
    <row r="89" spans="1:8" ht="9" customHeight="1" x14ac:dyDescent="0.25">
      <c r="A89" s="68"/>
      <c r="B89" s="67" t="s">
        <v>283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</row>
    <row r="90" spans="1:8" ht="9" customHeight="1" x14ac:dyDescent="0.25">
      <c r="A90" s="68"/>
      <c r="B90" s="67" t="s">
        <v>284</v>
      </c>
      <c r="C90" s="118"/>
      <c r="D90" s="118">
        <v>0</v>
      </c>
      <c r="E90" s="118">
        <v>0</v>
      </c>
      <c r="F90" s="118">
        <v>0</v>
      </c>
      <c r="G90" s="118">
        <v>0</v>
      </c>
      <c r="H90" s="118">
        <v>0</v>
      </c>
    </row>
    <row r="91" spans="1:8" ht="9" customHeight="1" x14ac:dyDescent="0.25">
      <c r="A91" s="68"/>
      <c r="B91" s="67" t="s">
        <v>285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8" ht="9" customHeight="1" x14ac:dyDescent="0.25">
      <c r="A92" s="68"/>
      <c r="B92" s="67" t="s">
        <v>286</v>
      </c>
      <c r="C92" s="118">
        <v>0</v>
      </c>
      <c r="D92" s="118">
        <v>0</v>
      </c>
      <c r="E92" s="118">
        <v>0</v>
      </c>
      <c r="F92" s="118">
        <v>0</v>
      </c>
      <c r="G92" s="118">
        <v>0</v>
      </c>
      <c r="H92" s="118">
        <v>0</v>
      </c>
    </row>
    <row r="93" spans="1:8" ht="9" customHeight="1" x14ac:dyDescent="0.25">
      <c r="A93" s="68"/>
      <c r="B93" s="67" t="s">
        <v>287</v>
      </c>
      <c r="C93" s="118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</row>
    <row r="94" spans="1:8" ht="9" customHeight="1" x14ac:dyDescent="0.25">
      <c r="A94" s="416" t="s">
        <v>288</v>
      </c>
      <c r="B94" s="417"/>
      <c r="C94" s="118">
        <f>C95+C96+C97+C98+C99+C100+C101+C102+C103</f>
        <v>0</v>
      </c>
      <c r="D94" s="118">
        <f t="shared" ref="D94:G94" si="21">D95+D96+D97+D98+D99+D100+D101+D102+D103</f>
        <v>0</v>
      </c>
      <c r="E94" s="118">
        <f t="shared" si="21"/>
        <v>0</v>
      </c>
      <c r="F94" s="118">
        <f t="shared" si="21"/>
        <v>0</v>
      </c>
      <c r="G94" s="118">
        <f t="shared" si="21"/>
        <v>0</v>
      </c>
      <c r="H94" s="119">
        <f>E94-F94</f>
        <v>0</v>
      </c>
    </row>
    <row r="95" spans="1:8" ht="9" customHeight="1" x14ac:dyDescent="0.25">
      <c r="A95" s="68"/>
      <c r="B95" s="67" t="s">
        <v>289</v>
      </c>
      <c r="C95" s="118">
        <v>0</v>
      </c>
      <c r="D95" s="118">
        <v>0</v>
      </c>
      <c r="E95" s="118">
        <v>0</v>
      </c>
      <c r="F95" s="118">
        <v>0</v>
      </c>
      <c r="G95" s="118">
        <v>0</v>
      </c>
      <c r="H95" s="118">
        <v>0</v>
      </c>
    </row>
    <row r="96" spans="1:8" ht="9" customHeight="1" x14ac:dyDescent="0.25">
      <c r="A96" s="68"/>
      <c r="B96" s="67" t="s">
        <v>290</v>
      </c>
      <c r="C96" s="118">
        <v>0</v>
      </c>
      <c r="D96" s="118">
        <v>0</v>
      </c>
      <c r="E96" s="118">
        <v>0</v>
      </c>
      <c r="F96" s="118">
        <v>0</v>
      </c>
      <c r="G96" s="118">
        <v>0</v>
      </c>
      <c r="H96" s="118">
        <v>0</v>
      </c>
    </row>
    <row r="97" spans="1:8" ht="9" customHeight="1" x14ac:dyDescent="0.25">
      <c r="A97" s="68"/>
      <c r="B97" s="67" t="s">
        <v>291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</row>
    <row r="98" spans="1:8" ht="9" customHeight="1" x14ac:dyDescent="0.25">
      <c r="A98" s="68"/>
      <c r="B98" s="67" t="s">
        <v>292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</row>
    <row r="99" spans="1:8" ht="9" customHeight="1" x14ac:dyDescent="0.25">
      <c r="A99" s="68"/>
      <c r="B99" s="67" t="s">
        <v>293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</row>
    <row r="100" spans="1:8" ht="9" customHeight="1" x14ac:dyDescent="0.25">
      <c r="A100" s="68"/>
      <c r="B100" s="67" t="s">
        <v>294</v>
      </c>
      <c r="C100" s="118">
        <v>0</v>
      </c>
      <c r="D100" s="118">
        <v>0</v>
      </c>
      <c r="E100" s="118">
        <v>0</v>
      </c>
      <c r="F100" s="118">
        <v>0</v>
      </c>
      <c r="G100" s="118">
        <v>0</v>
      </c>
      <c r="H100" s="118">
        <v>0</v>
      </c>
    </row>
    <row r="101" spans="1:8" ht="9" customHeight="1" x14ac:dyDescent="0.25">
      <c r="A101" s="68"/>
      <c r="B101" s="67" t="s">
        <v>295</v>
      </c>
      <c r="C101" s="118"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</row>
    <row r="102" spans="1:8" ht="9" customHeight="1" x14ac:dyDescent="0.25">
      <c r="A102" s="68"/>
      <c r="B102" s="67" t="s">
        <v>296</v>
      </c>
      <c r="C102" s="118"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</row>
    <row r="103" spans="1:8" ht="9" customHeight="1" x14ac:dyDescent="0.25">
      <c r="A103" s="68"/>
      <c r="B103" s="67" t="s">
        <v>297</v>
      </c>
      <c r="C103" s="118">
        <v>0</v>
      </c>
      <c r="D103" s="118">
        <v>0</v>
      </c>
      <c r="E103" s="118">
        <v>0</v>
      </c>
      <c r="F103" s="118">
        <v>0</v>
      </c>
      <c r="G103" s="118">
        <v>0</v>
      </c>
      <c r="H103" s="118">
        <v>0</v>
      </c>
    </row>
    <row r="104" spans="1:8" ht="9" customHeight="1" x14ac:dyDescent="0.25">
      <c r="A104" s="416" t="s">
        <v>298</v>
      </c>
      <c r="B104" s="417"/>
      <c r="C104" s="118">
        <f t="shared" ref="C104:G104" si="22">C105+C106+C107+C108+C109+C110+C111+C112+C113</f>
        <v>0</v>
      </c>
      <c r="D104" s="272">
        <v>0</v>
      </c>
      <c r="E104" s="118">
        <v>0</v>
      </c>
      <c r="F104" s="272">
        <v>0</v>
      </c>
      <c r="G104" s="272">
        <f t="shared" si="22"/>
        <v>0</v>
      </c>
      <c r="H104" s="118">
        <v>0</v>
      </c>
    </row>
    <row r="105" spans="1:8" ht="9" customHeight="1" x14ac:dyDescent="0.25">
      <c r="A105" s="68"/>
      <c r="B105" s="67" t="s">
        <v>299</v>
      </c>
      <c r="C105" s="118">
        <v>0</v>
      </c>
      <c r="D105" s="118">
        <v>0</v>
      </c>
      <c r="E105" s="118">
        <f>+C105+D105</f>
        <v>0</v>
      </c>
      <c r="F105" s="118">
        <v>0</v>
      </c>
      <c r="G105" s="118">
        <v>0</v>
      </c>
      <c r="H105" s="118">
        <v>0</v>
      </c>
    </row>
    <row r="106" spans="1:8" ht="9" customHeight="1" x14ac:dyDescent="0.25">
      <c r="A106" s="68"/>
      <c r="B106" s="67" t="s">
        <v>300</v>
      </c>
      <c r="C106" s="118">
        <v>0</v>
      </c>
      <c r="D106" s="118">
        <v>0</v>
      </c>
      <c r="E106" s="118">
        <f t="shared" ref="E106:E113" si="23">+C106+D106</f>
        <v>0</v>
      </c>
      <c r="F106" s="118">
        <v>0</v>
      </c>
      <c r="G106" s="118">
        <v>0</v>
      </c>
      <c r="H106" s="118">
        <v>0</v>
      </c>
    </row>
    <row r="107" spans="1:8" ht="9" customHeight="1" x14ac:dyDescent="0.25">
      <c r="A107" s="68"/>
      <c r="B107" s="67" t="s">
        <v>301</v>
      </c>
      <c r="C107" s="118">
        <v>0</v>
      </c>
      <c r="D107" s="118">
        <v>0</v>
      </c>
      <c r="E107" s="118">
        <f t="shared" si="23"/>
        <v>0</v>
      </c>
      <c r="F107" s="118">
        <v>0</v>
      </c>
      <c r="G107" s="118">
        <v>0</v>
      </c>
      <c r="H107" s="118">
        <v>0</v>
      </c>
    </row>
    <row r="108" spans="1:8" ht="9" customHeight="1" x14ac:dyDescent="0.25">
      <c r="A108" s="68"/>
      <c r="B108" s="67" t="s">
        <v>302</v>
      </c>
      <c r="C108" s="118">
        <v>0</v>
      </c>
      <c r="D108" s="118">
        <v>0</v>
      </c>
      <c r="E108" s="118">
        <f t="shared" si="23"/>
        <v>0</v>
      </c>
      <c r="F108" s="118">
        <v>0</v>
      </c>
      <c r="G108" s="118">
        <v>0</v>
      </c>
      <c r="H108" s="118">
        <v>0</v>
      </c>
    </row>
    <row r="109" spans="1:8" ht="9" customHeight="1" x14ac:dyDescent="0.25">
      <c r="A109" s="68"/>
      <c r="B109" s="67" t="s">
        <v>303</v>
      </c>
      <c r="C109" s="118">
        <v>0</v>
      </c>
      <c r="D109" s="272">
        <v>0</v>
      </c>
      <c r="E109" s="272">
        <f t="shared" si="23"/>
        <v>0</v>
      </c>
      <c r="F109" s="272">
        <v>0</v>
      </c>
      <c r="G109" s="272">
        <f>+F109</f>
        <v>0</v>
      </c>
      <c r="H109" s="273">
        <v>0</v>
      </c>
    </row>
    <row r="110" spans="1:8" ht="9" customHeight="1" x14ac:dyDescent="0.25">
      <c r="A110" s="68"/>
      <c r="B110" s="67" t="s">
        <v>304</v>
      </c>
      <c r="C110" s="118">
        <v>0</v>
      </c>
      <c r="D110" s="118">
        <v>0</v>
      </c>
      <c r="E110" s="118">
        <f t="shared" si="23"/>
        <v>0</v>
      </c>
      <c r="F110" s="118">
        <v>0</v>
      </c>
      <c r="G110" s="118">
        <v>0</v>
      </c>
      <c r="H110" s="118">
        <v>0</v>
      </c>
    </row>
    <row r="111" spans="1:8" ht="9" customHeight="1" x14ac:dyDescent="0.25">
      <c r="A111" s="68"/>
      <c r="B111" s="67" t="s">
        <v>305</v>
      </c>
      <c r="C111" s="118">
        <v>0</v>
      </c>
      <c r="D111" s="118">
        <v>0</v>
      </c>
      <c r="E111" s="118">
        <f t="shared" si="23"/>
        <v>0</v>
      </c>
      <c r="F111" s="118">
        <v>0</v>
      </c>
      <c r="G111" s="118">
        <v>0</v>
      </c>
      <c r="H111" s="118">
        <v>0</v>
      </c>
    </row>
    <row r="112" spans="1:8" ht="9" customHeight="1" x14ac:dyDescent="0.25">
      <c r="A112" s="68"/>
      <c r="B112" s="67" t="s">
        <v>306</v>
      </c>
      <c r="C112" s="118">
        <v>0</v>
      </c>
      <c r="D112" s="118">
        <v>0</v>
      </c>
      <c r="E112" s="118">
        <v>0</v>
      </c>
      <c r="F112" s="272">
        <v>0</v>
      </c>
      <c r="G112" s="272">
        <f>+F112</f>
        <v>0</v>
      </c>
      <c r="H112" s="118">
        <v>0</v>
      </c>
    </row>
    <row r="113" spans="1:8" ht="9" customHeight="1" x14ac:dyDescent="0.25">
      <c r="A113" s="68"/>
      <c r="B113" s="67" t="s">
        <v>307</v>
      </c>
      <c r="C113" s="118">
        <v>0</v>
      </c>
      <c r="D113" s="118">
        <v>0</v>
      </c>
      <c r="E113" s="118">
        <f t="shared" si="23"/>
        <v>0</v>
      </c>
      <c r="F113" s="118">
        <v>0</v>
      </c>
      <c r="G113" s="118">
        <v>0</v>
      </c>
      <c r="H113" s="118">
        <v>0</v>
      </c>
    </row>
    <row r="114" spans="1:8" ht="9" customHeight="1" x14ac:dyDescent="0.25">
      <c r="A114" s="412" t="s">
        <v>308</v>
      </c>
      <c r="B114" s="418"/>
      <c r="C114" s="118">
        <f>C115+C116+C117+C118+C119+C120+C121+C122+C123</f>
        <v>0</v>
      </c>
      <c r="D114" s="118">
        <f t="shared" ref="D114:G114" si="24">D115+D116+D117+D118+D119+D120+D121+D122+D123</f>
        <v>0</v>
      </c>
      <c r="E114" s="118">
        <f t="shared" si="24"/>
        <v>0</v>
      </c>
      <c r="F114" s="118">
        <f t="shared" si="24"/>
        <v>0</v>
      </c>
      <c r="G114" s="118">
        <f t="shared" si="24"/>
        <v>0</v>
      </c>
      <c r="H114" s="119">
        <f>E114-F114</f>
        <v>0</v>
      </c>
    </row>
    <row r="115" spans="1:8" ht="9" customHeight="1" x14ac:dyDescent="0.25">
      <c r="A115" s="68"/>
      <c r="B115" s="67" t="s">
        <v>309</v>
      </c>
      <c r="C115" s="118">
        <v>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</row>
    <row r="116" spans="1:8" ht="9" customHeight="1" x14ac:dyDescent="0.25">
      <c r="A116" s="68"/>
      <c r="B116" s="67" t="s">
        <v>310</v>
      </c>
      <c r="C116" s="118">
        <v>0</v>
      </c>
      <c r="D116" s="118">
        <v>0</v>
      </c>
      <c r="E116" s="118">
        <v>0</v>
      </c>
      <c r="F116" s="118">
        <v>0</v>
      </c>
      <c r="G116" s="118">
        <v>0</v>
      </c>
      <c r="H116" s="118">
        <v>0</v>
      </c>
    </row>
    <row r="117" spans="1:8" ht="9" customHeight="1" x14ac:dyDescent="0.25">
      <c r="A117" s="68"/>
      <c r="B117" s="67" t="s">
        <v>311</v>
      </c>
      <c r="C117" s="118">
        <v>0</v>
      </c>
      <c r="D117" s="118">
        <v>0</v>
      </c>
      <c r="E117" s="118">
        <v>0</v>
      </c>
      <c r="F117" s="118">
        <v>0</v>
      </c>
      <c r="G117" s="118">
        <v>0</v>
      </c>
      <c r="H117" s="118">
        <v>0</v>
      </c>
    </row>
    <row r="118" spans="1:8" ht="9" customHeight="1" x14ac:dyDescent="0.25">
      <c r="A118" s="68"/>
      <c r="B118" s="67" t="s">
        <v>312</v>
      </c>
      <c r="C118" s="118">
        <v>0</v>
      </c>
      <c r="D118" s="118">
        <v>0</v>
      </c>
      <c r="E118" s="118">
        <v>0</v>
      </c>
      <c r="F118" s="118">
        <v>0</v>
      </c>
      <c r="G118" s="118">
        <v>0</v>
      </c>
      <c r="H118" s="118">
        <v>0</v>
      </c>
    </row>
    <row r="119" spans="1:8" ht="9" customHeight="1" x14ac:dyDescent="0.25">
      <c r="A119" s="68"/>
      <c r="B119" s="67" t="s">
        <v>313</v>
      </c>
      <c r="C119" s="118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</row>
    <row r="120" spans="1:8" ht="9" customHeight="1" x14ac:dyDescent="0.25">
      <c r="A120" s="68"/>
      <c r="B120" s="67" t="s">
        <v>314</v>
      </c>
      <c r="C120" s="118">
        <v>0</v>
      </c>
      <c r="D120" s="118">
        <v>0</v>
      </c>
      <c r="E120" s="118">
        <v>0</v>
      </c>
      <c r="F120" s="118">
        <v>0</v>
      </c>
      <c r="G120" s="118">
        <v>0</v>
      </c>
      <c r="H120" s="118">
        <v>0</v>
      </c>
    </row>
    <row r="121" spans="1:8" ht="9" customHeight="1" x14ac:dyDescent="0.25">
      <c r="A121" s="68"/>
      <c r="B121" s="67" t="s">
        <v>315</v>
      </c>
      <c r="C121" s="118">
        <v>0</v>
      </c>
      <c r="D121" s="118">
        <v>0</v>
      </c>
      <c r="E121" s="118">
        <v>0</v>
      </c>
      <c r="F121" s="118">
        <v>0</v>
      </c>
      <c r="G121" s="118">
        <v>0</v>
      </c>
      <c r="H121" s="118">
        <v>0</v>
      </c>
    </row>
    <row r="122" spans="1:8" ht="9" customHeight="1" x14ac:dyDescent="0.25">
      <c r="A122" s="68"/>
      <c r="B122" s="67" t="s">
        <v>316</v>
      </c>
      <c r="C122" s="118">
        <v>0</v>
      </c>
      <c r="D122" s="118">
        <v>0</v>
      </c>
      <c r="E122" s="118">
        <v>0</v>
      </c>
      <c r="F122" s="118">
        <v>0</v>
      </c>
      <c r="G122" s="118">
        <v>0</v>
      </c>
      <c r="H122" s="118">
        <v>0</v>
      </c>
    </row>
    <row r="123" spans="1:8" ht="9" customHeight="1" x14ac:dyDescent="0.25">
      <c r="A123" s="68"/>
      <c r="B123" s="67" t="s">
        <v>317</v>
      </c>
      <c r="C123" s="118">
        <v>0</v>
      </c>
      <c r="D123" s="118">
        <v>0</v>
      </c>
      <c r="E123" s="118">
        <v>0</v>
      </c>
      <c r="F123" s="118">
        <v>0</v>
      </c>
      <c r="G123" s="118">
        <v>0</v>
      </c>
      <c r="H123" s="118">
        <v>0</v>
      </c>
    </row>
    <row r="124" spans="1:8" ht="9" customHeight="1" x14ac:dyDescent="0.25">
      <c r="A124" s="416" t="s">
        <v>318</v>
      </c>
      <c r="B124" s="417"/>
      <c r="C124" s="118">
        <f>C125+C126+C127+C128+C129+C130+C131+C132+C133</f>
        <v>0</v>
      </c>
      <c r="D124" s="118">
        <f t="shared" ref="D124:G124" si="25">D125+D126+D127+D128+D129+D130+D131+D132+D133</f>
        <v>0</v>
      </c>
      <c r="E124" s="118">
        <f t="shared" si="25"/>
        <v>0</v>
      </c>
      <c r="F124" s="118">
        <f t="shared" si="25"/>
        <v>0</v>
      </c>
      <c r="G124" s="118">
        <f t="shared" si="25"/>
        <v>0</v>
      </c>
      <c r="H124" s="119">
        <f>E124-F124</f>
        <v>0</v>
      </c>
    </row>
    <row r="125" spans="1:8" ht="9" customHeight="1" x14ac:dyDescent="0.25">
      <c r="A125" s="68"/>
      <c r="B125" s="67" t="s">
        <v>319</v>
      </c>
      <c r="C125" s="118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</row>
    <row r="126" spans="1:8" ht="9" customHeight="1" x14ac:dyDescent="0.25">
      <c r="A126" s="68"/>
      <c r="B126" s="67" t="s">
        <v>320</v>
      </c>
      <c r="C126" s="118"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</row>
    <row r="127" spans="1:8" ht="9" customHeight="1" x14ac:dyDescent="0.25">
      <c r="A127" s="68"/>
      <c r="B127" s="67" t="s">
        <v>321</v>
      </c>
      <c r="C127" s="118">
        <v>0</v>
      </c>
      <c r="D127" s="118">
        <v>0</v>
      </c>
      <c r="E127" s="118">
        <v>0</v>
      </c>
      <c r="F127" s="118">
        <v>0</v>
      </c>
      <c r="G127" s="118">
        <v>0</v>
      </c>
      <c r="H127" s="118">
        <v>0</v>
      </c>
    </row>
    <row r="128" spans="1:8" ht="9" customHeight="1" x14ac:dyDescent="0.25">
      <c r="A128" s="68"/>
      <c r="B128" s="67" t="s">
        <v>322</v>
      </c>
      <c r="C128" s="118">
        <v>0</v>
      </c>
      <c r="D128" s="118">
        <v>0</v>
      </c>
      <c r="E128" s="118">
        <v>0</v>
      </c>
      <c r="F128" s="118">
        <v>0</v>
      </c>
      <c r="G128" s="118">
        <v>0</v>
      </c>
      <c r="H128" s="118">
        <v>0</v>
      </c>
    </row>
    <row r="129" spans="1:8" ht="9" customHeight="1" x14ac:dyDescent="0.25">
      <c r="A129" s="68"/>
      <c r="B129" s="67" t="s">
        <v>323</v>
      </c>
      <c r="C129" s="118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</row>
    <row r="130" spans="1:8" ht="9" customHeight="1" x14ac:dyDescent="0.25">
      <c r="A130" s="68"/>
      <c r="B130" s="67" t="s">
        <v>324</v>
      </c>
      <c r="C130" s="118">
        <v>0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</row>
    <row r="131" spans="1:8" ht="9" customHeight="1" x14ac:dyDescent="0.25">
      <c r="A131" s="68"/>
      <c r="B131" s="67" t="s">
        <v>325</v>
      </c>
      <c r="C131" s="118">
        <v>0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</row>
    <row r="132" spans="1:8" ht="9" customHeight="1" x14ac:dyDescent="0.25">
      <c r="A132" s="68"/>
      <c r="B132" s="67" t="s">
        <v>326</v>
      </c>
      <c r="C132" s="118">
        <v>0</v>
      </c>
      <c r="D132" s="118">
        <v>0</v>
      </c>
      <c r="E132" s="118">
        <v>0</v>
      </c>
      <c r="F132" s="118">
        <v>0</v>
      </c>
      <c r="G132" s="118">
        <v>0</v>
      </c>
      <c r="H132" s="118">
        <v>0</v>
      </c>
    </row>
    <row r="133" spans="1:8" ht="9" customHeight="1" x14ac:dyDescent="0.25">
      <c r="A133" s="68"/>
      <c r="B133" s="67" t="s">
        <v>327</v>
      </c>
      <c r="C133" s="118">
        <v>0</v>
      </c>
      <c r="D133" s="118">
        <v>0</v>
      </c>
      <c r="E133" s="118">
        <v>0</v>
      </c>
      <c r="F133" s="118">
        <v>0</v>
      </c>
      <c r="G133" s="118">
        <v>0</v>
      </c>
      <c r="H133" s="118">
        <v>0</v>
      </c>
    </row>
    <row r="134" spans="1:8" ht="9" customHeight="1" x14ac:dyDescent="0.25">
      <c r="A134" s="416" t="s">
        <v>328</v>
      </c>
      <c r="B134" s="417"/>
      <c r="C134" s="118">
        <f>C135+C136+C137</f>
        <v>0</v>
      </c>
      <c r="D134" s="118">
        <f t="shared" ref="D134:G134" si="26">D135+D136+D137</f>
        <v>0</v>
      </c>
      <c r="E134" s="118">
        <f t="shared" si="26"/>
        <v>0</v>
      </c>
      <c r="F134" s="118">
        <f t="shared" si="26"/>
        <v>0</v>
      </c>
      <c r="G134" s="118">
        <f t="shared" si="26"/>
        <v>0</v>
      </c>
      <c r="H134" s="119">
        <f>E134-F134</f>
        <v>0</v>
      </c>
    </row>
    <row r="135" spans="1:8" ht="9" customHeight="1" x14ac:dyDescent="0.25">
      <c r="A135" s="68"/>
      <c r="B135" s="67" t="s">
        <v>329</v>
      </c>
      <c r="C135" s="118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0</v>
      </c>
    </row>
    <row r="136" spans="1:8" ht="9" customHeight="1" x14ac:dyDescent="0.25">
      <c r="A136" s="68"/>
      <c r="B136" s="67" t="s">
        <v>330</v>
      </c>
      <c r="C136" s="118">
        <v>0</v>
      </c>
      <c r="D136" s="118">
        <v>0</v>
      </c>
      <c r="E136" s="118">
        <v>0</v>
      </c>
      <c r="F136" s="118">
        <v>0</v>
      </c>
      <c r="G136" s="118">
        <v>0</v>
      </c>
      <c r="H136" s="118">
        <v>0</v>
      </c>
    </row>
    <row r="137" spans="1:8" ht="9" customHeight="1" x14ac:dyDescent="0.25">
      <c r="A137" s="68"/>
      <c r="B137" s="67" t="s">
        <v>331</v>
      </c>
      <c r="C137" s="118">
        <v>0</v>
      </c>
      <c r="D137" s="118">
        <v>0</v>
      </c>
      <c r="E137" s="118">
        <v>0</v>
      </c>
      <c r="F137" s="118">
        <v>0</v>
      </c>
      <c r="G137" s="118">
        <v>0</v>
      </c>
      <c r="H137" s="118">
        <v>0</v>
      </c>
    </row>
    <row r="138" spans="1:8" ht="9" customHeight="1" x14ac:dyDescent="0.25">
      <c r="A138" s="416" t="s">
        <v>332</v>
      </c>
      <c r="B138" s="417"/>
      <c r="C138" s="118">
        <f>C139+C140+C141+C142+C143+C144+C145+C146</f>
        <v>0</v>
      </c>
      <c r="D138" s="118">
        <f t="shared" ref="D138:G138" si="27">D139+D140+D141+D142+D143+D144+D145+D146</f>
        <v>0</v>
      </c>
      <c r="E138" s="118">
        <f t="shared" si="27"/>
        <v>0</v>
      </c>
      <c r="F138" s="118">
        <f t="shared" si="27"/>
        <v>0</v>
      </c>
      <c r="G138" s="118">
        <f t="shared" si="27"/>
        <v>0</v>
      </c>
      <c r="H138" s="119">
        <f>E138-F138</f>
        <v>0</v>
      </c>
    </row>
    <row r="139" spans="1:8" ht="9" customHeight="1" x14ac:dyDescent="0.25">
      <c r="A139" s="68"/>
      <c r="B139" s="67" t="s">
        <v>333</v>
      </c>
      <c r="C139" s="118"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</row>
    <row r="140" spans="1:8" ht="9" customHeight="1" x14ac:dyDescent="0.25">
      <c r="A140" s="68"/>
      <c r="B140" s="67" t="s">
        <v>334</v>
      </c>
      <c r="C140" s="118">
        <v>0</v>
      </c>
      <c r="D140" s="118">
        <v>0</v>
      </c>
      <c r="E140" s="118">
        <v>0</v>
      </c>
      <c r="F140" s="118">
        <v>0</v>
      </c>
      <c r="G140" s="118">
        <v>0</v>
      </c>
      <c r="H140" s="118">
        <v>0</v>
      </c>
    </row>
    <row r="141" spans="1:8" ht="9" customHeight="1" x14ac:dyDescent="0.25">
      <c r="A141" s="68"/>
      <c r="B141" s="67" t="s">
        <v>335</v>
      </c>
      <c r="C141" s="118">
        <v>0</v>
      </c>
      <c r="D141" s="118">
        <v>0</v>
      </c>
      <c r="E141" s="118">
        <v>0</v>
      </c>
      <c r="F141" s="118">
        <v>0</v>
      </c>
      <c r="G141" s="118">
        <v>0</v>
      </c>
      <c r="H141" s="118">
        <v>0</v>
      </c>
    </row>
    <row r="142" spans="1:8" ht="9" customHeight="1" x14ac:dyDescent="0.25">
      <c r="A142" s="68"/>
      <c r="B142" s="67" t="s">
        <v>336</v>
      </c>
      <c r="C142" s="118">
        <v>0</v>
      </c>
      <c r="D142" s="118">
        <v>0</v>
      </c>
      <c r="E142" s="118">
        <v>0</v>
      </c>
      <c r="F142" s="118">
        <v>0</v>
      </c>
      <c r="G142" s="118">
        <v>0</v>
      </c>
      <c r="H142" s="118">
        <v>0</v>
      </c>
    </row>
    <row r="143" spans="1:8" ht="9" customHeight="1" x14ac:dyDescent="0.25">
      <c r="A143" s="68"/>
      <c r="B143" s="67" t="s">
        <v>337</v>
      </c>
      <c r="C143" s="118">
        <v>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</row>
    <row r="144" spans="1:8" ht="9" customHeight="1" x14ac:dyDescent="0.25">
      <c r="A144" s="68"/>
      <c r="B144" s="67" t="s">
        <v>338</v>
      </c>
      <c r="C144" s="118">
        <v>0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</row>
    <row r="145" spans="1:8" ht="9" customHeight="1" x14ac:dyDescent="0.25">
      <c r="A145" s="68"/>
      <c r="B145" s="67" t="s">
        <v>339</v>
      </c>
      <c r="C145" s="118">
        <v>0</v>
      </c>
      <c r="D145" s="118">
        <v>0</v>
      </c>
      <c r="E145" s="118">
        <v>0</v>
      </c>
      <c r="F145" s="118">
        <v>0</v>
      </c>
      <c r="G145" s="118">
        <v>0</v>
      </c>
      <c r="H145" s="118">
        <v>0</v>
      </c>
    </row>
    <row r="146" spans="1:8" ht="9" customHeight="1" x14ac:dyDescent="0.25">
      <c r="A146" s="68"/>
      <c r="B146" s="67" t="s">
        <v>340</v>
      </c>
      <c r="C146" s="118">
        <v>0</v>
      </c>
      <c r="D146" s="118">
        <v>0</v>
      </c>
      <c r="E146" s="118">
        <v>0</v>
      </c>
      <c r="F146" s="118">
        <v>0</v>
      </c>
      <c r="G146" s="118">
        <v>0</v>
      </c>
      <c r="H146" s="118">
        <v>0</v>
      </c>
    </row>
    <row r="147" spans="1:8" ht="9" customHeight="1" x14ac:dyDescent="0.25">
      <c r="A147" s="416" t="s">
        <v>341</v>
      </c>
      <c r="B147" s="417"/>
      <c r="C147" s="118">
        <f>C148+C149+C150</f>
        <v>0</v>
      </c>
      <c r="D147" s="118">
        <f t="shared" ref="D147:G147" si="28">D148+D149+D150</f>
        <v>0</v>
      </c>
      <c r="E147" s="118">
        <f t="shared" si="28"/>
        <v>0</v>
      </c>
      <c r="F147" s="118">
        <f t="shared" si="28"/>
        <v>0</v>
      </c>
      <c r="G147" s="118">
        <f t="shared" si="28"/>
        <v>0</v>
      </c>
      <c r="H147" s="119">
        <f>E147-F147</f>
        <v>0</v>
      </c>
    </row>
    <row r="148" spans="1:8" ht="9" customHeight="1" x14ac:dyDescent="0.25">
      <c r="A148" s="68"/>
      <c r="B148" s="67" t="s">
        <v>342</v>
      </c>
      <c r="C148" s="118">
        <v>0</v>
      </c>
      <c r="D148" s="118">
        <v>0</v>
      </c>
      <c r="E148" s="118">
        <v>0</v>
      </c>
      <c r="F148" s="118">
        <v>0</v>
      </c>
      <c r="G148" s="118">
        <v>0</v>
      </c>
      <c r="H148" s="118">
        <v>0</v>
      </c>
    </row>
    <row r="149" spans="1:8" ht="9" customHeight="1" x14ac:dyDescent="0.25">
      <c r="A149" s="68"/>
      <c r="B149" s="67" t="s">
        <v>343</v>
      </c>
      <c r="C149" s="118">
        <v>0</v>
      </c>
      <c r="D149" s="118">
        <v>0</v>
      </c>
      <c r="E149" s="118">
        <v>0</v>
      </c>
      <c r="F149" s="118">
        <v>0</v>
      </c>
      <c r="G149" s="118">
        <v>0</v>
      </c>
      <c r="H149" s="118">
        <v>0</v>
      </c>
    </row>
    <row r="150" spans="1:8" ht="9" customHeight="1" x14ac:dyDescent="0.25">
      <c r="A150" s="68"/>
      <c r="B150" s="67" t="s">
        <v>344</v>
      </c>
      <c r="C150" s="118">
        <v>0</v>
      </c>
      <c r="D150" s="118">
        <v>0</v>
      </c>
      <c r="E150" s="118">
        <v>0</v>
      </c>
      <c r="F150" s="118">
        <v>0</v>
      </c>
      <c r="G150" s="118">
        <v>0</v>
      </c>
      <c r="H150" s="118">
        <v>0</v>
      </c>
    </row>
    <row r="151" spans="1:8" ht="9" customHeight="1" x14ac:dyDescent="0.25">
      <c r="A151" s="416" t="s">
        <v>345</v>
      </c>
      <c r="B151" s="417"/>
      <c r="C151" s="118">
        <f>C152+C153+C154+C155+C156+C157+C158</f>
        <v>0</v>
      </c>
      <c r="D151" s="118">
        <f t="shared" ref="D151:G151" si="29">D152+D153+D154+D155+D156+D157+D158</f>
        <v>0</v>
      </c>
      <c r="E151" s="118">
        <f t="shared" si="29"/>
        <v>0</v>
      </c>
      <c r="F151" s="118">
        <f t="shared" si="29"/>
        <v>0</v>
      </c>
      <c r="G151" s="118">
        <f t="shared" si="29"/>
        <v>0</v>
      </c>
      <c r="H151" s="119">
        <f>E151-F151</f>
        <v>0</v>
      </c>
    </row>
    <row r="152" spans="1:8" ht="9" customHeight="1" x14ac:dyDescent="0.25">
      <c r="A152" s="68"/>
      <c r="B152" s="67" t="s">
        <v>346</v>
      </c>
      <c r="C152" s="118"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</row>
    <row r="153" spans="1:8" ht="9" customHeight="1" x14ac:dyDescent="0.25">
      <c r="A153" s="68"/>
      <c r="B153" s="67" t="s">
        <v>347</v>
      </c>
      <c r="C153" s="118"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</row>
    <row r="154" spans="1:8" ht="9" customHeight="1" x14ac:dyDescent="0.25">
      <c r="A154" s="68"/>
      <c r="B154" s="67" t="s">
        <v>348</v>
      </c>
      <c r="C154" s="118">
        <v>0</v>
      </c>
      <c r="D154" s="118">
        <v>0</v>
      </c>
      <c r="E154" s="118">
        <v>0</v>
      </c>
      <c r="F154" s="118">
        <v>0</v>
      </c>
      <c r="G154" s="118">
        <v>0</v>
      </c>
      <c r="H154" s="118">
        <v>0</v>
      </c>
    </row>
    <row r="155" spans="1:8" ht="9" customHeight="1" x14ac:dyDescent="0.25">
      <c r="A155" s="68"/>
      <c r="B155" s="67" t="s">
        <v>349</v>
      </c>
      <c r="C155" s="118">
        <v>0</v>
      </c>
      <c r="D155" s="118">
        <v>0</v>
      </c>
      <c r="E155" s="118">
        <v>0</v>
      </c>
      <c r="F155" s="118">
        <v>0</v>
      </c>
      <c r="G155" s="118">
        <v>0</v>
      </c>
      <c r="H155" s="118">
        <v>0</v>
      </c>
    </row>
    <row r="156" spans="1:8" ht="9" customHeight="1" x14ac:dyDescent="0.25">
      <c r="A156" s="68"/>
      <c r="B156" s="67" t="s">
        <v>350</v>
      </c>
      <c r="C156" s="118">
        <v>0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</row>
    <row r="157" spans="1:8" ht="9" customHeight="1" x14ac:dyDescent="0.25">
      <c r="A157" s="68"/>
      <c r="B157" s="67" t="s">
        <v>351</v>
      </c>
      <c r="C157" s="118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</row>
    <row r="158" spans="1:8" ht="9" customHeight="1" x14ac:dyDescent="0.25">
      <c r="A158" s="68"/>
      <c r="B158" s="67" t="s">
        <v>352</v>
      </c>
      <c r="C158" s="118">
        <v>0</v>
      </c>
      <c r="D158" s="118">
        <v>0</v>
      </c>
      <c r="E158" s="118">
        <v>0</v>
      </c>
      <c r="F158" s="118">
        <v>0</v>
      </c>
      <c r="G158" s="118">
        <v>0</v>
      </c>
      <c r="H158" s="118">
        <v>0</v>
      </c>
    </row>
    <row r="159" spans="1:8" ht="9" customHeight="1" x14ac:dyDescent="0.25">
      <c r="A159" s="68"/>
      <c r="B159" s="67"/>
      <c r="C159" s="118"/>
      <c r="D159" s="118"/>
      <c r="E159" s="118"/>
      <c r="F159" s="118"/>
      <c r="G159" s="118"/>
      <c r="H159" s="118"/>
    </row>
    <row r="160" spans="1:8" ht="9" customHeight="1" x14ac:dyDescent="0.25">
      <c r="A160" s="414" t="s">
        <v>354</v>
      </c>
      <c r="B160" s="415"/>
      <c r="C160" s="234">
        <f>C8+C85</f>
        <v>36573000</v>
      </c>
      <c r="D160" s="234">
        <f t="shared" ref="D160:G160" si="30">D8+D85</f>
        <v>9173350</v>
      </c>
      <c r="E160" s="234">
        <f t="shared" si="30"/>
        <v>45746350</v>
      </c>
      <c r="F160" s="234">
        <f>F8+F85</f>
        <v>43401929</v>
      </c>
      <c r="G160" s="234">
        <f t="shared" si="30"/>
        <v>43401929</v>
      </c>
      <c r="H160" s="235">
        <f>E160-F160</f>
        <v>2344421</v>
      </c>
    </row>
    <row r="161" spans="1:8" ht="9" customHeight="1" thickBot="1" x14ac:dyDescent="0.3">
      <c r="A161" s="69"/>
      <c r="B161" s="70"/>
      <c r="C161" s="126"/>
      <c r="D161" s="127"/>
      <c r="E161" s="127"/>
      <c r="F161" s="127"/>
      <c r="G161" s="127"/>
      <c r="H161" s="127"/>
    </row>
    <row r="162" spans="1:8" ht="9" customHeight="1" x14ac:dyDescent="0.25">
      <c r="A162" s="246"/>
      <c r="B162" s="246"/>
      <c r="C162" s="262"/>
      <c r="D162" s="262"/>
      <c r="E162" s="262"/>
      <c r="F162" s="262"/>
      <c r="G162" s="262"/>
      <c r="H162" s="262"/>
    </row>
    <row r="163" spans="1:8" ht="9" customHeight="1" x14ac:dyDescent="0.25">
      <c r="A163" s="246"/>
      <c r="B163" s="246"/>
      <c r="C163" s="262"/>
      <c r="D163" s="262"/>
      <c r="E163" s="262"/>
      <c r="F163" s="262"/>
      <c r="G163" s="262"/>
      <c r="H163" s="262"/>
    </row>
    <row r="164" spans="1:8" x14ac:dyDescent="0.25">
      <c r="A164" s="1"/>
      <c r="B164" t="s">
        <v>557</v>
      </c>
      <c r="E164" t="s">
        <v>584</v>
      </c>
    </row>
    <row r="165" spans="1:8" ht="10.5" customHeight="1" x14ac:dyDescent="0.25">
      <c r="B165" s="211" t="s">
        <v>544</v>
      </c>
      <c r="C165" s="211"/>
      <c r="D165" s="211"/>
      <c r="E165" s="211" t="s">
        <v>578</v>
      </c>
    </row>
    <row r="166" spans="1:8" ht="9.75" customHeight="1" x14ac:dyDescent="0.25">
      <c r="B166" s="211" t="s">
        <v>545</v>
      </c>
      <c r="C166" s="211"/>
      <c r="D166" s="211"/>
      <c r="E166" s="211" t="s">
        <v>579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9"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443" t="s">
        <v>410</v>
      </c>
      <c r="B1" s="444"/>
      <c r="C1" s="444"/>
      <c r="D1" s="444"/>
      <c r="E1" s="444"/>
      <c r="F1" s="444"/>
      <c r="G1" s="351"/>
    </row>
    <row r="2" spans="1:7" ht="10.5" customHeight="1" x14ac:dyDescent="0.25">
      <c r="A2" s="445" t="s">
        <v>274</v>
      </c>
      <c r="B2" s="446"/>
      <c r="C2" s="446"/>
      <c r="D2" s="446"/>
      <c r="E2" s="446"/>
      <c r="F2" s="446"/>
      <c r="G2" s="352"/>
    </row>
    <row r="3" spans="1:7" ht="10.5" customHeight="1" x14ac:dyDescent="0.25">
      <c r="A3" s="445" t="s">
        <v>355</v>
      </c>
      <c r="B3" s="446"/>
      <c r="C3" s="446"/>
      <c r="D3" s="446"/>
      <c r="E3" s="446"/>
      <c r="F3" s="446"/>
      <c r="G3" s="352"/>
    </row>
    <row r="4" spans="1:7" ht="10.5" customHeight="1" x14ac:dyDescent="0.25">
      <c r="A4" s="445" t="s">
        <v>587</v>
      </c>
      <c r="B4" s="446"/>
      <c r="C4" s="446"/>
      <c r="D4" s="446"/>
      <c r="E4" s="446"/>
      <c r="F4" s="446"/>
      <c r="G4" s="352"/>
    </row>
    <row r="5" spans="1:7" ht="15.75" thickBot="1" x14ac:dyDescent="0.3">
      <c r="A5" s="447" t="s">
        <v>1</v>
      </c>
      <c r="B5" s="448"/>
      <c r="C5" s="448"/>
      <c r="D5" s="448"/>
      <c r="E5" s="448"/>
      <c r="F5" s="448"/>
      <c r="G5" s="353"/>
    </row>
    <row r="6" spans="1:7" ht="15.75" thickBot="1" x14ac:dyDescent="0.3">
      <c r="A6" s="354" t="s">
        <v>182</v>
      </c>
      <c r="B6" s="317" t="s">
        <v>276</v>
      </c>
      <c r="C6" s="318"/>
      <c r="D6" s="318"/>
      <c r="E6" s="318"/>
      <c r="F6" s="319"/>
      <c r="G6" s="354" t="s">
        <v>533</v>
      </c>
    </row>
    <row r="7" spans="1:7" ht="22.5" customHeight="1" thickBot="1" x14ac:dyDescent="0.3">
      <c r="A7" s="356"/>
      <c r="B7" s="247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356"/>
    </row>
    <row r="8" spans="1:7" x14ac:dyDescent="0.25">
      <c r="A8" s="29" t="s">
        <v>356</v>
      </c>
      <c r="B8" s="441">
        <f>B10+B11+B12+B13+B14+B15+B16+B17</f>
        <v>36573000</v>
      </c>
      <c r="C8" s="441">
        <f t="shared" ref="C8:F8" si="0">C10+C11+C12+C13+C14+C15+C16+C17</f>
        <v>-878650</v>
      </c>
      <c r="D8" s="441">
        <f t="shared" si="0"/>
        <v>35694350</v>
      </c>
      <c r="E8" s="441">
        <f t="shared" si="0"/>
        <v>35271041</v>
      </c>
      <c r="F8" s="441">
        <f t="shared" si="0"/>
        <v>35271041</v>
      </c>
      <c r="G8" s="441">
        <f>D8-E8</f>
        <v>423309</v>
      </c>
    </row>
    <row r="9" spans="1:7" x14ac:dyDescent="0.25">
      <c r="A9" s="29" t="s">
        <v>357</v>
      </c>
      <c r="B9" s="442"/>
      <c r="C9" s="442"/>
      <c r="D9" s="442"/>
      <c r="E9" s="442"/>
      <c r="F9" s="442"/>
      <c r="G9" s="442"/>
    </row>
    <row r="10" spans="1:7" x14ac:dyDescent="0.25">
      <c r="A10" s="71" t="s">
        <v>534</v>
      </c>
      <c r="B10" s="231">
        <v>36573000</v>
      </c>
      <c r="C10" s="231">
        <v>-878650</v>
      </c>
      <c r="D10" s="231">
        <f>+B10+C10</f>
        <v>35694350</v>
      </c>
      <c r="E10" s="231">
        <f>35229347+41694</f>
        <v>35271041</v>
      </c>
      <c r="F10" s="231">
        <f>+E10</f>
        <v>35271041</v>
      </c>
      <c r="G10" s="231">
        <f>+D10-E10</f>
        <v>423309</v>
      </c>
    </row>
    <row r="11" spans="1:7" x14ac:dyDescent="0.25">
      <c r="A11" s="71"/>
      <c r="B11" s="117"/>
      <c r="C11" s="117"/>
      <c r="D11" s="117"/>
      <c r="E11" s="117"/>
      <c r="F11" s="117"/>
      <c r="G11" s="117"/>
    </row>
    <row r="12" spans="1:7" x14ac:dyDescent="0.25">
      <c r="A12" s="71"/>
      <c r="B12" s="117"/>
      <c r="C12" s="117"/>
      <c r="D12" s="117"/>
      <c r="E12" s="117"/>
      <c r="F12" s="117"/>
      <c r="G12" s="117"/>
    </row>
    <row r="13" spans="1:7" x14ac:dyDescent="0.25">
      <c r="A13" s="71"/>
      <c r="B13" s="117"/>
      <c r="C13" s="117"/>
      <c r="D13" s="117"/>
      <c r="E13" s="117"/>
      <c r="F13" s="117"/>
      <c r="G13" s="117"/>
    </row>
    <row r="14" spans="1:7" x14ac:dyDescent="0.25">
      <c r="A14" s="71"/>
      <c r="B14" s="117"/>
      <c r="C14" s="117"/>
      <c r="D14" s="117"/>
      <c r="E14" s="117"/>
      <c r="F14" s="117"/>
      <c r="G14" s="117"/>
    </row>
    <row r="15" spans="1:7" x14ac:dyDescent="0.25">
      <c r="A15" s="71"/>
      <c r="B15" s="117"/>
      <c r="C15" s="117"/>
      <c r="D15" s="117"/>
      <c r="E15" s="117"/>
      <c r="F15" s="117"/>
      <c r="G15" s="117"/>
    </row>
    <row r="16" spans="1:7" x14ac:dyDescent="0.25">
      <c r="A16" s="71"/>
      <c r="B16" s="117"/>
      <c r="C16" s="117"/>
      <c r="D16" s="117"/>
      <c r="E16" s="117"/>
      <c r="F16" s="117"/>
      <c r="G16" s="117"/>
    </row>
    <row r="17" spans="1:7" x14ac:dyDescent="0.25">
      <c r="A17" s="71"/>
      <c r="B17" s="117"/>
      <c r="C17" s="117"/>
      <c r="D17" s="117"/>
      <c r="E17" s="117"/>
      <c r="F17" s="117"/>
      <c r="G17" s="117"/>
    </row>
    <row r="18" spans="1:7" x14ac:dyDescent="0.25">
      <c r="A18" s="71"/>
      <c r="B18" s="117"/>
      <c r="C18" s="117"/>
      <c r="D18" s="117"/>
      <c r="E18" s="117"/>
      <c r="F18" s="117"/>
      <c r="G18" s="117"/>
    </row>
    <row r="19" spans="1:7" x14ac:dyDescent="0.25">
      <c r="A19" s="72" t="s">
        <v>358</v>
      </c>
      <c r="B19" s="117"/>
      <c r="C19" s="117"/>
      <c r="D19" s="117"/>
      <c r="E19" s="117"/>
      <c r="F19" s="117"/>
      <c r="G19" s="117"/>
    </row>
    <row r="20" spans="1:7" x14ac:dyDescent="0.25">
      <c r="A20" s="72" t="s">
        <v>359</v>
      </c>
      <c r="B20" s="125">
        <f>B21+B22+B23+B24+B25+B26+B27+B28</f>
        <v>0</v>
      </c>
      <c r="C20" s="234">
        <f t="shared" ref="C20:F20" si="1">C21+C22+C23+C24+C25+C26+C27+C28</f>
        <v>10052000</v>
      </c>
      <c r="D20" s="234">
        <f t="shared" si="1"/>
        <v>10052000</v>
      </c>
      <c r="E20" s="234">
        <f t="shared" si="1"/>
        <v>8130888</v>
      </c>
      <c r="F20" s="234">
        <f t="shared" si="1"/>
        <v>8130888</v>
      </c>
      <c r="G20" s="234">
        <f>D20-E20</f>
        <v>1921112</v>
      </c>
    </row>
    <row r="21" spans="1:7" x14ac:dyDescent="0.25">
      <c r="A21" s="71" t="s">
        <v>535</v>
      </c>
      <c r="B21" s="119">
        <v>0</v>
      </c>
      <c r="C21" s="231">
        <v>10052000</v>
      </c>
      <c r="D21" s="231">
        <f>+B21+C21</f>
        <v>10052000</v>
      </c>
      <c r="E21" s="231">
        <v>8130888</v>
      </c>
      <c r="F21" s="231">
        <f>+E21</f>
        <v>8130888</v>
      </c>
      <c r="G21" s="231">
        <f>+D21-E21</f>
        <v>1921112</v>
      </c>
    </row>
    <row r="22" spans="1:7" x14ac:dyDescent="0.25">
      <c r="A22" s="71"/>
      <c r="B22" s="117"/>
      <c r="C22" s="117"/>
      <c r="D22" s="117"/>
      <c r="E22" s="117"/>
      <c r="F22" s="117"/>
      <c r="G22" s="117"/>
    </row>
    <row r="23" spans="1:7" x14ac:dyDescent="0.25">
      <c r="A23" s="71"/>
      <c r="B23" s="117"/>
      <c r="C23" s="117"/>
      <c r="D23" s="117"/>
      <c r="E23" s="117"/>
      <c r="F23" s="117"/>
      <c r="G23" s="117"/>
    </row>
    <row r="24" spans="1:7" x14ac:dyDescent="0.25">
      <c r="A24" s="71"/>
      <c r="B24" s="117"/>
      <c r="C24" s="117"/>
      <c r="D24" s="117"/>
      <c r="E24" s="117"/>
      <c r="F24" s="117"/>
      <c r="G24" s="117"/>
    </row>
    <row r="25" spans="1:7" x14ac:dyDescent="0.25">
      <c r="A25" s="71"/>
      <c r="B25" s="117"/>
      <c r="C25" s="117"/>
      <c r="D25" s="117"/>
      <c r="E25" s="117"/>
      <c r="F25" s="117"/>
      <c r="G25" s="117"/>
    </row>
    <row r="26" spans="1:7" x14ac:dyDescent="0.25">
      <c r="A26" s="71"/>
      <c r="B26" s="117"/>
      <c r="C26" s="117"/>
      <c r="D26" s="117"/>
      <c r="E26" s="117"/>
      <c r="F26" s="117"/>
      <c r="G26" s="117"/>
    </row>
    <row r="27" spans="1:7" x14ac:dyDescent="0.25">
      <c r="A27" s="71"/>
      <c r="B27" s="117"/>
      <c r="C27" s="117"/>
      <c r="D27" s="117"/>
      <c r="E27" s="117"/>
      <c r="F27" s="117"/>
      <c r="G27" s="117"/>
    </row>
    <row r="28" spans="1:7" x14ac:dyDescent="0.25">
      <c r="A28" s="71"/>
      <c r="B28" s="117"/>
      <c r="C28" s="117"/>
      <c r="D28" s="117"/>
      <c r="E28" s="117"/>
      <c r="F28" s="117"/>
      <c r="G28" s="117"/>
    </row>
    <row r="29" spans="1:7" x14ac:dyDescent="0.25">
      <c r="A29" s="73"/>
      <c r="B29" s="117"/>
      <c r="C29" s="117"/>
      <c r="D29" s="117"/>
      <c r="E29" s="117"/>
      <c r="F29" s="117"/>
      <c r="G29" s="117"/>
    </row>
    <row r="30" spans="1:7" x14ac:dyDescent="0.25">
      <c r="A30" s="74" t="s">
        <v>354</v>
      </c>
      <c r="B30" s="234">
        <f>B8+B20</f>
        <v>36573000</v>
      </c>
      <c r="C30" s="234">
        <f t="shared" ref="C30:F30" si="2">C8+C20</f>
        <v>9173350</v>
      </c>
      <c r="D30" s="234">
        <f t="shared" si="2"/>
        <v>45746350</v>
      </c>
      <c r="E30" s="234">
        <f t="shared" si="2"/>
        <v>43401929</v>
      </c>
      <c r="F30" s="234">
        <f t="shared" si="2"/>
        <v>43401929</v>
      </c>
      <c r="G30" s="234">
        <f>D30-E30</f>
        <v>2344421</v>
      </c>
    </row>
    <row r="31" spans="1:7" ht="15.75" thickBot="1" x14ac:dyDescent="0.3">
      <c r="A31" s="35"/>
      <c r="B31" s="128"/>
      <c r="C31" s="128"/>
      <c r="D31" s="128"/>
      <c r="E31" s="128"/>
      <c r="F31" s="128"/>
      <c r="G31" s="128"/>
    </row>
    <row r="32" spans="1:7" x14ac:dyDescent="0.25">
      <c r="A32" s="253"/>
      <c r="B32" s="263"/>
      <c r="C32" s="263"/>
      <c r="D32" s="263"/>
      <c r="E32" s="263"/>
      <c r="F32" s="263"/>
      <c r="G32" s="263"/>
    </row>
    <row r="33" spans="1:5" ht="26.25" customHeight="1" x14ac:dyDescent="0.25">
      <c r="A33" s="17" t="s">
        <v>558</v>
      </c>
      <c r="E33" t="s">
        <v>555</v>
      </c>
    </row>
    <row r="34" spans="1:5" ht="10.5" customHeight="1" x14ac:dyDescent="0.25">
      <c r="A34" s="211" t="s">
        <v>547</v>
      </c>
      <c r="B34" s="211"/>
      <c r="C34" s="211"/>
      <c r="D34" s="211"/>
      <c r="E34" s="211" t="s">
        <v>580</v>
      </c>
    </row>
    <row r="35" spans="1:5" ht="10.5" customHeight="1" x14ac:dyDescent="0.25">
      <c r="A35" s="211" t="s">
        <v>546</v>
      </c>
      <c r="B35" s="211"/>
      <c r="C35" s="211"/>
      <c r="D35" s="211"/>
      <c r="E35" s="211" t="s">
        <v>581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58"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31" t="s">
        <v>410</v>
      </c>
      <c r="B1" s="332"/>
      <c r="C1" s="332"/>
      <c r="D1" s="332"/>
      <c r="E1" s="332"/>
      <c r="F1" s="332"/>
      <c r="G1" s="332"/>
      <c r="H1" s="454"/>
    </row>
    <row r="2" spans="1:8" ht="9.75" customHeight="1" x14ac:dyDescent="0.25">
      <c r="A2" s="334" t="s">
        <v>274</v>
      </c>
      <c r="B2" s="335"/>
      <c r="C2" s="335"/>
      <c r="D2" s="335"/>
      <c r="E2" s="335"/>
      <c r="F2" s="335"/>
      <c r="G2" s="335"/>
      <c r="H2" s="455"/>
    </row>
    <row r="3" spans="1:8" ht="9" customHeight="1" x14ac:dyDescent="0.25">
      <c r="A3" s="334" t="s">
        <v>360</v>
      </c>
      <c r="B3" s="335"/>
      <c r="C3" s="335"/>
      <c r="D3" s="335"/>
      <c r="E3" s="335"/>
      <c r="F3" s="335"/>
      <c r="G3" s="335"/>
      <c r="H3" s="455"/>
    </row>
    <row r="4" spans="1:8" ht="9" customHeight="1" x14ac:dyDescent="0.25">
      <c r="A4" s="334" t="s">
        <v>587</v>
      </c>
      <c r="B4" s="335"/>
      <c r="C4" s="335"/>
      <c r="D4" s="335"/>
      <c r="E4" s="335"/>
      <c r="F4" s="335"/>
      <c r="G4" s="335"/>
      <c r="H4" s="455"/>
    </row>
    <row r="5" spans="1:8" ht="11.25" customHeight="1" thickBot="1" x14ac:dyDescent="0.3">
      <c r="A5" s="337" t="s">
        <v>1</v>
      </c>
      <c r="B5" s="338"/>
      <c r="C5" s="338"/>
      <c r="D5" s="338"/>
      <c r="E5" s="338"/>
      <c r="F5" s="338"/>
      <c r="G5" s="338"/>
      <c r="H5" s="456"/>
    </row>
    <row r="6" spans="1:8" ht="12" customHeight="1" thickBot="1" x14ac:dyDescent="0.3">
      <c r="A6" s="331" t="s">
        <v>182</v>
      </c>
      <c r="B6" s="333"/>
      <c r="C6" s="317" t="s">
        <v>276</v>
      </c>
      <c r="D6" s="318"/>
      <c r="E6" s="318"/>
      <c r="F6" s="318"/>
      <c r="G6" s="319"/>
      <c r="H6" s="354" t="s">
        <v>533</v>
      </c>
    </row>
    <row r="7" spans="1:8" ht="12.75" customHeight="1" thickBot="1" x14ac:dyDescent="0.3">
      <c r="A7" s="337"/>
      <c r="B7" s="339"/>
      <c r="C7" s="247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356"/>
    </row>
    <row r="8" spans="1:8" ht="9.75" customHeight="1" x14ac:dyDescent="0.25">
      <c r="A8" s="451"/>
      <c r="B8" s="452"/>
      <c r="C8" s="129"/>
      <c r="D8" s="129"/>
      <c r="E8" s="129"/>
      <c r="F8" s="129"/>
      <c r="G8" s="129"/>
      <c r="H8" s="129"/>
    </row>
    <row r="9" spans="1:8" ht="13.5" customHeight="1" x14ac:dyDescent="0.25">
      <c r="A9" s="449" t="s">
        <v>361</v>
      </c>
      <c r="B9" s="453"/>
      <c r="C9" s="234">
        <f>C10+C20+C29+C40</f>
        <v>36573000</v>
      </c>
      <c r="D9" s="234">
        <f t="shared" ref="D9:G9" si="0">D10+D20+D29+D40</f>
        <v>-878650</v>
      </c>
      <c r="E9" s="234">
        <f t="shared" si="0"/>
        <v>35694350</v>
      </c>
      <c r="F9" s="234">
        <f t="shared" si="0"/>
        <v>35271041</v>
      </c>
      <c r="G9" s="234">
        <f t="shared" si="0"/>
        <v>35271041</v>
      </c>
      <c r="H9" s="234">
        <f>E9-F9</f>
        <v>423309</v>
      </c>
    </row>
    <row r="10" spans="1:8" ht="9.75" customHeight="1" x14ac:dyDescent="0.25">
      <c r="A10" s="395" t="s">
        <v>362</v>
      </c>
      <c r="B10" s="397"/>
      <c r="C10" s="124">
        <f>C11+C12+C13+C14+C15+C16+C17+C18</f>
        <v>0</v>
      </c>
      <c r="D10" s="124">
        <f t="shared" ref="D10:G10" si="1">D11+D12+D13+D14+D15+D16+D17+D18</f>
        <v>0</v>
      </c>
      <c r="E10" s="124">
        <f t="shared" si="1"/>
        <v>0</v>
      </c>
      <c r="F10" s="124">
        <f t="shared" si="1"/>
        <v>0</v>
      </c>
      <c r="G10" s="124">
        <f t="shared" si="1"/>
        <v>0</v>
      </c>
      <c r="H10" s="124">
        <f>E10-F10</f>
        <v>0</v>
      </c>
    </row>
    <row r="11" spans="1:8" ht="9.75" customHeight="1" x14ac:dyDescent="0.25">
      <c r="A11" s="56"/>
      <c r="B11" s="61" t="s">
        <v>363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</row>
    <row r="12" spans="1:8" ht="9.75" customHeight="1" x14ac:dyDescent="0.25">
      <c r="A12" s="56"/>
      <c r="B12" s="61" t="s">
        <v>364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</row>
    <row r="13" spans="1:8" ht="9.75" customHeight="1" x14ac:dyDescent="0.25">
      <c r="A13" s="56"/>
      <c r="B13" s="61" t="s">
        <v>365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</row>
    <row r="14" spans="1:8" ht="9.75" customHeight="1" x14ac:dyDescent="0.25">
      <c r="A14" s="56"/>
      <c r="B14" s="61" t="s">
        <v>366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</row>
    <row r="15" spans="1:8" ht="9.75" customHeight="1" x14ac:dyDescent="0.25">
      <c r="A15" s="56"/>
      <c r="B15" s="61" t="s">
        <v>367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</row>
    <row r="16" spans="1:8" ht="9.75" customHeight="1" x14ac:dyDescent="0.25">
      <c r="A16" s="56"/>
      <c r="B16" s="61" t="s">
        <v>368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</row>
    <row r="17" spans="1:8" ht="9.75" customHeight="1" x14ac:dyDescent="0.25">
      <c r="A17" s="56"/>
      <c r="B17" s="61" t="s">
        <v>369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</row>
    <row r="18" spans="1:8" ht="9.75" customHeight="1" x14ac:dyDescent="0.25">
      <c r="A18" s="56"/>
      <c r="B18" s="61" t="s">
        <v>370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ht="9.75" customHeight="1" x14ac:dyDescent="0.25">
      <c r="A19" s="76"/>
      <c r="B19" s="77"/>
      <c r="C19" s="118"/>
      <c r="D19" s="118"/>
      <c r="E19" s="118"/>
      <c r="F19" s="118"/>
      <c r="G19" s="118"/>
      <c r="H19" s="118"/>
    </row>
    <row r="20" spans="1:8" ht="9.75" customHeight="1" x14ac:dyDescent="0.25">
      <c r="A20" s="395" t="s">
        <v>371</v>
      </c>
      <c r="B20" s="397"/>
      <c r="C20" s="234">
        <f>C21+C22+C23+C24+C25+C26+C27</f>
        <v>36573000</v>
      </c>
      <c r="D20" s="234">
        <f t="shared" ref="D20:G20" si="2">D21+D22+D23+D24+D25+D26+D27</f>
        <v>-878650</v>
      </c>
      <c r="E20" s="234">
        <f t="shared" si="2"/>
        <v>35694350</v>
      </c>
      <c r="F20" s="234">
        <f t="shared" si="2"/>
        <v>35271041</v>
      </c>
      <c r="G20" s="234">
        <f t="shared" si="2"/>
        <v>35271041</v>
      </c>
      <c r="H20" s="234">
        <f>E20-F20</f>
        <v>423309</v>
      </c>
    </row>
    <row r="21" spans="1:8" ht="9.75" customHeight="1" x14ac:dyDescent="0.25">
      <c r="A21" s="56"/>
      <c r="B21" s="61" t="s">
        <v>372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</row>
    <row r="22" spans="1:8" ht="9.75" customHeight="1" x14ac:dyDescent="0.25">
      <c r="A22" s="56"/>
      <c r="B22" s="61" t="s">
        <v>373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</row>
    <row r="23" spans="1:8" ht="9.75" customHeight="1" x14ac:dyDescent="0.25">
      <c r="A23" s="56"/>
      <c r="B23" s="61" t="s">
        <v>374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</row>
    <row r="24" spans="1:8" ht="9.75" customHeight="1" x14ac:dyDescent="0.25">
      <c r="A24" s="56"/>
      <c r="B24" s="61" t="s">
        <v>375</v>
      </c>
      <c r="C24" s="231">
        <v>36573000</v>
      </c>
      <c r="D24" s="231">
        <v>-878650</v>
      </c>
      <c r="E24" s="231">
        <f>+C24+D24</f>
        <v>35694350</v>
      </c>
      <c r="F24" s="231">
        <f>35229347+41694</f>
        <v>35271041</v>
      </c>
      <c r="G24" s="231">
        <f>+F24</f>
        <v>35271041</v>
      </c>
      <c r="H24" s="231">
        <f>+E24-F24</f>
        <v>423309</v>
      </c>
    </row>
    <row r="25" spans="1:8" ht="9.75" customHeight="1" x14ac:dyDescent="0.25">
      <c r="A25" s="56"/>
      <c r="B25" s="61" t="s">
        <v>376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</row>
    <row r="26" spans="1:8" ht="9.75" customHeight="1" x14ac:dyDescent="0.25">
      <c r="A26" s="56"/>
      <c r="B26" s="61" t="s">
        <v>377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</row>
    <row r="27" spans="1:8" ht="9.75" customHeight="1" x14ac:dyDescent="0.25">
      <c r="A27" s="56"/>
      <c r="B27" s="61" t="s">
        <v>378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</row>
    <row r="28" spans="1:8" ht="9.75" customHeight="1" x14ac:dyDescent="0.25">
      <c r="A28" s="76"/>
      <c r="B28" s="77"/>
      <c r="C28" s="118"/>
      <c r="D28" s="118"/>
      <c r="E28" s="118"/>
      <c r="F28" s="118"/>
      <c r="G28" s="118"/>
      <c r="H28" s="118"/>
    </row>
    <row r="29" spans="1:8" ht="9.75" customHeight="1" x14ac:dyDescent="0.25">
      <c r="A29" s="449" t="s">
        <v>379</v>
      </c>
      <c r="B29" s="450"/>
      <c r="C29" s="124">
        <f>C30+C31+C32+C33+C34+C35+C36+C37+C38</f>
        <v>0</v>
      </c>
      <c r="D29" s="124">
        <f t="shared" ref="D29:G29" si="3">D30+D31+D32+D33+D34+D35+D36+D37+D38</f>
        <v>0</v>
      </c>
      <c r="E29" s="124">
        <f t="shared" si="3"/>
        <v>0</v>
      </c>
      <c r="F29" s="124">
        <f t="shared" si="3"/>
        <v>0</v>
      </c>
      <c r="G29" s="124">
        <f t="shared" si="3"/>
        <v>0</v>
      </c>
      <c r="H29" s="124">
        <f>E29-F29</f>
        <v>0</v>
      </c>
    </row>
    <row r="30" spans="1:8" ht="9.75" customHeight="1" x14ac:dyDescent="0.25">
      <c r="A30" s="80"/>
      <c r="B30" s="64" t="s">
        <v>380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</row>
    <row r="31" spans="1:8" ht="9.75" customHeight="1" x14ac:dyDescent="0.25">
      <c r="A31" s="80"/>
      <c r="B31" s="64" t="s">
        <v>381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</row>
    <row r="32" spans="1:8" ht="9.75" customHeight="1" x14ac:dyDescent="0.25">
      <c r="A32" s="56"/>
      <c r="B32" s="61" t="s">
        <v>382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</row>
    <row r="33" spans="1:8" ht="9.75" customHeight="1" x14ac:dyDescent="0.25">
      <c r="A33" s="56"/>
      <c r="B33" s="61" t="s">
        <v>383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</row>
    <row r="34" spans="1:8" ht="9.75" customHeight="1" x14ac:dyDescent="0.25">
      <c r="A34" s="56"/>
      <c r="B34" s="61" t="s">
        <v>384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</row>
    <row r="35" spans="1:8" ht="9.75" customHeight="1" x14ac:dyDescent="0.25">
      <c r="A35" s="56"/>
      <c r="B35" s="61" t="s">
        <v>385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</row>
    <row r="36" spans="1:8" ht="9.75" customHeight="1" x14ac:dyDescent="0.25">
      <c r="A36" s="56"/>
      <c r="B36" s="61" t="s">
        <v>386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</row>
    <row r="37" spans="1:8" ht="9.75" customHeight="1" x14ac:dyDescent="0.25">
      <c r="A37" s="56"/>
      <c r="B37" s="61" t="s">
        <v>387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</row>
    <row r="38" spans="1:8" ht="9.75" customHeight="1" x14ac:dyDescent="0.25">
      <c r="A38" s="56"/>
      <c r="B38" s="61" t="s">
        <v>388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</row>
    <row r="39" spans="1:8" ht="9.75" customHeight="1" x14ac:dyDescent="0.25">
      <c r="A39" s="76"/>
      <c r="B39" s="77"/>
      <c r="C39" s="118"/>
      <c r="D39" s="118"/>
      <c r="E39" s="118"/>
      <c r="F39" s="118"/>
      <c r="G39" s="118"/>
      <c r="H39" s="118"/>
    </row>
    <row r="40" spans="1:8" ht="9.75" customHeight="1" x14ac:dyDescent="0.25">
      <c r="A40" s="449" t="s">
        <v>389</v>
      </c>
      <c r="B40" s="450"/>
      <c r="C40" s="124">
        <f>C41+C42+C43+C44</f>
        <v>0</v>
      </c>
      <c r="D40" s="124">
        <f t="shared" ref="D40:G40" si="4">D41+D42+D43+D44</f>
        <v>0</v>
      </c>
      <c r="E40" s="124">
        <f t="shared" si="4"/>
        <v>0</v>
      </c>
      <c r="F40" s="124">
        <f t="shared" si="4"/>
        <v>0</v>
      </c>
      <c r="G40" s="124">
        <f t="shared" si="4"/>
        <v>0</v>
      </c>
      <c r="H40" s="124">
        <f>E40-F40</f>
        <v>0</v>
      </c>
    </row>
    <row r="41" spans="1:8" ht="9.75" customHeight="1" x14ac:dyDescent="0.25">
      <c r="A41" s="56"/>
      <c r="B41" s="64" t="s">
        <v>390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0</v>
      </c>
    </row>
    <row r="42" spans="1:8" ht="9.75" customHeight="1" x14ac:dyDescent="0.25">
      <c r="A42" s="56"/>
      <c r="B42" s="64" t="s">
        <v>391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</row>
    <row r="43" spans="1:8" ht="9.75" customHeight="1" x14ac:dyDescent="0.25">
      <c r="A43" s="56"/>
      <c r="B43" s="61" t="s">
        <v>392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v>0</v>
      </c>
    </row>
    <row r="44" spans="1:8" ht="9.75" customHeight="1" x14ac:dyDescent="0.25">
      <c r="A44" s="56"/>
      <c r="B44" s="61" t="s">
        <v>393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</row>
    <row r="45" spans="1:8" ht="9.75" customHeight="1" x14ac:dyDescent="0.25">
      <c r="A45" s="76"/>
      <c r="B45" s="77"/>
      <c r="C45" s="118"/>
      <c r="D45" s="118"/>
      <c r="E45" s="118"/>
      <c r="F45" s="118"/>
      <c r="G45" s="118"/>
      <c r="H45" s="118"/>
    </row>
    <row r="46" spans="1:8" ht="9.75" customHeight="1" x14ac:dyDescent="0.25">
      <c r="A46" s="395" t="s">
        <v>394</v>
      </c>
      <c r="B46" s="397"/>
      <c r="C46" s="124">
        <f>C47+C57+C66+C77</f>
        <v>0</v>
      </c>
      <c r="D46" s="234">
        <f t="shared" ref="D46:G46" si="5">D47+D57+D66+D77</f>
        <v>10052000</v>
      </c>
      <c r="E46" s="234">
        <f t="shared" si="5"/>
        <v>10052000</v>
      </c>
      <c r="F46" s="234">
        <f t="shared" si="5"/>
        <v>8130888</v>
      </c>
      <c r="G46" s="234">
        <f t="shared" si="5"/>
        <v>8130888</v>
      </c>
      <c r="H46" s="124">
        <f>E46-F46</f>
        <v>1921112</v>
      </c>
    </row>
    <row r="47" spans="1:8" ht="9.75" customHeight="1" x14ac:dyDescent="0.25">
      <c r="A47" s="395" t="s">
        <v>362</v>
      </c>
      <c r="B47" s="397"/>
      <c r="C47" s="124">
        <f>C48+C49+C50+C51+C52+C53+C54+C55</f>
        <v>0</v>
      </c>
      <c r="D47" s="124">
        <f t="shared" ref="D47:G47" si="6">D48+D49+D50+D51+D52+D53+D54+D55</f>
        <v>0</v>
      </c>
      <c r="E47" s="124">
        <f t="shared" si="6"/>
        <v>0</v>
      </c>
      <c r="F47" s="124">
        <f t="shared" si="6"/>
        <v>0</v>
      </c>
      <c r="G47" s="124">
        <f t="shared" si="6"/>
        <v>0</v>
      </c>
      <c r="H47" s="124">
        <f>E47-F47</f>
        <v>0</v>
      </c>
    </row>
    <row r="48" spans="1:8" ht="9.75" customHeight="1" x14ac:dyDescent="0.25">
      <c r="A48" s="56"/>
      <c r="B48" s="61" t="s">
        <v>363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</row>
    <row r="49" spans="1:8" ht="9.75" customHeight="1" x14ac:dyDescent="0.25">
      <c r="A49" s="56"/>
      <c r="B49" s="61" t="s">
        <v>364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</row>
    <row r="50" spans="1:8" ht="9.75" customHeight="1" x14ac:dyDescent="0.25">
      <c r="A50" s="56"/>
      <c r="B50" s="61" t="s">
        <v>365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v>0</v>
      </c>
    </row>
    <row r="51" spans="1:8" ht="9.75" customHeight="1" x14ac:dyDescent="0.25">
      <c r="A51" s="56"/>
      <c r="B51" s="61" t="s">
        <v>366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</row>
    <row r="52" spans="1:8" ht="9.75" customHeight="1" x14ac:dyDescent="0.25">
      <c r="A52" s="56"/>
      <c r="B52" s="61" t="s">
        <v>367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v>0</v>
      </c>
    </row>
    <row r="53" spans="1:8" ht="9.75" customHeight="1" x14ac:dyDescent="0.25">
      <c r="A53" s="56"/>
      <c r="B53" s="61" t="s">
        <v>368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v>0</v>
      </c>
    </row>
    <row r="54" spans="1:8" ht="9.75" customHeight="1" x14ac:dyDescent="0.25">
      <c r="A54" s="56"/>
      <c r="B54" s="61" t="s">
        <v>369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v>0</v>
      </c>
    </row>
    <row r="55" spans="1:8" ht="9.75" customHeight="1" x14ac:dyDescent="0.25">
      <c r="A55" s="56"/>
      <c r="B55" s="61" t="s">
        <v>370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</row>
    <row r="56" spans="1:8" ht="9.75" customHeight="1" x14ac:dyDescent="0.25">
      <c r="A56" s="76"/>
      <c r="B56" s="77"/>
      <c r="C56" s="118"/>
      <c r="D56" s="118"/>
      <c r="E56" s="118"/>
      <c r="F56" s="118"/>
      <c r="G56" s="118"/>
      <c r="H56" s="118"/>
    </row>
    <row r="57" spans="1:8" ht="9.75" customHeight="1" x14ac:dyDescent="0.25">
      <c r="A57" s="395" t="s">
        <v>371</v>
      </c>
      <c r="B57" s="397"/>
      <c r="C57" s="124">
        <f>C58+C59+C60+C61+C62+C63+C64</f>
        <v>0</v>
      </c>
      <c r="D57" s="234">
        <f t="shared" ref="D57:H57" si="7">D58+D59+D60+D61+D62+D63+D64</f>
        <v>10052000</v>
      </c>
      <c r="E57" s="234">
        <f t="shared" si="7"/>
        <v>10052000</v>
      </c>
      <c r="F57" s="234">
        <f t="shared" si="7"/>
        <v>8130888</v>
      </c>
      <c r="G57" s="234">
        <f t="shared" si="7"/>
        <v>8130888</v>
      </c>
      <c r="H57" s="234">
        <f t="shared" si="7"/>
        <v>1921112</v>
      </c>
    </row>
    <row r="58" spans="1:8" ht="9.75" customHeight="1" x14ac:dyDescent="0.25">
      <c r="A58" s="56"/>
      <c r="B58" s="61" t="s">
        <v>372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</row>
    <row r="59" spans="1:8" ht="9.75" customHeight="1" x14ac:dyDescent="0.25">
      <c r="A59" s="56"/>
      <c r="B59" s="61" t="s">
        <v>373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</row>
    <row r="60" spans="1:8" ht="9.75" customHeight="1" x14ac:dyDescent="0.25">
      <c r="A60" s="56"/>
      <c r="B60" s="61" t="s">
        <v>374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</row>
    <row r="61" spans="1:8" ht="9.75" customHeight="1" x14ac:dyDescent="0.25">
      <c r="A61" s="56"/>
      <c r="B61" s="61" t="s">
        <v>375</v>
      </c>
      <c r="C61" s="118">
        <v>0</v>
      </c>
      <c r="D61" s="231">
        <v>10052000</v>
      </c>
      <c r="E61" s="231">
        <f>+D61</f>
        <v>10052000</v>
      </c>
      <c r="F61" s="231">
        <v>8130888</v>
      </c>
      <c r="G61" s="231">
        <f>+F61</f>
        <v>8130888</v>
      </c>
      <c r="H61" s="231">
        <f>+E61-F61</f>
        <v>1921112</v>
      </c>
    </row>
    <row r="62" spans="1:8" ht="9.75" customHeight="1" x14ac:dyDescent="0.25">
      <c r="A62" s="56"/>
      <c r="B62" s="61" t="s">
        <v>376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</row>
    <row r="63" spans="1:8" ht="9.75" customHeight="1" x14ac:dyDescent="0.25">
      <c r="A63" s="56"/>
      <c r="B63" s="61" t="s">
        <v>377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</row>
    <row r="64" spans="1:8" ht="9.75" customHeight="1" x14ac:dyDescent="0.25">
      <c r="A64" s="56"/>
      <c r="B64" s="61" t="s">
        <v>378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</row>
    <row r="65" spans="1:8" ht="9.75" customHeight="1" x14ac:dyDescent="0.25">
      <c r="A65" s="76"/>
      <c r="B65" s="77"/>
      <c r="C65" s="118"/>
      <c r="D65" s="118"/>
      <c r="E65" s="118"/>
      <c r="F65" s="118"/>
      <c r="G65" s="118"/>
      <c r="H65" s="118"/>
    </row>
    <row r="66" spans="1:8" ht="9.75" customHeight="1" x14ac:dyDescent="0.25">
      <c r="A66" s="449" t="s">
        <v>379</v>
      </c>
      <c r="B66" s="450"/>
      <c r="C66" s="124">
        <f>C67+C68+C69+C70+C71+C72+C73+C74+C75</f>
        <v>0</v>
      </c>
      <c r="D66" s="124">
        <f t="shared" ref="D66:G66" si="8">D67+D68+D69+D70+D71+D72+D73+D74+D75</f>
        <v>0</v>
      </c>
      <c r="E66" s="124">
        <f t="shared" si="8"/>
        <v>0</v>
      </c>
      <c r="F66" s="124">
        <f t="shared" si="8"/>
        <v>0</v>
      </c>
      <c r="G66" s="124">
        <f t="shared" si="8"/>
        <v>0</v>
      </c>
      <c r="H66" s="124">
        <f>E66-F66</f>
        <v>0</v>
      </c>
    </row>
    <row r="67" spans="1:8" ht="9.75" customHeight="1" x14ac:dyDescent="0.25">
      <c r="A67" s="56"/>
      <c r="B67" s="64" t="s">
        <v>380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</row>
    <row r="68" spans="1:8" ht="9.75" customHeight="1" x14ac:dyDescent="0.25">
      <c r="A68" s="56"/>
      <c r="B68" s="61" t="s">
        <v>381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</row>
    <row r="69" spans="1:8" ht="9.75" customHeight="1" x14ac:dyDescent="0.25">
      <c r="A69" s="56"/>
      <c r="B69" s="61" t="s">
        <v>382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</row>
    <row r="70" spans="1:8" ht="9.75" customHeight="1" x14ac:dyDescent="0.25">
      <c r="A70" s="56"/>
      <c r="B70" s="61" t="s">
        <v>383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</row>
    <row r="71" spans="1:8" ht="9.75" customHeight="1" x14ac:dyDescent="0.25">
      <c r="A71" s="56"/>
      <c r="B71" s="61" t="s">
        <v>384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v>0</v>
      </c>
    </row>
    <row r="72" spans="1:8" ht="9.75" customHeight="1" x14ac:dyDescent="0.25">
      <c r="A72" s="56"/>
      <c r="B72" s="61" t="s">
        <v>385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</row>
    <row r="73" spans="1:8" ht="9.75" customHeight="1" x14ac:dyDescent="0.25">
      <c r="A73" s="56"/>
      <c r="B73" s="61" t="s">
        <v>386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v>0</v>
      </c>
    </row>
    <row r="74" spans="1:8" ht="9.75" customHeight="1" x14ac:dyDescent="0.25">
      <c r="A74" s="56"/>
      <c r="B74" s="61" t="s">
        <v>387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v>0</v>
      </c>
    </row>
    <row r="75" spans="1:8" ht="9.75" customHeight="1" x14ac:dyDescent="0.25">
      <c r="A75" s="56"/>
      <c r="B75" s="61" t="s">
        <v>388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</row>
    <row r="76" spans="1:8" ht="9.75" customHeight="1" x14ac:dyDescent="0.25">
      <c r="A76" s="76"/>
      <c r="B76" s="77"/>
      <c r="C76" s="118"/>
      <c r="D76" s="118"/>
      <c r="E76" s="118"/>
      <c r="F76" s="118"/>
      <c r="G76" s="118"/>
      <c r="H76" s="118"/>
    </row>
    <row r="77" spans="1:8" ht="9.75" customHeight="1" x14ac:dyDescent="0.25">
      <c r="A77" s="449" t="s">
        <v>389</v>
      </c>
      <c r="B77" s="450"/>
      <c r="C77" s="124">
        <f>C78+C79+C80+C81</f>
        <v>0</v>
      </c>
      <c r="D77" s="124">
        <f t="shared" ref="D77:G77" si="9">D78+D79+D80+D81</f>
        <v>0</v>
      </c>
      <c r="E77" s="124">
        <f t="shared" si="9"/>
        <v>0</v>
      </c>
      <c r="F77" s="124">
        <f t="shared" si="9"/>
        <v>0</v>
      </c>
      <c r="G77" s="124">
        <f t="shared" si="9"/>
        <v>0</v>
      </c>
      <c r="H77" s="124">
        <f>E77-F77</f>
        <v>0</v>
      </c>
    </row>
    <row r="78" spans="1:8" ht="9.75" customHeight="1" x14ac:dyDescent="0.25">
      <c r="A78" s="56"/>
      <c r="B78" s="64" t="s">
        <v>390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</row>
    <row r="79" spans="1:8" ht="9.75" customHeight="1" x14ac:dyDescent="0.25">
      <c r="A79" s="56"/>
      <c r="B79" s="64" t="s">
        <v>391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</row>
    <row r="80" spans="1:8" ht="9.75" customHeight="1" x14ac:dyDescent="0.25">
      <c r="A80" s="56"/>
      <c r="B80" s="64" t="s">
        <v>392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/>
    </row>
    <row r="81" spans="1:8" ht="9.75" customHeight="1" x14ac:dyDescent="0.25">
      <c r="A81" s="56"/>
      <c r="B81" s="61" t="s">
        <v>393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</row>
    <row r="82" spans="1:8" ht="9.75" customHeight="1" x14ac:dyDescent="0.25">
      <c r="A82" s="76"/>
      <c r="B82" s="77"/>
      <c r="C82" s="118"/>
      <c r="D82" s="118"/>
      <c r="E82" s="118"/>
      <c r="F82" s="118"/>
      <c r="G82" s="118"/>
      <c r="H82" s="118"/>
    </row>
    <row r="83" spans="1:8" ht="9.75" customHeight="1" x14ac:dyDescent="0.25">
      <c r="A83" s="395" t="s">
        <v>354</v>
      </c>
      <c r="B83" s="397"/>
      <c r="C83" s="234">
        <f>C9+C46</f>
        <v>36573000</v>
      </c>
      <c r="D83" s="234">
        <f t="shared" ref="D83:G83" si="10">D9+D46</f>
        <v>9173350</v>
      </c>
      <c r="E83" s="234">
        <f t="shared" si="10"/>
        <v>45746350</v>
      </c>
      <c r="F83" s="234">
        <f t="shared" si="10"/>
        <v>43401929</v>
      </c>
      <c r="G83" s="234">
        <f t="shared" si="10"/>
        <v>43401929</v>
      </c>
      <c r="H83" s="234">
        <f>E83-F83</f>
        <v>2344421</v>
      </c>
    </row>
    <row r="84" spans="1:8" ht="9.75" customHeight="1" thickBot="1" x14ac:dyDescent="0.3">
      <c r="A84" s="78"/>
      <c r="B84" s="79"/>
      <c r="C84" s="130"/>
      <c r="D84" s="130"/>
      <c r="E84" s="130"/>
      <c r="F84" s="130"/>
      <c r="G84" s="130"/>
      <c r="H84" s="130"/>
    </row>
    <row r="85" spans="1:8" ht="9.75" customHeight="1" x14ac:dyDescent="0.25">
      <c r="A85" s="264"/>
      <c r="B85" s="264"/>
      <c r="C85" s="265"/>
      <c r="D85" s="265"/>
      <c r="E85" s="265"/>
      <c r="F85" s="265"/>
      <c r="G85" s="265"/>
      <c r="H85" s="265"/>
    </row>
    <row r="86" spans="1:8" ht="22.5" customHeight="1" x14ac:dyDescent="0.25">
      <c r="A86" s="1"/>
      <c r="B86" t="s">
        <v>559</v>
      </c>
      <c r="F86" t="s">
        <v>560</v>
      </c>
    </row>
    <row r="87" spans="1:8" ht="10.5" customHeight="1" x14ac:dyDescent="0.25">
      <c r="B87" s="211" t="s">
        <v>549</v>
      </c>
      <c r="C87" s="211"/>
      <c r="D87" s="211"/>
      <c r="E87" s="211"/>
      <c r="F87" s="211" t="s">
        <v>578</v>
      </c>
    </row>
    <row r="88" spans="1:8" ht="11.25" customHeight="1" x14ac:dyDescent="0.25">
      <c r="B88" s="211" t="s">
        <v>548</v>
      </c>
      <c r="C88" s="211"/>
      <c r="D88" s="211"/>
      <c r="E88" s="211"/>
      <c r="F88" s="211" t="s">
        <v>572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FORMATO 1</vt:lpstr>
      <vt:lpstr>formato 2</vt:lpstr>
      <vt:lpstr>formato 3</vt:lpstr>
      <vt:lpstr>anexo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2017-12-26T15:36:09Z</cp:lastPrinted>
  <dcterms:created xsi:type="dcterms:W3CDTF">2016-11-22T16:32:05Z</dcterms:created>
  <dcterms:modified xsi:type="dcterms:W3CDTF">2017-12-26T15:47:52Z</dcterms:modified>
</cp:coreProperties>
</file>