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Financieros\Desktop\financieros\2017\Cta Publica\Oct-dic\LDF\"/>
    </mc:Choice>
  </mc:AlternateContent>
  <bookViews>
    <workbookView xWindow="120" yWindow="75" windowWidth="21315" windowHeight="9045" tabRatio="642" firstSheet="2" activeTab="8"/>
  </bookViews>
  <sheets>
    <sheet name="F1_ESF" sheetId="1" r:id="rId1"/>
    <sheet name="F2_IADPOP" sheetId="2" r:id="rId2"/>
    <sheet name="F3_IAODF" sheetId="3" r:id="rId3"/>
    <sheet name="F4_BP_" sheetId="4" r:id="rId4"/>
    <sheet name="F5_EAID_" sheetId="5" r:id="rId5"/>
    <sheet name="F6a_EAEPED_" sheetId="6" r:id="rId6"/>
    <sheet name="F6b_EAEPED" sheetId="7" r:id="rId7"/>
    <sheet name="F6c_EAEPED" sheetId="8" r:id="rId8"/>
    <sheet name="F6d EAEPED" sheetId="14" r:id="rId9"/>
    <sheet name="F7a_PI" sheetId="9" r:id="rId10"/>
    <sheet name="F7b_PE" sheetId="10" r:id="rId11"/>
    <sheet name="F7c_RI_" sheetId="11" r:id="rId12"/>
    <sheet name="F7d_RE_" sheetId="12" r:id="rId13"/>
    <sheet name="F8_IEA" sheetId="13" r:id="rId14"/>
  </sheets>
  <definedNames>
    <definedName name="_xlnm.Print_Titles" localSheetId="5">F6a_EAEPED_!$2:$9</definedName>
  </definedNames>
  <calcPr calcId="152511"/>
</workbook>
</file>

<file path=xl/calcChain.xml><?xml version="1.0" encoding="utf-8"?>
<calcChain xmlns="http://schemas.openxmlformats.org/spreadsheetml/2006/main">
  <c r="G23" i="14" l="1"/>
  <c r="F23" i="14"/>
  <c r="E23" i="14"/>
  <c r="H23" i="14" s="1"/>
  <c r="D23" i="14"/>
  <c r="C23" i="14"/>
  <c r="H22" i="14"/>
  <c r="E22" i="14"/>
  <c r="G11" i="14"/>
  <c r="F11" i="14"/>
  <c r="E11" i="14"/>
  <c r="H11" i="14" s="1"/>
  <c r="D11" i="14"/>
  <c r="C11" i="14"/>
  <c r="H10" i="14"/>
  <c r="E10" i="14"/>
  <c r="H31" i="14" l="1"/>
  <c r="E31" i="14"/>
  <c r="H30" i="14"/>
  <c r="E30" i="14"/>
  <c r="H29" i="14"/>
  <c r="E29" i="14"/>
  <c r="G28" i="14"/>
  <c r="F28" i="14"/>
  <c r="H28" i="14" s="1"/>
  <c r="E28" i="14"/>
  <c r="D28" i="14"/>
  <c r="C28" i="14"/>
  <c r="H27" i="14"/>
  <c r="E27" i="14"/>
  <c r="H26" i="14"/>
  <c r="E26" i="14"/>
  <c r="H25" i="14"/>
  <c r="E25" i="14"/>
  <c r="G24" i="14"/>
  <c r="F24" i="14"/>
  <c r="H24" i="14" s="1"/>
  <c r="E24" i="14"/>
  <c r="D24" i="14"/>
  <c r="C24" i="14"/>
  <c r="G21" i="14"/>
  <c r="F21" i="14"/>
  <c r="D21" i="14"/>
  <c r="C21" i="14"/>
  <c r="H19" i="14"/>
  <c r="E19" i="14"/>
  <c r="H18" i="14"/>
  <c r="E18" i="14"/>
  <c r="H17" i="14"/>
  <c r="E17" i="14"/>
  <c r="G16" i="14"/>
  <c r="F16" i="14"/>
  <c r="H16" i="14" s="1"/>
  <c r="E16" i="14"/>
  <c r="D16" i="14"/>
  <c r="C16" i="14"/>
  <c r="H15" i="14"/>
  <c r="E15" i="14"/>
  <c r="H14" i="14"/>
  <c r="E14" i="14"/>
  <c r="H13" i="14"/>
  <c r="E13" i="14"/>
  <c r="G12" i="14"/>
  <c r="F12" i="14"/>
  <c r="H12" i="14" s="1"/>
  <c r="E12" i="14"/>
  <c r="D12" i="14"/>
  <c r="C12" i="14"/>
  <c r="G9" i="14"/>
  <c r="G32" i="14" s="1"/>
  <c r="F9" i="14"/>
  <c r="E9" i="14"/>
  <c r="D9" i="14"/>
  <c r="C9" i="14"/>
  <c r="C32" i="14" l="1"/>
  <c r="F32" i="14"/>
  <c r="D32" i="14"/>
  <c r="E21" i="14"/>
  <c r="E32" i="14" s="1"/>
  <c r="H9" i="14"/>
  <c r="E64" i="8"/>
  <c r="G10" i="7"/>
  <c r="F10" i="7"/>
  <c r="H151" i="6"/>
  <c r="H147" i="6"/>
  <c r="H138" i="6"/>
  <c r="H134" i="6"/>
  <c r="H124" i="6"/>
  <c r="H114" i="6"/>
  <c r="H104" i="6"/>
  <c r="H94" i="6"/>
  <c r="H86" i="6"/>
  <c r="H85" i="6" s="1"/>
  <c r="H76" i="6"/>
  <c r="H72" i="6"/>
  <c r="H63" i="6"/>
  <c r="H59" i="6"/>
  <c r="H49" i="6"/>
  <c r="H39" i="6"/>
  <c r="H37" i="6"/>
  <c r="H29" i="6" s="1"/>
  <c r="H10" i="6" s="1"/>
  <c r="H19" i="6"/>
  <c r="H11" i="6"/>
  <c r="G37" i="6"/>
  <c r="E104" i="6"/>
  <c r="H21" i="14" l="1"/>
  <c r="H32" i="14" s="1"/>
  <c r="G75" i="1"/>
  <c r="F75" i="1"/>
  <c r="G68" i="1"/>
  <c r="F68" i="1"/>
  <c r="G63" i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G47" i="1" s="1"/>
  <c r="G59" i="1" s="1"/>
  <c r="F9" i="1"/>
  <c r="F47" i="1" s="1"/>
  <c r="F59" i="1" s="1"/>
  <c r="F81" i="1" s="1"/>
  <c r="D9" i="1"/>
  <c r="D47" i="1" s="1"/>
  <c r="D62" i="1" s="1"/>
  <c r="C9" i="1"/>
  <c r="C47" i="1" s="1"/>
  <c r="C62" i="1" s="1"/>
  <c r="G79" i="1" l="1"/>
  <c r="G81" i="1" s="1"/>
  <c r="E151" i="6"/>
  <c r="E147" i="6"/>
  <c r="E138" i="6"/>
  <c r="E134" i="6"/>
  <c r="E124" i="6"/>
  <c r="E114" i="6"/>
  <c r="E94" i="6"/>
  <c r="E76" i="6"/>
  <c r="E72" i="6"/>
  <c r="E63" i="6"/>
  <c r="E59" i="6"/>
  <c r="E49" i="6"/>
  <c r="E39" i="6"/>
  <c r="E19" i="6"/>
  <c r="E11" i="6" l="1"/>
  <c r="E29" i="6"/>
  <c r="E86" i="6"/>
  <c r="E85" i="6" s="1"/>
  <c r="H17" i="12"/>
  <c r="G17" i="12"/>
  <c r="F17" i="12"/>
  <c r="E17" i="12"/>
  <c r="D17" i="12"/>
  <c r="C17" i="12"/>
  <c r="H6" i="12"/>
  <c r="H28" i="12" s="1"/>
  <c r="G6" i="12"/>
  <c r="G28" i="12" s="1"/>
  <c r="F6" i="12"/>
  <c r="F28" i="12" s="1"/>
  <c r="E6" i="12"/>
  <c r="E28" i="12" s="1"/>
  <c r="D6" i="12"/>
  <c r="D28" i="12" s="1"/>
  <c r="C6" i="12"/>
  <c r="C28" i="12" s="1"/>
  <c r="H36" i="11"/>
  <c r="G36" i="11"/>
  <c r="F36" i="11"/>
  <c r="E36" i="11"/>
  <c r="D36" i="11"/>
  <c r="C36" i="11"/>
  <c r="H28" i="11"/>
  <c r="G28" i="11"/>
  <c r="F28" i="11"/>
  <c r="E28" i="11"/>
  <c r="D28" i="11"/>
  <c r="C28" i="11"/>
  <c r="H21" i="11"/>
  <c r="G21" i="11"/>
  <c r="F21" i="11"/>
  <c r="E21" i="11"/>
  <c r="D21" i="11"/>
  <c r="C21" i="11"/>
  <c r="H7" i="11"/>
  <c r="H31" i="11" s="1"/>
  <c r="G7" i="11"/>
  <c r="G31" i="11" s="1"/>
  <c r="F7" i="11"/>
  <c r="F31" i="11" s="1"/>
  <c r="E7" i="11"/>
  <c r="E31" i="11" s="1"/>
  <c r="D7" i="11"/>
  <c r="D31" i="11" s="1"/>
  <c r="C7" i="11"/>
  <c r="C31" i="11" s="1"/>
  <c r="H19" i="10"/>
  <c r="G19" i="10"/>
  <c r="F19" i="10"/>
  <c r="E19" i="10"/>
  <c r="D19" i="10"/>
  <c r="C19" i="10"/>
  <c r="H8" i="10"/>
  <c r="H30" i="10" s="1"/>
  <c r="G8" i="10"/>
  <c r="G30" i="10" s="1"/>
  <c r="F8" i="10"/>
  <c r="F30" i="10" s="1"/>
  <c r="E8" i="10"/>
  <c r="E30" i="10" s="1"/>
  <c r="D8" i="10"/>
  <c r="D30" i="10" s="1"/>
  <c r="C8" i="10"/>
  <c r="C30" i="10" s="1"/>
  <c r="H38" i="9"/>
  <c r="G38" i="9"/>
  <c r="F38" i="9"/>
  <c r="E38" i="9"/>
  <c r="D38" i="9"/>
  <c r="C38" i="9"/>
  <c r="H30" i="9"/>
  <c r="G30" i="9"/>
  <c r="F30" i="9"/>
  <c r="E30" i="9"/>
  <c r="D30" i="9"/>
  <c r="C30" i="9"/>
  <c r="H23" i="9"/>
  <c r="G23" i="9"/>
  <c r="F23" i="9"/>
  <c r="E23" i="9"/>
  <c r="D23" i="9"/>
  <c r="C23" i="9"/>
  <c r="H9" i="9"/>
  <c r="H33" i="9" s="1"/>
  <c r="G9" i="9"/>
  <c r="G33" i="9" s="1"/>
  <c r="F9" i="9"/>
  <c r="F33" i="9" s="1"/>
  <c r="E9" i="9"/>
  <c r="E33" i="9" s="1"/>
  <c r="D9" i="9"/>
  <c r="D33" i="9" s="1"/>
  <c r="C9" i="9"/>
  <c r="C33" i="9" s="1"/>
  <c r="D83" i="8"/>
  <c r="G83" i="8" s="1"/>
  <c r="D82" i="8"/>
  <c r="G82" i="8" s="1"/>
  <c r="D81" i="8"/>
  <c r="G81" i="8" s="1"/>
  <c r="D80" i="8"/>
  <c r="G80" i="8" s="1"/>
  <c r="F79" i="8"/>
  <c r="E79" i="8"/>
  <c r="D79" i="8"/>
  <c r="G79" i="8" s="1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D68" i="8"/>
  <c r="G68" i="8" s="1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D59" i="8"/>
  <c r="G59" i="8" s="1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C48" i="8" s="1"/>
  <c r="B49" i="8"/>
  <c r="B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B11" i="8" s="1"/>
  <c r="B85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F12" i="8"/>
  <c r="E12" i="8"/>
  <c r="E11" i="8" s="1"/>
  <c r="E85" i="8" s="1"/>
  <c r="C12" i="8"/>
  <c r="B12" i="8"/>
  <c r="F11" i="8"/>
  <c r="F85" i="8" s="1"/>
  <c r="C11" i="8"/>
  <c r="H28" i="7"/>
  <c r="H27" i="7"/>
  <c r="H26" i="7"/>
  <c r="H25" i="7"/>
  <c r="E24" i="7"/>
  <c r="H24" i="7" s="1"/>
  <c r="E23" i="7"/>
  <c r="H23" i="7" s="1"/>
  <c r="E22" i="7"/>
  <c r="H22" i="7" s="1"/>
  <c r="E21" i="7"/>
  <c r="H21" i="7" s="1"/>
  <c r="E20" i="7"/>
  <c r="H20" i="7" s="1"/>
  <c r="G19" i="7"/>
  <c r="F19" i="7"/>
  <c r="D19" i="7"/>
  <c r="C19" i="7"/>
  <c r="H17" i="7"/>
  <c r="H16" i="7"/>
  <c r="H15" i="7"/>
  <c r="E14" i="7"/>
  <c r="H14" i="7" s="1"/>
  <c r="E13" i="7"/>
  <c r="H13" i="7" s="1"/>
  <c r="E12" i="7"/>
  <c r="H12" i="7" s="1"/>
  <c r="E11" i="7"/>
  <c r="H11" i="7" s="1"/>
  <c r="E10" i="7"/>
  <c r="H10" i="7" s="1"/>
  <c r="G9" i="7"/>
  <c r="G29" i="7" s="1"/>
  <c r="F9" i="7"/>
  <c r="E9" i="7"/>
  <c r="D9" i="7"/>
  <c r="C9" i="7"/>
  <c r="C29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G151" i="6"/>
  <c r="D151" i="6"/>
  <c r="F150" i="6"/>
  <c r="I150" i="6" s="1"/>
  <c r="F149" i="6"/>
  <c r="I149" i="6" s="1"/>
  <c r="F148" i="6"/>
  <c r="I148" i="6" s="1"/>
  <c r="G147" i="6"/>
  <c r="F147" i="6"/>
  <c r="I147" i="6" s="1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G138" i="6"/>
  <c r="F138" i="6"/>
  <c r="I138" i="6" s="1"/>
  <c r="D138" i="6"/>
  <c r="F137" i="6"/>
  <c r="I137" i="6" s="1"/>
  <c r="F136" i="6"/>
  <c r="I136" i="6" s="1"/>
  <c r="F135" i="6"/>
  <c r="I135" i="6" s="1"/>
  <c r="G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G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G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G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G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G86" i="6"/>
  <c r="D86" i="6"/>
  <c r="D85" i="6" s="1"/>
  <c r="F83" i="6"/>
  <c r="I83" i="6" s="1"/>
  <c r="F82" i="6"/>
  <c r="I82" i="6" s="1"/>
  <c r="F81" i="6"/>
  <c r="I81" i="6" s="1"/>
  <c r="F80" i="6"/>
  <c r="I80" i="6" s="1"/>
  <c r="F79" i="6"/>
  <c r="I79" i="6" s="1"/>
  <c r="F78" i="6"/>
  <c r="I78" i="6" s="1"/>
  <c r="F77" i="6"/>
  <c r="I77" i="6" s="1"/>
  <c r="G76" i="6"/>
  <c r="D76" i="6"/>
  <c r="F75" i="6"/>
  <c r="I75" i="6" s="1"/>
  <c r="F74" i="6"/>
  <c r="I74" i="6" s="1"/>
  <c r="F73" i="6"/>
  <c r="I73" i="6" s="1"/>
  <c r="G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F65" i="6"/>
  <c r="I65" i="6" s="1"/>
  <c r="F64" i="6"/>
  <c r="I64" i="6" s="1"/>
  <c r="G63" i="6"/>
  <c r="D63" i="6"/>
  <c r="F62" i="6"/>
  <c r="I62" i="6" s="1"/>
  <c r="F61" i="6"/>
  <c r="I61" i="6" s="1"/>
  <c r="F60" i="6"/>
  <c r="I60" i="6" s="1"/>
  <c r="G59" i="6"/>
  <c r="D59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G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G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G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G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G11" i="6"/>
  <c r="D11" i="6"/>
  <c r="D10" i="6" s="1"/>
  <c r="G10" i="6"/>
  <c r="G77" i="5"/>
  <c r="F77" i="5"/>
  <c r="D77" i="5"/>
  <c r="C77" i="5"/>
  <c r="H76" i="5"/>
  <c r="E76" i="5"/>
  <c r="H75" i="5"/>
  <c r="H77" i="5" s="1"/>
  <c r="E75" i="5"/>
  <c r="E77" i="5" s="1"/>
  <c r="H70" i="5"/>
  <c r="E70" i="5"/>
  <c r="H69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H61" i="5"/>
  <c r="G61" i="5"/>
  <c r="F61" i="5"/>
  <c r="E61" i="5"/>
  <c r="D61" i="5"/>
  <c r="C61" i="5"/>
  <c r="H60" i="5"/>
  <c r="E60" i="5"/>
  <c r="H59" i="5"/>
  <c r="E59" i="5"/>
  <c r="H58" i="5"/>
  <c r="E58" i="5"/>
  <c r="H57" i="5"/>
  <c r="E57" i="5"/>
  <c r="H56" i="5"/>
  <c r="G56" i="5"/>
  <c r="F56" i="5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H67" i="5" s="1"/>
  <c r="G47" i="5"/>
  <c r="G67" i="5" s="1"/>
  <c r="F47" i="5"/>
  <c r="F67" i="5" s="1"/>
  <c r="E47" i="5"/>
  <c r="E67" i="5" s="1"/>
  <c r="D47" i="5"/>
  <c r="D67" i="5" s="1"/>
  <c r="C47" i="5"/>
  <c r="C67" i="5" s="1"/>
  <c r="H40" i="5"/>
  <c r="E40" i="5"/>
  <c r="H39" i="5"/>
  <c r="E39" i="5"/>
  <c r="H38" i="5"/>
  <c r="G38" i="5"/>
  <c r="F38" i="5"/>
  <c r="E38" i="5"/>
  <c r="D38" i="5"/>
  <c r="C38" i="5"/>
  <c r="H37" i="5"/>
  <c r="E37" i="5"/>
  <c r="H36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G29" i="5"/>
  <c r="F29" i="5"/>
  <c r="E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G17" i="5"/>
  <c r="G42" i="5" s="1"/>
  <c r="G72" i="5" s="1"/>
  <c r="F17" i="5"/>
  <c r="F42" i="5" s="1"/>
  <c r="F72" i="5" s="1"/>
  <c r="E17" i="5"/>
  <c r="D17" i="5"/>
  <c r="D42" i="5" s="1"/>
  <c r="D72" i="5" s="1"/>
  <c r="C17" i="5"/>
  <c r="C42" i="5" s="1"/>
  <c r="C7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H42" i="5" s="1"/>
  <c r="H72" i="5" s="1"/>
  <c r="E10" i="5"/>
  <c r="E42" i="5" s="1"/>
  <c r="E72" i="5" s="1"/>
  <c r="E80" i="4"/>
  <c r="D80" i="4"/>
  <c r="E78" i="4"/>
  <c r="D78" i="4"/>
  <c r="C78" i="4"/>
  <c r="E76" i="4"/>
  <c r="D76" i="4"/>
  <c r="D74" i="4" s="1"/>
  <c r="C76" i="4"/>
  <c r="E75" i="4"/>
  <c r="E74" i="4" s="1"/>
  <c r="D75" i="4"/>
  <c r="C75" i="4"/>
  <c r="C74" i="4" s="1"/>
  <c r="E72" i="4"/>
  <c r="E82" i="4" s="1"/>
  <c r="E84" i="4" s="1"/>
  <c r="D72" i="4"/>
  <c r="C72" i="4"/>
  <c r="C82" i="4" s="1"/>
  <c r="C84" i="4" s="1"/>
  <c r="E62" i="4"/>
  <c r="D62" i="4"/>
  <c r="E60" i="4"/>
  <c r="D60" i="4"/>
  <c r="C60" i="4"/>
  <c r="E58" i="4"/>
  <c r="D58" i="4"/>
  <c r="C58" i="4"/>
  <c r="E57" i="4"/>
  <c r="D57" i="4"/>
  <c r="C57" i="4"/>
  <c r="E56" i="4"/>
  <c r="E64" i="4" s="1"/>
  <c r="E66" i="4" s="1"/>
  <c r="D56" i="4"/>
  <c r="C56" i="4"/>
  <c r="C64" i="4" s="1"/>
  <c r="C66" i="4" s="1"/>
  <c r="E54" i="4"/>
  <c r="D54" i="4"/>
  <c r="D64" i="4" s="1"/>
  <c r="D66" i="4" s="1"/>
  <c r="C54" i="4"/>
  <c r="E44" i="4"/>
  <c r="D44" i="4"/>
  <c r="C44" i="4"/>
  <c r="E41" i="4"/>
  <c r="D41" i="4"/>
  <c r="D48" i="4" s="1"/>
  <c r="D12" i="4" s="1"/>
  <c r="D9" i="4" s="1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L15" i="3" s="1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K21" i="3" s="1"/>
  <c r="J9" i="3"/>
  <c r="J21" i="3" s="1"/>
  <c r="I9" i="3"/>
  <c r="I21" i="3" s="1"/>
  <c r="H9" i="3"/>
  <c r="H21" i="3" s="1"/>
  <c r="G9" i="3"/>
  <c r="G21" i="3" s="1"/>
  <c r="F9" i="3"/>
  <c r="F21" i="3" s="1"/>
  <c r="E9" i="3"/>
  <c r="E21" i="3" s="1"/>
  <c r="D9" i="3"/>
  <c r="D21" i="3" s="1"/>
  <c r="C9" i="3"/>
  <c r="C21" i="3" s="1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3" i="2"/>
  <c r="G22" i="2"/>
  <c r="G21" i="2" s="1"/>
  <c r="I21" i="2"/>
  <c r="H21" i="2"/>
  <c r="F21" i="2"/>
  <c r="E21" i="2"/>
  <c r="D21" i="2"/>
  <c r="C21" i="2"/>
  <c r="I13" i="2"/>
  <c r="H13" i="2"/>
  <c r="F13" i="2"/>
  <c r="E13" i="2"/>
  <c r="D13" i="2"/>
  <c r="C13" i="2"/>
  <c r="I9" i="2"/>
  <c r="I8" i="2" s="1"/>
  <c r="I19" i="2" s="1"/>
  <c r="H9" i="2"/>
  <c r="G9" i="2"/>
  <c r="G8" i="2" s="1"/>
  <c r="G19" i="2" s="1"/>
  <c r="F9" i="2"/>
  <c r="E9" i="2"/>
  <c r="E8" i="2" s="1"/>
  <c r="E19" i="2" s="1"/>
  <c r="D9" i="2"/>
  <c r="C9" i="2"/>
  <c r="C8" i="2" s="1"/>
  <c r="C19" i="2" s="1"/>
  <c r="H8" i="2"/>
  <c r="H19" i="2" s="1"/>
  <c r="F8" i="2"/>
  <c r="F19" i="2" s="1"/>
  <c r="D8" i="2"/>
  <c r="D19" i="2" s="1"/>
  <c r="G85" i="6" l="1"/>
  <c r="G160" i="6" s="1"/>
  <c r="F49" i="6"/>
  <c r="E10" i="6"/>
  <c r="E160" i="6" s="1"/>
  <c r="D22" i="4"/>
  <c r="D24" i="4" s="1"/>
  <c r="D26" i="4" s="1"/>
  <c r="D35" i="4" s="1"/>
  <c r="C85" i="8"/>
  <c r="L9" i="3"/>
  <c r="L21" i="3" s="1"/>
  <c r="C48" i="4"/>
  <c r="C12" i="4" s="1"/>
  <c r="C9" i="4" s="1"/>
  <c r="C22" i="4" s="1"/>
  <c r="C24" i="4" s="1"/>
  <c r="C26" i="4" s="1"/>
  <c r="C35" i="4" s="1"/>
  <c r="E48" i="4"/>
  <c r="E12" i="4" s="1"/>
  <c r="E9" i="4" s="1"/>
  <c r="E22" i="4" s="1"/>
  <c r="E24" i="4" s="1"/>
  <c r="E26" i="4" s="1"/>
  <c r="E35" i="4" s="1"/>
  <c r="D82" i="4"/>
  <c r="D84" i="4" s="1"/>
  <c r="F29" i="6"/>
  <c r="I49" i="6"/>
  <c r="F124" i="6"/>
  <c r="I124" i="6" s="1"/>
  <c r="D29" i="7"/>
  <c r="F29" i="7"/>
  <c r="E19" i="7"/>
  <c r="E29" i="7" s="1"/>
  <c r="D12" i="8"/>
  <c r="G12" i="8" s="1"/>
  <c r="D31" i="8"/>
  <c r="G31" i="8" s="1"/>
  <c r="D42" i="8"/>
  <c r="G42" i="8" s="1"/>
  <c r="D49" i="8"/>
  <c r="D22" i="8"/>
  <c r="H19" i="7"/>
  <c r="F104" i="6"/>
  <c r="I104" i="6" s="1"/>
  <c r="F86" i="6"/>
  <c r="I86" i="6" s="1"/>
  <c r="F11" i="6"/>
  <c r="I19" i="6"/>
  <c r="I11" i="6"/>
  <c r="F19" i="6"/>
  <c r="I29" i="6"/>
  <c r="F39" i="6"/>
  <c r="F59" i="6"/>
  <c r="I59" i="6" s="1"/>
  <c r="F63" i="6"/>
  <c r="I63" i="6" s="1"/>
  <c r="F72" i="6"/>
  <c r="I72" i="6" s="1"/>
  <c r="F94" i="6"/>
  <c r="I94" i="6" s="1"/>
  <c r="F114" i="6"/>
  <c r="I114" i="6" s="1"/>
  <c r="F134" i="6"/>
  <c r="I134" i="6" s="1"/>
  <c r="F151" i="6"/>
  <c r="I151" i="6" s="1"/>
  <c r="H9" i="7"/>
  <c r="H29" i="7" s="1"/>
  <c r="I39" i="6"/>
  <c r="D160" i="6"/>
  <c r="H160" i="6"/>
  <c r="F76" i="6"/>
  <c r="G49" i="8" l="1"/>
  <c r="D48" i="8"/>
  <c r="G48" i="8" s="1"/>
  <c r="G22" i="8"/>
  <c r="G11" i="8" s="1"/>
  <c r="D11" i="8"/>
  <c r="D85" i="8" s="1"/>
  <c r="I85" i="6"/>
  <c r="F85" i="6"/>
  <c r="I76" i="6"/>
  <c r="I10" i="6" s="1"/>
  <c r="F10" i="6"/>
  <c r="G85" i="8" l="1"/>
  <c r="I160" i="6"/>
  <c r="F160" i="6"/>
</calcChain>
</file>

<file path=xl/sharedStrings.xml><?xml version="1.0" encoding="utf-8"?>
<sst xmlns="http://schemas.openxmlformats.org/spreadsheetml/2006/main" count="862" uniqueCount="566">
  <si>
    <t>Instituto Tecnologico Superior de Tlaxco</t>
  </si>
  <si>
    <t>Estado de Situación Financiera Detallado - LDF</t>
  </si>
  <si>
    <t>Al 31 de diciembre de 2016 y al 31 de Diciembre de 2017 (b)</t>
  </si>
  <si>
    <t>(PESOS)</t>
  </si>
  <si>
    <t>Concepto (c)</t>
  </si>
  <si>
    <t>31 de diciembre de 2016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</si>
  <si>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</si>
  <si>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</si>
  <si>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</si>
  <si>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</si>
  <si>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</si>
  <si>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</si>
  <si>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</si>
  <si>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</si>
  <si>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</si>
  <si>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</si>
  <si>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</si>
  <si>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</si>
  <si>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</si>
  <si>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</si>
  <si>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</si>
  <si>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</si>
  <si>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</si>
  <si>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</si>
  <si>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</si>
  <si>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</si>
  <si>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</si>
  <si>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</si>
  <si>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</si>
  <si>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</si>
  <si>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</si>
  <si>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</si>
  <si>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</si>
  <si>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</si>
  <si>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</si>
  <si>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</si>
  <si>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</si>
  <si>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</si>
  <si>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</si>
  <si>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</si>
  <si>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</si>
  <si>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</si>
  <si>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</si>
  <si>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</si>
  <si>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</si>
  <si>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</si>
  <si>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</si>
  <si>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</si>
  <si>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</si>
  <si>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</si>
  <si>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</si>
  <si>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</si>
  <si>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</si>
  <si>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</si>
  <si>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</si>
  <si>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</si>
  <si>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</si>
  <si>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</si>
  <si>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</si>
  <si>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</si>
  <si>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</si>
  <si>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</si>
  <si>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</si>
  <si>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</si>
  <si>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</si>
  <si>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</si>
  <si>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</si>
  <si>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</si>
  <si>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</si>
  <si>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</si>
  <si>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</si>
  <si>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</si>
  <si>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</si>
  <si>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</si>
  <si>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</si>
  <si>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</si>
  <si>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</si>
  <si>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</si>
  <si>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</si>
  <si>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</si>
  <si>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</si>
  <si>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</si>
  <si>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</si>
  <si>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</si>
  <si>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</si>
  <si>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</si>
  <si>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</si>
  <si>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</si>
  <si>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</si>
  <si>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</si>
  <si>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</si>
  <si>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</si>
  <si>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</si>
  <si>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</si>
  <si>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</si>
  <si>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</si>
  <si>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</si>
  <si>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</si>
  <si>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</si>
  <si>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</si>
  <si>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</si>
  <si>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</si>
  <si>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</si>
  <si>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</si>
  <si>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</si>
  <si>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</si>
  <si>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</si>
  <si>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</si>
  <si>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</si>
  <si>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</si>
  <si>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</si>
  <si>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</si>
  <si>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</si>
  <si>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</si>
  <si>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</si>
  <si>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</si>
  <si>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</si>
  <si>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</si>
  <si>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</si>
  <si>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</si>
  <si>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</si>
  <si>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</si>
  <si>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</si>
  <si>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</si>
  <si>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2017 (b)</t>
  </si>
  <si>
    <t>Denominación de la Deuda Pública y Otros Pasivos</t>
  </si>
  <si>
    <t>Saldo al 31 de diciembre de 2016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</si>
  <si>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</si>
  <si>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</si>
  <si>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</si>
  <si>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</si>
  <si>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</si>
  <si>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</si>
  <si>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</si>
  <si>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</si>
  <si>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</si>
  <si>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</si>
  <si>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</si>
  <si>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</si>
  <si>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</si>
  <si>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</si>
  <si>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</si>
  <si>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</si>
  <si>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</si>
  <si>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</si>
  <si>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</si>
  <si>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</si>
  <si>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</si>
  <si>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</si>
  <si>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</si>
  <si>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</si>
  <si>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</si>
  <si>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</si>
  <si>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</si>
  <si>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</si>
  <si>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</si>
  <si>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</si>
  <si>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</si>
  <si>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</si>
  <si>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</si>
  <si>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</si>
  <si>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</si>
  <si>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</si>
  <si>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</si>
  <si>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</si>
  <si>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</si>
  <si>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</si>
  <si>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</si>
  <si>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</si>
  <si>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</si>
  <si>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</si>
  <si>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</si>
  <si>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</si>
  <si>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</si>
  <si>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</si>
  <si>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</si>
  <si>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</si>
  <si>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</si>
  <si>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</si>
  <si>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</si>
  <si>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</si>
  <si>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</si>
  <si>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</si>
  <si>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</si>
  <si>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</si>
  <si>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</si>
  <si>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</si>
  <si>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</si>
  <si>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</si>
  <si>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</si>
  <si>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</si>
  <si>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</si>
  <si>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</si>
  <si>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</si>
  <si>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</si>
  <si>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</si>
  <si>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</si>
  <si>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</si>
  <si>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</si>
  <si>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</si>
  <si>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</si>
  <si>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</si>
  <si>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</si>
  <si>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</si>
  <si>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</si>
  <si>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</si>
  <si>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</si>
  <si>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</si>
  <si>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</si>
  <si>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</si>
  <si>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</si>
  <si>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</si>
  <si>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</si>
  <si>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</si>
  <si>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</si>
  <si>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</si>
  <si>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</si>
  <si>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</si>
  <si>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</si>
  <si>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</si>
  <si>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</si>
  <si>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</si>
  <si>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</si>
  <si>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</si>
  <si>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</si>
  <si>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</si>
  <si>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</si>
  <si>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</si>
  <si>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</si>
  <si>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</si>
  <si>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</si>
  <si>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</si>
  <si>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</si>
  <si>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</si>
  <si>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</si>
  <si>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</si>
  <si>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</si>
  <si>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</si>
  <si>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</si>
  <si>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</si>
  <si>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</si>
  <si>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</si>
  <si>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</si>
  <si>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</si>
  <si>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</si>
  <si>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</si>
  <si>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</si>
  <si>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</si>
  <si>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</si>
  <si>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</si>
  <si>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</si>
  <si>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</si>
  <si>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</si>
  <si>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</si>
  <si>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</si>
  <si>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</si>
  <si>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</si>
  <si>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</si>
  <si>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</si>
  <si>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</si>
  <si>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</si>
  <si>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</si>
  <si>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</si>
  <si>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</si>
  <si>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</si>
  <si>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</si>
  <si>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</si>
  <si>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</si>
  <si>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</si>
  <si>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</si>
  <si>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</si>
  <si>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</si>
  <si>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</si>
  <si>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</si>
  <si>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</si>
  <si>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</si>
  <si>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</si>
  <si>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</si>
  <si>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</si>
  <si>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</si>
  <si>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</si>
  <si>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</si>
  <si>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</si>
  <si>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</si>
  <si>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</si>
  <si>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</si>
  <si>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</si>
  <si>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</si>
  <si>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</si>
  <si>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</si>
  <si>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</si>
  <si>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</si>
  <si>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</si>
  <si>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</si>
  <si>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</si>
  <si>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</si>
  <si>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</si>
  <si>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</si>
  <si>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</si>
  <si>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</si>
  <si>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</si>
  <si>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</si>
  <si>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</si>
  <si>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</si>
  <si>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</si>
  <si>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</si>
  <si>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</si>
  <si>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</si>
  <si>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</si>
  <si>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</si>
  <si>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</si>
  <si>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</si>
  <si>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</si>
  <si>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</si>
  <si>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</si>
  <si>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</si>
  <si>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</si>
  <si>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</si>
  <si>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</si>
  <si>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</si>
  <si>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</si>
  <si>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</si>
  <si>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</si>
  <si>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</si>
  <si>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</si>
  <si>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</si>
  <si>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</si>
  <si>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</si>
  <si>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</si>
  <si>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</si>
  <si>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</si>
  <si>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</si>
  <si>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</si>
  <si>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</si>
  <si>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</si>
  <si>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</si>
  <si>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</si>
  <si>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</si>
  <si>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</si>
  <si>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</si>
  <si>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</si>
  <si>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</si>
  <si>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</si>
  <si>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</si>
  <si>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</si>
  <si>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</si>
  <si>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</si>
  <si>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</si>
  <si>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</si>
  <si>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</si>
  <si>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</si>
  <si>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</si>
  <si>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</si>
  <si>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</si>
  <si>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</si>
  <si>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</si>
  <si>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</si>
  <si>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</si>
  <si>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</si>
  <si>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</si>
  <si>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</si>
  <si>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</si>
  <si>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</si>
  <si>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</si>
  <si>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</si>
  <si>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</si>
  <si>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</si>
  <si>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</si>
  <si>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</si>
  <si>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</si>
  <si>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</si>
  <si>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</si>
  <si>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</si>
  <si>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</si>
  <si>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</si>
  <si>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</si>
  <si>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</si>
  <si>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</si>
  <si>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</si>
  <si>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</si>
  <si>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</si>
  <si>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</si>
  <si>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</si>
  <si>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</si>
  <si>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</si>
  <si>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</si>
  <si>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</si>
  <si>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</si>
  <si>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</si>
  <si>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</si>
  <si>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</si>
  <si>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</si>
  <si>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</si>
  <si>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Academico</t>
  </si>
  <si>
    <t>Planeación</t>
  </si>
  <si>
    <t>Calidad</t>
  </si>
  <si>
    <t>Gestión de los recursos</t>
  </si>
  <si>
    <t>Vinculación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</si>
  <si>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</si>
  <si>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</si>
  <si>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</si>
  <si>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</si>
  <si>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</si>
  <si>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</si>
  <si>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</si>
  <si>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</si>
  <si>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</si>
  <si>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</si>
  <si>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</si>
  <si>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</si>
  <si>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</si>
  <si>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</si>
  <si>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</si>
  <si>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</si>
  <si>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</si>
  <si>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</si>
  <si>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</si>
  <si>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</si>
  <si>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</si>
  <si>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</si>
  <si>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</si>
  <si>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</si>
  <si>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</si>
  <si>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</si>
  <si>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</si>
  <si>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</si>
  <si>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</si>
  <si>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</si>
  <si>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</si>
  <si>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</si>
  <si>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</si>
  <si>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</si>
  <si>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</si>
  <si>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</si>
  <si>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Proyecciones de Ingresos - LDF</t>
  </si>
  <si>
    <t xml:space="preserve">(CIFRAS NOMINALES) </t>
  </si>
  <si>
    <t>Concepto (b)</t>
  </si>
  <si>
    <t xml:space="preserve">Año en Cuestión </t>
  </si>
  <si>
    <t>Año 1 (d)</t>
  </si>
  <si>
    <t>Año 2 (d)</t>
  </si>
  <si>
    <t>Año 3 (d)</t>
  </si>
  <si>
    <t>Año 4 (d)</t>
  </si>
  <si>
    <t>Año 5 (d)</t>
  </si>
  <si>
    <t>(de iniciativa de Ley) (c)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</si>
  <si>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</si>
  <si>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</si>
  <si>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</si>
  <si>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</si>
  <si>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</si>
  <si>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</si>
  <si>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</si>
  <si>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</si>
  <si>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</si>
  <si>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</si>
  <si>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</si>
  <si>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</si>
  <si>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</si>
  <si>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</si>
  <si>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</si>
  <si>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</si>
  <si>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</si>
  <si>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</si>
  <si>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</si>
  <si>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</si>
  <si>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</si>
  <si>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</si>
  <si>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</si>
  <si>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</si>
  <si>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</si>
  <si>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</si>
  <si>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</si>
  <si>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t>(de proyecto de presupuesto) (c)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</si>
  <si>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</si>
  <si>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</si>
  <si>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</si>
  <si>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</si>
  <si>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</si>
  <si>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</si>
  <si>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</si>
  <si>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</si>
  <si>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</si>
  <si>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</si>
  <si>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</si>
  <si>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</si>
  <si>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</si>
  <si>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Resultados de Ingresos - LDF</t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</si>
  <si>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</si>
  <si>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</si>
  <si>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</si>
  <si>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</si>
  <si>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1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</si>
  <si>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del Ejercicio Vigente </t>
    </r>
    <r>
      <rPr>
        <b/>
        <vertAlign val="superscript"/>
        <sz val="10"/>
        <color indexed="8"/>
        <rFont val="Arial Narrow"/>
        <family val="2"/>
      </rPr>
      <t xml:space="preserve">2 </t>
    </r>
    <r>
      <rPr>
        <b/>
        <sz val="10"/>
        <color indexed="8"/>
        <rFont val="Arial Narrow"/>
        <family val="2"/>
      </rPr>
      <t>(d)</t>
    </r>
  </si>
  <si>
    <t>1. Ingresos de Libre Disposición (1=A+B+C+D+E+F+G+H+I+J+K+L)</t>
  </si>
  <si>
    <t xml:space="preserve">J.     Transferencias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</si>
  <si>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</si>
  <si>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</si>
  <si>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</si>
  <si>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Resultados de Egresos - LDF</t>
  </si>
  <si>
    <t>3. Total del Resultado de Egresos (3=1+2)</t>
  </si>
  <si>
    <t>NOMBRE DEL ENTE PÚBLICO (a)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</si>
  <si>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</si>
  <si>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</si>
  <si>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</si>
  <si>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</si>
  <si>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</si>
  <si>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</si>
  <si>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</si>
  <si>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</si>
  <si>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</si>
  <si>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</si>
  <si>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</si>
  <si>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</si>
  <si>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</si>
  <si>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</si>
  <si>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</si>
  <si>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</si>
  <si>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</si>
  <si>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</si>
  <si>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</si>
  <si>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</si>
  <si>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</si>
  <si>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</si>
  <si>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</si>
  <si>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</si>
  <si>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</si>
  <si>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</si>
  <si>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</si>
  <si>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</si>
  <si>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</si>
  <si>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</si>
  <si>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</si>
  <si>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</si>
  <si>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</si>
  <si>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</si>
  <si>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</si>
  <si>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</si>
  <si>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</si>
  <si>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</si>
  <si>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</si>
  <si>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</si>
  <si>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</si>
  <si>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</si>
  <si>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</si>
  <si>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</si>
  <si>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</si>
  <si>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Tecnologico Superior de Tlaxco (a)</t>
  </si>
  <si>
    <t>2017 (d)</t>
  </si>
  <si>
    <t>Monto pagado de la inversión al 31 de Diciembre de 2017</t>
  </si>
  <si>
    <t>Monto pagado de la inversión actualizado al 31 de Diciembre de 2017</t>
  </si>
  <si>
    <t>Saldo pendiente por pagar de la inversión al 31 de Diciembre de 2017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</si>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</sst>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164" fontId="2" fillId="0" borderId="5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 indent="3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3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 indent="4"/>
    </xf>
    <xf numFmtId="164" fontId="1" fillId="0" borderId="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64" fontId="12" fillId="0" borderId="10" xfId="0" applyNumberFormat="1" applyFont="1" applyBorder="1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4" fontId="13" fillId="0" borderId="10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25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0" xfId="0" applyFont="1" applyFill="1"/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view="pageBreakPreview" topLeftCell="A43" zoomScale="60" zoomScaleNormal="100" workbookViewId="0">
      <selection activeCell="A69" sqref="A6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99" t="s">
        <v>545</v>
      </c>
      <c r="C2" s="200"/>
      <c r="D2" s="200"/>
      <c r="E2" s="200"/>
      <c r="F2" s="200"/>
      <c r="G2" s="201"/>
    </row>
    <row r="3" spans="2:7" x14ac:dyDescent="0.2">
      <c r="B3" s="202" t="s">
        <v>1</v>
      </c>
      <c r="C3" s="203"/>
      <c r="D3" s="203"/>
      <c r="E3" s="203"/>
      <c r="F3" s="203"/>
      <c r="G3" s="204"/>
    </row>
    <row r="4" spans="2:7" x14ac:dyDescent="0.2">
      <c r="B4" s="202" t="s">
        <v>2</v>
      </c>
      <c r="C4" s="203"/>
      <c r="D4" s="203"/>
      <c r="E4" s="203"/>
      <c r="F4" s="203"/>
      <c r="G4" s="204"/>
    </row>
    <row r="5" spans="2:7" ht="13.5" thickBot="1" x14ac:dyDescent="0.25">
      <c r="B5" s="205" t="s">
        <v>3</v>
      </c>
      <c r="C5" s="206"/>
      <c r="D5" s="206"/>
      <c r="E5" s="206"/>
      <c r="F5" s="206"/>
      <c r="G5" s="207"/>
    </row>
    <row r="6" spans="2:7" ht="26.25" thickBot="1" x14ac:dyDescent="0.25">
      <c r="B6" s="3" t="s">
        <v>4</v>
      </c>
      <c r="C6" s="4" t="s">
        <v>546</v>
      </c>
      <c r="D6" s="4" t="s">
        <v>5</v>
      </c>
      <c r="E6" s="5" t="s">
        <v>4</v>
      </c>
      <c r="F6" s="4" t="s">
        <v>546</v>
      </c>
      <c r="G6" s="4" t="s">
        <v>5</v>
      </c>
    </row>
    <row r="7" spans="2:7" x14ac:dyDescent="0.2">
      <c r="B7" s="6" t="s">
        <v>6</v>
      </c>
      <c r="C7" s="7"/>
      <c r="D7" s="7"/>
      <c r="E7" s="8" t="s">
        <v>7</v>
      </c>
      <c r="F7" s="7"/>
      <c r="G7" s="7"/>
    </row>
    <row r="8" spans="2:7" x14ac:dyDescent="0.2">
      <c r="B8" s="6" t="s">
        <v>8</v>
      </c>
      <c r="C8" s="9"/>
      <c r="D8" s="9"/>
      <c r="E8" s="8" t="s">
        <v>9</v>
      </c>
      <c r="F8" s="9"/>
      <c r="G8" s="9"/>
    </row>
    <row r="9" spans="2:7" x14ac:dyDescent="0.2">
      <c r="B9" s="10" t="s">
        <v>10</v>
      </c>
      <c r="C9" s="9">
        <f>SUM(C10:C16)</f>
        <v>18373711</v>
      </c>
      <c r="D9" s="9">
        <f>SUM(D10:D16)</f>
        <v>21389609</v>
      </c>
      <c r="E9" s="11" t="s">
        <v>11</v>
      </c>
      <c r="F9" s="9">
        <f>SUM(F10:F18)</f>
        <v>61692.67</v>
      </c>
      <c r="G9" s="9">
        <f>SUM(G10:G18)</f>
        <v>92442.010000000009</v>
      </c>
    </row>
    <row r="10" spans="2:7" x14ac:dyDescent="0.2">
      <c r="B10" s="12" t="s">
        <v>12</v>
      </c>
      <c r="C10" s="9">
        <v>0</v>
      </c>
      <c r="D10" s="9">
        <v>0</v>
      </c>
      <c r="E10" s="13" t="s">
        <v>13</v>
      </c>
      <c r="F10" s="9">
        <v>-0.33</v>
      </c>
      <c r="G10" s="9">
        <v>0.01</v>
      </c>
    </row>
    <row r="11" spans="2:7" x14ac:dyDescent="0.2">
      <c r="B11" s="12" t="s">
        <v>14</v>
      </c>
      <c r="C11" s="9">
        <v>18373711</v>
      </c>
      <c r="D11" s="9">
        <v>21389609</v>
      </c>
      <c r="E11" s="13" t="s">
        <v>15</v>
      </c>
      <c r="F11" s="9">
        <v>0</v>
      </c>
      <c r="G11" s="9">
        <v>0</v>
      </c>
    </row>
    <row r="12" spans="2:7" x14ac:dyDescent="0.2">
      <c r="B12" s="12" t="s">
        <v>16</v>
      </c>
      <c r="C12" s="9">
        <v>0</v>
      </c>
      <c r="D12" s="9">
        <v>0</v>
      </c>
      <c r="E12" s="13" t="s">
        <v>17</v>
      </c>
      <c r="F12" s="9">
        <v>0</v>
      </c>
      <c r="G12" s="9">
        <v>0</v>
      </c>
    </row>
    <row r="13" spans="2:7" x14ac:dyDescent="0.2">
      <c r="B13" s="12" t="s">
        <v>18</v>
      </c>
      <c r="C13" s="9">
        <v>0</v>
      </c>
      <c r="D13" s="9">
        <v>0</v>
      </c>
      <c r="E13" s="13" t="s">
        <v>19</v>
      </c>
      <c r="F13" s="9">
        <v>0</v>
      </c>
      <c r="G13" s="9">
        <v>0</v>
      </c>
    </row>
    <row r="14" spans="2:7" x14ac:dyDescent="0.2">
      <c r="B14" s="12" t="s">
        <v>20</v>
      </c>
      <c r="C14" s="9">
        <v>0</v>
      </c>
      <c r="D14" s="9">
        <v>0</v>
      </c>
      <c r="E14" s="13" t="s">
        <v>21</v>
      </c>
      <c r="F14" s="9">
        <v>0</v>
      </c>
      <c r="G14" s="9">
        <v>0</v>
      </c>
    </row>
    <row r="15" spans="2:7" ht="25.5" x14ac:dyDescent="0.2">
      <c r="B15" s="12" t="s">
        <v>22</v>
      </c>
      <c r="C15" s="9">
        <v>0</v>
      </c>
      <c r="D15" s="9">
        <v>0</v>
      </c>
      <c r="E15" s="13" t="s">
        <v>23</v>
      </c>
      <c r="F15" s="9">
        <v>0</v>
      </c>
      <c r="G15" s="9">
        <v>0</v>
      </c>
    </row>
    <row r="16" spans="2:7" x14ac:dyDescent="0.2">
      <c r="B16" s="12" t="s">
        <v>24</v>
      </c>
      <c r="C16" s="9">
        <v>0</v>
      </c>
      <c r="D16" s="9">
        <v>0</v>
      </c>
      <c r="E16" s="13" t="s">
        <v>25</v>
      </c>
      <c r="F16" s="9">
        <v>61693</v>
      </c>
      <c r="G16" s="9">
        <v>58376</v>
      </c>
    </row>
    <row r="17" spans="2:7" x14ac:dyDescent="0.2">
      <c r="B17" s="10" t="s">
        <v>26</v>
      </c>
      <c r="C17" s="9">
        <f>SUM(C18:C24)</f>
        <v>1395</v>
      </c>
      <c r="D17" s="9">
        <f>SUM(D18:D24)</f>
        <v>576</v>
      </c>
      <c r="E17" s="13" t="s">
        <v>27</v>
      </c>
      <c r="F17" s="9">
        <v>0</v>
      </c>
      <c r="G17" s="9">
        <v>0</v>
      </c>
    </row>
    <row r="18" spans="2:7" x14ac:dyDescent="0.2">
      <c r="B18" s="12" t="s">
        <v>28</v>
      </c>
      <c r="C18" s="9">
        <v>0</v>
      </c>
      <c r="D18" s="9">
        <v>0</v>
      </c>
      <c r="E18" s="13" t="s">
        <v>29</v>
      </c>
      <c r="F18" s="9">
        <v>0</v>
      </c>
      <c r="G18" s="9">
        <v>34066</v>
      </c>
    </row>
    <row r="19" spans="2:7" x14ac:dyDescent="0.2">
      <c r="B19" s="12" t="s">
        <v>30</v>
      </c>
      <c r="C19" s="9">
        <v>0</v>
      </c>
      <c r="D19" s="9">
        <v>0</v>
      </c>
      <c r="E19" s="11" t="s">
        <v>31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32</v>
      </c>
      <c r="C20" s="9">
        <v>-14</v>
      </c>
      <c r="D20" s="9">
        <v>0</v>
      </c>
      <c r="E20" s="13" t="s">
        <v>33</v>
      </c>
      <c r="F20" s="9">
        <v>0</v>
      </c>
      <c r="G20" s="9">
        <v>0</v>
      </c>
    </row>
    <row r="21" spans="2:7" x14ac:dyDescent="0.2">
      <c r="B21" s="12" t="s">
        <v>34</v>
      </c>
      <c r="C21" s="9">
        <v>0</v>
      </c>
      <c r="D21" s="9">
        <v>0</v>
      </c>
      <c r="E21" s="14" t="s">
        <v>35</v>
      </c>
      <c r="F21" s="9">
        <v>0</v>
      </c>
      <c r="G21" s="9">
        <v>0</v>
      </c>
    </row>
    <row r="22" spans="2:7" x14ac:dyDescent="0.2">
      <c r="B22" s="12" t="s">
        <v>36</v>
      </c>
      <c r="C22" s="9">
        <v>0</v>
      </c>
      <c r="D22" s="9">
        <v>0</v>
      </c>
      <c r="E22" s="13" t="s">
        <v>37</v>
      </c>
      <c r="F22" s="9">
        <v>0</v>
      </c>
      <c r="G22" s="9">
        <v>0</v>
      </c>
    </row>
    <row r="23" spans="2:7" x14ac:dyDescent="0.2">
      <c r="B23" s="12" t="s">
        <v>38</v>
      </c>
      <c r="C23" s="9">
        <v>0</v>
      </c>
      <c r="D23" s="9">
        <v>0</v>
      </c>
      <c r="E23" s="11" t="s">
        <v>39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40</v>
      </c>
      <c r="C24" s="9">
        <v>1409</v>
      </c>
      <c r="D24" s="9">
        <v>576</v>
      </c>
      <c r="E24" s="13" t="s">
        <v>41</v>
      </c>
      <c r="F24" s="9">
        <v>0</v>
      </c>
      <c r="G24" s="9">
        <v>0</v>
      </c>
    </row>
    <row r="25" spans="2:7" x14ac:dyDescent="0.2">
      <c r="B25" s="10" t="s">
        <v>42</v>
      </c>
      <c r="C25" s="9">
        <f>SUM(C26:C30)</f>
        <v>0</v>
      </c>
      <c r="D25" s="9">
        <f>SUM(D26:D30)</f>
        <v>0</v>
      </c>
      <c r="E25" s="13" t="s">
        <v>43</v>
      </c>
      <c r="F25" s="9">
        <v>0</v>
      </c>
      <c r="G25" s="9">
        <v>0</v>
      </c>
    </row>
    <row r="26" spans="2:7" ht="25.5" x14ac:dyDescent="0.2">
      <c r="B26" s="12" t="s">
        <v>44</v>
      </c>
      <c r="C26" s="9">
        <v>0</v>
      </c>
      <c r="D26" s="9">
        <v>0</v>
      </c>
      <c r="E26" s="11" t="s">
        <v>45</v>
      </c>
      <c r="F26" s="9">
        <v>0</v>
      </c>
      <c r="G26" s="9">
        <v>0</v>
      </c>
    </row>
    <row r="27" spans="2:7" ht="25.5" x14ac:dyDescent="0.2">
      <c r="B27" s="12" t="s">
        <v>46</v>
      </c>
      <c r="C27" s="9">
        <v>0</v>
      </c>
      <c r="D27" s="9">
        <v>0</v>
      </c>
      <c r="E27" s="11" t="s">
        <v>47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48</v>
      </c>
      <c r="C28" s="9">
        <v>0</v>
      </c>
      <c r="D28" s="9">
        <v>0</v>
      </c>
      <c r="E28" s="13" t="s">
        <v>49</v>
      </c>
      <c r="F28" s="9">
        <v>0</v>
      </c>
      <c r="G28" s="9">
        <v>0</v>
      </c>
    </row>
    <row r="29" spans="2:7" x14ac:dyDescent="0.2">
      <c r="B29" s="12" t="s">
        <v>50</v>
      </c>
      <c r="C29" s="9">
        <v>0</v>
      </c>
      <c r="D29" s="9">
        <v>0</v>
      </c>
      <c r="E29" s="13" t="s">
        <v>51</v>
      </c>
      <c r="F29" s="9">
        <v>0</v>
      </c>
      <c r="G29" s="9">
        <v>0</v>
      </c>
    </row>
    <row r="30" spans="2:7" x14ac:dyDescent="0.2">
      <c r="B30" s="12" t="s">
        <v>52</v>
      </c>
      <c r="C30" s="9">
        <v>0</v>
      </c>
      <c r="D30" s="9">
        <v>0</v>
      </c>
      <c r="E30" s="13" t="s">
        <v>53</v>
      </c>
      <c r="F30" s="9">
        <v>0</v>
      </c>
      <c r="G30" s="9">
        <v>0</v>
      </c>
    </row>
    <row r="31" spans="2:7" ht="25.5" x14ac:dyDescent="0.2">
      <c r="B31" s="10" t="s">
        <v>54</v>
      </c>
      <c r="C31" s="9">
        <f>SUM(C32:C36)</f>
        <v>0</v>
      </c>
      <c r="D31" s="9">
        <f>SUM(D32:D36)</f>
        <v>0</v>
      </c>
      <c r="E31" s="11" t="s">
        <v>55</v>
      </c>
      <c r="F31" s="9">
        <f>SUM(F32:F37)</f>
        <v>627973</v>
      </c>
      <c r="G31" s="9">
        <f>SUM(G32:G37)</f>
        <v>90894</v>
      </c>
    </row>
    <row r="32" spans="2:7" x14ac:dyDescent="0.2">
      <c r="B32" s="12" t="s">
        <v>56</v>
      </c>
      <c r="C32" s="9">
        <v>0</v>
      </c>
      <c r="D32" s="9">
        <v>0</v>
      </c>
      <c r="E32" s="13" t="s">
        <v>57</v>
      </c>
      <c r="F32" s="9">
        <v>0</v>
      </c>
      <c r="G32" s="9">
        <v>0</v>
      </c>
    </row>
    <row r="33" spans="2:7" x14ac:dyDescent="0.2">
      <c r="B33" s="12" t="s">
        <v>58</v>
      </c>
      <c r="C33" s="9">
        <v>0</v>
      </c>
      <c r="D33" s="9">
        <v>0</v>
      </c>
      <c r="E33" s="13" t="s">
        <v>59</v>
      </c>
      <c r="F33" s="9">
        <v>627973</v>
      </c>
      <c r="G33" s="9">
        <v>90894</v>
      </c>
    </row>
    <row r="34" spans="2:7" x14ac:dyDescent="0.2">
      <c r="B34" s="12" t="s">
        <v>60</v>
      </c>
      <c r="C34" s="9">
        <v>0</v>
      </c>
      <c r="D34" s="9">
        <v>0</v>
      </c>
      <c r="E34" s="13" t="s">
        <v>61</v>
      </c>
      <c r="F34" s="9">
        <v>0</v>
      </c>
      <c r="G34" s="9">
        <v>0</v>
      </c>
    </row>
    <row r="35" spans="2:7" ht="25.5" x14ac:dyDescent="0.2">
      <c r="B35" s="12" t="s">
        <v>62</v>
      </c>
      <c r="C35" s="9">
        <v>0</v>
      </c>
      <c r="D35" s="9">
        <v>0</v>
      </c>
      <c r="E35" s="13" t="s">
        <v>63</v>
      </c>
      <c r="F35" s="9">
        <v>0</v>
      </c>
      <c r="G35" s="9">
        <v>0</v>
      </c>
    </row>
    <row r="36" spans="2:7" x14ac:dyDescent="0.2">
      <c r="B36" s="12" t="s">
        <v>64</v>
      </c>
      <c r="C36" s="9">
        <v>0</v>
      </c>
      <c r="D36" s="9">
        <v>0</v>
      </c>
      <c r="E36" s="13" t="s">
        <v>65</v>
      </c>
      <c r="F36" s="9">
        <v>0</v>
      </c>
      <c r="G36" s="9">
        <v>0</v>
      </c>
    </row>
    <row r="37" spans="2:7" x14ac:dyDescent="0.2">
      <c r="B37" s="10" t="s">
        <v>66</v>
      </c>
      <c r="C37" s="9">
        <v>0</v>
      </c>
      <c r="D37" s="9">
        <v>0</v>
      </c>
      <c r="E37" s="13" t="s">
        <v>67</v>
      </c>
      <c r="F37" s="9">
        <v>0</v>
      </c>
      <c r="G37" s="9">
        <v>0</v>
      </c>
    </row>
    <row r="38" spans="2:7" x14ac:dyDescent="0.2">
      <c r="B38" s="10" t="s">
        <v>68</v>
      </c>
      <c r="C38" s="9">
        <f>SUM(C39:C40)</f>
        <v>0</v>
      </c>
      <c r="D38" s="9">
        <f>SUM(D39:D40)</f>
        <v>0</v>
      </c>
      <c r="E38" s="11" t="s">
        <v>69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70</v>
      </c>
      <c r="C39" s="9">
        <v>0</v>
      </c>
      <c r="D39" s="9">
        <v>0</v>
      </c>
      <c r="E39" s="13" t="s">
        <v>71</v>
      </c>
      <c r="F39" s="9">
        <v>0</v>
      </c>
      <c r="G39" s="9">
        <v>0</v>
      </c>
    </row>
    <row r="40" spans="2:7" x14ac:dyDescent="0.2">
      <c r="B40" s="12" t="s">
        <v>72</v>
      </c>
      <c r="C40" s="9">
        <v>0</v>
      </c>
      <c r="D40" s="9">
        <v>0</v>
      </c>
      <c r="E40" s="13" t="s">
        <v>73</v>
      </c>
      <c r="F40" s="9">
        <v>0</v>
      </c>
      <c r="G40" s="9">
        <v>0</v>
      </c>
    </row>
    <row r="41" spans="2:7" x14ac:dyDescent="0.2">
      <c r="B41" s="10" t="s">
        <v>74</v>
      </c>
      <c r="C41" s="9">
        <f>SUM(C42:C45)</f>
        <v>0</v>
      </c>
      <c r="D41" s="9">
        <f>SUM(D42:D45)</f>
        <v>0</v>
      </c>
      <c r="E41" s="13" t="s">
        <v>75</v>
      </c>
      <c r="F41" s="9">
        <v>0</v>
      </c>
      <c r="G41" s="9">
        <v>0</v>
      </c>
    </row>
    <row r="42" spans="2:7" x14ac:dyDescent="0.2">
      <c r="B42" s="12" t="s">
        <v>76</v>
      </c>
      <c r="C42" s="9">
        <v>0</v>
      </c>
      <c r="D42" s="9">
        <v>0</v>
      </c>
      <c r="E42" s="11" t="s">
        <v>77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78</v>
      </c>
      <c r="C43" s="9">
        <v>0</v>
      </c>
      <c r="D43" s="9">
        <v>0</v>
      </c>
      <c r="E43" s="13" t="s">
        <v>79</v>
      </c>
      <c r="F43" s="9">
        <v>0</v>
      </c>
      <c r="G43" s="9">
        <v>0</v>
      </c>
    </row>
    <row r="44" spans="2:7" ht="25.5" x14ac:dyDescent="0.2">
      <c r="B44" s="12" t="s">
        <v>80</v>
      </c>
      <c r="C44" s="9">
        <v>0</v>
      </c>
      <c r="D44" s="9">
        <v>0</v>
      </c>
      <c r="E44" s="13" t="s">
        <v>81</v>
      </c>
      <c r="F44" s="9">
        <v>0</v>
      </c>
      <c r="G44" s="9">
        <v>0</v>
      </c>
    </row>
    <row r="45" spans="2:7" x14ac:dyDescent="0.2">
      <c r="B45" s="12" t="s">
        <v>82</v>
      </c>
      <c r="C45" s="9">
        <v>0</v>
      </c>
      <c r="D45" s="9">
        <v>0</v>
      </c>
      <c r="E45" s="13" t="s">
        <v>83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84</v>
      </c>
      <c r="C47" s="9">
        <f>C9+C17+C25+C31+C37+C38+C41</f>
        <v>18375106</v>
      </c>
      <c r="D47" s="9">
        <f>D9+D17+D25+D31+D37+D38+D41</f>
        <v>21390185</v>
      </c>
      <c r="E47" s="8" t="s">
        <v>85</v>
      </c>
      <c r="F47" s="9">
        <f>F9+F19+F23+F26+F27+F31+F38+F42</f>
        <v>689665.67</v>
      </c>
      <c r="G47" s="9">
        <f>G9+G19+G23+G26+G27+G31+G38+G42</f>
        <v>183336.01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86</v>
      </c>
      <c r="C49" s="9"/>
      <c r="D49" s="9"/>
      <c r="E49" s="8" t="s">
        <v>87</v>
      </c>
      <c r="F49" s="9"/>
      <c r="G49" s="9"/>
    </row>
    <row r="50" spans="2:7" x14ac:dyDescent="0.2">
      <c r="B50" s="10" t="s">
        <v>88</v>
      </c>
      <c r="C50" s="9">
        <v>0</v>
      </c>
      <c r="D50" s="9">
        <v>0</v>
      </c>
      <c r="E50" s="11" t="s">
        <v>89</v>
      </c>
      <c r="F50" s="9">
        <v>0</v>
      </c>
      <c r="G50" s="9">
        <v>0</v>
      </c>
    </row>
    <row r="51" spans="2:7" x14ac:dyDescent="0.2">
      <c r="B51" s="10" t="s">
        <v>90</v>
      </c>
      <c r="C51" s="9">
        <v>0</v>
      </c>
      <c r="D51" s="9">
        <v>0</v>
      </c>
      <c r="E51" s="11" t="s">
        <v>91</v>
      </c>
      <c r="F51" s="9">
        <v>0</v>
      </c>
      <c r="G51" s="9">
        <v>0</v>
      </c>
    </row>
    <row r="52" spans="2:7" x14ac:dyDescent="0.2">
      <c r="B52" s="10" t="s">
        <v>92</v>
      </c>
      <c r="C52" s="9">
        <v>21762917</v>
      </c>
      <c r="D52" s="9">
        <v>21762918</v>
      </c>
      <c r="E52" s="11" t="s">
        <v>93</v>
      </c>
      <c r="F52" s="9">
        <v>0</v>
      </c>
      <c r="G52" s="9">
        <v>0</v>
      </c>
    </row>
    <row r="53" spans="2:7" x14ac:dyDescent="0.2">
      <c r="B53" s="10" t="s">
        <v>94</v>
      </c>
      <c r="C53" s="9">
        <v>22638286</v>
      </c>
      <c r="D53" s="9">
        <v>22621039</v>
      </c>
      <c r="E53" s="11" t="s">
        <v>95</v>
      </c>
      <c r="F53" s="9">
        <v>0</v>
      </c>
      <c r="G53" s="9">
        <v>0</v>
      </c>
    </row>
    <row r="54" spans="2:7" x14ac:dyDescent="0.2">
      <c r="B54" s="10" t="s">
        <v>96</v>
      </c>
      <c r="C54" s="9">
        <v>602961</v>
      </c>
      <c r="D54" s="9">
        <v>599275</v>
      </c>
      <c r="E54" s="11" t="s">
        <v>97</v>
      </c>
      <c r="F54" s="9">
        <v>0</v>
      </c>
      <c r="G54" s="9">
        <v>0</v>
      </c>
    </row>
    <row r="55" spans="2:7" x14ac:dyDescent="0.2">
      <c r="B55" s="10" t="s">
        <v>98</v>
      </c>
      <c r="C55" s="9">
        <v>0</v>
      </c>
      <c r="D55" s="9">
        <v>0</v>
      </c>
      <c r="E55" s="11" t="s">
        <v>99</v>
      </c>
      <c r="F55" s="9">
        <v>0</v>
      </c>
      <c r="G55" s="9">
        <v>0</v>
      </c>
    </row>
    <row r="56" spans="2:7" x14ac:dyDescent="0.2">
      <c r="B56" s="10" t="s">
        <v>100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101</v>
      </c>
      <c r="C57" s="9">
        <v>0</v>
      </c>
      <c r="D57" s="9">
        <v>0</v>
      </c>
      <c r="E57" s="8" t="s">
        <v>102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103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104</v>
      </c>
      <c r="F59" s="9">
        <f>F47+F57</f>
        <v>689665.67</v>
      </c>
      <c r="G59" s="9">
        <f>G47+G57</f>
        <v>183336.01</v>
      </c>
    </row>
    <row r="60" spans="2:7" ht="25.5" x14ac:dyDescent="0.2">
      <c r="B60" s="6" t="s">
        <v>105</v>
      </c>
      <c r="C60" s="9">
        <f>SUM(C50:C58)</f>
        <v>45004164</v>
      </c>
      <c r="D60" s="9">
        <f>SUM(D50:D58)</f>
        <v>44983232</v>
      </c>
      <c r="E60" s="11"/>
      <c r="F60" s="9"/>
      <c r="G60" s="9"/>
    </row>
    <row r="61" spans="2:7" x14ac:dyDescent="0.2">
      <c r="B61" s="10"/>
      <c r="C61" s="9"/>
      <c r="D61" s="9"/>
      <c r="E61" s="8" t="s">
        <v>106</v>
      </c>
      <c r="F61" s="9"/>
      <c r="G61" s="9"/>
    </row>
    <row r="62" spans="2:7" x14ac:dyDescent="0.2">
      <c r="B62" s="6" t="s">
        <v>107</v>
      </c>
      <c r="C62" s="9">
        <f>C47+C60</f>
        <v>63379270</v>
      </c>
      <c r="D62" s="9">
        <f>D47+D60</f>
        <v>66373417</v>
      </c>
      <c r="E62" s="8"/>
      <c r="F62" s="9"/>
      <c r="G62" s="9"/>
    </row>
    <row r="63" spans="2:7" x14ac:dyDescent="0.2">
      <c r="B63" s="10"/>
      <c r="C63" s="9"/>
      <c r="D63" s="9"/>
      <c r="E63" s="8" t="s">
        <v>108</v>
      </c>
      <c r="F63" s="9">
        <f>SUM(F64:F66)</f>
        <v>36114188</v>
      </c>
      <c r="G63" s="9">
        <f>SUM(G64:G66)</f>
        <v>36114188</v>
      </c>
    </row>
    <row r="64" spans="2:7" x14ac:dyDescent="0.2">
      <c r="B64" s="10"/>
      <c r="C64" s="9"/>
      <c r="D64" s="9"/>
      <c r="E64" s="11" t="s">
        <v>109</v>
      </c>
      <c r="F64" s="9">
        <v>34176721</v>
      </c>
      <c r="G64" s="9">
        <v>34176721</v>
      </c>
    </row>
    <row r="65" spans="2:7" x14ac:dyDescent="0.2">
      <c r="B65" s="10"/>
      <c r="C65" s="9"/>
      <c r="D65" s="9"/>
      <c r="E65" s="11" t="s">
        <v>110</v>
      </c>
      <c r="F65" s="9">
        <v>1937467</v>
      </c>
      <c r="G65" s="9">
        <v>1937467</v>
      </c>
    </row>
    <row r="66" spans="2:7" x14ac:dyDescent="0.2">
      <c r="B66" s="10"/>
      <c r="C66" s="9"/>
      <c r="D66" s="9"/>
      <c r="E66" s="11" t="s">
        <v>111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112</v>
      </c>
      <c r="F68" s="9">
        <f>SUM(F69:F73)</f>
        <v>26575416</v>
      </c>
      <c r="G68" s="9">
        <f>SUM(G69:G73)</f>
        <v>30075893</v>
      </c>
    </row>
    <row r="69" spans="2:7" x14ac:dyDescent="0.2">
      <c r="B69" s="10"/>
      <c r="C69" s="9"/>
      <c r="D69" s="9"/>
      <c r="E69" s="11" t="s">
        <v>113</v>
      </c>
      <c r="F69" s="9">
        <v>-519665</v>
      </c>
      <c r="G69" s="9">
        <v>2384805</v>
      </c>
    </row>
    <row r="70" spans="2:7" x14ac:dyDescent="0.2">
      <c r="B70" s="10"/>
      <c r="C70" s="9"/>
      <c r="D70" s="9"/>
      <c r="E70" s="11" t="s">
        <v>114</v>
      </c>
      <c r="F70" s="9">
        <v>27095081</v>
      </c>
      <c r="G70" s="9">
        <v>27691088</v>
      </c>
    </row>
    <row r="71" spans="2:7" x14ac:dyDescent="0.2">
      <c r="B71" s="10"/>
      <c r="C71" s="9"/>
      <c r="D71" s="9"/>
      <c r="E71" s="11" t="s">
        <v>115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116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117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118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119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120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121</v>
      </c>
      <c r="F79" s="9">
        <f>F63+F68+F75</f>
        <v>62689604</v>
      </c>
      <c r="G79" s="9">
        <f>G63+G68+G75</f>
        <v>66190081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122</v>
      </c>
      <c r="F81" s="9">
        <f>F59+F79</f>
        <v>63379269.670000002</v>
      </c>
      <c r="G81" s="9">
        <f>G59+G79</f>
        <v>66373417.009999998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/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256" width="11.42578125" style="1"/>
    <col min="257" max="257" width="4.42578125" style="1" customWidth="1"/>
    <col min="258" max="258" width="54.140625" style="1" customWidth="1"/>
    <col min="259" max="259" width="15.42578125" style="1" customWidth="1"/>
    <col min="260" max="264" width="12.28515625" style="1" customWidth="1"/>
    <col min="265" max="512" width="11.42578125" style="1"/>
    <col min="513" max="513" width="4.42578125" style="1" customWidth="1"/>
    <col min="514" max="514" width="54.140625" style="1" customWidth="1"/>
    <col min="515" max="515" width="15.42578125" style="1" customWidth="1"/>
    <col min="516" max="520" width="12.28515625" style="1" customWidth="1"/>
    <col min="521" max="768" width="11.42578125" style="1"/>
    <col min="769" max="769" width="4.42578125" style="1" customWidth="1"/>
    <col min="770" max="770" width="54.140625" style="1" customWidth="1"/>
    <col min="771" max="771" width="15.42578125" style="1" customWidth="1"/>
    <col min="772" max="776" width="12.28515625" style="1" customWidth="1"/>
    <col min="777" max="1024" width="11.42578125" style="1"/>
    <col min="1025" max="1025" width="4.42578125" style="1" customWidth="1"/>
    <col min="1026" max="1026" width="54.140625" style="1" customWidth="1"/>
    <col min="1027" max="1027" width="15.42578125" style="1" customWidth="1"/>
    <col min="1028" max="1032" width="12.28515625" style="1" customWidth="1"/>
    <col min="1033" max="1280" width="11.42578125" style="1"/>
    <col min="1281" max="1281" width="4.42578125" style="1" customWidth="1"/>
    <col min="1282" max="1282" width="54.140625" style="1" customWidth="1"/>
    <col min="1283" max="1283" width="15.42578125" style="1" customWidth="1"/>
    <col min="1284" max="1288" width="12.28515625" style="1" customWidth="1"/>
    <col min="1289" max="1536" width="11.42578125" style="1"/>
    <col min="1537" max="1537" width="4.42578125" style="1" customWidth="1"/>
    <col min="1538" max="1538" width="54.140625" style="1" customWidth="1"/>
    <col min="1539" max="1539" width="15.42578125" style="1" customWidth="1"/>
    <col min="1540" max="1544" width="12.28515625" style="1" customWidth="1"/>
    <col min="1545" max="1792" width="11.42578125" style="1"/>
    <col min="1793" max="1793" width="4.42578125" style="1" customWidth="1"/>
    <col min="1794" max="1794" width="54.140625" style="1" customWidth="1"/>
    <col min="1795" max="1795" width="15.42578125" style="1" customWidth="1"/>
    <col min="1796" max="1800" width="12.28515625" style="1" customWidth="1"/>
    <col min="1801" max="2048" width="11.42578125" style="1"/>
    <col min="2049" max="2049" width="4.42578125" style="1" customWidth="1"/>
    <col min="2050" max="2050" width="54.140625" style="1" customWidth="1"/>
    <col min="2051" max="2051" width="15.42578125" style="1" customWidth="1"/>
    <col min="2052" max="2056" width="12.28515625" style="1" customWidth="1"/>
    <col min="2057" max="2304" width="11.42578125" style="1"/>
    <col min="2305" max="2305" width="4.42578125" style="1" customWidth="1"/>
    <col min="2306" max="2306" width="54.140625" style="1" customWidth="1"/>
    <col min="2307" max="2307" width="15.42578125" style="1" customWidth="1"/>
    <col min="2308" max="2312" width="12.28515625" style="1" customWidth="1"/>
    <col min="2313" max="2560" width="11.42578125" style="1"/>
    <col min="2561" max="2561" width="4.42578125" style="1" customWidth="1"/>
    <col min="2562" max="2562" width="54.140625" style="1" customWidth="1"/>
    <col min="2563" max="2563" width="15.42578125" style="1" customWidth="1"/>
    <col min="2564" max="2568" width="12.28515625" style="1" customWidth="1"/>
    <col min="2569" max="2816" width="11.42578125" style="1"/>
    <col min="2817" max="2817" width="4.42578125" style="1" customWidth="1"/>
    <col min="2818" max="2818" width="54.140625" style="1" customWidth="1"/>
    <col min="2819" max="2819" width="15.42578125" style="1" customWidth="1"/>
    <col min="2820" max="2824" width="12.28515625" style="1" customWidth="1"/>
    <col min="2825" max="3072" width="11.42578125" style="1"/>
    <col min="3073" max="3073" width="4.42578125" style="1" customWidth="1"/>
    <col min="3074" max="3074" width="54.140625" style="1" customWidth="1"/>
    <col min="3075" max="3075" width="15.42578125" style="1" customWidth="1"/>
    <col min="3076" max="3080" width="12.28515625" style="1" customWidth="1"/>
    <col min="3081" max="3328" width="11.42578125" style="1"/>
    <col min="3329" max="3329" width="4.42578125" style="1" customWidth="1"/>
    <col min="3330" max="3330" width="54.140625" style="1" customWidth="1"/>
    <col min="3331" max="3331" width="15.42578125" style="1" customWidth="1"/>
    <col min="3332" max="3336" width="12.28515625" style="1" customWidth="1"/>
    <col min="3337" max="3584" width="11.42578125" style="1"/>
    <col min="3585" max="3585" width="4.42578125" style="1" customWidth="1"/>
    <col min="3586" max="3586" width="54.140625" style="1" customWidth="1"/>
    <col min="3587" max="3587" width="15.42578125" style="1" customWidth="1"/>
    <col min="3588" max="3592" width="12.28515625" style="1" customWidth="1"/>
    <col min="3593" max="3840" width="11.42578125" style="1"/>
    <col min="3841" max="3841" width="4.42578125" style="1" customWidth="1"/>
    <col min="3842" max="3842" width="54.140625" style="1" customWidth="1"/>
    <col min="3843" max="3843" width="15.42578125" style="1" customWidth="1"/>
    <col min="3844" max="3848" width="12.28515625" style="1" customWidth="1"/>
    <col min="3849" max="4096" width="11.42578125" style="1"/>
    <col min="4097" max="4097" width="4.42578125" style="1" customWidth="1"/>
    <col min="4098" max="4098" width="54.140625" style="1" customWidth="1"/>
    <col min="4099" max="4099" width="15.42578125" style="1" customWidth="1"/>
    <col min="4100" max="4104" width="12.28515625" style="1" customWidth="1"/>
    <col min="4105" max="4352" width="11.42578125" style="1"/>
    <col min="4353" max="4353" width="4.42578125" style="1" customWidth="1"/>
    <col min="4354" max="4354" width="54.140625" style="1" customWidth="1"/>
    <col min="4355" max="4355" width="15.42578125" style="1" customWidth="1"/>
    <col min="4356" max="4360" width="12.28515625" style="1" customWidth="1"/>
    <col min="4361" max="4608" width="11.42578125" style="1"/>
    <col min="4609" max="4609" width="4.42578125" style="1" customWidth="1"/>
    <col min="4610" max="4610" width="54.140625" style="1" customWidth="1"/>
    <col min="4611" max="4611" width="15.42578125" style="1" customWidth="1"/>
    <col min="4612" max="4616" width="12.28515625" style="1" customWidth="1"/>
    <col min="4617" max="4864" width="11.42578125" style="1"/>
    <col min="4865" max="4865" width="4.42578125" style="1" customWidth="1"/>
    <col min="4866" max="4866" width="54.140625" style="1" customWidth="1"/>
    <col min="4867" max="4867" width="15.42578125" style="1" customWidth="1"/>
    <col min="4868" max="4872" width="12.28515625" style="1" customWidth="1"/>
    <col min="4873" max="5120" width="11.42578125" style="1"/>
    <col min="5121" max="5121" width="4.42578125" style="1" customWidth="1"/>
    <col min="5122" max="5122" width="54.140625" style="1" customWidth="1"/>
    <col min="5123" max="5123" width="15.42578125" style="1" customWidth="1"/>
    <col min="5124" max="5128" width="12.28515625" style="1" customWidth="1"/>
    <col min="5129" max="5376" width="11.42578125" style="1"/>
    <col min="5377" max="5377" width="4.42578125" style="1" customWidth="1"/>
    <col min="5378" max="5378" width="54.140625" style="1" customWidth="1"/>
    <col min="5379" max="5379" width="15.42578125" style="1" customWidth="1"/>
    <col min="5380" max="5384" width="12.28515625" style="1" customWidth="1"/>
    <col min="5385" max="5632" width="11.42578125" style="1"/>
    <col min="5633" max="5633" width="4.42578125" style="1" customWidth="1"/>
    <col min="5634" max="5634" width="54.140625" style="1" customWidth="1"/>
    <col min="5635" max="5635" width="15.42578125" style="1" customWidth="1"/>
    <col min="5636" max="5640" width="12.28515625" style="1" customWidth="1"/>
    <col min="5641" max="5888" width="11.42578125" style="1"/>
    <col min="5889" max="5889" width="4.42578125" style="1" customWidth="1"/>
    <col min="5890" max="5890" width="54.140625" style="1" customWidth="1"/>
    <col min="5891" max="5891" width="15.42578125" style="1" customWidth="1"/>
    <col min="5892" max="5896" width="12.28515625" style="1" customWidth="1"/>
    <col min="5897" max="6144" width="11.42578125" style="1"/>
    <col min="6145" max="6145" width="4.42578125" style="1" customWidth="1"/>
    <col min="6146" max="6146" width="54.140625" style="1" customWidth="1"/>
    <col min="6147" max="6147" width="15.42578125" style="1" customWidth="1"/>
    <col min="6148" max="6152" width="12.28515625" style="1" customWidth="1"/>
    <col min="6153" max="6400" width="11.42578125" style="1"/>
    <col min="6401" max="6401" width="4.42578125" style="1" customWidth="1"/>
    <col min="6402" max="6402" width="54.140625" style="1" customWidth="1"/>
    <col min="6403" max="6403" width="15.42578125" style="1" customWidth="1"/>
    <col min="6404" max="6408" width="12.28515625" style="1" customWidth="1"/>
    <col min="6409" max="6656" width="11.42578125" style="1"/>
    <col min="6657" max="6657" width="4.42578125" style="1" customWidth="1"/>
    <col min="6658" max="6658" width="54.140625" style="1" customWidth="1"/>
    <col min="6659" max="6659" width="15.42578125" style="1" customWidth="1"/>
    <col min="6660" max="6664" width="12.28515625" style="1" customWidth="1"/>
    <col min="6665" max="6912" width="11.42578125" style="1"/>
    <col min="6913" max="6913" width="4.42578125" style="1" customWidth="1"/>
    <col min="6914" max="6914" width="54.140625" style="1" customWidth="1"/>
    <col min="6915" max="6915" width="15.42578125" style="1" customWidth="1"/>
    <col min="6916" max="6920" width="12.28515625" style="1" customWidth="1"/>
    <col min="6921" max="7168" width="11.42578125" style="1"/>
    <col min="7169" max="7169" width="4.42578125" style="1" customWidth="1"/>
    <col min="7170" max="7170" width="54.140625" style="1" customWidth="1"/>
    <col min="7171" max="7171" width="15.42578125" style="1" customWidth="1"/>
    <col min="7172" max="7176" width="12.28515625" style="1" customWidth="1"/>
    <col min="7177" max="7424" width="11.42578125" style="1"/>
    <col min="7425" max="7425" width="4.42578125" style="1" customWidth="1"/>
    <col min="7426" max="7426" width="54.140625" style="1" customWidth="1"/>
    <col min="7427" max="7427" width="15.42578125" style="1" customWidth="1"/>
    <col min="7428" max="7432" width="12.28515625" style="1" customWidth="1"/>
    <col min="7433" max="7680" width="11.42578125" style="1"/>
    <col min="7681" max="7681" width="4.42578125" style="1" customWidth="1"/>
    <col min="7682" max="7682" width="54.140625" style="1" customWidth="1"/>
    <col min="7683" max="7683" width="15.42578125" style="1" customWidth="1"/>
    <col min="7684" max="7688" width="12.28515625" style="1" customWidth="1"/>
    <col min="7689" max="7936" width="11.42578125" style="1"/>
    <col min="7937" max="7937" width="4.42578125" style="1" customWidth="1"/>
    <col min="7938" max="7938" width="54.140625" style="1" customWidth="1"/>
    <col min="7939" max="7939" width="15.42578125" style="1" customWidth="1"/>
    <col min="7940" max="7944" width="12.28515625" style="1" customWidth="1"/>
    <col min="7945" max="8192" width="11.42578125" style="1"/>
    <col min="8193" max="8193" width="4.42578125" style="1" customWidth="1"/>
    <col min="8194" max="8194" width="54.140625" style="1" customWidth="1"/>
    <col min="8195" max="8195" width="15.42578125" style="1" customWidth="1"/>
    <col min="8196" max="8200" width="12.28515625" style="1" customWidth="1"/>
    <col min="8201" max="8448" width="11.42578125" style="1"/>
    <col min="8449" max="8449" width="4.42578125" style="1" customWidth="1"/>
    <col min="8450" max="8450" width="54.140625" style="1" customWidth="1"/>
    <col min="8451" max="8451" width="15.42578125" style="1" customWidth="1"/>
    <col min="8452" max="8456" width="12.28515625" style="1" customWidth="1"/>
    <col min="8457" max="8704" width="11.42578125" style="1"/>
    <col min="8705" max="8705" width="4.42578125" style="1" customWidth="1"/>
    <col min="8706" max="8706" width="54.140625" style="1" customWidth="1"/>
    <col min="8707" max="8707" width="15.42578125" style="1" customWidth="1"/>
    <col min="8708" max="8712" width="12.28515625" style="1" customWidth="1"/>
    <col min="8713" max="8960" width="11.42578125" style="1"/>
    <col min="8961" max="8961" width="4.42578125" style="1" customWidth="1"/>
    <col min="8962" max="8962" width="54.140625" style="1" customWidth="1"/>
    <col min="8963" max="8963" width="15.42578125" style="1" customWidth="1"/>
    <col min="8964" max="8968" width="12.28515625" style="1" customWidth="1"/>
    <col min="8969" max="9216" width="11.42578125" style="1"/>
    <col min="9217" max="9217" width="4.42578125" style="1" customWidth="1"/>
    <col min="9218" max="9218" width="54.140625" style="1" customWidth="1"/>
    <col min="9219" max="9219" width="15.42578125" style="1" customWidth="1"/>
    <col min="9220" max="9224" width="12.28515625" style="1" customWidth="1"/>
    <col min="9225" max="9472" width="11.42578125" style="1"/>
    <col min="9473" max="9473" width="4.42578125" style="1" customWidth="1"/>
    <col min="9474" max="9474" width="54.140625" style="1" customWidth="1"/>
    <col min="9475" max="9475" width="15.42578125" style="1" customWidth="1"/>
    <col min="9476" max="9480" width="12.28515625" style="1" customWidth="1"/>
    <col min="9481" max="9728" width="11.42578125" style="1"/>
    <col min="9729" max="9729" width="4.42578125" style="1" customWidth="1"/>
    <col min="9730" max="9730" width="54.140625" style="1" customWidth="1"/>
    <col min="9731" max="9731" width="15.42578125" style="1" customWidth="1"/>
    <col min="9732" max="9736" width="12.28515625" style="1" customWidth="1"/>
    <col min="9737" max="9984" width="11.42578125" style="1"/>
    <col min="9985" max="9985" width="4.42578125" style="1" customWidth="1"/>
    <col min="9986" max="9986" width="54.140625" style="1" customWidth="1"/>
    <col min="9987" max="9987" width="15.42578125" style="1" customWidth="1"/>
    <col min="9988" max="9992" width="12.28515625" style="1" customWidth="1"/>
    <col min="9993" max="10240" width="11.42578125" style="1"/>
    <col min="10241" max="10241" width="4.42578125" style="1" customWidth="1"/>
    <col min="10242" max="10242" width="54.140625" style="1" customWidth="1"/>
    <col min="10243" max="10243" width="15.42578125" style="1" customWidth="1"/>
    <col min="10244" max="10248" width="12.28515625" style="1" customWidth="1"/>
    <col min="10249" max="10496" width="11.42578125" style="1"/>
    <col min="10497" max="10497" width="4.42578125" style="1" customWidth="1"/>
    <col min="10498" max="10498" width="54.140625" style="1" customWidth="1"/>
    <col min="10499" max="10499" width="15.42578125" style="1" customWidth="1"/>
    <col min="10500" max="10504" width="12.28515625" style="1" customWidth="1"/>
    <col min="10505" max="10752" width="11.42578125" style="1"/>
    <col min="10753" max="10753" width="4.42578125" style="1" customWidth="1"/>
    <col min="10754" max="10754" width="54.140625" style="1" customWidth="1"/>
    <col min="10755" max="10755" width="15.42578125" style="1" customWidth="1"/>
    <col min="10756" max="10760" width="12.28515625" style="1" customWidth="1"/>
    <col min="10761" max="11008" width="11.42578125" style="1"/>
    <col min="11009" max="11009" width="4.42578125" style="1" customWidth="1"/>
    <col min="11010" max="11010" width="54.140625" style="1" customWidth="1"/>
    <col min="11011" max="11011" width="15.42578125" style="1" customWidth="1"/>
    <col min="11012" max="11016" width="12.28515625" style="1" customWidth="1"/>
    <col min="11017" max="11264" width="11.42578125" style="1"/>
    <col min="11265" max="11265" width="4.42578125" style="1" customWidth="1"/>
    <col min="11266" max="11266" width="54.140625" style="1" customWidth="1"/>
    <col min="11267" max="11267" width="15.42578125" style="1" customWidth="1"/>
    <col min="11268" max="11272" width="12.28515625" style="1" customWidth="1"/>
    <col min="11273" max="11520" width="11.42578125" style="1"/>
    <col min="11521" max="11521" width="4.42578125" style="1" customWidth="1"/>
    <col min="11522" max="11522" width="54.140625" style="1" customWidth="1"/>
    <col min="11523" max="11523" width="15.42578125" style="1" customWidth="1"/>
    <col min="11524" max="11528" width="12.28515625" style="1" customWidth="1"/>
    <col min="11529" max="11776" width="11.42578125" style="1"/>
    <col min="11777" max="11777" width="4.42578125" style="1" customWidth="1"/>
    <col min="11778" max="11778" width="54.140625" style="1" customWidth="1"/>
    <col min="11779" max="11779" width="15.42578125" style="1" customWidth="1"/>
    <col min="11780" max="11784" width="12.28515625" style="1" customWidth="1"/>
    <col min="11785" max="12032" width="11.42578125" style="1"/>
    <col min="12033" max="12033" width="4.42578125" style="1" customWidth="1"/>
    <col min="12034" max="12034" width="54.140625" style="1" customWidth="1"/>
    <col min="12035" max="12035" width="15.42578125" style="1" customWidth="1"/>
    <col min="12036" max="12040" width="12.28515625" style="1" customWidth="1"/>
    <col min="12041" max="12288" width="11.42578125" style="1"/>
    <col min="12289" max="12289" width="4.42578125" style="1" customWidth="1"/>
    <col min="12290" max="12290" width="54.140625" style="1" customWidth="1"/>
    <col min="12291" max="12291" width="15.42578125" style="1" customWidth="1"/>
    <col min="12292" max="12296" width="12.28515625" style="1" customWidth="1"/>
    <col min="12297" max="12544" width="11.42578125" style="1"/>
    <col min="12545" max="12545" width="4.42578125" style="1" customWidth="1"/>
    <col min="12546" max="12546" width="54.140625" style="1" customWidth="1"/>
    <col min="12547" max="12547" width="15.42578125" style="1" customWidth="1"/>
    <col min="12548" max="12552" width="12.28515625" style="1" customWidth="1"/>
    <col min="12553" max="12800" width="11.42578125" style="1"/>
    <col min="12801" max="12801" width="4.42578125" style="1" customWidth="1"/>
    <col min="12802" max="12802" width="54.140625" style="1" customWidth="1"/>
    <col min="12803" max="12803" width="15.42578125" style="1" customWidth="1"/>
    <col min="12804" max="12808" width="12.28515625" style="1" customWidth="1"/>
    <col min="12809" max="13056" width="11.42578125" style="1"/>
    <col min="13057" max="13057" width="4.42578125" style="1" customWidth="1"/>
    <col min="13058" max="13058" width="54.140625" style="1" customWidth="1"/>
    <col min="13059" max="13059" width="15.42578125" style="1" customWidth="1"/>
    <col min="13060" max="13064" width="12.28515625" style="1" customWidth="1"/>
    <col min="13065" max="13312" width="11.42578125" style="1"/>
    <col min="13313" max="13313" width="4.42578125" style="1" customWidth="1"/>
    <col min="13314" max="13314" width="54.140625" style="1" customWidth="1"/>
    <col min="13315" max="13315" width="15.42578125" style="1" customWidth="1"/>
    <col min="13316" max="13320" width="12.28515625" style="1" customWidth="1"/>
    <col min="13321" max="13568" width="11.42578125" style="1"/>
    <col min="13569" max="13569" width="4.42578125" style="1" customWidth="1"/>
    <col min="13570" max="13570" width="54.140625" style="1" customWidth="1"/>
    <col min="13571" max="13571" width="15.42578125" style="1" customWidth="1"/>
    <col min="13572" max="13576" width="12.28515625" style="1" customWidth="1"/>
    <col min="13577" max="13824" width="11.42578125" style="1"/>
    <col min="13825" max="13825" width="4.42578125" style="1" customWidth="1"/>
    <col min="13826" max="13826" width="54.140625" style="1" customWidth="1"/>
    <col min="13827" max="13827" width="15.42578125" style="1" customWidth="1"/>
    <col min="13828" max="13832" width="12.28515625" style="1" customWidth="1"/>
    <col min="13833" max="14080" width="11.42578125" style="1"/>
    <col min="14081" max="14081" width="4.42578125" style="1" customWidth="1"/>
    <col min="14082" max="14082" width="54.140625" style="1" customWidth="1"/>
    <col min="14083" max="14083" width="15.42578125" style="1" customWidth="1"/>
    <col min="14084" max="14088" width="12.28515625" style="1" customWidth="1"/>
    <col min="14089" max="14336" width="11.42578125" style="1"/>
    <col min="14337" max="14337" width="4.42578125" style="1" customWidth="1"/>
    <col min="14338" max="14338" width="54.140625" style="1" customWidth="1"/>
    <col min="14339" max="14339" width="15.42578125" style="1" customWidth="1"/>
    <col min="14340" max="14344" width="12.28515625" style="1" customWidth="1"/>
    <col min="14345" max="14592" width="11.42578125" style="1"/>
    <col min="14593" max="14593" width="4.42578125" style="1" customWidth="1"/>
    <col min="14594" max="14594" width="54.140625" style="1" customWidth="1"/>
    <col min="14595" max="14595" width="15.42578125" style="1" customWidth="1"/>
    <col min="14596" max="14600" width="12.28515625" style="1" customWidth="1"/>
    <col min="14601" max="14848" width="11.42578125" style="1"/>
    <col min="14849" max="14849" width="4.42578125" style="1" customWidth="1"/>
    <col min="14850" max="14850" width="54.140625" style="1" customWidth="1"/>
    <col min="14851" max="14851" width="15.42578125" style="1" customWidth="1"/>
    <col min="14852" max="14856" width="12.28515625" style="1" customWidth="1"/>
    <col min="14857" max="15104" width="11.42578125" style="1"/>
    <col min="15105" max="15105" width="4.42578125" style="1" customWidth="1"/>
    <col min="15106" max="15106" width="54.140625" style="1" customWidth="1"/>
    <col min="15107" max="15107" width="15.42578125" style="1" customWidth="1"/>
    <col min="15108" max="15112" width="12.28515625" style="1" customWidth="1"/>
    <col min="15113" max="15360" width="11.42578125" style="1"/>
    <col min="15361" max="15361" width="4.42578125" style="1" customWidth="1"/>
    <col min="15362" max="15362" width="54.140625" style="1" customWidth="1"/>
    <col min="15363" max="15363" width="15.42578125" style="1" customWidth="1"/>
    <col min="15364" max="15368" width="12.28515625" style="1" customWidth="1"/>
    <col min="15369" max="15616" width="11.42578125" style="1"/>
    <col min="15617" max="15617" width="4.42578125" style="1" customWidth="1"/>
    <col min="15618" max="15618" width="54.140625" style="1" customWidth="1"/>
    <col min="15619" max="15619" width="15.42578125" style="1" customWidth="1"/>
    <col min="15620" max="15624" width="12.28515625" style="1" customWidth="1"/>
    <col min="15625" max="15872" width="11.42578125" style="1"/>
    <col min="15873" max="15873" width="4.42578125" style="1" customWidth="1"/>
    <col min="15874" max="15874" width="54.140625" style="1" customWidth="1"/>
    <col min="15875" max="15875" width="15.42578125" style="1" customWidth="1"/>
    <col min="15876" max="15880" width="12.28515625" style="1" customWidth="1"/>
    <col min="15881" max="16128" width="11.42578125" style="1"/>
    <col min="16129" max="16129" width="4.42578125" style="1" customWidth="1"/>
    <col min="16130" max="16130" width="54.140625" style="1" customWidth="1"/>
    <col min="16131" max="16131" width="15.42578125" style="1" customWidth="1"/>
    <col min="16132" max="16136" width="12.28515625" style="1" customWidth="1"/>
    <col min="16137" max="16384" width="11.42578125" style="1"/>
  </cols>
  <sheetData>
    <row r="1" spans="2:8" ht="13.5" thickBot="1" x14ac:dyDescent="0.25"/>
    <row r="2" spans="2:8" x14ac:dyDescent="0.2">
      <c r="B2" s="252" t="s">
        <v>0</v>
      </c>
      <c r="C2" s="253"/>
      <c r="D2" s="253"/>
      <c r="E2" s="253"/>
      <c r="F2" s="253"/>
      <c r="G2" s="253"/>
      <c r="H2" s="254"/>
    </row>
    <row r="3" spans="2:8" x14ac:dyDescent="0.2">
      <c r="B3" s="255" t="s">
        <v>434</v>
      </c>
      <c r="C3" s="256"/>
      <c r="D3" s="256"/>
      <c r="E3" s="256"/>
      <c r="F3" s="256"/>
      <c r="G3" s="256"/>
      <c r="H3" s="257"/>
    </row>
    <row r="4" spans="2:8" x14ac:dyDescent="0.2">
      <c r="B4" s="255" t="s">
        <v>3</v>
      </c>
      <c r="C4" s="256"/>
      <c r="D4" s="256"/>
      <c r="E4" s="256"/>
      <c r="F4" s="256"/>
      <c r="G4" s="256"/>
      <c r="H4" s="257"/>
    </row>
    <row r="5" spans="2:8" ht="13.5" thickBot="1" x14ac:dyDescent="0.25">
      <c r="B5" s="258" t="s">
        <v>435</v>
      </c>
      <c r="C5" s="259"/>
      <c r="D5" s="259"/>
      <c r="E5" s="259"/>
      <c r="F5" s="259"/>
      <c r="G5" s="259"/>
      <c r="H5" s="260"/>
    </row>
    <row r="6" spans="2:8" x14ac:dyDescent="0.2">
      <c r="B6" s="261" t="s">
        <v>436</v>
      </c>
      <c r="C6" s="130" t="s">
        <v>437</v>
      </c>
      <c r="D6" s="263" t="s">
        <v>438</v>
      </c>
      <c r="E6" s="263" t="s">
        <v>439</v>
      </c>
      <c r="F6" s="263" t="s">
        <v>440</v>
      </c>
      <c r="G6" s="263" t="s">
        <v>441</v>
      </c>
      <c r="H6" s="263" t="s">
        <v>442</v>
      </c>
    </row>
    <row r="7" spans="2:8" ht="26.25" thickBot="1" x14ac:dyDescent="0.25">
      <c r="B7" s="262"/>
      <c r="C7" s="48" t="s">
        <v>443</v>
      </c>
      <c r="D7" s="264"/>
      <c r="E7" s="264"/>
      <c r="F7" s="264"/>
      <c r="G7" s="264"/>
      <c r="H7" s="264"/>
    </row>
    <row r="8" spans="2:8" x14ac:dyDescent="0.2">
      <c r="B8" s="131"/>
      <c r="C8" s="132"/>
      <c r="D8" s="132"/>
      <c r="E8" s="132"/>
      <c r="F8" s="132"/>
      <c r="G8" s="132"/>
      <c r="H8" s="132"/>
    </row>
    <row r="9" spans="2:8" ht="25.5" x14ac:dyDescent="0.2">
      <c r="B9" s="133" t="s">
        <v>444</v>
      </c>
      <c r="C9" s="134">
        <f t="shared" ref="C9:H9" si="0">SUM(C10:C21)</f>
        <v>0</v>
      </c>
      <c r="D9" s="134">
        <f t="shared" si="0"/>
        <v>0</v>
      </c>
      <c r="E9" s="134">
        <f t="shared" si="0"/>
        <v>0</v>
      </c>
      <c r="F9" s="134">
        <f t="shared" si="0"/>
        <v>0</v>
      </c>
      <c r="G9" s="134">
        <f t="shared" si="0"/>
        <v>0</v>
      </c>
      <c r="H9" s="134">
        <f t="shared" si="0"/>
        <v>0</v>
      </c>
    </row>
    <row r="10" spans="2:8" x14ac:dyDescent="0.2">
      <c r="B10" s="135" t="s">
        <v>445</v>
      </c>
      <c r="C10" s="136"/>
      <c r="D10" s="136"/>
      <c r="E10" s="136"/>
      <c r="F10" s="136"/>
      <c r="G10" s="136"/>
      <c r="H10" s="136"/>
    </row>
    <row r="11" spans="2:8" x14ac:dyDescent="0.2">
      <c r="B11" s="135" t="s">
        <v>446</v>
      </c>
      <c r="C11" s="136"/>
      <c r="D11" s="136"/>
      <c r="E11" s="136"/>
      <c r="F11" s="136"/>
      <c r="G11" s="136"/>
      <c r="H11" s="136"/>
    </row>
    <row r="12" spans="2:8" x14ac:dyDescent="0.2">
      <c r="B12" s="135" t="s">
        <v>447</v>
      </c>
      <c r="C12" s="136"/>
      <c r="D12" s="136"/>
      <c r="E12" s="136"/>
      <c r="F12" s="136"/>
      <c r="G12" s="136"/>
      <c r="H12" s="136"/>
    </row>
    <row r="13" spans="2:8" x14ac:dyDescent="0.2">
      <c r="B13" s="135" t="s">
        <v>448</v>
      </c>
      <c r="C13" s="136"/>
      <c r="D13" s="136"/>
      <c r="E13" s="136"/>
      <c r="F13" s="136"/>
      <c r="G13" s="136"/>
      <c r="H13" s="136"/>
    </row>
    <row r="14" spans="2:8" x14ac:dyDescent="0.2">
      <c r="B14" s="135" t="s">
        <v>449</v>
      </c>
      <c r="C14" s="136"/>
      <c r="D14" s="136"/>
      <c r="E14" s="136"/>
      <c r="F14" s="136"/>
      <c r="G14" s="136"/>
      <c r="H14" s="136"/>
    </row>
    <row r="15" spans="2:8" x14ac:dyDescent="0.2">
      <c r="B15" s="135" t="s">
        <v>450</v>
      </c>
      <c r="C15" s="136"/>
      <c r="D15" s="136"/>
      <c r="E15" s="136"/>
      <c r="F15" s="136"/>
      <c r="G15" s="136"/>
      <c r="H15" s="136"/>
    </row>
    <row r="16" spans="2:8" x14ac:dyDescent="0.2">
      <c r="B16" s="135" t="s">
        <v>451</v>
      </c>
      <c r="C16" s="136"/>
      <c r="D16" s="136"/>
      <c r="E16" s="136"/>
      <c r="F16" s="136"/>
      <c r="G16" s="136"/>
      <c r="H16" s="136"/>
    </row>
    <row r="17" spans="2:8" x14ac:dyDescent="0.2">
      <c r="B17" s="135" t="s">
        <v>452</v>
      </c>
      <c r="C17" s="136"/>
      <c r="D17" s="136"/>
      <c r="E17" s="136"/>
      <c r="F17" s="136"/>
      <c r="G17" s="136"/>
      <c r="H17" s="136"/>
    </row>
    <row r="18" spans="2:8" x14ac:dyDescent="0.2">
      <c r="B18" s="135" t="s">
        <v>453</v>
      </c>
      <c r="C18" s="136"/>
      <c r="D18" s="136"/>
      <c r="E18" s="136"/>
      <c r="F18" s="136"/>
      <c r="G18" s="136"/>
      <c r="H18" s="136"/>
    </row>
    <row r="19" spans="2:8" x14ac:dyDescent="0.2">
      <c r="B19" s="135" t="s">
        <v>454</v>
      </c>
      <c r="C19" s="136"/>
      <c r="D19" s="136"/>
      <c r="E19" s="136"/>
      <c r="F19" s="136"/>
      <c r="G19" s="136"/>
      <c r="H19" s="136"/>
    </row>
    <row r="20" spans="2:8" x14ac:dyDescent="0.2">
      <c r="B20" s="135" t="s">
        <v>455</v>
      </c>
      <c r="C20" s="136"/>
      <c r="D20" s="136"/>
      <c r="E20" s="136"/>
      <c r="F20" s="136"/>
      <c r="G20" s="136"/>
      <c r="H20" s="136"/>
    </row>
    <row r="21" spans="2:8" x14ac:dyDescent="0.2">
      <c r="B21" s="135" t="s">
        <v>456</v>
      </c>
      <c r="C21" s="136"/>
      <c r="D21" s="136"/>
      <c r="E21" s="136"/>
      <c r="F21" s="136"/>
      <c r="G21" s="136"/>
      <c r="H21" s="136"/>
    </row>
    <row r="22" spans="2:8" x14ac:dyDescent="0.2">
      <c r="B22" s="137"/>
      <c r="C22" s="136"/>
      <c r="D22" s="136"/>
      <c r="E22" s="136"/>
      <c r="F22" s="136"/>
      <c r="G22" s="136"/>
      <c r="H22" s="136"/>
    </row>
    <row r="23" spans="2:8" x14ac:dyDescent="0.2">
      <c r="B23" s="133" t="s">
        <v>457</v>
      </c>
      <c r="C23" s="134">
        <f t="shared" ref="C23:H23" si="1">SUM(C24:C28)</f>
        <v>0</v>
      </c>
      <c r="D23" s="134">
        <f t="shared" si="1"/>
        <v>0</v>
      </c>
      <c r="E23" s="134">
        <f t="shared" si="1"/>
        <v>0</v>
      </c>
      <c r="F23" s="134">
        <f t="shared" si="1"/>
        <v>0</v>
      </c>
      <c r="G23" s="134">
        <f t="shared" si="1"/>
        <v>0</v>
      </c>
      <c r="H23" s="134">
        <f t="shared" si="1"/>
        <v>0</v>
      </c>
    </row>
    <row r="24" spans="2:8" x14ac:dyDescent="0.2">
      <c r="B24" s="135" t="s">
        <v>458</v>
      </c>
      <c r="C24" s="136"/>
      <c r="D24" s="136"/>
      <c r="E24" s="136"/>
      <c r="F24" s="136"/>
      <c r="G24" s="136"/>
      <c r="H24" s="136"/>
    </row>
    <row r="25" spans="2:8" x14ac:dyDescent="0.2">
      <c r="B25" s="135" t="s">
        <v>459</v>
      </c>
      <c r="C25" s="136"/>
      <c r="D25" s="136"/>
      <c r="E25" s="136"/>
      <c r="F25" s="136"/>
      <c r="G25" s="136"/>
      <c r="H25" s="136"/>
    </row>
    <row r="26" spans="2:8" x14ac:dyDescent="0.2">
      <c r="B26" s="135" t="s">
        <v>460</v>
      </c>
      <c r="C26" s="136"/>
      <c r="D26" s="136"/>
      <c r="E26" s="136"/>
      <c r="F26" s="136"/>
      <c r="G26" s="136"/>
      <c r="H26" s="136"/>
    </row>
    <row r="27" spans="2:8" ht="25.5" x14ac:dyDescent="0.2">
      <c r="B27" s="135" t="s">
        <v>461</v>
      </c>
      <c r="C27" s="136"/>
      <c r="D27" s="136"/>
      <c r="E27" s="136"/>
      <c r="F27" s="136"/>
      <c r="G27" s="136"/>
      <c r="H27" s="136"/>
    </row>
    <row r="28" spans="2:8" x14ac:dyDescent="0.2">
      <c r="B28" s="135" t="s">
        <v>462</v>
      </c>
      <c r="C28" s="136"/>
      <c r="D28" s="136"/>
      <c r="E28" s="136"/>
      <c r="F28" s="136"/>
      <c r="G28" s="136"/>
      <c r="H28" s="136"/>
    </row>
    <row r="29" spans="2:8" x14ac:dyDescent="0.2">
      <c r="B29" s="137"/>
      <c r="C29" s="136"/>
      <c r="D29" s="136"/>
      <c r="E29" s="136"/>
      <c r="F29" s="136"/>
      <c r="G29" s="136"/>
      <c r="H29" s="136"/>
    </row>
    <row r="30" spans="2:8" x14ac:dyDescent="0.2">
      <c r="B30" s="133" t="s">
        <v>463</v>
      </c>
      <c r="C30" s="134">
        <f t="shared" ref="C30:H30" si="2">C31</f>
        <v>0</v>
      </c>
      <c r="D30" s="134">
        <f t="shared" si="2"/>
        <v>0</v>
      </c>
      <c r="E30" s="134">
        <f t="shared" si="2"/>
        <v>0</v>
      </c>
      <c r="F30" s="134">
        <f t="shared" si="2"/>
        <v>0</v>
      </c>
      <c r="G30" s="134">
        <f t="shared" si="2"/>
        <v>0</v>
      </c>
      <c r="H30" s="134">
        <f t="shared" si="2"/>
        <v>0</v>
      </c>
    </row>
    <row r="31" spans="2:8" x14ac:dyDescent="0.2">
      <c r="B31" s="135" t="s">
        <v>464</v>
      </c>
      <c r="C31" s="136"/>
      <c r="D31" s="136"/>
      <c r="E31" s="136"/>
      <c r="F31" s="136"/>
      <c r="G31" s="136"/>
      <c r="H31" s="136"/>
    </row>
    <row r="32" spans="2:8" x14ac:dyDescent="0.2">
      <c r="B32" s="137"/>
      <c r="C32" s="136"/>
      <c r="D32" s="136"/>
      <c r="E32" s="136"/>
      <c r="F32" s="136"/>
      <c r="G32" s="136"/>
      <c r="H32" s="136"/>
    </row>
    <row r="33" spans="2:8" x14ac:dyDescent="0.2">
      <c r="B33" s="133" t="s">
        <v>465</v>
      </c>
      <c r="C33" s="134">
        <f t="shared" ref="C33:H33" si="3">C9+C23+C30</f>
        <v>0</v>
      </c>
      <c r="D33" s="134">
        <f t="shared" si="3"/>
        <v>0</v>
      </c>
      <c r="E33" s="134">
        <f t="shared" si="3"/>
        <v>0</v>
      </c>
      <c r="F33" s="134">
        <f t="shared" si="3"/>
        <v>0</v>
      </c>
      <c r="G33" s="134">
        <f t="shared" si="3"/>
        <v>0</v>
      </c>
      <c r="H33" s="134">
        <f t="shared" si="3"/>
        <v>0</v>
      </c>
    </row>
    <row r="34" spans="2:8" x14ac:dyDescent="0.2">
      <c r="B34" s="137"/>
      <c r="C34" s="136"/>
      <c r="D34" s="136"/>
      <c r="E34" s="136"/>
      <c r="F34" s="136"/>
      <c r="G34" s="136"/>
      <c r="H34" s="136"/>
    </row>
    <row r="35" spans="2:8" x14ac:dyDescent="0.2">
      <c r="B35" s="138" t="s">
        <v>305</v>
      </c>
      <c r="C35" s="136"/>
      <c r="D35" s="136"/>
      <c r="E35" s="136"/>
      <c r="F35" s="136"/>
      <c r="G35" s="136"/>
      <c r="H35" s="136"/>
    </row>
    <row r="36" spans="2:8" ht="25.5" x14ac:dyDescent="0.2">
      <c r="B36" s="137" t="s">
        <v>466</v>
      </c>
      <c r="C36" s="136"/>
      <c r="D36" s="136"/>
      <c r="E36" s="136"/>
      <c r="F36" s="136"/>
      <c r="G36" s="136"/>
      <c r="H36" s="136"/>
    </row>
    <row r="37" spans="2:8" ht="25.5" x14ac:dyDescent="0.2">
      <c r="B37" s="137" t="s">
        <v>467</v>
      </c>
      <c r="C37" s="136"/>
      <c r="D37" s="136"/>
      <c r="E37" s="136"/>
      <c r="F37" s="136"/>
      <c r="G37" s="136"/>
      <c r="H37" s="136"/>
    </row>
    <row r="38" spans="2:8" x14ac:dyDescent="0.2">
      <c r="B38" s="138" t="s">
        <v>468</v>
      </c>
      <c r="C38" s="134">
        <f t="shared" ref="C38:H38" si="4">SUM(C36:C37)</f>
        <v>0</v>
      </c>
      <c r="D38" s="134">
        <f t="shared" si="4"/>
        <v>0</v>
      </c>
      <c r="E38" s="134">
        <f t="shared" si="4"/>
        <v>0</v>
      </c>
      <c r="F38" s="134">
        <f t="shared" si="4"/>
        <v>0</v>
      </c>
      <c r="G38" s="134">
        <f t="shared" si="4"/>
        <v>0</v>
      </c>
      <c r="H38" s="134">
        <f t="shared" si="4"/>
        <v>0</v>
      </c>
    </row>
    <row r="39" spans="2:8" ht="13.5" thickBot="1" x14ac:dyDescent="0.25">
      <c r="B39" s="139"/>
      <c r="C39" s="140"/>
      <c r="D39" s="140"/>
      <c r="E39" s="140"/>
      <c r="F39" s="140"/>
      <c r="G39" s="140"/>
      <c r="H39" s="14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sqref="A1:XFD1048576"/>
    </sheetView>
  </sheetViews>
  <sheetFormatPr baseColWidth="10" defaultColWidth="11" defaultRowHeight="12.75" x14ac:dyDescent="0.2"/>
  <cols>
    <col min="1" max="1" width="4.42578125" style="1" customWidth="1"/>
    <col min="2" max="2" width="46.85546875" style="1" customWidth="1"/>
    <col min="3" max="3" width="15.42578125" style="1" customWidth="1"/>
    <col min="4" max="8" width="13.42578125" style="1" customWidth="1"/>
    <col min="9" max="256" width="11" style="1"/>
    <col min="257" max="257" width="4.42578125" style="1" customWidth="1"/>
    <col min="258" max="258" width="46.85546875" style="1" customWidth="1"/>
    <col min="259" max="259" width="15.42578125" style="1" customWidth="1"/>
    <col min="260" max="264" width="13.42578125" style="1" customWidth="1"/>
    <col min="265" max="512" width="11" style="1"/>
    <col min="513" max="513" width="4.42578125" style="1" customWidth="1"/>
    <col min="514" max="514" width="46.85546875" style="1" customWidth="1"/>
    <col min="515" max="515" width="15.42578125" style="1" customWidth="1"/>
    <col min="516" max="520" width="13.42578125" style="1" customWidth="1"/>
    <col min="521" max="768" width="11" style="1"/>
    <col min="769" max="769" width="4.42578125" style="1" customWidth="1"/>
    <col min="770" max="770" width="46.85546875" style="1" customWidth="1"/>
    <col min="771" max="771" width="15.42578125" style="1" customWidth="1"/>
    <col min="772" max="776" width="13.42578125" style="1" customWidth="1"/>
    <col min="777" max="1024" width="11" style="1"/>
    <col min="1025" max="1025" width="4.42578125" style="1" customWidth="1"/>
    <col min="1026" max="1026" width="46.85546875" style="1" customWidth="1"/>
    <col min="1027" max="1027" width="15.42578125" style="1" customWidth="1"/>
    <col min="1028" max="1032" width="13.42578125" style="1" customWidth="1"/>
    <col min="1033" max="1280" width="11" style="1"/>
    <col min="1281" max="1281" width="4.42578125" style="1" customWidth="1"/>
    <col min="1282" max="1282" width="46.85546875" style="1" customWidth="1"/>
    <col min="1283" max="1283" width="15.42578125" style="1" customWidth="1"/>
    <col min="1284" max="1288" width="13.42578125" style="1" customWidth="1"/>
    <col min="1289" max="1536" width="11" style="1"/>
    <col min="1537" max="1537" width="4.42578125" style="1" customWidth="1"/>
    <col min="1538" max="1538" width="46.85546875" style="1" customWidth="1"/>
    <col min="1539" max="1539" width="15.42578125" style="1" customWidth="1"/>
    <col min="1540" max="1544" width="13.42578125" style="1" customWidth="1"/>
    <col min="1545" max="1792" width="11" style="1"/>
    <col min="1793" max="1793" width="4.42578125" style="1" customWidth="1"/>
    <col min="1794" max="1794" width="46.85546875" style="1" customWidth="1"/>
    <col min="1795" max="1795" width="15.42578125" style="1" customWidth="1"/>
    <col min="1796" max="1800" width="13.42578125" style="1" customWidth="1"/>
    <col min="1801" max="2048" width="11" style="1"/>
    <col min="2049" max="2049" width="4.42578125" style="1" customWidth="1"/>
    <col min="2050" max="2050" width="46.85546875" style="1" customWidth="1"/>
    <col min="2051" max="2051" width="15.42578125" style="1" customWidth="1"/>
    <col min="2052" max="2056" width="13.42578125" style="1" customWidth="1"/>
    <col min="2057" max="2304" width="11" style="1"/>
    <col min="2305" max="2305" width="4.42578125" style="1" customWidth="1"/>
    <col min="2306" max="2306" width="46.85546875" style="1" customWidth="1"/>
    <col min="2307" max="2307" width="15.42578125" style="1" customWidth="1"/>
    <col min="2308" max="2312" width="13.42578125" style="1" customWidth="1"/>
    <col min="2313" max="2560" width="11" style="1"/>
    <col min="2561" max="2561" width="4.42578125" style="1" customWidth="1"/>
    <col min="2562" max="2562" width="46.85546875" style="1" customWidth="1"/>
    <col min="2563" max="2563" width="15.42578125" style="1" customWidth="1"/>
    <col min="2564" max="2568" width="13.42578125" style="1" customWidth="1"/>
    <col min="2569" max="2816" width="11" style="1"/>
    <col min="2817" max="2817" width="4.42578125" style="1" customWidth="1"/>
    <col min="2818" max="2818" width="46.85546875" style="1" customWidth="1"/>
    <col min="2819" max="2819" width="15.42578125" style="1" customWidth="1"/>
    <col min="2820" max="2824" width="13.42578125" style="1" customWidth="1"/>
    <col min="2825" max="3072" width="11" style="1"/>
    <col min="3073" max="3073" width="4.42578125" style="1" customWidth="1"/>
    <col min="3074" max="3074" width="46.85546875" style="1" customWidth="1"/>
    <col min="3075" max="3075" width="15.42578125" style="1" customWidth="1"/>
    <col min="3076" max="3080" width="13.42578125" style="1" customWidth="1"/>
    <col min="3081" max="3328" width="11" style="1"/>
    <col min="3329" max="3329" width="4.42578125" style="1" customWidth="1"/>
    <col min="3330" max="3330" width="46.85546875" style="1" customWidth="1"/>
    <col min="3331" max="3331" width="15.42578125" style="1" customWidth="1"/>
    <col min="3332" max="3336" width="13.42578125" style="1" customWidth="1"/>
    <col min="3337" max="3584" width="11" style="1"/>
    <col min="3585" max="3585" width="4.42578125" style="1" customWidth="1"/>
    <col min="3586" max="3586" width="46.85546875" style="1" customWidth="1"/>
    <col min="3587" max="3587" width="15.42578125" style="1" customWidth="1"/>
    <col min="3588" max="3592" width="13.42578125" style="1" customWidth="1"/>
    <col min="3593" max="3840" width="11" style="1"/>
    <col min="3841" max="3841" width="4.42578125" style="1" customWidth="1"/>
    <col min="3842" max="3842" width="46.85546875" style="1" customWidth="1"/>
    <col min="3843" max="3843" width="15.42578125" style="1" customWidth="1"/>
    <col min="3844" max="3848" width="13.42578125" style="1" customWidth="1"/>
    <col min="3849" max="4096" width="11" style="1"/>
    <col min="4097" max="4097" width="4.42578125" style="1" customWidth="1"/>
    <col min="4098" max="4098" width="46.85546875" style="1" customWidth="1"/>
    <col min="4099" max="4099" width="15.42578125" style="1" customWidth="1"/>
    <col min="4100" max="4104" width="13.42578125" style="1" customWidth="1"/>
    <col min="4105" max="4352" width="11" style="1"/>
    <col min="4353" max="4353" width="4.42578125" style="1" customWidth="1"/>
    <col min="4354" max="4354" width="46.85546875" style="1" customWidth="1"/>
    <col min="4355" max="4355" width="15.42578125" style="1" customWidth="1"/>
    <col min="4356" max="4360" width="13.42578125" style="1" customWidth="1"/>
    <col min="4361" max="4608" width="11" style="1"/>
    <col min="4609" max="4609" width="4.42578125" style="1" customWidth="1"/>
    <col min="4610" max="4610" width="46.85546875" style="1" customWidth="1"/>
    <col min="4611" max="4611" width="15.42578125" style="1" customWidth="1"/>
    <col min="4612" max="4616" width="13.42578125" style="1" customWidth="1"/>
    <col min="4617" max="4864" width="11" style="1"/>
    <col min="4865" max="4865" width="4.42578125" style="1" customWidth="1"/>
    <col min="4866" max="4866" width="46.85546875" style="1" customWidth="1"/>
    <col min="4867" max="4867" width="15.42578125" style="1" customWidth="1"/>
    <col min="4868" max="4872" width="13.42578125" style="1" customWidth="1"/>
    <col min="4873" max="5120" width="11" style="1"/>
    <col min="5121" max="5121" width="4.42578125" style="1" customWidth="1"/>
    <col min="5122" max="5122" width="46.85546875" style="1" customWidth="1"/>
    <col min="5123" max="5123" width="15.42578125" style="1" customWidth="1"/>
    <col min="5124" max="5128" width="13.42578125" style="1" customWidth="1"/>
    <col min="5129" max="5376" width="11" style="1"/>
    <col min="5377" max="5377" width="4.42578125" style="1" customWidth="1"/>
    <col min="5378" max="5378" width="46.85546875" style="1" customWidth="1"/>
    <col min="5379" max="5379" width="15.42578125" style="1" customWidth="1"/>
    <col min="5380" max="5384" width="13.42578125" style="1" customWidth="1"/>
    <col min="5385" max="5632" width="11" style="1"/>
    <col min="5633" max="5633" width="4.42578125" style="1" customWidth="1"/>
    <col min="5634" max="5634" width="46.85546875" style="1" customWidth="1"/>
    <col min="5635" max="5635" width="15.42578125" style="1" customWidth="1"/>
    <col min="5636" max="5640" width="13.42578125" style="1" customWidth="1"/>
    <col min="5641" max="5888" width="11" style="1"/>
    <col min="5889" max="5889" width="4.42578125" style="1" customWidth="1"/>
    <col min="5890" max="5890" width="46.85546875" style="1" customWidth="1"/>
    <col min="5891" max="5891" width="15.42578125" style="1" customWidth="1"/>
    <col min="5892" max="5896" width="13.42578125" style="1" customWidth="1"/>
    <col min="5897" max="6144" width="11" style="1"/>
    <col min="6145" max="6145" width="4.42578125" style="1" customWidth="1"/>
    <col min="6146" max="6146" width="46.85546875" style="1" customWidth="1"/>
    <col min="6147" max="6147" width="15.42578125" style="1" customWidth="1"/>
    <col min="6148" max="6152" width="13.42578125" style="1" customWidth="1"/>
    <col min="6153" max="6400" width="11" style="1"/>
    <col min="6401" max="6401" width="4.42578125" style="1" customWidth="1"/>
    <col min="6402" max="6402" width="46.85546875" style="1" customWidth="1"/>
    <col min="6403" max="6403" width="15.42578125" style="1" customWidth="1"/>
    <col min="6404" max="6408" width="13.42578125" style="1" customWidth="1"/>
    <col min="6409" max="6656" width="11" style="1"/>
    <col min="6657" max="6657" width="4.42578125" style="1" customWidth="1"/>
    <col min="6658" max="6658" width="46.85546875" style="1" customWidth="1"/>
    <col min="6659" max="6659" width="15.42578125" style="1" customWidth="1"/>
    <col min="6660" max="6664" width="13.42578125" style="1" customWidth="1"/>
    <col min="6665" max="6912" width="11" style="1"/>
    <col min="6913" max="6913" width="4.42578125" style="1" customWidth="1"/>
    <col min="6914" max="6914" width="46.85546875" style="1" customWidth="1"/>
    <col min="6915" max="6915" width="15.42578125" style="1" customWidth="1"/>
    <col min="6916" max="6920" width="13.42578125" style="1" customWidth="1"/>
    <col min="6921" max="7168" width="11" style="1"/>
    <col min="7169" max="7169" width="4.42578125" style="1" customWidth="1"/>
    <col min="7170" max="7170" width="46.85546875" style="1" customWidth="1"/>
    <col min="7171" max="7171" width="15.42578125" style="1" customWidth="1"/>
    <col min="7172" max="7176" width="13.42578125" style="1" customWidth="1"/>
    <col min="7177" max="7424" width="11" style="1"/>
    <col min="7425" max="7425" width="4.42578125" style="1" customWidth="1"/>
    <col min="7426" max="7426" width="46.85546875" style="1" customWidth="1"/>
    <col min="7427" max="7427" width="15.42578125" style="1" customWidth="1"/>
    <col min="7428" max="7432" width="13.42578125" style="1" customWidth="1"/>
    <col min="7433" max="7680" width="11" style="1"/>
    <col min="7681" max="7681" width="4.42578125" style="1" customWidth="1"/>
    <col min="7682" max="7682" width="46.85546875" style="1" customWidth="1"/>
    <col min="7683" max="7683" width="15.42578125" style="1" customWidth="1"/>
    <col min="7684" max="7688" width="13.42578125" style="1" customWidth="1"/>
    <col min="7689" max="7936" width="11" style="1"/>
    <col min="7937" max="7937" width="4.42578125" style="1" customWidth="1"/>
    <col min="7938" max="7938" width="46.85546875" style="1" customWidth="1"/>
    <col min="7939" max="7939" width="15.42578125" style="1" customWidth="1"/>
    <col min="7940" max="7944" width="13.42578125" style="1" customWidth="1"/>
    <col min="7945" max="8192" width="11" style="1"/>
    <col min="8193" max="8193" width="4.42578125" style="1" customWidth="1"/>
    <col min="8194" max="8194" width="46.85546875" style="1" customWidth="1"/>
    <col min="8195" max="8195" width="15.42578125" style="1" customWidth="1"/>
    <col min="8196" max="8200" width="13.42578125" style="1" customWidth="1"/>
    <col min="8201" max="8448" width="11" style="1"/>
    <col min="8449" max="8449" width="4.42578125" style="1" customWidth="1"/>
    <col min="8450" max="8450" width="46.85546875" style="1" customWidth="1"/>
    <col min="8451" max="8451" width="15.42578125" style="1" customWidth="1"/>
    <col min="8452" max="8456" width="13.42578125" style="1" customWidth="1"/>
    <col min="8457" max="8704" width="11" style="1"/>
    <col min="8705" max="8705" width="4.42578125" style="1" customWidth="1"/>
    <col min="8706" max="8706" width="46.85546875" style="1" customWidth="1"/>
    <col min="8707" max="8707" width="15.42578125" style="1" customWidth="1"/>
    <col min="8708" max="8712" width="13.42578125" style="1" customWidth="1"/>
    <col min="8713" max="8960" width="11" style="1"/>
    <col min="8961" max="8961" width="4.42578125" style="1" customWidth="1"/>
    <col min="8962" max="8962" width="46.85546875" style="1" customWidth="1"/>
    <col min="8963" max="8963" width="15.42578125" style="1" customWidth="1"/>
    <col min="8964" max="8968" width="13.42578125" style="1" customWidth="1"/>
    <col min="8969" max="9216" width="11" style="1"/>
    <col min="9217" max="9217" width="4.42578125" style="1" customWidth="1"/>
    <col min="9218" max="9218" width="46.85546875" style="1" customWidth="1"/>
    <col min="9219" max="9219" width="15.42578125" style="1" customWidth="1"/>
    <col min="9220" max="9224" width="13.42578125" style="1" customWidth="1"/>
    <col min="9225" max="9472" width="11" style="1"/>
    <col min="9473" max="9473" width="4.42578125" style="1" customWidth="1"/>
    <col min="9474" max="9474" width="46.85546875" style="1" customWidth="1"/>
    <col min="9475" max="9475" width="15.42578125" style="1" customWidth="1"/>
    <col min="9476" max="9480" width="13.42578125" style="1" customWidth="1"/>
    <col min="9481" max="9728" width="11" style="1"/>
    <col min="9729" max="9729" width="4.42578125" style="1" customWidth="1"/>
    <col min="9730" max="9730" width="46.85546875" style="1" customWidth="1"/>
    <col min="9731" max="9731" width="15.42578125" style="1" customWidth="1"/>
    <col min="9732" max="9736" width="13.42578125" style="1" customWidth="1"/>
    <col min="9737" max="9984" width="11" style="1"/>
    <col min="9985" max="9985" width="4.42578125" style="1" customWidth="1"/>
    <col min="9986" max="9986" width="46.85546875" style="1" customWidth="1"/>
    <col min="9987" max="9987" width="15.42578125" style="1" customWidth="1"/>
    <col min="9988" max="9992" width="13.42578125" style="1" customWidth="1"/>
    <col min="9993" max="10240" width="11" style="1"/>
    <col min="10241" max="10241" width="4.42578125" style="1" customWidth="1"/>
    <col min="10242" max="10242" width="46.85546875" style="1" customWidth="1"/>
    <col min="10243" max="10243" width="15.42578125" style="1" customWidth="1"/>
    <col min="10244" max="10248" width="13.42578125" style="1" customWidth="1"/>
    <col min="10249" max="10496" width="11" style="1"/>
    <col min="10497" max="10497" width="4.42578125" style="1" customWidth="1"/>
    <col min="10498" max="10498" width="46.85546875" style="1" customWidth="1"/>
    <col min="10499" max="10499" width="15.42578125" style="1" customWidth="1"/>
    <col min="10500" max="10504" width="13.42578125" style="1" customWidth="1"/>
    <col min="10505" max="10752" width="11" style="1"/>
    <col min="10753" max="10753" width="4.42578125" style="1" customWidth="1"/>
    <col min="10754" max="10754" width="46.85546875" style="1" customWidth="1"/>
    <col min="10755" max="10755" width="15.42578125" style="1" customWidth="1"/>
    <col min="10756" max="10760" width="13.42578125" style="1" customWidth="1"/>
    <col min="10761" max="11008" width="11" style="1"/>
    <col min="11009" max="11009" width="4.42578125" style="1" customWidth="1"/>
    <col min="11010" max="11010" width="46.85546875" style="1" customWidth="1"/>
    <col min="11011" max="11011" width="15.42578125" style="1" customWidth="1"/>
    <col min="11012" max="11016" width="13.42578125" style="1" customWidth="1"/>
    <col min="11017" max="11264" width="11" style="1"/>
    <col min="11265" max="11265" width="4.42578125" style="1" customWidth="1"/>
    <col min="11266" max="11266" width="46.85546875" style="1" customWidth="1"/>
    <col min="11267" max="11267" width="15.42578125" style="1" customWidth="1"/>
    <col min="11268" max="11272" width="13.42578125" style="1" customWidth="1"/>
    <col min="11273" max="11520" width="11" style="1"/>
    <col min="11521" max="11521" width="4.42578125" style="1" customWidth="1"/>
    <col min="11522" max="11522" width="46.85546875" style="1" customWidth="1"/>
    <col min="11523" max="11523" width="15.42578125" style="1" customWidth="1"/>
    <col min="11524" max="11528" width="13.42578125" style="1" customWidth="1"/>
    <col min="11529" max="11776" width="11" style="1"/>
    <col min="11777" max="11777" width="4.42578125" style="1" customWidth="1"/>
    <col min="11778" max="11778" width="46.85546875" style="1" customWidth="1"/>
    <col min="11779" max="11779" width="15.42578125" style="1" customWidth="1"/>
    <col min="11780" max="11784" width="13.42578125" style="1" customWidth="1"/>
    <col min="11785" max="12032" width="11" style="1"/>
    <col min="12033" max="12033" width="4.42578125" style="1" customWidth="1"/>
    <col min="12034" max="12034" width="46.85546875" style="1" customWidth="1"/>
    <col min="12035" max="12035" width="15.42578125" style="1" customWidth="1"/>
    <col min="12036" max="12040" width="13.42578125" style="1" customWidth="1"/>
    <col min="12041" max="12288" width="11" style="1"/>
    <col min="12289" max="12289" width="4.42578125" style="1" customWidth="1"/>
    <col min="12290" max="12290" width="46.85546875" style="1" customWidth="1"/>
    <col min="12291" max="12291" width="15.42578125" style="1" customWidth="1"/>
    <col min="12292" max="12296" width="13.42578125" style="1" customWidth="1"/>
    <col min="12297" max="12544" width="11" style="1"/>
    <col min="12545" max="12545" width="4.42578125" style="1" customWidth="1"/>
    <col min="12546" max="12546" width="46.85546875" style="1" customWidth="1"/>
    <col min="12547" max="12547" width="15.42578125" style="1" customWidth="1"/>
    <col min="12548" max="12552" width="13.42578125" style="1" customWidth="1"/>
    <col min="12553" max="12800" width="11" style="1"/>
    <col min="12801" max="12801" width="4.42578125" style="1" customWidth="1"/>
    <col min="12802" max="12802" width="46.85546875" style="1" customWidth="1"/>
    <col min="12803" max="12803" width="15.42578125" style="1" customWidth="1"/>
    <col min="12804" max="12808" width="13.42578125" style="1" customWidth="1"/>
    <col min="12809" max="13056" width="11" style="1"/>
    <col min="13057" max="13057" width="4.42578125" style="1" customWidth="1"/>
    <col min="13058" max="13058" width="46.85546875" style="1" customWidth="1"/>
    <col min="13059" max="13059" width="15.42578125" style="1" customWidth="1"/>
    <col min="13060" max="13064" width="13.42578125" style="1" customWidth="1"/>
    <col min="13065" max="13312" width="11" style="1"/>
    <col min="13313" max="13313" width="4.42578125" style="1" customWidth="1"/>
    <col min="13314" max="13314" width="46.85546875" style="1" customWidth="1"/>
    <col min="13315" max="13315" width="15.42578125" style="1" customWidth="1"/>
    <col min="13316" max="13320" width="13.42578125" style="1" customWidth="1"/>
    <col min="13321" max="13568" width="11" style="1"/>
    <col min="13569" max="13569" width="4.42578125" style="1" customWidth="1"/>
    <col min="13570" max="13570" width="46.85546875" style="1" customWidth="1"/>
    <col min="13571" max="13571" width="15.42578125" style="1" customWidth="1"/>
    <col min="13572" max="13576" width="13.42578125" style="1" customWidth="1"/>
    <col min="13577" max="13824" width="11" style="1"/>
    <col min="13825" max="13825" width="4.42578125" style="1" customWidth="1"/>
    <col min="13826" max="13826" width="46.85546875" style="1" customWidth="1"/>
    <col min="13827" max="13827" width="15.42578125" style="1" customWidth="1"/>
    <col min="13828" max="13832" width="13.42578125" style="1" customWidth="1"/>
    <col min="13833" max="14080" width="11" style="1"/>
    <col min="14081" max="14081" width="4.42578125" style="1" customWidth="1"/>
    <col min="14082" max="14082" width="46.85546875" style="1" customWidth="1"/>
    <col min="14083" max="14083" width="15.42578125" style="1" customWidth="1"/>
    <col min="14084" max="14088" width="13.42578125" style="1" customWidth="1"/>
    <col min="14089" max="14336" width="11" style="1"/>
    <col min="14337" max="14337" width="4.42578125" style="1" customWidth="1"/>
    <col min="14338" max="14338" width="46.85546875" style="1" customWidth="1"/>
    <col min="14339" max="14339" width="15.42578125" style="1" customWidth="1"/>
    <col min="14340" max="14344" width="13.42578125" style="1" customWidth="1"/>
    <col min="14345" max="14592" width="11" style="1"/>
    <col min="14593" max="14593" width="4.42578125" style="1" customWidth="1"/>
    <col min="14594" max="14594" width="46.85546875" style="1" customWidth="1"/>
    <col min="14595" max="14595" width="15.42578125" style="1" customWidth="1"/>
    <col min="14596" max="14600" width="13.42578125" style="1" customWidth="1"/>
    <col min="14601" max="14848" width="11" style="1"/>
    <col min="14849" max="14849" width="4.42578125" style="1" customWidth="1"/>
    <col min="14850" max="14850" width="46.85546875" style="1" customWidth="1"/>
    <col min="14851" max="14851" width="15.42578125" style="1" customWidth="1"/>
    <col min="14852" max="14856" width="13.42578125" style="1" customWidth="1"/>
    <col min="14857" max="15104" width="11" style="1"/>
    <col min="15105" max="15105" width="4.42578125" style="1" customWidth="1"/>
    <col min="15106" max="15106" width="46.85546875" style="1" customWidth="1"/>
    <col min="15107" max="15107" width="15.42578125" style="1" customWidth="1"/>
    <col min="15108" max="15112" width="13.42578125" style="1" customWidth="1"/>
    <col min="15113" max="15360" width="11" style="1"/>
    <col min="15361" max="15361" width="4.42578125" style="1" customWidth="1"/>
    <col min="15362" max="15362" width="46.85546875" style="1" customWidth="1"/>
    <col min="15363" max="15363" width="15.42578125" style="1" customWidth="1"/>
    <col min="15364" max="15368" width="13.42578125" style="1" customWidth="1"/>
    <col min="15369" max="15616" width="11" style="1"/>
    <col min="15617" max="15617" width="4.42578125" style="1" customWidth="1"/>
    <col min="15618" max="15618" width="46.85546875" style="1" customWidth="1"/>
    <col min="15619" max="15619" width="15.42578125" style="1" customWidth="1"/>
    <col min="15620" max="15624" width="13.42578125" style="1" customWidth="1"/>
    <col min="15625" max="15872" width="11" style="1"/>
    <col min="15873" max="15873" width="4.42578125" style="1" customWidth="1"/>
    <col min="15874" max="15874" width="46.85546875" style="1" customWidth="1"/>
    <col min="15875" max="15875" width="15.42578125" style="1" customWidth="1"/>
    <col min="15876" max="15880" width="13.42578125" style="1" customWidth="1"/>
    <col min="15881" max="16128" width="11" style="1"/>
    <col min="16129" max="16129" width="4.42578125" style="1" customWidth="1"/>
    <col min="16130" max="16130" width="46.85546875" style="1" customWidth="1"/>
    <col min="16131" max="16131" width="15.42578125" style="1" customWidth="1"/>
    <col min="16132" max="16136" width="13.42578125" style="1" customWidth="1"/>
    <col min="16137" max="16384" width="11" style="1"/>
  </cols>
  <sheetData>
    <row r="1" spans="2:8" ht="13.5" thickBot="1" x14ac:dyDescent="0.25"/>
    <row r="2" spans="2:8" x14ac:dyDescent="0.2">
      <c r="B2" s="252" t="s">
        <v>0</v>
      </c>
      <c r="C2" s="253"/>
      <c r="D2" s="253"/>
      <c r="E2" s="253"/>
      <c r="F2" s="253"/>
      <c r="G2" s="253"/>
      <c r="H2" s="254"/>
    </row>
    <row r="3" spans="2:8" x14ac:dyDescent="0.2">
      <c r="B3" s="255" t="s">
        <v>469</v>
      </c>
      <c r="C3" s="256"/>
      <c r="D3" s="256"/>
      <c r="E3" s="256"/>
      <c r="F3" s="256"/>
      <c r="G3" s="256"/>
      <c r="H3" s="257"/>
    </row>
    <row r="4" spans="2:8" x14ac:dyDescent="0.2">
      <c r="B4" s="255" t="s">
        <v>3</v>
      </c>
      <c r="C4" s="256"/>
      <c r="D4" s="256"/>
      <c r="E4" s="256"/>
      <c r="F4" s="256"/>
      <c r="G4" s="256"/>
      <c r="H4" s="257"/>
    </row>
    <row r="5" spans="2:8" ht="13.5" thickBot="1" x14ac:dyDescent="0.25">
      <c r="B5" s="258" t="s">
        <v>470</v>
      </c>
      <c r="C5" s="259"/>
      <c r="D5" s="259"/>
      <c r="E5" s="259"/>
      <c r="F5" s="259"/>
      <c r="G5" s="259"/>
      <c r="H5" s="260"/>
    </row>
    <row r="6" spans="2:8" x14ac:dyDescent="0.2">
      <c r="B6" s="261" t="s">
        <v>436</v>
      </c>
      <c r="C6" s="130" t="s">
        <v>437</v>
      </c>
      <c r="D6" s="263" t="s">
        <v>438</v>
      </c>
      <c r="E6" s="263" t="s">
        <v>439</v>
      </c>
      <c r="F6" s="263" t="s">
        <v>440</v>
      </c>
      <c r="G6" s="263" t="s">
        <v>441</v>
      </c>
      <c r="H6" s="263" t="s">
        <v>442</v>
      </c>
    </row>
    <row r="7" spans="2:8" ht="26.25" thickBot="1" x14ac:dyDescent="0.25">
      <c r="B7" s="262"/>
      <c r="C7" s="48" t="s">
        <v>471</v>
      </c>
      <c r="D7" s="264"/>
      <c r="E7" s="264"/>
      <c r="F7" s="264"/>
      <c r="G7" s="264"/>
      <c r="H7" s="264"/>
    </row>
    <row r="8" spans="2:8" x14ac:dyDescent="0.2">
      <c r="B8" s="141" t="s">
        <v>472</v>
      </c>
      <c r="C8" s="7">
        <f t="shared" ref="C8:H8" si="0">SUM(C9:C17)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</row>
    <row r="9" spans="2:8" x14ac:dyDescent="0.2">
      <c r="B9" s="142" t="s">
        <v>473</v>
      </c>
      <c r="C9" s="9"/>
      <c r="D9" s="9"/>
      <c r="E9" s="9"/>
      <c r="F9" s="9"/>
      <c r="G9" s="9"/>
      <c r="H9" s="9"/>
    </row>
    <row r="10" spans="2:8" x14ac:dyDescent="0.2">
      <c r="B10" s="142" t="s">
        <v>474</v>
      </c>
      <c r="C10" s="9"/>
      <c r="D10" s="9"/>
      <c r="E10" s="9"/>
      <c r="F10" s="9"/>
      <c r="G10" s="9"/>
      <c r="H10" s="9"/>
    </row>
    <row r="11" spans="2:8" x14ac:dyDescent="0.2">
      <c r="B11" s="142" t="s">
        <v>475</v>
      </c>
      <c r="C11" s="9"/>
      <c r="D11" s="9"/>
      <c r="E11" s="9"/>
      <c r="F11" s="9"/>
      <c r="G11" s="9"/>
      <c r="H11" s="9"/>
    </row>
    <row r="12" spans="2:8" x14ac:dyDescent="0.2">
      <c r="B12" s="142" t="s">
        <v>476</v>
      </c>
      <c r="C12" s="9"/>
      <c r="D12" s="9"/>
      <c r="E12" s="9"/>
      <c r="F12" s="9"/>
      <c r="G12" s="9"/>
      <c r="H12" s="9"/>
    </row>
    <row r="13" spans="2:8" x14ac:dyDescent="0.2">
      <c r="B13" s="142" t="s">
        <v>477</v>
      </c>
      <c r="C13" s="9"/>
      <c r="D13" s="9"/>
      <c r="E13" s="9"/>
      <c r="F13" s="9"/>
      <c r="G13" s="9"/>
      <c r="H13" s="9"/>
    </row>
    <row r="14" spans="2:8" x14ac:dyDescent="0.2">
      <c r="B14" s="142" t="s">
        <v>478</v>
      </c>
      <c r="C14" s="9"/>
      <c r="D14" s="9"/>
      <c r="E14" s="9"/>
      <c r="F14" s="9"/>
      <c r="G14" s="9"/>
      <c r="H14" s="9"/>
    </row>
    <row r="15" spans="2:8" x14ac:dyDescent="0.2">
      <c r="B15" s="142" t="s">
        <v>479</v>
      </c>
      <c r="C15" s="9"/>
      <c r="D15" s="9"/>
      <c r="E15" s="9"/>
      <c r="F15" s="9"/>
      <c r="G15" s="9"/>
      <c r="H15" s="9"/>
    </row>
    <row r="16" spans="2:8" x14ac:dyDescent="0.2">
      <c r="B16" s="142" t="s">
        <v>480</v>
      </c>
      <c r="C16" s="9"/>
      <c r="D16" s="9"/>
      <c r="E16" s="9"/>
      <c r="F16" s="9"/>
      <c r="G16" s="9"/>
      <c r="H16" s="9"/>
    </row>
    <row r="17" spans="2:8" x14ac:dyDescent="0.2">
      <c r="B17" s="142" t="s">
        <v>481</v>
      </c>
      <c r="C17" s="9"/>
      <c r="D17" s="9"/>
      <c r="E17" s="9"/>
      <c r="F17" s="9"/>
      <c r="G17" s="9"/>
      <c r="H17" s="9"/>
    </row>
    <row r="18" spans="2:8" x14ac:dyDescent="0.2">
      <c r="B18" s="117"/>
      <c r="C18" s="9"/>
      <c r="D18" s="9"/>
      <c r="E18" s="9"/>
      <c r="F18" s="9"/>
      <c r="G18" s="9"/>
      <c r="H18" s="9"/>
    </row>
    <row r="19" spans="2:8" x14ac:dyDescent="0.2">
      <c r="B19" s="141" t="s">
        <v>482</v>
      </c>
      <c r="C19" s="7">
        <f t="shared" ref="C19:H19" si="1">SUM(C20:C28)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  <c r="H19" s="7">
        <f t="shared" si="1"/>
        <v>0</v>
      </c>
    </row>
    <row r="20" spans="2:8" x14ac:dyDescent="0.2">
      <c r="B20" s="142" t="s">
        <v>473</v>
      </c>
      <c r="C20" s="9"/>
      <c r="D20" s="9"/>
      <c r="E20" s="9"/>
      <c r="F20" s="9"/>
      <c r="G20" s="9"/>
      <c r="H20" s="9"/>
    </row>
    <row r="21" spans="2:8" x14ac:dyDescent="0.2">
      <c r="B21" s="142" t="s">
        <v>474</v>
      </c>
      <c r="C21" s="9"/>
      <c r="D21" s="9"/>
      <c r="E21" s="9"/>
      <c r="F21" s="9"/>
      <c r="G21" s="9"/>
      <c r="H21" s="9"/>
    </row>
    <row r="22" spans="2:8" x14ac:dyDescent="0.2">
      <c r="B22" s="142" t="s">
        <v>475</v>
      </c>
      <c r="C22" s="9"/>
      <c r="D22" s="9"/>
      <c r="E22" s="9"/>
      <c r="F22" s="9"/>
      <c r="G22" s="9"/>
      <c r="H22" s="9"/>
    </row>
    <row r="23" spans="2:8" x14ac:dyDescent="0.2">
      <c r="B23" s="142" t="s">
        <v>476</v>
      </c>
      <c r="C23" s="9"/>
      <c r="D23" s="9"/>
      <c r="E23" s="9"/>
      <c r="F23" s="9"/>
      <c r="G23" s="9"/>
      <c r="H23" s="9"/>
    </row>
    <row r="24" spans="2:8" x14ac:dyDescent="0.2">
      <c r="B24" s="142" t="s">
        <v>477</v>
      </c>
      <c r="C24" s="9"/>
      <c r="D24" s="9"/>
      <c r="E24" s="9"/>
      <c r="F24" s="9"/>
      <c r="G24" s="9"/>
      <c r="H24" s="9"/>
    </row>
    <row r="25" spans="2:8" x14ac:dyDescent="0.2">
      <c r="B25" s="142" t="s">
        <v>478</v>
      </c>
      <c r="C25" s="9"/>
      <c r="D25" s="9"/>
      <c r="E25" s="9"/>
      <c r="F25" s="9"/>
      <c r="G25" s="9"/>
      <c r="H25" s="9"/>
    </row>
    <row r="26" spans="2:8" x14ac:dyDescent="0.2">
      <c r="B26" s="142" t="s">
        <v>479</v>
      </c>
      <c r="C26" s="9"/>
      <c r="D26" s="9"/>
      <c r="E26" s="9"/>
      <c r="F26" s="9"/>
      <c r="G26" s="9"/>
      <c r="H26" s="9"/>
    </row>
    <row r="27" spans="2:8" x14ac:dyDescent="0.2">
      <c r="B27" s="142" t="s">
        <v>483</v>
      </c>
      <c r="C27" s="9"/>
      <c r="D27" s="9"/>
      <c r="E27" s="9"/>
      <c r="F27" s="9"/>
      <c r="G27" s="9"/>
      <c r="H27" s="9"/>
    </row>
    <row r="28" spans="2:8" x14ac:dyDescent="0.2">
      <c r="B28" s="142" t="s">
        <v>481</v>
      </c>
      <c r="C28" s="9"/>
      <c r="D28" s="9"/>
      <c r="E28" s="9"/>
      <c r="F28" s="9"/>
      <c r="G28" s="9"/>
      <c r="H28" s="9"/>
    </row>
    <row r="29" spans="2:8" x14ac:dyDescent="0.2">
      <c r="B29" s="117"/>
      <c r="C29" s="9"/>
      <c r="D29" s="9"/>
      <c r="E29" s="9"/>
      <c r="F29" s="9"/>
      <c r="G29" s="9"/>
      <c r="H29" s="9"/>
    </row>
    <row r="30" spans="2:8" x14ac:dyDescent="0.2">
      <c r="B30" s="141" t="s">
        <v>484</v>
      </c>
      <c r="C30" s="7">
        <f t="shared" ref="C30:H30" si="2">C8+C19</f>
        <v>0</v>
      </c>
      <c r="D30" s="7">
        <f t="shared" si="2"/>
        <v>0</v>
      </c>
      <c r="E30" s="7">
        <f t="shared" si="2"/>
        <v>0</v>
      </c>
      <c r="F30" s="7">
        <f t="shared" si="2"/>
        <v>0</v>
      </c>
      <c r="G30" s="7">
        <f t="shared" si="2"/>
        <v>0</v>
      </c>
      <c r="H30" s="7">
        <f t="shared" si="2"/>
        <v>0</v>
      </c>
    </row>
    <row r="31" spans="2:8" ht="13.5" thickBot="1" x14ac:dyDescent="0.25">
      <c r="B31" s="120"/>
      <c r="C31" s="19"/>
      <c r="D31" s="19"/>
      <c r="E31" s="19"/>
      <c r="F31" s="19"/>
      <c r="G31" s="19"/>
      <c r="H31" s="1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H29" sqref="H29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256" width="11" style="1"/>
    <col min="257" max="257" width="3.7109375" style="1" customWidth="1"/>
    <col min="258" max="258" width="52.7109375" style="1" customWidth="1"/>
    <col min="259" max="512" width="11" style="1"/>
    <col min="513" max="513" width="3.7109375" style="1" customWidth="1"/>
    <col min="514" max="514" width="52.7109375" style="1" customWidth="1"/>
    <col min="515" max="768" width="11" style="1"/>
    <col min="769" max="769" width="3.7109375" style="1" customWidth="1"/>
    <col min="770" max="770" width="52.7109375" style="1" customWidth="1"/>
    <col min="771" max="1024" width="11" style="1"/>
    <col min="1025" max="1025" width="3.7109375" style="1" customWidth="1"/>
    <col min="1026" max="1026" width="52.7109375" style="1" customWidth="1"/>
    <col min="1027" max="1280" width="11" style="1"/>
    <col min="1281" max="1281" width="3.7109375" style="1" customWidth="1"/>
    <col min="1282" max="1282" width="52.7109375" style="1" customWidth="1"/>
    <col min="1283" max="1536" width="11" style="1"/>
    <col min="1537" max="1537" width="3.7109375" style="1" customWidth="1"/>
    <col min="1538" max="1538" width="52.7109375" style="1" customWidth="1"/>
    <col min="1539" max="1792" width="11" style="1"/>
    <col min="1793" max="1793" width="3.7109375" style="1" customWidth="1"/>
    <col min="1794" max="1794" width="52.7109375" style="1" customWidth="1"/>
    <col min="1795" max="2048" width="11" style="1"/>
    <col min="2049" max="2049" width="3.7109375" style="1" customWidth="1"/>
    <col min="2050" max="2050" width="52.7109375" style="1" customWidth="1"/>
    <col min="2051" max="2304" width="11" style="1"/>
    <col min="2305" max="2305" width="3.7109375" style="1" customWidth="1"/>
    <col min="2306" max="2306" width="52.7109375" style="1" customWidth="1"/>
    <col min="2307" max="2560" width="11" style="1"/>
    <col min="2561" max="2561" width="3.7109375" style="1" customWidth="1"/>
    <col min="2562" max="2562" width="52.7109375" style="1" customWidth="1"/>
    <col min="2563" max="2816" width="11" style="1"/>
    <col min="2817" max="2817" width="3.7109375" style="1" customWidth="1"/>
    <col min="2818" max="2818" width="52.7109375" style="1" customWidth="1"/>
    <col min="2819" max="3072" width="11" style="1"/>
    <col min="3073" max="3073" width="3.7109375" style="1" customWidth="1"/>
    <col min="3074" max="3074" width="52.7109375" style="1" customWidth="1"/>
    <col min="3075" max="3328" width="11" style="1"/>
    <col min="3329" max="3329" width="3.7109375" style="1" customWidth="1"/>
    <col min="3330" max="3330" width="52.7109375" style="1" customWidth="1"/>
    <col min="3331" max="3584" width="11" style="1"/>
    <col min="3585" max="3585" width="3.7109375" style="1" customWidth="1"/>
    <col min="3586" max="3586" width="52.7109375" style="1" customWidth="1"/>
    <col min="3587" max="3840" width="11" style="1"/>
    <col min="3841" max="3841" width="3.7109375" style="1" customWidth="1"/>
    <col min="3842" max="3842" width="52.7109375" style="1" customWidth="1"/>
    <col min="3843" max="4096" width="11" style="1"/>
    <col min="4097" max="4097" width="3.7109375" style="1" customWidth="1"/>
    <col min="4098" max="4098" width="52.7109375" style="1" customWidth="1"/>
    <col min="4099" max="4352" width="11" style="1"/>
    <col min="4353" max="4353" width="3.7109375" style="1" customWidth="1"/>
    <col min="4354" max="4354" width="52.7109375" style="1" customWidth="1"/>
    <col min="4355" max="4608" width="11" style="1"/>
    <col min="4609" max="4609" width="3.7109375" style="1" customWidth="1"/>
    <col min="4610" max="4610" width="52.7109375" style="1" customWidth="1"/>
    <col min="4611" max="4864" width="11" style="1"/>
    <col min="4865" max="4865" width="3.7109375" style="1" customWidth="1"/>
    <col min="4866" max="4866" width="52.7109375" style="1" customWidth="1"/>
    <col min="4867" max="5120" width="11" style="1"/>
    <col min="5121" max="5121" width="3.7109375" style="1" customWidth="1"/>
    <col min="5122" max="5122" width="52.7109375" style="1" customWidth="1"/>
    <col min="5123" max="5376" width="11" style="1"/>
    <col min="5377" max="5377" width="3.7109375" style="1" customWidth="1"/>
    <col min="5378" max="5378" width="52.7109375" style="1" customWidth="1"/>
    <col min="5379" max="5632" width="11" style="1"/>
    <col min="5633" max="5633" width="3.7109375" style="1" customWidth="1"/>
    <col min="5634" max="5634" width="52.7109375" style="1" customWidth="1"/>
    <col min="5635" max="5888" width="11" style="1"/>
    <col min="5889" max="5889" width="3.7109375" style="1" customWidth="1"/>
    <col min="5890" max="5890" width="52.7109375" style="1" customWidth="1"/>
    <col min="5891" max="6144" width="11" style="1"/>
    <col min="6145" max="6145" width="3.7109375" style="1" customWidth="1"/>
    <col min="6146" max="6146" width="52.7109375" style="1" customWidth="1"/>
    <col min="6147" max="6400" width="11" style="1"/>
    <col min="6401" max="6401" width="3.7109375" style="1" customWidth="1"/>
    <col min="6402" max="6402" width="52.7109375" style="1" customWidth="1"/>
    <col min="6403" max="6656" width="11" style="1"/>
    <col min="6657" max="6657" width="3.7109375" style="1" customWidth="1"/>
    <col min="6658" max="6658" width="52.7109375" style="1" customWidth="1"/>
    <col min="6659" max="6912" width="11" style="1"/>
    <col min="6913" max="6913" width="3.7109375" style="1" customWidth="1"/>
    <col min="6914" max="6914" width="52.7109375" style="1" customWidth="1"/>
    <col min="6915" max="7168" width="11" style="1"/>
    <col min="7169" max="7169" width="3.7109375" style="1" customWidth="1"/>
    <col min="7170" max="7170" width="52.7109375" style="1" customWidth="1"/>
    <col min="7171" max="7424" width="11" style="1"/>
    <col min="7425" max="7425" width="3.7109375" style="1" customWidth="1"/>
    <col min="7426" max="7426" width="52.7109375" style="1" customWidth="1"/>
    <col min="7427" max="7680" width="11" style="1"/>
    <col min="7681" max="7681" width="3.7109375" style="1" customWidth="1"/>
    <col min="7682" max="7682" width="52.7109375" style="1" customWidth="1"/>
    <col min="7683" max="7936" width="11" style="1"/>
    <col min="7937" max="7937" width="3.7109375" style="1" customWidth="1"/>
    <col min="7938" max="7938" width="52.7109375" style="1" customWidth="1"/>
    <col min="7939" max="8192" width="11" style="1"/>
    <col min="8193" max="8193" width="3.7109375" style="1" customWidth="1"/>
    <col min="8194" max="8194" width="52.7109375" style="1" customWidth="1"/>
    <col min="8195" max="8448" width="11" style="1"/>
    <col min="8449" max="8449" width="3.7109375" style="1" customWidth="1"/>
    <col min="8450" max="8450" width="52.7109375" style="1" customWidth="1"/>
    <col min="8451" max="8704" width="11" style="1"/>
    <col min="8705" max="8705" width="3.7109375" style="1" customWidth="1"/>
    <col min="8706" max="8706" width="52.7109375" style="1" customWidth="1"/>
    <col min="8707" max="8960" width="11" style="1"/>
    <col min="8961" max="8961" width="3.7109375" style="1" customWidth="1"/>
    <col min="8962" max="8962" width="52.7109375" style="1" customWidth="1"/>
    <col min="8963" max="9216" width="11" style="1"/>
    <col min="9217" max="9217" width="3.7109375" style="1" customWidth="1"/>
    <col min="9218" max="9218" width="52.7109375" style="1" customWidth="1"/>
    <col min="9219" max="9472" width="11" style="1"/>
    <col min="9473" max="9473" width="3.7109375" style="1" customWidth="1"/>
    <col min="9474" max="9474" width="52.7109375" style="1" customWidth="1"/>
    <col min="9475" max="9728" width="11" style="1"/>
    <col min="9729" max="9729" width="3.7109375" style="1" customWidth="1"/>
    <col min="9730" max="9730" width="52.7109375" style="1" customWidth="1"/>
    <col min="9731" max="9984" width="11" style="1"/>
    <col min="9985" max="9985" width="3.7109375" style="1" customWidth="1"/>
    <col min="9986" max="9986" width="52.7109375" style="1" customWidth="1"/>
    <col min="9987" max="10240" width="11" style="1"/>
    <col min="10241" max="10241" width="3.7109375" style="1" customWidth="1"/>
    <col min="10242" max="10242" width="52.7109375" style="1" customWidth="1"/>
    <col min="10243" max="10496" width="11" style="1"/>
    <col min="10497" max="10497" width="3.7109375" style="1" customWidth="1"/>
    <col min="10498" max="10498" width="52.7109375" style="1" customWidth="1"/>
    <col min="10499" max="10752" width="11" style="1"/>
    <col min="10753" max="10753" width="3.7109375" style="1" customWidth="1"/>
    <col min="10754" max="10754" width="52.7109375" style="1" customWidth="1"/>
    <col min="10755" max="11008" width="11" style="1"/>
    <col min="11009" max="11009" width="3.7109375" style="1" customWidth="1"/>
    <col min="11010" max="11010" width="52.7109375" style="1" customWidth="1"/>
    <col min="11011" max="11264" width="11" style="1"/>
    <col min="11265" max="11265" width="3.7109375" style="1" customWidth="1"/>
    <col min="11266" max="11266" width="52.7109375" style="1" customWidth="1"/>
    <col min="11267" max="11520" width="11" style="1"/>
    <col min="11521" max="11521" width="3.7109375" style="1" customWidth="1"/>
    <col min="11522" max="11522" width="52.7109375" style="1" customWidth="1"/>
    <col min="11523" max="11776" width="11" style="1"/>
    <col min="11777" max="11777" width="3.7109375" style="1" customWidth="1"/>
    <col min="11778" max="11778" width="52.7109375" style="1" customWidth="1"/>
    <col min="11779" max="12032" width="11" style="1"/>
    <col min="12033" max="12033" width="3.7109375" style="1" customWidth="1"/>
    <col min="12034" max="12034" width="52.7109375" style="1" customWidth="1"/>
    <col min="12035" max="12288" width="11" style="1"/>
    <col min="12289" max="12289" width="3.7109375" style="1" customWidth="1"/>
    <col min="12290" max="12290" width="52.7109375" style="1" customWidth="1"/>
    <col min="12291" max="12544" width="11" style="1"/>
    <col min="12545" max="12545" width="3.7109375" style="1" customWidth="1"/>
    <col min="12546" max="12546" width="52.7109375" style="1" customWidth="1"/>
    <col min="12547" max="12800" width="11" style="1"/>
    <col min="12801" max="12801" width="3.7109375" style="1" customWidth="1"/>
    <col min="12802" max="12802" width="52.7109375" style="1" customWidth="1"/>
    <col min="12803" max="13056" width="11" style="1"/>
    <col min="13057" max="13057" width="3.7109375" style="1" customWidth="1"/>
    <col min="13058" max="13058" width="52.7109375" style="1" customWidth="1"/>
    <col min="13059" max="13312" width="11" style="1"/>
    <col min="13313" max="13313" width="3.7109375" style="1" customWidth="1"/>
    <col min="13314" max="13314" width="52.7109375" style="1" customWidth="1"/>
    <col min="13315" max="13568" width="11" style="1"/>
    <col min="13569" max="13569" width="3.7109375" style="1" customWidth="1"/>
    <col min="13570" max="13570" width="52.7109375" style="1" customWidth="1"/>
    <col min="13571" max="13824" width="11" style="1"/>
    <col min="13825" max="13825" width="3.7109375" style="1" customWidth="1"/>
    <col min="13826" max="13826" width="52.7109375" style="1" customWidth="1"/>
    <col min="13827" max="14080" width="11" style="1"/>
    <col min="14081" max="14081" width="3.7109375" style="1" customWidth="1"/>
    <col min="14082" max="14082" width="52.7109375" style="1" customWidth="1"/>
    <col min="14083" max="14336" width="11" style="1"/>
    <col min="14337" max="14337" width="3.7109375" style="1" customWidth="1"/>
    <col min="14338" max="14338" width="52.7109375" style="1" customWidth="1"/>
    <col min="14339" max="14592" width="11" style="1"/>
    <col min="14593" max="14593" width="3.7109375" style="1" customWidth="1"/>
    <col min="14594" max="14594" width="52.7109375" style="1" customWidth="1"/>
    <col min="14595" max="14848" width="11" style="1"/>
    <col min="14849" max="14849" width="3.7109375" style="1" customWidth="1"/>
    <col min="14850" max="14850" width="52.7109375" style="1" customWidth="1"/>
    <col min="14851" max="15104" width="11" style="1"/>
    <col min="15105" max="15105" width="3.7109375" style="1" customWidth="1"/>
    <col min="15106" max="15106" width="52.7109375" style="1" customWidth="1"/>
    <col min="15107" max="15360" width="11" style="1"/>
    <col min="15361" max="15361" width="3.7109375" style="1" customWidth="1"/>
    <col min="15362" max="15362" width="52.7109375" style="1" customWidth="1"/>
    <col min="15363" max="15616" width="11" style="1"/>
    <col min="15617" max="15617" width="3.7109375" style="1" customWidth="1"/>
    <col min="15618" max="15618" width="52.7109375" style="1" customWidth="1"/>
    <col min="15619" max="15872" width="11" style="1"/>
    <col min="15873" max="15873" width="3.7109375" style="1" customWidth="1"/>
    <col min="15874" max="15874" width="52.7109375" style="1" customWidth="1"/>
    <col min="15875" max="16128" width="11" style="1"/>
    <col min="16129" max="16129" width="3.7109375" style="1" customWidth="1"/>
    <col min="16130" max="16130" width="52.7109375" style="1" customWidth="1"/>
    <col min="16131" max="16384" width="11" style="1"/>
  </cols>
  <sheetData>
    <row r="1" spans="2:8" ht="13.5" thickBot="1" x14ac:dyDescent="0.25"/>
    <row r="2" spans="2:8" x14ac:dyDescent="0.2">
      <c r="B2" s="252" t="s">
        <v>0</v>
      </c>
      <c r="C2" s="253"/>
      <c r="D2" s="253"/>
      <c r="E2" s="253"/>
      <c r="F2" s="253"/>
      <c r="G2" s="253"/>
      <c r="H2" s="254"/>
    </row>
    <row r="3" spans="2:8" x14ac:dyDescent="0.2">
      <c r="B3" s="255" t="s">
        <v>485</v>
      </c>
      <c r="C3" s="256"/>
      <c r="D3" s="256"/>
      <c r="E3" s="256"/>
      <c r="F3" s="256"/>
      <c r="G3" s="256"/>
      <c r="H3" s="257"/>
    </row>
    <row r="4" spans="2:8" ht="13.5" thickBot="1" x14ac:dyDescent="0.25">
      <c r="B4" s="258" t="s">
        <v>3</v>
      </c>
      <c r="C4" s="259"/>
      <c r="D4" s="259"/>
      <c r="E4" s="259"/>
      <c r="F4" s="259"/>
      <c r="G4" s="259"/>
      <c r="H4" s="260"/>
    </row>
    <row r="5" spans="2:8" ht="41.25" thickBot="1" x14ac:dyDescent="0.25">
      <c r="B5" s="143" t="s">
        <v>436</v>
      </c>
      <c r="C5" s="144" t="s">
        <v>486</v>
      </c>
      <c r="D5" s="144" t="s">
        <v>487</v>
      </c>
      <c r="E5" s="144" t="s">
        <v>488</v>
      </c>
      <c r="F5" s="144" t="s">
        <v>489</v>
      </c>
      <c r="G5" s="144" t="s">
        <v>490</v>
      </c>
      <c r="H5" s="144" t="s">
        <v>491</v>
      </c>
    </row>
    <row r="6" spans="2:8" x14ac:dyDescent="0.2">
      <c r="B6" s="131"/>
      <c r="C6" s="145"/>
      <c r="D6" s="145"/>
      <c r="E6" s="145"/>
      <c r="F6" s="145"/>
      <c r="G6" s="145"/>
      <c r="H6" s="145"/>
    </row>
    <row r="7" spans="2:8" x14ac:dyDescent="0.2">
      <c r="B7" s="133" t="s">
        <v>492</v>
      </c>
      <c r="C7" s="146">
        <f t="shared" ref="C7:H7" si="0">SUM(C8:C19)</f>
        <v>0</v>
      </c>
      <c r="D7" s="146">
        <f t="shared" si="0"/>
        <v>0</v>
      </c>
      <c r="E7" s="146">
        <f t="shared" si="0"/>
        <v>0</v>
      </c>
      <c r="F7" s="146">
        <f t="shared" si="0"/>
        <v>0</v>
      </c>
      <c r="G7" s="146">
        <f t="shared" si="0"/>
        <v>0</v>
      </c>
      <c r="H7" s="146">
        <f t="shared" si="0"/>
        <v>0</v>
      </c>
    </row>
    <row r="8" spans="2:8" x14ac:dyDescent="0.2">
      <c r="B8" s="147" t="s">
        <v>445</v>
      </c>
      <c r="C8" s="148"/>
      <c r="D8" s="148"/>
      <c r="E8" s="148"/>
      <c r="F8" s="148"/>
      <c r="G8" s="148"/>
      <c r="H8" s="148"/>
    </row>
    <row r="9" spans="2:8" x14ac:dyDescent="0.2">
      <c r="B9" s="147" t="s">
        <v>446</v>
      </c>
      <c r="C9" s="148"/>
      <c r="D9" s="148"/>
      <c r="E9" s="148"/>
      <c r="F9" s="148"/>
      <c r="G9" s="148"/>
      <c r="H9" s="148"/>
    </row>
    <row r="10" spans="2:8" x14ac:dyDescent="0.2">
      <c r="B10" s="147" t="s">
        <v>447</v>
      </c>
      <c r="C10" s="148"/>
      <c r="D10" s="148"/>
      <c r="E10" s="148"/>
      <c r="F10" s="148"/>
      <c r="G10" s="148"/>
      <c r="H10" s="148"/>
    </row>
    <row r="11" spans="2:8" x14ac:dyDescent="0.2">
      <c r="B11" s="147" t="s">
        <v>448</v>
      </c>
      <c r="C11" s="148"/>
      <c r="D11" s="148"/>
      <c r="E11" s="148"/>
      <c r="F11" s="148"/>
      <c r="G11" s="148"/>
      <c r="H11" s="148"/>
    </row>
    <row r="12" spans="2:8" x14ac:dyDescent="0.2">
      <c r="B12" s="147" t="s">
        <v>449</v>
      </c>
      <c r="C12" s="148"/>
      <c r="D12" s="148"/>
      <c r="E12" s="148"/>
      <c r="F12" s="148"/>
      <c r="G12" s="148"/>
      <c r="H12" s="148"/>
    </row>
    <row r="13" spans="2:8" x14ac:dyDescent="0.2">
      <c r="B13" s="147" t="s">
        <v>450</v>
      </c>
      <c r="C13" s="148"/>
      <c r="D13" s="148"/>
      <c r="E13" s="148"/>
      <c r="F13" s="148"/>
      <c r="G13" s="148"/>
      <c r="H13" s="148"/>
    </row>
    <row r="14" spans="2:8" x14ac:dyDescent="0.2">
      <c r="B14" s="147" t="s">
        <v>451</v>
      </c>
      <c r="C14" s="148"/>
      <c r="D14" s="148"/>
      <c r="E14" s="148"/>
      <c r="F14" s="148"/>
      <c r="G14" s="148"/>
      <c r="H14" s="148"/>
    </row>
    <row r="15" spans="2:8" x14ac:dyDescent="0.2">
      <c r="B15" s="147" t="s">
        <v>452</v>
      </c>
      <c r="C15" s="148"/>
      <c r="D15" s="148"/>
      <c r="E15" s="148"/>
      <c r="F15" s="148"/>
      <c r="G15" s="148"/>
      <c r="H15" s="148"/>
    </row>
    <row r="16" spans="2:8" x14ac:dyDescent="0.2">
      <c r="B16" s="147" t="s">
        <v>453</v>
      </c>
      <c r="C16" s="148"/>
      <c r="D16" s="148"/>
      <c r="E16" s="148"/>
      <c r="F16" s="148"/>
      <c r="G16" s="148"/>
      <c r="H16" s="148"/>
    </row>
    <row r="17" spans="2:8" x14ac:dyDescent="0.2">
      <c r="B17" s="147" t="s">
        <v>493</v>
      </c>
      <c r="C17" s="148"/>
      <c r="D17" s="148"/>
      <c r="E17" s="148"/>
      <c r="F17" s="148"/>
      <c r="G17" s="148"/>
      <c r="H17" s="148"/>
    </row>
    <row r="18" spans="2:8" x14ac:dyDescent="0.2">
      <c r="B18" s="147" t="s">
        <v>455</v>
      </c>
      <c r="C18" s="148"/>
      <c r="D18" s="148"/>
      <c r="E18" s="148"/>
      <c r="F18" s="148"/>
      <c r="G18" s="148"/>
      <c r="H18" s="148"/>
    </row>
    <row r="19" spans="2:8" x14ac:dyDescent="0.2">
      <c r="B19" s="147" t="s">
        <v>456</v>
      </c>
      <c r="C19" s="148"/>
      <c r="D19" s="148"/>
      <c r="E19" s="148"/>
      <c r="F19" s="148"/>
      <c r="G19" s="148"/>
      <c r="H19" s="148"/>
    </row>
    <row r="20" spans="2:8" x14ac:dyDescent="0.2">
      <c r="B20" s="137"/>
      <c r="C20" s="148"/>
      <c r="D20" s="148"/>
      <c r="E20" s="148"/>
      <c r="F20" s="148"/>
      <c r="G20" s="148"/>
      <c r="H20" s="148"/>
    </row>
    <row r="21" spans="2:8" ht="15" x14ac:dyDescent="0.2">
      <c r="B21" s="133" t="s">
        <v>494</v>
      </c>
      <c r="C21" s="146">
        <f t="shared" ref="C21:H21" si="1">SUM(C22:C26)</f>
        <v>0</v>
      </c>
      <c r="D21" s="146">
        <f t="shared" si="1"/>
        <v>0</v>
      </c>
      <c r="E21" s="146">
        <f t="shared" si="1"/>
        <v>0</v>
      </c>
      <c r="F21" s="146">
        <f t="shared" si="1"/>
        <v>0</v>
      </c>
      <c r="G21" s="146">
        <f t="shared" si="1"/>
        <v>0</v>
      </c>
      <c r="H21" s="146">
        <f t="shared" si="1"/>
        <v>0</v>
      </c>
    </row>
    <row r="22" spans="2:8" x14ac:dyDescent="0.2">
      <c r="B22" s="147" t="s">
        <v>458</v>
      </c>
      <c r="C22" s="148"/>
      <c r="D22" s="148"/>
      <c r="E22" s="148"/>
      <c r="F22" s="148"/>
      <c r="G22" s="148"/>
      <c r="H22" s="148"/>
    </row>
    <row r="23" spans="2:8" x14ac:dyDescent="0.2">
      <c r="B23" s="147" t="s">
        <v>459</v>
      </c>
      <c r="C23" s="148"/>
      <c r="D23" s="148"/>
      <c r="E23" s="148"/>
      <c r="F23" s="148"/>
      <c r="G23" s="148"/>
      <c r="H23" s="148"/>
    </row>
    <row r="24" spans="2:8" x14ac:dyDescent="0.2">
      <c r="B24" s="147" t="s">
        <v>460</v>
      </c>
      <c r="C24" s="148"/>
      <c r="D24" s="148"/>
      <c r="E24" s="148"/>
      <c r="F24" s="148"/>
      <c r="G24" s="148"/>
      <c r="H24" s="148"/>
    </row>
    <row r="25" spans="2:8" ht="25.5" x14ac:dyDescent="0.2">
      <c r="B25" s="147" t="s">
        <v>461</v>
      </c>
      <c r="C25" s="148"/>
      <c r="D25" s="148"/>
      <c r="E25" s="148"/>
      <c r="F25" s="148"/>
      <c r="G25" s="148"/>
      <c r="H25" s="148"/>
    </row>
    <row r="26" spans="2:8" x14ac:dyDescent="0.2">
      <c r="B26" s="147" t="s">
        <v>462</v>
      </c>
      <c r="C26" s="148"/>
      <c r="D26" s="148"/>
      <c r="E26" s="148"/>
      <c r="F26" s="148"/>
      <c r="G26" s="148"/>
      <c r="H26" s="148"/>
    </row>
    <row r="27" spans="2:8" x14ac:dyDescent="0.2">
      <c r="B27" s="137"/>
      <c r="C27" s="148"/>
      <c r="D27" s="148"/>
      <c r="E27" s="148"/>
      <c r="F27" s="148"/>
      <c r="G27" s="148"/>
      <c r="H27" s="148"/>
    </row>
    <row r="28" spans="2:8" x14ac:dyDescent="0.2">
      <c r="B28" s="133" t="s">
        <v>495</v>
      </c>
      <c r="C28" s="146">
        <f t="shared" ref="C28:H28" si="2">C29</f>
        <v>0</v>
      </c>
      <c r="D28" s="146">
        <f t="shared" si="2"/>
        <v>0</v>
      </c>
      <c r="E28" s="146">
        <f t="shared" si="2"/>
        <v>0</v>
      </c>
      <c r="F28" s="146">
        <f t="shared" si="2"/>
        <v>0</v>
      </c>
      <c r="G28" s="146">
        <f t="shared" si="2"/>
        <v>0</v>
      </c>
      <c r="H28" s="146">
        <f t="shared" si="2"/>
        <v>0</v>
      </c>
    </row>
    <row r="29" spans="2:8" x14ac:dyDescent="0.2">
      <c r="B29" s="147" t="s">
        <v>464</v>
      </c>
      <c r="C29" s="148"/>
      <c r="D29" s="148"/>
      <c r="E29" s="148"/>
      <c r="F29" s="148"/>
      <c r="G29" s="148"/>
      <c r="H29" s="148"/>
    </row>
    <row r="30" spans="2:8" x14ac:dyDescent="0.2">
      <c r="B30" s="147"/>
      <c r="C30" s="148"/>
      <c r="D30" s="148"/>
      <c r="E30" s="148"/>
      <c r="F30" s="148"/>
      <c r="G30" s="148"/>
      <c r="H30" s="148"/>
    </row>
    <row r="31" spans="2:8" x14ac:dyDescent="0.2">
      <c r="B31" s="133" t="s">
        <v>496</v>
      </c>
      <c r="C31" s="146">
        <f t="shared" ref="C31:H31" si="3">C7+C21+C28</f>
        <v>0</v>
      </c>
      <c r="D31" s="146">
        <f t="shared" si="3"/>
        <v>0</v>
      </c>
      <c r="E31" s="146">
        <f t="shared" si="3"/>
        <v>0</v>
      </c>
      <c r="F31" s="146">
        <f t="shared" si="3"/>
        <v>0</v>
      </c>
      <c r="G31" s="146">
        <f t="shared" si="3"/>
        <v>0</v>
      </c>
      <c r="H31" s="146">
        <f t="shared" si="3"/>
        <v>0</v>
      </c>
    </row>
    <row r="32" spans="2:8" x14ac:dyDescent="0.2">
      <c r="B32" s="137"/>
      <c r="C32" s="148"/>
      <c r="D32" s="148"/>
      <c r="E32" s="148"/>
      <c r="F32" s="148"/>
      <c r="G32" s="148"/>
      <c r="H32" s="148"/>
    </row>
    <row r="33" spans="2:8" x14ac:dyDescent="0.2">
      <c r="B33" s="138" t="s">
        <v>305</v>
      </c>
      <c r="C33" s="148"/>
      <c r="D33" s="148"/>
      <c r="E33" s="148"/>
      <c r="F33" s="148"/>
      <c r="G33" s="148"/>
      <c r="H33" s="148"/>
    </row>
    <row r="34" spans="2:8" ht="25.5" x14ac:dyDescent="0.2">
      <c r="B34" s="137" t="s">
        <v>466</v>
      </c>
      <c r="C34" s="148"/>
      <c r="D34" s="148"/>
      <c r="E34" s="148"/>
      <c r="F34" s="148"/>
      <c r="G34" s="148"/>
      <c r="H34" s="148"/>
    </row>
    <row r="35" spans="2:8" ht="25.5" x14ac:dyDescent="0.2">
      <c r="B35" s="137" t="s">
        <v>467</v>
      </c>
      <c r="C35" s="148"/>
      <c r="D35" s="148"/>
      <c r="E35" s="148"/>
      <c r="F35" s="148"/>
      <c r="G35" s="148"/>
      <c r="H35" s="148"/>
    </row>
    <row r="36" spans="2:8" x14ac:dyDescent="0.2">
      <c r="B36" s="138" t="s">
        <v>468</v>
      </c>
      <c r="C36" s="146">
        <f t="shared" ref="C36:H36" si="4">SUM(C34:C35)</f>
        <v>0</v>
      </c>
      <c r="D36" s="146">
        <f t="shared" si="4"/>
        <v>0</v>
      </c>
      <c r="E36" s="146">
        <f t="shared" si="4"/>
        <v>0</v>
      </c>
      <c r="F36" s="146">
        <f t="shared" si="4"/>
        <v>0</v>
      </c>
      <c r="G36" s="146">
        <f t="shared" si="4"/>
        <v>0</v>
      </c>
      <c r="H36" s="146">
        <f t="shared" si="4"/>
        <v>0</v>
      </c>
    </row>
    <row r="37" spans="2:8" ht="13.5" thickBot="1" x14ac:dyDescent="0.25">
      <c r="B37" s="149"/>
      <c r="C37" s="150"/>
      <c r="D37" s="150"/>
      <c r="E37" s="150"/>
      <c r="F37" s="150"/>
      <c r="G37" s="150"/>
      <c r="H37" s="150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XFD1048576"/>
    </sheetView>
  </sheetViews>
  <sheetFormatPr baseColWidth="10" defaultColWidth="11" defaultRowHeight="12.75" x14ac:dyDescent="0.2"/>
  <cols>
    <col min="1" max="1" width="4.7109375" style="1" customWidth="1"/>
    <col min="2" max="2" width="43.28515625" style="1" customWidth="1"/>
    <col min="3" max="7" width="10" style="1" bestFit="1" customWidth="1"/>
    <col min="8" max="8" width="14.42578125" style="1" customWidth="1"/>
    <col min="9" max="256" width="11" style="1"/>
    <col min="257" max="257" width="4.7109375" style="1" customWidth="1"/>
    <col min="258" max="258" width="43.28515625" style="1" customWidth="1"/>
    <col min="259" max="263" width="10" style="1" bestFit="1" customWidth="1"/>
    <col min="264" max="264" width="14.42578125" style="1" customWidth="1"/>
    <col min="265" max="512" width="11" style="1"/>
    <col min="513" max="513" width="4.7109375" style="1" customWidth="1"/>
    <col min="514" max="514" width="43.28515625" style="1" customWidth="1"/>
    <col min="515" max="519" width="10" style="1" bestFit="1" customWidth="1"/>
    <col min="520" max="520" width="14.42578125" style="1" customWidth="1"/>
    <col min="521" max="768" width="11" style="1"/>
    <col min="769" max="769" width="4.7109375" style="1" customWidth="1"/>
    <col min="770" max="770" width="43.28515625" style="1" customWidth="1"/>
    <col min="771" max="775" width="10" style="1" bestFit="1" customWidth="1"/>
    <col min="776" max="776" width="14.42578125" style="1" customWidth="1"/>
    <col min="777" max="1024" width="11" style="1"/>
    <col min="1025" max="1025" width="4.7109375" style="1" customWidth="1"/>
    <col min="1026" max="1026" width="43.28515625" style="1" customWidth="1"/>
    <col min="1027" max="1031" width="10" style="1" bestFit="1" customWidth="1"/>
    <col min="1032" max="1032" width="14.42578125" style="1" customWidth="1"/>
    <col min="1033" max="1280" width="11" style="1"/>
    <col min="1281" max="1281" width="4.7109375" style="1" customWidth="1"/>
    <col min="1282" max="1282" width="43.28515625" style="1" customWidth="1"/>
    <col min="1283" max="1287" width="10" style="1" bestFit="1" customWidth="1"/>
    <col min="1288" max="1288" width="14.42578125" style="1" customWidth="1"/>
    <col min="1289" max="1536" width="11" style="1"/>
    <col min="1537" max="1537" width="4.7109375" style="1" customWidth="1"/>
    <col min="1538" max="1538" width="43.28515625" style="1" customWidth="1"/>
    <col min="1539" max="1543" width="10" style="1" bestFit="1" customWidth="1"/>
    <col min="1544" max="1544" width="14.42578125" style="1" customWidth="1"/>
    <col min="1545" max="1792" width="11" style="1"/>
    <col min="1793" max="1793" width="4.7109375" style="1" customWidth="1"/>
    <col min="1794" max="1794" width="43.28515625" style="1" customWidth="1"/>
    <col min="1795" max="1799" width="10" style="1" bestFit="1" customWidth="1"/>
    <col min="1800" max="1800" width="14.42578125" style="1" customWidth="1"/>
    <col min="1801" max="2048" width="11" style="1"/>
    <col min="2049" max="2049" width="4.7109375" style="1" customWidth="1"/>
    <col min="2050" max="2050" width="43.28515625" style="1" customWidth="1"/>
    <col min="2051" max="2055" width="10" style="1" bestFit="1" customWidth="1"/>
    <col min="2056" max="2056" width="14.42578125" style="1" customWidth="1"/>
    <col min="2057" max="2304" width="11" style="1"/>
    <col min="2305" max="2305" width="4.7109375" style="1" customWidth="1"/>
    <col min="2306" max="2306" width="43.28515625" style="1" customWidth="1"/>
    <col min="2307" max="2311" width="10" style="1" bestFit="1" customWidth="1"/>
    <col min="2312" max="2312" width="14.42578125" style="1" customWidth="1"/>
    <col min="2313" max="2560" width="11" style="1"/>
    <col min="2561" max="2561" width="4.7109375" style="1" customWidth="1"/>
    <col min="2562" max="2562" width="43.28515625" style="1" customWidth="1"/>
    <col min="2563" max="2567" width="10" style="1" bestFit="1" customWidth="1"/>
    <col min="2568" max="2568" width="14.42578125" style="1" customWidth="1"/>
    <col min="2569" max="2816" width="11" style="1"/>
    <col min="2817" max="2817" width="4.7109375" style="1" customWidth="1"/>
    <col min="2818" max="2818" width="43.28515625" style="1" customWidth="1"/>
    <col min="2819" max="2823" width="10" style="1" bestFit="1" customWidth="1"/>
    <col min="2824" max="2824" width="14.42578125" style="1" customWidth="1"/>
    <col min="2825" max="3072" width="11" style="1"/>
    <col min="3073" max="3073" width="4.7109375" style="1" customWidth="1"/>
    <col min="3074" max="3074" width="43.28515625" style="1" customWidth="1"/>
    <col min="3075" max="3079" width="10" style="1" bestFit="1" customWidth="1"/>
    <col min="3080" max="3080" width="14.42578125" style="1" customWidth="1"/>
    <col min="3081" max="3328" width="11" style="1"/>
    <col min="3329" max="3329" width="4.7109375" style="1" customWidth="1"/>
    <col min="3330" max="3330" width="43.28515625" style="1" customWidth="1"/>
    <col min="3331" max="3335" width="10" style="1" bestFit="1" customWidth="1"/>
    <col min="3336" max="3336" width="14.42578125" style="1" customWidth="1"/>
    <col min="3337" max="3584" width="11" style="1"/>
    <col min="3585" max="3585" width="4.7109375" style="1" customWidth="1"/>
    <col min="3586" max="3586" width="43.28515625" style="1" customWidth="1"/>
    <col min="3587" max="3591" width="10" style="1" bestFit="1" customWidth="1"/>
    <col min="3592" max="3592" width="14.42578125" style="1" customWidth="1"/>
    <col min="3593" max="3840" width="11" style="1"/>
    <col min="3841" max="3841" width="4.7109375" style="1" customWidth="1"/>
    <col min="3842" max="3842" width="43.28515625" style="1" customWidth="1"/>
    <col min="3843" max="3847" width="10" style="1" bestFit="1" customWidth="1"/>
    <col min="3848" max="3848" width="14.42578125" style="1" customWidth="1"/>
    <col min="3849" max="4096" width="11" style="1"/>
    <col min="4097" max="4097" width="4.7109375" style="1" customWidth="1"/>
    <col min="4098" max="4098" width="43.28515625" style="1" customWidth="1"/>
    <col min="4099" max="4103" width="10" style="1" bestFit="1" customWidth="1"/>
    <col min="4104" max="4104" width="14.42578125" style="1" customWidth="1"/>
    <col min="4105" max="4352" width="11" style="1"/>
    <col min="4353" max="4353" width="4.7109375" style="1" customWidth="1"/>
    <col min="4354" max="4354" width="43.28515625" style="1" customWidth="1"/>
    <col min="4355" max="4359" width="10" style="1" bestFit="1" customWidth="1"/>
    <col min="4360" max="4360" width="14.42578125" style="1" customWidth="1"/>
    <col min="4361" max="4608" width="11" style="1"/>
    <col min="4609" max="4609" width="4.7109375" style="1" customWidth="1"/>
    <col min="4610" max="4610" width="43.28515625" style="1" customWidth="1"/>
    <col min="4611" max="4615" width="10" style="1" bestFit="1" customWidth="1"/>
    <col min="4616" max="4616" width="14.42578125" style="1" customWidth="1"/>
    <col min="4617" max="4864" width="11" style="1"/>
    <col min="4865" max="4865" width="4.7109375" style="1" customWidth="1"/>
    <col min="4866" max="4866" width="43.28515625" style="1" customWidth="1"/>
    <col min="4867" max="4871" width="10" style="1" bestFit="1" customWidth="1"/>
    <col min="4872" max="4872" width="14.42578125" style="1" customWidth="1"/>
    <col min="4873" max="5120" width="11" style="1"/>
    <col min="5121" max="5121" width="4.7109375" style="1" customWidth="1"/>
    <col min="5122" max="5122" width="43.28515625" style="1" customWidth="1"/>
    <col min="5123" max="5127" width="10" style="1" bestFit="1" customWidth="1"/>
    <col min="5128" max="5128" width="14.42578125" style="1" customWidth="1"/>
    <col min="5129" max="5376" width="11" style="1"/>
    <col min="5377" max="5377" width="4.7109375" style="1" customWidth="1"/>
    <col min="5378" max="5378" width="43.28515625" style="1" customWidth="1"/>
    <col min="5379" max="5383" width="10" style="1" bestFit="1" customWidth="1"/>
    <col min="5384" max="5384" width="14.42578125" style="1" customWidth="1"/>
    <col min="5385" max="5632" width="11" style="1"/>
    <col min="5633" max="5633" width="4.7109375" style="1" customWidth="1"/>
    <col min="5634" max="5634" width="43.28515625" style="1" customWidth="1"/>
    <col min="5635" max="5639" width="10" style="1" bestFit="1" customWidth="1"/>
    <col min="5640" max="5640" width="14.42578125" style="1" customWidth="1"/>
    <col min="5641" max="5888" width="11" style="1"/>
    <col min="5889" max="5889" width="4.7109375" style="1" customWidth="1"/>
    <col min="5890" max="5890" width="43.28515625" style="1" customWidth="1"/>
    <col min="5891" max="5895" width="10" style="1" bestFit="1" customWidth="1"/>
    <col min="5896" max="5896" width="14.42578125" style="1" customWidth="1"/>
    <col min="5897" max="6144" width="11" style="1"/>
    <col min="6145" max="6145" width="4.7109375" style="1" customWidth="1"/>
    <col min="6146" max="6146" width="43.28515625" style="1" customWidth="1"/>
    <col min="6147" max="6151" width="10" style="1" bestFit="1" customWidth="1"/>
    <col min="6152" max="6152" width="14.42578125" style="1" customWidth="1"/>
    <col min="6153" max="6400" width="11" style="1"/>
    <col min="6401" max="6401" width="4.7109375" style="1" customWidth="1"/>
    <col min="6402" max="6402" width="43.28515625" style="1" customWidth="1"/>
    <col min="6403" max="6407" width="10" style="1" bestFit="1" customWidth="1"/>
    <col min="6408" max="6408" width="14.42578125" style="1" customWidth="1"/>
    <col min="6409" max="6656" width="11" style="1"/>
    <col min="6657" max="6657" width="4.7109375" style="1" customWidth="1"/>
    <col min="6658" max="6658" width="43.28515625" style="1" customWidth="1"/>
    <col min="6659" max="6663" width="10" style="1" bestFit="1" customWidth="1"/>
    <col min="6664" max="6664" width="14.42578125" style="1" customWidth="1"/>
    <col min="6665" max="6912" width="11" style="1"/>
    <col min="6913" max="6913" width="4.7109375" style="1" customWidth="1"/>
    <col min="6914" max="6914" width="43.28515625" style="1" customWidth="1"/>
    <col min="6915" max="6919" width="10" style="1" bestFit="1" customWidth="1"/>
    <col min="6920" max="6920" width="14.42578125" style="1" customWidth="1"/>
    <col min="6921" max="7168" width="11" style="1"/>
    <col min="7169" max="7169" width="4.7109375" style="1" customWidth="1"/>
    <col min="7170" max="7170" width="43.28515625" style="1" customWidth="1"/>
    <col min="7171" max="7175" width="10" style="1" bestFit="1" customWidth="1"/>
    <col min="7176" max="7176" width="14.42578125" style="1" customWidth="1"/>
    <col min="7177" max="7424" width="11" style="1"/>
    <col min="7425" max="7425" width="4.7109375" style="1" customWidth="1"/>
    <col min="7426" max="7426" width="43.28515625" style="1" customWidth="1"/>
    <col min="7427" max="7431" width="10" style="1" bestFit="1" customWidth="1"/>
    <col min="7432" max="7432" width="14.42578125" style="1" customWidth="1"/>
    <col min="7433" max="7680" width="11" style="1"/>
    <col min="7681" max="7681" width="4.7109375" style="1" customWidth="1"/>
    <col min="7682" max="7682" width="43.28515625" style="1" customWidth="1"/>
    <col min="7683" max="7687" width="10" style="1" bestFit="1" customWidth="1"/>
    <col min="7688" max="7688" width="14.42578125" style="1" customWidth="1"/>
    <col min="7689" max="7936" width="11" style="1"/>
    <col min="7937" max="7937" width="4.7109375" style="1" customWidth="1"/>
    <col min="7938" max="7938" width="43.28515625" style="1" customWidth="1"/>
    <col min="7939" max="7943" width="10" style="1" bestFit="1" customWidth="1"/>
    <col min="7944" max="7944" width="14.42578125" style="1" customWidth="1"/>
    <col min="7945" max="8192" width="11" style="1"/>
    <col min="8193" max="8193" width="4.7109375" style="1" customWidth="1"/>
    <col min="8194" max="8194" width="43.28515625" style="1" customWidth="1"/>
    <col min="8195" max="8199" width="10" style="1" bestFit="1" customWidth="1"/>
    <col min="8200" max="8200" width="14.42578125" style="1" customWidth="1"/>
    <col min="8201" max="8448" width="11" style="1"/>
    <col min="8449" max="8449" width="4.7109375" style="1" customWidth="1"/>
    <col min="8450" max="8450" width="43.28515625" style="1" customWidth="1"/>
    <col min="8451" max="8455" width="10" style="1" bestFit="1" customWidth="1"/>
    <col min="8456" max="8456" width="14.42578125" style="1" customWidth="1"/>
    <col min="8457" max="8704" width="11" style="1"/>
    <col min="8705" max="8705" width="4.7109375" style="1" customWidth="1"/>
    <col min="8706" max="8706" width="43.28515625" style="1" customWidth="1"/>
    <col min="8707" max="8711" width="10" style="1" bestFit="1" customWidth="1"/>
    <col min="8712" max="8712" width="14.42578125" style="1" customWidth="1"/>
    <col min="8713" max="8960" width="11" style="1"/>
    <col min="8961" max="8961" width="4.7109375" style="1" customWidth="1"/>
    <col min="8962" max="8962" width="43.28515625" style="1" customWidth="1"/>
    <col min="8963" max="8967" width="10" style="1" bestFit="1" customWidth="1"/>
    <col min="8968" max="8968" width="14.42578125" style="1" customWidth="1"/>
    <col min="8969" max="9216" width="11" style="1"/>
    <col min="9217" max="9217" width="4.7109375" style="1" customWidth="1"/>
    <col min="9218" max="9218" width="43.28515625" style="1" customWidth="1"/>
    <col min="9219" max="9223" width="10" style="1" bestFit="1" customWidth="1"/>
    <col min="9224" max="9224" width="14.42578125" style="1" customWidth="1"/>
    <col min="9225" max="9472" width="11" style="1"/>
    <col min="9473" max="9473" width="4.7109375" style="1" customWidth="1"/>
    <col min="9474" max="9474" width="43.28515625" style="1" customWidth="1"/>
    <col min="9475" max="9479" width="10" style="1" bestFit="1" customWidth="1"/>
    <col min="9480" max="9480" width="14.42578125" style="1" customWidth="1"/>
    <col min="9481" max="9728" width="11" style="1"/>
    <col min="9729" max="9729" width="4.7109375" style="1" customWidth="1"/>
    <col min="9730" max="9730" width="43.28515625" style="1" customWidth="1"/>
    <col min="9731" max="9735" width="10" style="1" bestFit="1" customWidth="1"/>
    <col min="9736" max="9736" width="14.42578125" style="1" customWidth="1"/>
    <col min="9737" max="9984" width="11" style="1"/>
    <col min="9985" max="9985" width="4.7109375" style="1" customWidth="1"/>
    <col min="9986" max="9986" width="43.28515625" style="1" customWidth="1"/>
    <col min="9987" max="9991" width="10" style="1" bestFit="1" customWidth="1"/>
    <col min="9992" max="9992" width="14.42578125" style="1" customWidth="1"/>
    <col min="9993" max="10240" width="11" style="1"/>
    <col min="10241" max="10241" width="4.7109375" style="1" customWidth="1"/>
    <col min="10242" max="10242" width="43.28515625" style="1" customWidth="1"/>
    <col min="10243" max="10247" width="10" style="1" bestFit="1" customWidth="1"/>
    <col min="10248" max="10248" width="14.42578125" style="1" customWidth="1"/>
    <col min="10249" max="10496" width="11" style="1"/>
    <col min="10497" max="10497" width="4.7109375" style="1" customWidth="1"/>
    <col min="10498" max="10498" width="43.28515625" style="1" customWidth="1"/>
    <col min="10499" max="10503" width="10" style="1" bestFit="1" customWidth="1"/>
    <col min="10504" max="10504" width="14.42578125" style="1" customWidth="1"/>
    <col min="10505" max="10752" width="11" style="1"/>
    <col min="10753" max="10753" width="4.7109375" style="1" customWidth="1"/>
    <col min="10754" max="10754" width="43.28515625" style="1" customWidth="1"/>
    <col min="10755" max="10759" width="10" style="1" bestFit="1" customWidth="1"/>
    <col min="10760" max="10760" width="14.42578125" style="1" customWidth="1"/>
    <col min="10761" max="11008" width="11" style="1"/>
    <col min="11009" max="11009" width="4.7109375" style="1" customWidth="1"/>
    <col min="11010" max="11010" width="43.28515625" style="1" customWidth="1"/>
    <col min="11011" max="11015" width="10" style="1" bestFit="1" customWidth="1"/>
    <col min="11016" max="11016" width="14.42578125" style="1" customWidth="1"/>
    <col min="11017" max="11264" width="11" style="1"/>
    <col min="11265" max="11265" width="4.7109375" style="1" customWidth="1"/>
    <col min="11266" max="11266" width="43.28515625" style="1" customWidth="1"/>
    <col min="11267" max="11271" width="10" style="1" bestFit="1" customWidth="1"/>
    <col min="11272" max="11272" width="14.42578125" style="1" customWidth="1"/>
    <col min="11273" max="11520" width="11" style="1"/>
    <col min="11521" max="11521" width="4.7109375" style="1" customWidth="1"/>
    <col min="11522" max="11522" width="43.28515625" style="1" customWidth="1"/>
    <col min="11523" max="11527" width="10" style="1" bestFit="1" customWidth="1"/>
    <col min="11528" max="11528" width="14.42578125" style="1" customWidth="1"/>
    <col min="11529" max="11776" width="11" style="1"/>
    <col min="11777" max="11777" width="4.7109375" style="1" customWidth="1"/>
    <col min="11778" max="11778" width="43.28515625" style="1" customWidth="1"/>
    <col min="11779" max="11783" width="10" style="1" bestFit="1" customWidth="1"/>
    <col min="11784" max="11784" width="14.42578125" style="1" customWidth="1"/>
    <col min="11785" max="12032" width="11" style="1"/>
    <col min="12033" max="12033" width="4.7109375" style="1" customWidth="1"/>
    <col min="12034" max="12034" width="43.28515625" style="1" customWidth="1"/>
    <col min="12035" max="12039" width="10" style="1" bestFit="1" customWidth="1"/>
    <col min="12040" max="12040" width="14.42578125" style="1" customWidth="1"/>
    <col min="12041" max="12288" width="11" style="1"/>
    <col min="12289" max="12289" width="4.7109375" style="1" customWidth="1"/>
    <col min="12290" max="12290" width="43.28515625" style="1" customWidth="1"/>
    <col min="12291" max="12295" width="10" style="1" bestFit="1" customWidth="1"/>
    <col min="12296" max="12296" width="14.42578125" style="1" customWidth="1"/>
    <col min="12297" max="12544" width="11" style="1"/>
    <col min="12545" max="12545" width="4.7109375" style="1" customWidth="1"/>
    <col min="12546" max="12546" width="43.28515625" style="1" customWidth="1"/>
    <col min="12547" max="12551" width="10" style="1" bestFit="1" customWidth="1"/>
    <col min="12552" max="12552" width="14.42578125" style="1" customWidth="1"/>
    <col min="12553" max="12800" width="11" style="1"/>
    <col min="12801" max="12801" width="4.7109375" style="1" customWidth="1"/>
    <col min="12802" max="12802" width="43.28515625" style="1" customWidth="1"/>
    <col min="12803" max="12807" width="10" style="1" bestFit="1" customWidth="1"/>
    <col min="12808" max="12808" width="14.42578125" style="1" customWidth="1"/>
    <col min="12809" max="13056" width="11" style="1"/>
    <col min="13057" max="13057" width="4.7109375" style="1" customWidth="1"/>
    <col min="13058" max="13058" width="43.28515625" style="1" customWidth="1"/>
    <col min="13059" max="13063" width="10" style="1" bestFit="1" customWidth="1"/>
    <col min="13064" max="13064" width="14.42578125" style="1" customWidth="1"/>
    <col min="13065" max="13312" width="11" style="1"/>
    <col min="13313" max="13313" width="4.7109375" style="1" customWidth="1"/>
    <col min="13314" max="13314" width="43.28515625" style="1" customWidth="1"/>
    <col min="13315" max="13319" width="10" style="1" bestFit="1" customWidth="1"/>
    <col min="13320" max="13320" width="14.42578125" style="1" customWidth="1"/>
    <col min="13321" max="13568" width="11" style="1"/>
    <col min="13569" max="13569" width="4.7109375" style="1" customWidth="1"/>
    <col min="13570" max="13570" width="43.28515625" style="1" customWidth="1"/>
    <col min="13571" max="13575" width="10" style="1" bestFit="1" customWidth="1"/>
    <col min="13576" max="13576" width="14.42578125" style="1" customWidth="1"/>
    <col min="13577" max="13824" width="11" style="1"/>
    <col min="13825" max="13825" width="4.7109375" style="1" customWidth="1"/>
    <col min="13826" max="13826" width="43.28515625" style="1" customWidth="1"/>
    <col min="13827" max="13831" width="10" style="1" bestFit="1" customWidth="1"/>
    <col min="13832" max="13832" width="14.42578125" style="1" customWidth="1"/>
    <col min="13833" max="14080" width="11" style="1"/>
    <col min="14081" max="14081" width="4.7109375" style="1" customWidth="1"/>
    <col min="14082" max="14082" width="43.28515625" style="1" customWidth="1"/>
    <col min="14083" max="14087" width="10" style="1" bestFit="1" customWidth="1"/>
    <col min="14088" max="14088" width="14.42578125" style="1" customWidth="1"/>
    <col min="14089" max="14336" width="11" style="1"/>
    <col min="14337" max="14337" width="4.7109375" style="1" customWidth="1"/>
    <col min="14338" max="14338" width="43.28515625" style="1" customWidth="1"/>
    <col min="14339" max="14343" width="10" style="1" bestFit="1" customWidth="1"/>
    <col min="14344" max="14344" width="14.42578125" style="1" customWidth="1"/>
    <col min="14345" max="14592" width="11" style="1"/>
    <col min="14593" max="14593" width="4.7109375" style="1" customWidth="1"/>
    <col min="14594" max="14594" width="43.28515625" style="1" customWidth="1"/>
    <col min="14595" max="14599" width="10" style="1" bestFit="1" customWidth="1"/>
    <col min="14600" max="14600" width="14.42578125" style="1" customWidth="1"/>
    <col min="14601" max="14848" width="11" style="1"/>
    <col min="14849" max="14849" width="4.7109375" style="1" customWidth="1"/>
    <col min="14850" max="14850" width="43.28515625" style="1" customWidth="1"/>
    <col min="14851" max="14855" width="10" style="1" bestFit="1" customWidth="1"/>
    <col min="14856" max="14856" width="14.42578125" style="1" customWidth="1"/>
    <col min="14857" max="15104" width="11" style="1"/>
    <col min="15105" max="15105" width="4.7109375" style="1" customWidth="1"/>
    <col min="15106" max="15106" width="43.28515625" style="1" customWidth="1"/>
    <col min="15107" max="15111" width="10" style="1" bestFit="1" customWidth="1"/>
    <col min="15112" max="15112" width="14.42578125" style="1" customWidth="1"/>
    <col min="15113" max="15360" width="11" style="1"/>
    <col min="15361" max="15361" width="4.7109375" style="1" customWidth="1"/>
    <col min="15362" max="15362" width="43.28515625" style="1" customWidth="1"/>
    <col min="15363" max="15367" width="10" style="1" bestFit="1" customWidth="1"/>
    <col min="15368" max="15368" width="14.42578125" style="1" customWidth="1"/>
    <col min="15369" max="15616" width="11" style="1"/>
    <col min="15617" max="15617" width="4.7109375" style="1" customWidth="1"/>
    <col min="15618" max="15618" width="43.28515625" style="1" customWidth="1"/>
    <col min="15619" max="15623" width="10" style="1" bestFit="1" customWidth="1"/>
    <col min="15624" max="15624" width="14.42578125" style="1" customWidth="1"/>
    <col min="15625" max="15872" width="11" style="1"/>
    <col min="15873" max="15873" width="4.7109375" style="1" customWidth="1"/>
    <col min="15874" max="15874" width="43.28515625" style="1" customWidth="1"/>
    <col min="15875" max="15879" width="10" style="1" bestFit="1" customWidth="1"/>
    <col min="15880" max="15880" width="14.42578125" style="1" customWidth="1"/>
    <col min="15881" max="16128" width="11" style="1"/>
    <col min="16129" max="16129" width="4.7109375" style="1" customWidth="1"/>
    <col min="16130" max="16130" width="43.28515625" style="1" customWidth="1"/>
    <col min="16131" max="16135" width="10" style="1" bestFit="1" customWidth="1"/>
    <col min="16136" max="16136" width="14.42578125" style="1" customWidth="1"/>
    <col min="16137" max="16384" width="11" style="1"/>
  </cols>
  <sheetData>
    <row r="1" spans="2:8" ht="13.5" thickBot="1" x14ac:dyDescent="0.25"/>
    <row r="2" spans="2:8" x14ac:dyDescent="0.2">
      <c r="B2" s="252" t="s">
        <v>0</v>
      </c>
      <c r="C2" s="253"/>
      <c r="D2" s="253"/>
      <c r="E2" s="253"/>
      <c r="F2" s="253"/>
      <c r="G2" s="253"/>
      <c r="H2" s="254"/>
    </row>
    <row r="3" spans="2:8" x14ac:dyDescent="0.2">
      <c r="B3" s="255" t="s">
        <v>497</v>
      </c>
      <c r="C3" s="256"/>
      <c r="D3" s="256"/>
      <c r="E3" s="256"/>
      <c r="F3" s="256"/>
      <c r="G3" s="256"/>
      <c r="H3" s="257"/>
    </row>
    <row r="4" spans="2:8" ht="13.5" thickBot="1" x14ac:dyDescent="0.25">
      <c r="B4" s="258" t="s">
        <v>3</v>
      </c>
      <c r="C4" s="259"/>
      <c r="D4" s="259"/>
      <c r="E4" s="259"/>
      <c r="F4" s="259"/>
      <c r="G4" s="259"/>
      <c r="H4" s="260"/>
    </row>
    <row r="5" spans="2:8" ht="28.5" thickBot="1" x14ac:dyDescent="0.25">
      <c r="B5" s="143" t="s">
        <v>436</v>
      </c>
      <c r="C5" s="151" t="s">
        <v>486</v>
      </c>
      <c r="D5" s="151" t="s">
        <v>487</v>
      </c>
      <c r="E5" s="151" t="s">
        <v>488</v>
      </c>
      <c r="F5" s="151" t="s">
        <v>489</v>
      </c>
      <c r="G5" s="151" t="s">
        <v>490</v>
      </c>
      <c r="H5" s="144" t="s">
        <v>491</v>
      </c>
    </row>
    <row r="6" spans="2:8" x14ac:dyDescent="0.2">
      <c r="B6" s="152" t="s">
        <v>472</v>
      </c>
      <c r="C6" s="64">
        <f t="shared" ref="C6:H6" si="0">SUM(C7:C15)</f>
        <v>0</v>
      </c>
      <c r="D6" s="64">
        <f t="shared" si="0"/>
        <v>0</v>
      </c>
      <c r="E6" s="64">
        <f t="shared" si="0"/>
        <v>0</v>
      </c>
      <c r="F6" s="64">
        <f t="shared" si="0"/>
        <v>0</v>
      </c>
      <c r="G6" s="64">
        <f t="shared" si="0"/>
        <v>0</v>
      </c>
      <c r="H6" s="64">
        <f t="shared" si="0"/>
        <v>0</v>
      </c>
    </row>
    <row r="7" spans="2:8" x14ac:dyDescent="0.2">
      <c r="B7" s="153" t="s">
        <v>473</v>
      </c>
      <c r="C7" s="62"/>
      <c r="D7" s="62"/>
      <c r="E7" s="62"/>
      <c r="F7" s="62"/>
      <c r="G7" s="62"/>
      <c r="H7" s="62"/>
    </row>
    <row r="8" spans="2:8" x14ac:dyDescent="0.2">
      <c r="B8" s="153" t="s">
        <v>474</v>
      </c>
      <c r="C8" s="62"/>
      <c r="D8" s="62"/>
      <c r="E8" s="62"/>
      <c r="F8" s="62"/>
      <c r="G8" s="62"/>
      <c r="H8" s="62"/>
    </row>
    <row r="9" spans="2:8" x14ac:dyDescent="0.2">
      <c r="B9" s="153" t="s">
        <v>475</v>
      </c>
      <c r="C9" s="62"/>
      <c r="D9" s="62"/>
      <c r="E9" s="62"/>
      <c r="F9" s="62"/>
      <c r="G9" s="62"/>
      <c r="H9" s="62"/>
    </row>
    <row r="10" spans="2:8" x14ac:dyDescent="0.2">
      <c r="B10" s="153" t="s">
        <v>476</v>
      </c>
      <c r="C10" s="62"/>
      <c r="D10" s="62"/>
      <c r="E10" s="62"/>
      <c r="F10" s="62"/>
      <c r="G10" s="62"/>
      <c r="H10" s="62"/>
    </row>
    <row r="11" spans="2:8" x14ac:dyDescent="0.2">
      <c r="B11" s="153" t="s">
        <v>477</v>
      </c>
      <c r="C11" s="62"/>
      <c r="D11" s="62"/>
      <c r="E11" s="62"/>
      <c r="F11" s="62"/>
      <c r="G11" s="62"/>
      <c r="H11" s="62"/>
    </row>
    <row r="12" spans="2:8" x14ac:dyDescent="0.2">
      <c r="B12" s="153" t="s">
        <v>478</v>
      </c>
      <c r="C12" s="62"/>
      <c r="D12" s="62"/>
      <c r="E12" s="62"/>
      <c r="F12" s="62"/>
      <c r="G12" s="62"/>
      <c r="H12" s="62"/>
    </row>
    <row r="13" spans="2:8" x14ac:dyDescent="0.2">
      <c r="B13" s="153" t="s">
        <v>479</v>
      </c>
      <c r="C13" s="62"/>
      <c r="D13" s="62"/>
      <c r="E13" s="62"/>
      <c r="F13" s="62"/>
      <c r="G13" s="62"/>
      <c r="H13" s="62"/>
    </row>
    <row r="14" spans="2:8" x14ac:dyDescent="0.2">
      <c r="B14" s="153" t="s">
        <v>480</v>
      </c>
      <c r="C14" s="62"/>
      <c r="D14" s="62"/>
      <c r="E14" s="62"/>
      <c r="F14" s="62"/>
      <c r="G14" s="62"/>
      <c r="H14" s="62"/>
    </row>
    <row r="15" spans="2:8" x14ac:dyDescent="0.2">
      <c r="B15" s="153" t="s">
        <v>481</v>
      </c>
      <c r="C15" s="62"/>
      <c r="D15" s="62"/>
      <c r="E15" s="62"/>
      <c r="F15" s="62"/>
      <c r="G15" s="62"/>
      <c r="H15" s="62"/>
    </row>
    <row r="16" spans="2:8" x14ac:dyDescent="0.2">
      <c r="B16" s="153"/>
      <c r="C16" s="62"/>
      <c r="D16" s="62"/>
      <c r="E16" s="62"/>
      <c r="F16" s="62"/>
      <c r="G16" s="62"/>
      <c r="H16" s="62"/>
    </row>
    <row r="17" spans="2:8" x14ac:dyDescent="0.2">
      <c r="B17" s="152" t="s">
        <v>482</v>
      </c>
      <c r="C17" s="64">
        <f t="shared" ref="C17:H17" si="1">SUM(C18:C26)</f>
        <v>0</v>
      </c>
      <c r="D17" s="64">
        <f t="shared" si="1"/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</row>
    <row r="18" spans="2:8" x14ac:dyDescent="0.2">
      <c r="B18" s="153" t="s">
        <v>473</v>
      </c>
      <c r="C18" s="62"/>
      <c r="D18" s="62"/>
      <c r="E18" s="62"/>
      <c r="F18" s="62"/>
      <c r="G18" s="62"/>
      <c r="H18" s="62"/>
    </row>
    <row r="19" spans="2:8" x14ac:dyDescent="0.2">
      <c r="B19" s="153" t="s">
        <v>474</v>
      </c>
      <c r="C19" s="62"/>
      <c r="D19" s="62"/>
      <c r="E19" s="62"/>
      <c r="F19" s="62"/>
      <c r="G19" s="62"/>
      <c r="H19" s="62"/>
    </row>
    <row r="20" spans="2:8" x14ac:dyDescent="0.2">
      <c r="B20" s="153" t="s">
        <v>475</v>
      </c>
      <c r="C20" s="62"/>
      <c r="D20" s="62"/>
      <c r="E20" s="62"/>
      <c r="F20" s="62"/>
      <c r="G20" s="62"/>
      <c r="H20" s="62"/>
    </row>
    <row r="21" spans="2:8" x14ac:dyDescent="0.2">
      <c r="B21" s="153" t="s">
        <v>476</v>
      </c>
      <c r="C21" s="62"/>
      <c r="D21" s="62"/>
      <c r="E21" s="62"/>
      <c r="F21" s="62"/>
      <c r="G21" s="62"/>
      <c r="H21" s="62"/>
    </row>
    <row r="22" spans="2:8" x14ac:dyDescent="0.2">
      <c r="B22" s="153" t="s">
        <v>477</v>
      </c>
      <c r="C22" s="62"/>
      <c r="D22" s="62"/>
      <c r="E22" s="62"/>
      <c r="F22" s="62"/>
      <c r="G22" s="62"/>
      <c r="H22" s="62"/>
    </row>
    <row r="23" spans="2:8" x14ac:dyDescent="0.2">
      <c r="B23" s="153" t="s">
        <v>478</v>
      </c>
      <c r="C23" s="62"/>
      <c r="D23" s="62"/>
      <c r="E23" s="62"/>
      <c r="F23" s="62"/>
      <c r="G23" s="62"/>
      <c r="H23" s="62"/>
    </row>
    <row r="24" spans="2:8" x14ac:dyDescent="0.2">
      <c r="B24" s="153" t="s">
        <v>479</v>
      </c>
      <c r="C24" s="62"/>
      <c r="D24" s="62"/>
      <c r="E24" s="62"/>
      <c r="F24" s="62"/>
      <c r="G24" s="62"/>
      <c r="H24" s="62"/>
    </row>
    <row r="25" spans="2:8" x14ac:dyDescent="0.2">
      <c r="B25" s="153" t="s">
        <v>483</v>
      </c>
      <c r="C25" s="62"/>
      <c r="D25" s="62"/>
      <c r="E25" s="62"/>
      <c r="F25" s="62"/>
      <c r="G25" s="62"/>
      <c r="H25" s="62"/>
    </row>
    <row r="26" spans="2:8" x14ac:dyDescent="0.2">
      <c r="B26" s="153" t="s">
        <v>481</v>
      </c>
      <c r="C26" s="62"/>
      <c r="D26" s="62"/>
      <c r="E26" s="62"/>
      <c r="F26" s="62"/>
      <c r="G26" s="62"/>
      <c r="H26" s="62"/>
    </row>
    <row r="27" spans="2:8" x14ac:dyDescent="0.2">
      <c r="B27" s="153"/>
      <c r="C27" s="62"/>
      <c r="D27" s="62"/>
      <c r="E27" s="62"/>
      <c r="F27" s="62"/>
      <c r="G27" s="62"/>
      <c r="H27" s="62"/>
    </row>
    <row r="28" spans="2:8" x14ac:dyDescent="0.2">
      <c r="B28" s="152" t="s">
        <v>498</v>
      </c>
      <c r="C28" s="64">
        <f t="shared" ref="C28:H28" si="2">C6+C17</f>
        <v>0</v>
      </c>
      <c r="D28" s="64">
        <f t="shared" si="2"/>
        <v>0</v>
      </c>
      <c r="E28" s="64">
        <f t="shared" si="2"/>
        <v>0</v>
      </c>
      <c r="F28" s="64">
        <f t="shared" si="2"/>
        <v>0</v>
      </c>
      <c r="G28" s="64">
        <f t="shared" si="2"/>
        <v>0</v>
      </c>
      <c r="H28" s="64">
        <f t="shared" si="2"/>
        <v>0</v>
      </c>
    </row>
    <row r="29" spans="2:8" ht="13.5" thickBot="1" x14ac:dyDescent="0.25">
      <c r="B29" s="154"/>
      <c r="C29" s="129"/>
      <c r="D29" s="129"/>
      <c r="E29" s="129"/>
      <c r="F29" s="129"/>
      <c r="G29" s="129"/>
      <c r="H29" s="129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workbookViewId="0">
      <selection activeCell="H27" sqref="H27"/>
    </sheetView>
  </sheetViews>
  <sheetFormatPr baseColWidth="10" defaultColWidth="11" defaultRowHeight="12.75" x14ac:dyDescent="0.2"/>
  <cols>
    <col min="1" max="1" width="2.28515625" style="1" customWidth="1"/>
    <col min="2" max="2" width="46.140625" style="1" customWidth="1"/>
    <col min="3" max="3" width="16.7109375" style="1" customWidth="1"/>
    <col min="4" max="4" width="12.85546875" style="1" customWidth="1"/>
    <col min="5" max="5" width="13.28515625" style="1" customWidth="1"/>
    <col min="6" max="6" width="9.5703125" style="1" customWidth="1"/>
    <col min="7" max="7" width="14.5703125" style="1" customWidth="1"/>
    <col min="8" max="256" width="11" style="1"/>
    <col min="257" max="257" width="2.28515625" style="1" customWidth="1"/>
    <col min="258" max="258" width="46.140625" style="1" customWidth="1"/>
    <col min="259" max="259" width="16.7109375" style="1" customWidth="1"/>
    <col min="260" max="260" width="12.85546875" style="1" customWidth="1"/>
    <col min="261" max="261" width="13.28515625" style="1" customWidth="1"/>
    <col min="262" max="262" width="9.5703125" style="1" customWidth="1"/>
    <col min="263" max="263" width="14.5703125" style="1" customWidth="1"/>
    <col min="264" max="512" width="11" style="1"/>
    <col min="513" max="513" width="2.28515625" style="1" customWidth="1"/>
    <col min="514" max="514" width="46.140625" style="1" customWidth="1"/>
    <col min="515" max="515" width="16.7109375" style="1" customWidth="1"/>
    <col min="516" max="516" width="12.85546875" style="1" customWidth="1"/>
    <col min="517" max="517" width="13.28515625" style="1" customWidth="1"/>
    <col min="518" max="518" width="9.5703125" style="1" customWidth="1"/>
    <col min="519" max="519" width="14.5703125" style="1" customWidth="1"/>
    <col min="520" max="768" width="11" style="1"/>
    <col min="769" max="769" width="2.28515625" style="1" customWidth="1"/>
    <col min="770" max="770" width="46.140625" style="1" customWidth="1"/>
    <col min="771" max="771" width="16.7109375" style="1" customWidth="1"/>
    <col min="772" max="772" width="12.85546875" style="1" customWidth="1"/>
    <col min="773" max="773" width="13.28515625" style="1" customWidth="1"/>
    <col min="774" max="774" width="9.5703125" style="1" customWidth="1"/>
    <col min="775" max="775" width="14.5703125" style="1" customWidth="1"/>
    <col min="776" max="1024" width="11" style="1"/>
    <col min="1025" max="1025" width="2.28515625" style="1" customWidth="1"/>
    <col min="1026" max="1026" width="46.140625" style="1" customWidth="1"/>
    <col min="1027" max="1027" width="16.7109375" style="1" customWidth="1"/>
    <col min="1028" max="1028" width="12.85546875" style="1" customWidth="1"/>
    <col min="1029" max="1029" width="13.28515625" style="1" customWidth="1"/>
    <col min="1030" max="1030" width="9.5703125" style="1" customWidth="1"/>
    <col min="1031" max="1031" width="14.5703125" style="1" customWidth="1"/>
    <col min="1032" max="1280" width="11" style="1"/>
    <col min="1281" max="1281" width="2.28515625" style="1" customWidth="1"/>
    <col min="1282" max="1282" width="46.140625" style="1" customWidth="1"/>
    <col min="1283" max="1283" width="16.7109375" style="1" customWidth="1"/>
    <col min="1284" max="1284" width="12.85546875" style="1" customWidth="1"/>
    <col min="1285" max="1285" width="13.28515625" style="1" customWidth="1"/>
    <col min="1286" max="1286" width="9.5703125" style="1" customWidth="1"/>
    <col min="1287" max="1287" width="14.5703125" style="1" customWidth="1"/>
    <col min="1288" max="1536" width="11" style="1"/>
    <col min="1537" max="1537" width="2.28515625" style="1" customWidth="1"/>
    <col min="1538" max="1538" width="46.140625" style="1" customWidth="1"/>
    <col min="1539" max="1539" width="16.7109375" style="1" customWidth="1"/>
    <col min="1540" max="1540" width="12.85546875" style="1" customWidth="1"/>
    <col min="1541" max="1541" width="13.28515625" style="1" customWidth="1"/>
    <col min="1542" max="1542" width="9.5703125" style="1" customWidth="1"/>
    <col min="1543" max="1543" width="14.5703125" style="1" customWidth="1"/>
    <col min="1544" max="1792" width="11" style="1"/>
    <col min="1793" max="1793" width="2.28515625" style="1" customWidth="1"/>
    <col min="1794" max="1794" width="46.140625" style="1" customWidth="1"/>
    <col min="1795" max="1795" width="16.7109375" style="1" customWidth="1"/>
    <col min="1796" max="1796" width="12.85546875" style="1" customWidth="1"/>
    <col min="1797" max="1797" width="13.28515625" style="1" customWidth="1"/>
    <col min="1798" max="1798" width="9.5703125" style="1" customWidth="1"/>
    <col min="1799" max="1799" width="14.5703125" style="1" customWidth="1"/>
    <col min="1800" max="2048" width="11" style="1"/>
    <col min="2049" max="2049" width="2.28515625" style="1" customWidth="1"/>
    <col min="2050" max="2050" width="46.140625" style="1" customWidth="1"/>
    <col min="2051" max="2051" width="16.7109375" style="1" customWidth="1"/>
    <col min="2052" max="2052" width="12.85546875" style="1" customWidth="1"/>
    <col min="2053" max="2053" width="13.28515625" style="1" customWidth="1"/>
    <col min="2054" max="2054" width="9.5703125" style="1" customWidth="1"/>
    <col min="2055" max="2055" width="14.5703125" style="1" customWidth="1"/>
    <col min="2056" max="2304" width="11" style="1"/>
    <col min="2305" max="2305" width="2.28515625" style="1" customWidth="1"/>
    <col min="2306" max="2306" width="46.140625" style="1" customWidth="1"/>
    <col min="2307" max="2307" width="16.7109375" style="1" customWidth="1"/>
    <col min="2308" max="2308" width="12.85546875" style="1" customWidth="1"/>
    <col min="2309" max="2309" width="13.28515625" style="1" customWidth="1"/>
    <col min="2310" max="2310" width="9.5703125" style="1" customWidth="1"/>
    <col min="2311" max="2311" width="14.5703125" style="1" customWidth="1"/>
    <col min="2312" max="2560" width="11" style="1"/>
    <col min="2561" max="2561" width="2.28515625" style="1" customWidth="1"/>
    <col min="2562" max="2562" width="46.140625" style="1" customWidth="1"/>
    <col min="2563" max="2563" width="16.7109375" style="1" customWidth="1"/>
    <col min="2564" max="2564" width="12.85546875" style="1" customWidth="1"/>
    <col min="2565" max="2565" width="13.28515625" style="1" customWidth="1"/>
    <col min="2566" max="2566" width="9.5703125" style="1" customWidth="1"/>
    <col min="2567" max="2567" width="14.5703125" style="1" customWidth="1"/>
    <col min="2568" max="2816" width="11" style="1"/>
    <col min="2817" max="2817" width="2.28515625" style="1" customWidth="1"/>
    <col min="2818" max="2818" width="46.140625" style="1" customWidth="1"/>
    <col min="2819" max="2819" width="16.7109375" style="1" customWidth="1"/>
    <col min="2820" max="2820" width="12.85546875" style="1" customWidth="1"/>
    <col min="2821" max="2821" width="13.28515625" style="1" customWidth="1"/>
    <col min="2822" max="2822" width="9.5703125" style="1" customWidth="1"/>
    <col min="2823" max="2823" width="14.5703125" style="1" customWidth="1"/>
    <col min="2824" max="3072" width="11" style="1"/>
    <col min="3073" max="3073" width="2.28515625" style="1" customWidth="1"/>
    <col min="3074" max="3074" width="46.140625" style="1" customWidth="1"/>
    <col min="3075" max="3075" width="16.7109375" style="1" customWidth="1"/>
    <col min="3076" max="3076" width="12.85546875" style="1" customWidth="1"/>
    <col min="3077" max="3077" width="13.28515625" style="1" customWidth="1"/>
    <col min="3078" max="3078" width="9.5703125" style="1" customWidth="1"/>
    <col min="3079" max="3079" width="14.5703125" style="1" customWidth="1"/>
    <col min="3080" max="3328" width="11" style="1"/>
    <col min="3329" max="3329" width="2.28515625" style="1" customWidth="1"/>
    <col min="3330" max="3330" width="46.140625" style="1" customWidth="1"/>
    <col min="3331" max="3331" width="16.7109375" style="1" customWidth="1"/>
    <col min="3332" max="3332" width="12.85546875" style="1" customWidth="1"/>
    <col min="3333" max="3333" width="13.28515625" style="1" customWidth="1"/>
    <col min="3334" max="3334" width="9.5703125" style="1" customWidth="1"/>
    <col min="3335" max="3335" width="14.5703125" style="1" customWidth="1"/>
    <col min="3336" max="3584" width="11" style="1"/>
    <col min="3585" max="3585" width="2.28515625" style="1" customWidth="1"/>
    <col min="3586" max="3586" width="46.140625" style="1" customWidth="1"/>
    <col min="3587" max="3587" width="16.7109375" style="1" customWidth="1"/>
    <col min="3588" max="3588" width="12.85546875" style="1" customWidth="1"/>
    <col min="3589" max="3589" width="13.28515625" style="1" customWidth="1"/>
    <col min="3590" max="3590" width="9.5703125" style="1" customWidth="1"/>
    <col min="3591" max="3591" width="14.5703125" style="1" customWidth="1"/>
    <col min="3592" max="3840" width="11" style="1"/>
    <col min="3841" max="3841" width="2.28515625" style="1" customWidth="1"/>
    <col min="3842" max="3842" width="46.140625" style="1" customWidth="1"/>
    <col min="3843" max="3843" width="16.7109375" style="1" customWidth="1"/>
    <col min="3844" max="3844" width="12.85546875" style="1" customWidth="1"/>
    <col min="3845" max="3845" width="13.28515625" style="1" customWidth="1"/>
    <col min="3846" max="3846" width="9.5703125" style="1" customWidth="1"/>
    <col min="3847" max="3847" width="14.5703125" style="1" customWidth="1"/>
    <col min="3848" max="4096" width="11" style="1"/>
    <col min="4097" max="4097" width="2.28515625" style="1" customWidth="1"/>
    <col min="4098" max="4098" width="46.140625" style="1" customWidth="1"/>
    <col min="4099" max="4099" width="16.7109375" style="1" customWidth="1"/>
    <col min="4100" max="4100" width="12.85546875" style="1" customWidth="1"/>
    <col min="4101" max="4101" width="13.28515625" style="1" customWidth="1"/>
    <col min="4102" max="4102" width="9.5703125" style="1" customWidth="1"/>
    <col min="4103" max="4103" width="14.5703125" style="1" customWidth="1"/>
    <col min="4104" max="4352" width="11" style="1"/>
    <col min="4353" max="4353" width="2.28515625" style="1" customWidth="1"/>
    <col min="4354" max="4354" width="46.140625" style="1" customWidth="1"/>
    <col min="4355" max="4355" width="16.7109375" style="1" customWidth="1"/>
    <col min="4356" max="4356" width="12.85546875" style="1" customWidth="1"/>
    <col min="4357" max="4357" width="13.28515625" style="1" customWidth="1"/>
    <col min="4358" max="4358" width="9.5703125" style="1" customWidth="1"/>
    <col min="4359" max="4359" width="14.5703125" style="1" customWidth="1"/>
    <col min="4360" max="4608" width="11" style="1"/>
    <col min="4609" max="4609" width="2.28515625" style="1" customWidth="1"/>
    <col min="4610" max="4610" width="46.140625" style="1" customWidth="1"/>
    <col min="4611" max="4611" width="16.7109375" style="1" customWidth="1"/>
    <col min="4612" max="4612" width="12.85546875" style="1" customWidth="1"/>
    <col min="4613" max="4613" width="13.28515625" style="1" customWidth="1"/>
    <col min="4614" max="4614" width="9.5703125" style="1" customWidth="1"/>
    <col min="4615" max="4615" width="14.5703125" style="1" customWidth="1"/>
    <col min="4616" max="4864" width="11" style="1"/>
    <col min="4865" max="4865" width="2.28515625" style="1" customWidth="1"/>
    <col min="4866" max="4866" width="46.140625" style="1" customWidth="1"/>
    <col min="4867" max="4867" width="16.7109375" style="1" customWidth="1"/>
    <col min="4868" max="4868" width="12.85546875" style="1" customWidth="1"/>
    <col min="4869" max="4869" width="13.28515625" style="1" customWidth="1"/>
    <col min="4870" max="4870" width="9.5703125" style="1" customWidth="1"/>
    <col min="4871" max="4871" width="14.5703125" style="1" customWidth="1"/>
    <col min="4872" max="5120" width="11" style="1"/>
    <col min="5121" max="5121" width="2.28515625" style="1" customWidth="1"/>
    <col min="5122" max="5122" width="46.140625" style="1" customWidth="1"/>
    <col min="5123" max="5123" width="16.7109375" style="1" customWidth="1"/>
    <col min="5124" max="5124" width="12.85546875" style="1" customWidth="1"/>
    <col min="5125" max="5125" width="13.28515625" style="1" customWidth="1"/>
    <col min="5126" max="5126" width="9.5703125" style="1" customWidth="1"/>
    <col min="5127" max="5127" width="14.5703125" style="1" customWidth="1"/>
    <col min="5128" max="5376" width="11" style="1"/>
    <col min="5377" max="5377" width="2.28515625" style="1" customWidth="1"/>
    <col min="5378" max="5378" width="46.140625" style="1" customWidth="1"/>
    <col min="5379" max="5379" width="16.7109375" style="1" customWidth="1"/>
    <col min="5380" max="5380" width="12.85546875" style="1" customWidth="1"/>
    <col min="5381" max="5381" width="13.28515625" style="1" customWidth="1"/>
    <col min="5382" max="5382" width="9.5703125" style="1" customWidth="1"/>
    <col min="5383" max="5383" width="14.5703125" style="1" customWidth="1"/>
    <col min="5384" max="5632" width="11" style="1"/>
    <col min="5633" max="5633" width="2.28515625" style="1" customWidth="1"/>
    <col min="5634" max="5634" width="46.140625" style="1" customWidth="1"/>
    <col min="5635" max="5635" width="16.7109375" style="1" customWidth="1"/>
    <col min="5636" max="5636" width="12.85546875" style="1" customWidth="1"/>
    <col min="5637" max="5637" width="13.28515625" style="1" customWidth="1"/>
    <col min="5638" max="5638" width="9.5703125" style="1" customWidth="1"/>
    <col min="5639" max="5639" width="14.5703125" style="1" customWidth="1"/>
    <col min="5640" max="5888" width="11" style="1"/>
    <col min="5889" max="5889" width="2.28515625" style="1" customWidth="1"/>
    <col min="5890" max="5890" width="46.140625" style="1" customWidth="1"/>
    <col min="5891" max="5891" width="16.7109375" style="1" customWidth="1"/>
    <col min="5892" max="5892" width="12.85546875" style="1" customWidth="1"/>
    <col min="5893" max="5893" width="13.28515625" style="1" customWidth="1"/>
    <col min="5894" max="5894" width="9.5703125" style="1" customWidth="1"/>
    <col min="5895" max="5895" width="14.5703125" style="1" customWidth="1"/>
    <col min="5896" max="6144" width="11" style="1"/>
    <col min="6145" max="6145" width="2.28515625" style="1" customWidth="1"/>
    <col min="6146" max="6146" width="46.140625" style="1" customWidth="1"/>
    <col min="6147" max="6147" width="16.7109375" style="1" customWidth="1"/>
    <col min="6148" max="6148" width="12.85546875" style="1" customWidth="1"/>
    <col min="6149" max="6149" width="13.28515625" style="1" customWidth="1"/>
    <col min="6150" max="6150" width="9.5703125" style="1" customWidth="1"/>
    <col min="6151" max="6151" width="14.5703125" style="1" customWidth="1"/>
    <col min="6152" max="6400" width="11" style="1"/>
    <col min="6401" max="6401" width="2.28515625" style="1" customWidth="1"/>
    <col min="6402" max="6402" width="46.140625" style="1" customWidth="1"/>
    <col min="6403" max="6403" width="16.7109375" style="1" customWidth="1"/>
    <col min="6404" max="6404" width="12.85546875" style="1" customWidth="1"/>
    <col min="6405" max="6405" width="13.28515625" style="1" customWidth="1"/>
    <col min="6406" max="6406" width="9.5703125" style="1" customWidth="1"/>
    <col min="6407" max="6407" width="14.5703125" style="1" customWidth="1"/>
    <col min="6408" max="6656" width="11" style="1"/>
    <col min="6657" max="6657" width="2.28515625" style="1" customWidth="1"/>
    <col min="6658" max="6658" width="46.140625" style="1" customWidth="1"/>
    <col min="6659" max="6659" width="16.7109375" style="1" customWidth="1"/>
    <col min="6660" max="6660" width="12.85546875" style="1" customWidth="1"/>
    <col min="6661" max="6661" width="13.28515625" style="1" customWidth="1"/>
    <col min="6662" max="6662" width="9.5703125" style="1" customWidth="1"/>
    <col min="6663" max="6663" width="14.5703125" style="1" customWidth="1"/>
    <col min="6664" max="6912" width="11" style="1"/>
    <col min="6913" max="6913" width="2.28515625" style="1" customWidth="1"/>
    <col min="6914" max="6914" width="46.140625" style="1" customWidth="1"/>
    <col min="6915" max="6915" width="16.7109375" style="1" customWidth="1"/>
    <col min="6916" max="6916" width="12.85546875" style="1" customWidth="1"/>
    <col min="6917" max="6917" width="13.28515625" style="1" customWidth="1"/>
    <col min="6918" max="6918" width="9.5703125" style="1" customWidth="1"/>
    <col min="6919" max="6919" width="14.5703125" style="1" customWidth="1"/>
    <col min="6920" max="7168" width="11" style="1"/>
    <col min="7169" max="7169" width="2.28515625" style="1" customWidth="1"/>
    <col min="7170" max="7170" width="46.140625" style="1" customWidth="1"/>
    <col min="7171" max="7171" width="16.7109375" style="1" customWidth="1"/>
    <col min="7172" max="7172" width="12.85546875" style="1" customWidth="1"/>
    <col min="7173" max="7173" width="13.28515625" style="1" customWidth="1"/>
    <col min="7174" max="7174" width="9.5703125" style="1" customWidth="1"/>
    <col min="7175" max="7175" width="14.5703125" style="1" customWidth="1"/>
    <col min="7176" max="7424" width="11" style="1"/>
    <col min="7425" max="7425" width="2.28515625" style="1" customWidth="1"/>
    <col min="7426" max="7426" width="46.140625" style="1" customWidth="1"/>
    <col min="7427" max="7427" width="16.7109375" style="1" customWidth="1"/>
    <col min="7428" max="7428" width="12.85546875" style="1" customWidth="1"/>
    <col min="7429" max="7429" width="13.28515625" style="1" customWidth="1"/>
    <col min="7430" max="7430" width="9.5703125" style="1" customWidth="1"/>
    <col min="7431" max="7431" width="14.5703125" style="1" customWidth="1"/>
    <col min="7432" max="7680" width="11" style="1"/>
    <col min="7681" max="7681" width="2.28515625" style="1" customWidth="1"/>
    <col min="7682" max="7682" width="46.140625" style="1" customWidth="1"/>
    <col min="7683" max="7683" width="16.7109375" style="1" customWidth="1"/>
    <col min="7684" max="7684" width="12.85546875" style="1" customWidth="1"/>
    <col min="7685" max="7685" width="13.28515625" style="1" customWidth="1"/>
    <col min="7686" max="7686" width="9.5703125" style="1" customWidth="1"/>
    <col min="7687" max="7687" width="14.5703125" style="1" customWidth="1"/>
    <col min="7688" max="7936" width="11" style="1"/>
    <col min="7937" max="7937" width="2.28515625" style="1" customWidth="1"/>
    <col min="7938" max="7938" width="46.140625" style="1" customWidth="1"/>
    <col min="7939" max="7939" width="16.7109375" style="1" customWidth="1"/>
    <col min="7940" max="7940" width="12.85546875" style="1" customWidth="1"/>
    <col min="7941" max="7941" width="13.28515625" style="1" customWidth="1"/>
    <col min="7942" max="7942" width="9.5703125" style="1" customWidth="1"/>
    <col min="7943" max="7943" width="14.5703125" style="1" customWidth="1"/>
    <col min="7944" max="8192" width="11" style="1"/>
    <col min="8193" max="8193" width="2.28515625" style="1" customWidth="1"/>
    <col min="8194" max="8194" width="46.140625" style="1" customWidth="1"/>
    <col min="8195" max="8195" width="16.7109375" style="1" customWidth="1"/>
    <col min="8196" max="8196" width="12.85546875" style="1" customWidth="1"/>
    <col min="8197" max="8197" width="13.28515625" style="1" customWidth="1"/>
    <col min="8198" max="8198" width="9.5703125" style="1" customWidth="1"/>
    <col min="8199" max="8199" width="14.5703125" style="1" customWidth="1"/>
    <col min="8200" max="8448" width="11" style="1"/>
    <col min="8449" max="8449" width="2.28515625" style="1" customWidth="1"/>
    <col min="8450" max="8450" width="46.140625" style="1" customWidth="1"/>
    <col min="8451" max="8451" width="16.7109375" style="1" customWidth="1"/>
    <col min="8452" max="8452" width="12.85546875" style="1" customWidth="1"/>
    <col min="8453" max="8453" width="13.28515625" style="1" customWidth="1"/>
    <col min="8454" max="8454" width="9.5703125" style="1" customWidth="1"/>
    <col min="8455" max="8455" width="14.5703125" style="1" customWidth="1"/>
    <col min="8456" max="8704" width="11" style="1"/>
    <col min="8705" max="8705" width="2.28515625" style="1" customWidth="1"/>
    <col min="8706" max="8706" width="46.140625" style="1" customWidth="1"/>
    <col min="8707" max="8707" width="16.7109375" style="1" customWidth="1"/>
    <col min="8708" max="8708" width="12.85546875" style="1" customWidth="1"/>
    <col min="8709" max="8709" width="13.28515625" style="1" customWidth="1"/>
    <col min="8710" max="8710" width="9.5703125" style="1" customWidth="1"/>
    <col min="8711" max="8711" width="14.5703125" style="1" customWidth="1"/>
    <col min="8712" max="8960" width="11" style="1"/>
    <col min="8961" max="8961" width="2.28515625" style="1" customWidth="1"/>
    <col min="8962" max="8962" width="46.140625" style="1" customWidth="1"/>
    <col min="8963" max="8963" width="16.7109375" style="1" customWidth="1"/>
    <col min="8964" max="8964" width="12.85546875" style="1" customWidth="1"/>
    <col min="8965" max="8965" width="13.28515625" style="1" customWidth="1"/>
    <col min="8966" max="8966" width="9.5703125" style="1" customWidth="1"/>
    <col min="8967" max="8967" width="14.5703125" style="1" customWidth="1"/>
    <col min="8968" max="9216" width="11" style="1"/>
    <col min="9217" max="9217" width="2.28515625" style="1" customWidth="1"/>
    <col min="9218" max="9218" width="46.140625" style="1" customWidth="1"/>
    <col min="9219" max="9219" width="16.7109375" style="1" customWidth="1"/>
    <col min="9220" max="9220" width="12.85546875" style="1" customWidth="1"/>
    <col min="9221" max="9221" width="13.28515625" style="1" customWidth="1"/>
    <col min="9222" max="9222" width="9.5703125" style="1" customWidth="1"/>
    <col min="9223" max="9223" width="14.5703125" style="1" customWidth="1"/>
    <col min="9224" max="9472" width="11" style="1"/>
    <col min="9473" max="9473" width="2.28515625" style="1" customWidth="1"/>
    <col min="9474" max="9474" width="46.140625" style="1" customWidth="1"/>
    <col min="9475" max="9475" width="16.7109375" style="1" customWidth="1"/>
    <col min="9476" max="9476" width="12.85546875" style="1" customWidth="1"/>
    <col min="9477" max="9477" width="13.28515625" style="1" customWidth="1"/>
    <col min="9478" max="9478" width="9.5703125" style="1" customWidth="1"/>
    <col min="9479" max="9479" width="14.5703125" style="1" customWidth="1"/>
    <col min="9480" max="9728" width="11" style="1"/>
    <col min="9729" max="9729" width="2.28515625" style="1" customWidth="1"/>
    <col min="9730" max="9730" width="46.140625" style="1" customWidth="1"/>
    <col min="9731" max="9731" width="16.7109375" style="1" customWidth="1"/>
    <col min="9732" max="9732" width="12.85546875" style="1" customWidth="1"/>
    <col min="9733" max="9733" width="13.28515625" style="1" customWidth="1"/>
    <col min="9734" max="9734" width="9.5703125" style="1" customWidth="1"/>
    <col min="9735" max="9735" width="14.5703125" style="1" customWidth="1"/>
    <col min="9736" max="9984" width="11" style="1"/>
    <col min="9985" max="9985" width="2.28515625" style="1" customWidth="1"/>
    <col min="9986" max="9986" width="46.140625" style="1" customWidth="1"/>
    <col min="9987" max="9987" width="16.7109375" style="1" customWidth="1"/>
    <col min="9988" max="9988" width="12.85546875" style="1" customWidth="1"/>
    <col min="9989" max="9989" width="13.28515625" style="1" customWidth="1"/>
    <col min="9990" max="9990" width="9.5703125" style="1" customWidth="1"/>
    <col min="9991" max="9991" width="14.5703125" style="1" customWidth="1"/>
    <col min="9992" max="10240" width="11" style="1"/>
    <col min="10241" max="10241" width="2.28515625" style="1" customWidth="1"/>
    <col min="10242" max="10242" width="46.140625" style="1" customWidth="1"/>
    <col min="10243" max="10243" width="16.7109375" style="1" customWidth="1"/>
    <col min="10244" max="10244" width="12.85546875" style="1" customWidth="1"/>
    <col min="10245" max="10245" width="13.28515625" style="1" customWidth="1"/>
    <col min="10246" max="10246" width="9.5703125" style="1" customWidth="1"/>
    <col min="10247" max="10247" width="14.5703125" style="1" customWidth="1"/>
    <col min="10248" max="10496" width="11" style="1"/>
    <col min="10497" max="10497" width="2.28515625" style="1" customWidth="1"/>
    <col min="10498" max="10498" width="46.140625" style="1" customWidth="1"/>
    <col min="10499" max="10499" width="16.7109375" style="1" customWidth="1"/>
    <col min="10500" max="10500" width="12.85546875" style="1" customWidth="1"/>
    <col min="10501" max="10501" width="13.28515625" style="1" customWidth="1"/>
    <col min="10502" max="10502" width="9.5703125" style="1" customWidth="1"/>
    <col min="10503" max="10503" width="14.5703125" style="1" customWidth="1"/>
    <col min="10504" max="10752" width="11" style="1"/>
    <col min="10753" max="10753" width="2.28515625" style="1" customWidth="1"/>
    <col min="10754" max="10754" width="46.140625" style="1" customWidth="1"/>
    <col min="10755" max="10755" width="16.7109375" style="1" customWidth="1"/>
    <col min="10756" max="10756" width="12.85546875" style="1" customWidth="1"/>
    <col min="10757" max="10757" width="13.28515625" style="1" customWidth="1"/>
    <col min="10758" max="10758" width="9.5703125" style="1" customWidth="1"/>
    <col min="10759" max="10759" width="14.5703125" style="1" customWidth="1"/>
    <col min="10760" max="11008" width="11" style="1"/>
    <col min="11009" max="11009" width="2.28515625" style="1" customWidth="1"/>
    <col min="11010" max="11010" width="46.140625" style="1" customWidth="1"/>
    <col min="11011" max="11011" width="16.7109375" style="1" customWidth="1"/>
    <col min="11012" max="11012" width="12.85546875" style="1" customWidth="1"/>
    <col min="11013" max="11013" width="13.28515625" style="1" customWidth="1"/>
    <col min="11014" max="11014" width="9.5703125" style="1" customWidth="1"/>
    <col min="11015" max="11015" width="14.5703125" style="1" customWidth="1"/>
    <col min="11016" max="11264" width="11" style="1"/>
    <col min="11265" max="11265" width="2.28515625" style="1" customWidth="1"/>
    <col min="11266" max="11266" width="46.140625" style="1" customWidth="1"/>
    <col min="11267" max="11267" width="16.7109375" style="1" customWidth="1"/>
    <col min="11268" max="11268" width="12.85546875" style="1" customWidth="1"/>
    <col min="11269" max="11269" width="13.28515625" style="1" customWidth="1"/>
    <col min="11270" max="11270" width="9.5703125" style="1" customWidth="1"/>
    <col min="11271" max="11271" width="14.5703125" style="1" customWidth="1"/>
    <col min="11272" max="11520" width="11" style="1"/>
    <col min="11521" max="11521" width="2.28515625" style="1" customWidth="1"/>
    <col min="11522" max="11522" width="46.140625" style="1" customWidth="1"/>
    <col min="11523" max="11523" width="16.7109375" style="1" customWidth="1"/>
    <col min="11524" max="11524" width="12.85546875" style="1" customWidth="1"/>
    <col min="11525" max="11525" width="13.28515625" style="1" customWidth="1"/>
    <col min="11526" max="11526" width="9.5703125" style="1" customWidth="1"/>
    <col min="11527" max="11527" width="14.5703125" style="1" customWidth="1"/>
    <col min="11528" max="11776" width="11" style="1"/>
    <col min="11777" max="11777" width="2.28515625" style="1" customWidth="1"/>
    <col min="11778" max="11778" width="46.140625" style="1" customWidth="1"/>
    <col min="11779" max="11779" width="16.7109375" style="1" customWidth="1"/>
    <col min="11780" max="11780" width="12.85546875" style="1" customWidth="1"/>
    <col min="11781" max="11781" width="13.28515625" style="1" customWidth="1"/>
    <col min="11782" max="11782" width="9.5703125" style="1" customWidth="1"/>
    <col min="11783" max="11783" width="14.5703125" style="1" customWidth="1"/>
    <col min="11784" max="12032" width="11" style="1"/>
    <col min="12033" max="12033" width="2.28515625" style="1" customWidth="1"/>
    <col min="12034" max="12034" width="46.140625" style="1" customWidth="1"/>
    <col min="12035" max="12035" width="16.7109375" style="1" customWidth="1"/>
    <col min="12036" max="12036" width="12.85546875" style="1" customWidth="1"/>
    <col min="12037" max="12037" width="13.28515625" style="1" customWidth="1"/>
    <col min="12038" max="12038" width="9.5703125" style="1" customWidth="1"/>
    <col min="12039" max="12039" width="14.5703125" style="1" customWidth="1"/>
    <col min="12040" max="12288" width="11" style="1"/>
    <col min="12289" max="12289" width="2.28515625" style="1" customWidth="1"/>
    <col min="12290" max="12290" width="46.140625" style="1" customWidth="1"/>
    <col min="12291" max="12291" width="16.7109375" style="1" customWidth="1"/>
    <col min="12292" max="12292" width="12.85546875" style="1" customWidth="1"/>
    <col min="12293" max="12293" width="13.28515625" style="1" customWidth="1"/>
    <col min="12294" max="12294" width="9.5703125" style="1" customWidth="1"/>
    <col min="12295" max="12295" width="14.5703125" style="1" customWidth="1"/>
    <col min="12296" max="12544" width="11" style="1"/>
    <col min="12545" max="12545" width="2.28515625" style="1" customWidth="1"/>
    <col min="12546" max="12546" width="46.140625" style="1" customWidth="1"/>
    <col min="12547" max="12547" width="16.7109375" style="1" customWidth="1"/>
    <col min="12548" max="12548" width="12.85546875" style="1" customWidth="1"/>
    <col min="12549" max="12549" width="13.28515625" style="1" customWidth="1"/>
    <col min="12550" max="12550" width="9.5703125" style="1" customWidth="1"/>
    <col min="12551" max="12551" width="14.5703125" style="1" customWidth="1"/>
    <col min="12552" max="12800" width="11" style="1"/>
    <col min="12801" max="12801" width="2.28515625" style="1" customWidth="1"/>
    <col min="12802" max="12802" width="46.140625" style="1" customWidth="1"/>
    <col min="12803" max="12803" width="16.7109375" style="1" customWidth="1"/>
    <col min="12804" max="12804" width="12.85546875" style="1" customWidth="1"/>
    <col min="12805" max="12805" width="13.28515625" style="1" customWidth="1"/>
    <col min="12806" max="12806" width="9.5703125" style="1" customWidth="1"/>
    <col min="12807" max="12807" width="14.5703125" style="1" customWidth="1"/>
    <col min="12808" max="13056" width="11" style="1"/>
    <col min="13057" max="13057" width="2.28515625" style="1" customWidth="1"/>
    <col min="13058" max="13058" width="46.140625" style="1" customWidth="1"/>
    <col min="13059" max="13059" width="16.7109375" style="1" customWidth="1"/>
    <col min="13060" max="13060" width="12.85546875" style="1" customWidth="1"/>
    <col min="13061" max="13061" width="13.28515625" style="1" customWidth="1"/>
    <col min="13062" max="13062" width="9.5703125" style="1" customWidth="1"/>
    <col min="13063" max="13063" width="14.5703125" style="1" customWidth="1"/>
    <col min="13064" max="13312" width="11" style="1"/>
    <col min="13313" max="13313" width="2.28515625" style="1" customWidth="1"/>
    <col min="13314" max="13314" width="46.140625" style="1" customWidth="1"/>
    <col min="13315" max="13315" width="16.7109375" style="1" customWidth="1"/>
    <col min="13316" max="13316" width="12.85546875" style="1" customWidth="1"/>
    <col min="13317" max="13317" width="13.28515625" style="1" customWidth="1"/>
    <col min="13318" max="13318" width="9.5703125" style="1" customWidth="1"/>
    <col min="13319" max="13319" width="14.5703125" style="1" customWidth="1"/>
    <col min="13320" max="13568" width="11" style="1"/>
    <col min="13569" max="13569" width="2.28515625" style="1" customWidth="1"/>
    <col min="13570" max="13570" width="46.140625" style="1" customWidth="1"/>
    <col min="13571" max="13571" width="16.7109375" style="1" customWidth="1"/>
    <col min="13572" max="13572" width="12.85546875" style="1" customWidth="1"/>
    <col min="13573" max="13573" width="13.28515625" style="1" customWidth="1"/>
    <col min="13574" max="13574" width="9.5703125" style="1" customWidth="1"/>
    <col min="13575" max="13575" width="14.5703125" style="1" customWidth="1"/>
    <col min="13576" max="13824" width="11" style="1"/>
    <col min="13825" max="13825" width="2.28515625" style="1" customWidth="1"/>
    <col min="13826" max="13826" width="46.140625" style="1" customWidth="1"/>
    <col min="13827" max="13827" width="16.7109375" style="1" customWidth="1"/>
    <col min="13828" max="13828" width="12.85546875" style="1" customWidth="1"/>
    <col min="13829" max="13829" width="13.28515625" style="1" customWidth="1"/>
    <col min="13830" max="13830" width="9.5703125" style="1" customWidth="1"/>
    <col min="13831" max="13831" width="14.5703125" style="1" customWidth="1"/>
    <col min="13832" max="14080" width="11" style="1"/>
    <col min="14081" max="14081" width="2.28515625" style="1" customWidth="1"/>
    <col min="14082" max="14082" width="46.140625" style="1" customWidth="1"/>
    <col min="14083" max="14083" width="16.7109375" style="1" customWidth="1"/>
    <col min="14084" max="14084" width="12.85546875" style="1" customWidth="1"/>
    <col min="14085" max="14085" width="13.28515625" style="1" customWidth="1"/>
    <col min="14086" max="14086" width="9.5703125" style="1" customWidth="1"/>
    <col min="14087" max="14087" width="14.5703125" style="1" customWidth="1"/>
    <col min="14088" max="14336" width="11" style="1"/>
    <col min="14337" max="14337" width="2.28515625" style="1" customWidth="1"/>
    <col min="14338" max="14338" width="46.140625" style="1" customWidth="1"/>
    <col min="14339" max="14339" width="16.7109375" style="1" customWidth="1"/>
    <col min="14340" max="14340" width="12.85546875" style="1" customWidth="1"/>
    <col min="14341" max="14341" width="13.28515625" style="1" customWidth="1"/>
    <col min="14342" max="14342" width="9.5703125" style="1" customWidth="1"/>
    <col min="14343" max="14343" width="14.5703125" style="1" customWidth="1"/>
    <col min="14344" max="14592" width="11" style="1"/>
    <col min="14593" max="14593" width="2.28515625" style="1" customWidth="1"/>
    <col min="14594" max="14594" width="46.140625" style="1" customWidth="1"/>
    <col min="14595" max="14595" width="16.7109375" style="1" customWidth="1"/>
    <col min="14596" max="14596" width="12.85546875" style="1" customWidth="1"/>
    <col min="14597" max="14597" width="13.28515625" style="1" customWidth="1"/>
    <col min="14598" max="14598" width="9.5703125" style="1" customWidth="1"/>
    <col min="14599" max="14599" width="14.5703125" style="1" customWidth="1"/>
    <col min="14600" max="14848" width="11" style="1"/>
    <col min="14849" max="14849" width="2.28515625" style="1" customWidth="1"/>
    <col min="14850" max="14850" width="46.140625" style="1" customWidth="1"/>
    <col min="14851" max="14851" width="16.7109375" style="1" customWidth="1"/>
    <col min="14852" max="14852" width="12.85546875" style="1" customWidth="1"/>
    <col min="14853" max="14853" width="13.28515625" style="1" customWidth="1"/>
    <col min="14854" max="14854" width="9.5703125" style="1" customWidth="1"/>
    <col min="14855" max="14855" width="14.5703125" style="1" customWidth="1"/>
    <col min="14856" max="15104" width="11" style="1"/>
    <col min="15105" max="15105" width="2.28515625" style="1" customWidth="1"/>
    <col min="15106" max="15106" width="46.140625" style="1" customWidth="1"/>
    <col min="15107" max="15107" width="16.7109375" style="1" customWidth="1"/>
    <col min="15108" max="15108" width="12.85546875" style="1" customWidth="1"/>
    <col min="15109" max="15109" width="13.28515625" style="1" customWidth="1"/>
    <col min="15110" max="15110" width="9.5703125" style="1" customWidth="1"/>
    <col min="15111" max="15111" width="14.5703125" style="1" customWidth="1"/>
    <col min="15112" max="15360" width="11" style="1"/>
    <col min="15361" max="15361" width="2.28515625" style="1" customWidth="1"/>
    <col min="15362" max="15362" width="46.140625" style="1" customWidth="1"/>
    <col min="15363" max="15363" width="16.7109375" style="1" customWidth="1"/>
    <col min="15364" max="15364" width="12.85546875" style="1" customWidth="1"/>
    <col min="15365" max="15365" width="13.28515625" style="1" customWidth="1"/>
    <col min="15366" max="15366" width="9.5703125" style="1" customWidth="1"/>
    <col min="15367" max="15367" width="14.5703125" style="1" customWidth="1"/>
    <col min="15368" max="15616" width="11" style="1"/>
    <col min="15617" max="15617" width="2.28515625" style="1" customWidth="1"/>
    <col min="15618" max="15618" width="46.140625" style="1" customWidth="1"/>
    <col min="15619" max="15619" width="16.7109375" style="1" customWidth="1"/>
    <col min="15620" max="15620" width="12.85546875" style="1" customWidth="1"/>
    <col min="15621" max="15621" width="13.28515625" style="1" customWidth="1"/>
    <col min="15622" max="15622" width="9.5703125" style="1" customWidth="1"/>
    <col min="15623" max="15623" width="14.5703125" style="1" customWidth="1"/>
    <col min="15624" max="15872" width="11" style="1"/>
    <col min="15873" max="15873" width="2.28515625" style="1" customWidth="1"/>
    <col min="15874" max="15874" width="46.140625" style="1" customWidth="1"/>
    <col min="15875" max="15875" width="16.7109375" style="1" customWidth="1"/>
    <col min="15876" max="15876" width="12.85546875" style="1" customWidth="1"/>
    <col min="15877" max="15877" width="13.28515625" style="1" customWidth="1"/>
    <col min="15878" max="15878" width="9.5703125" style="1" customWidth="1"/>
    <col min="15879" max="15879" width="14.5703125" style="1" customWidth="1"/>
    <col min="15880" max="16128" width="11" style="1"/>
    <col min="16129" max="16129" width="2.28515625" style="1" customWidth="1"/>
    <col min="16130" max="16130" width="46.140625" style="1" customWidth="1"/>
    <col min="16131" max="16131" width="16.7109375" style="1" customWidth="1"/>
    <col min="16132" max="16132" width="12.85546875" style="1" customWidth="1"/>
    <col min="16133" max="16133" width="13.28515625" style="1" customWidth="1"/>
    <col min="16134" max="16134" width="9.5703125" style="1" customWidth="1"/>
    <col min="16135" max="16135" width="14.5703125" style="1" customWidth="1"/>
    <col min="16136" max="16384" width="11" style="1"/>
  </cols>
  <sheetData>
    <row r="1" spans="2:7" x14ac:dyDescent="0.2">
      <c r="B1" s="265" t="s">
        <v>499</v>
      </c>
      <c r="C1" s="266"/>
      <c r="D1" s="266"/>
      <c r="E1" s="266"/>
      <c r="F1" s="266"/>
      <c r="G1" s="267"/>
    </row>
    <row r="2" spans="2:7" ht="13.5" thickBot="1" x14ac:dyDescent="0.25">
      <c r="B2" s="268" t="s">
        <v>0</v>
      </c>
      <c r="C2" s="269"/>
      <c r="D2" s="269"/>
      <c r="E2" s="269"/>
      <c r="F2" s="269"/>
      <c r="G2" s="270"/>
    </row>
    <row r="3" spans="2:7" ht="39" thickBot="1" x14ac:dyDescent="0.25">
      <c r="B3" s="155"/>
      <c r="C3" s="156" t="s">
        <v>500</v>
      </c>
      <c r="D3" s="157" t="s">
        <v>501</v>
      </c>
      <c r="E3" s="156" t="s">
        <v>502</v>
      </c>
      <c r="F3" s="156" t="s">
        <v>503</v>
      </c>
      <c r="G3" s="156" t="s">
        <v>504</v>
      </c>
    </row>
    <row r="4" spans="2:7" x14ac:dyDescent="0.2">
      <c r="B4" s="158" t="s">
        <v>505</v>
      </c>
      <c r="C4" s="159"/>
      <c r="D4" s="160"/>
      <c r="E4" s="160"/>
      <c r="F4" s="160"/>
      <c r="G4" s="160"/>
    </row>
    <row r="5" spans="2:7" ht="25.5" x14ac:dyDescent="0.2">
      <c r="B5" s="161" t="s">
        <v>506</v>
      </c>
      <c r="C5" s="159"/>
      <c r="D5" s="160"/>
      <c r="E5" s="160"/>
      <c r="F5" s="160"/>
      <c r="G5" s="160"/>
    </row>
    <row r="6" spans="2:7" x14ac:dyDescent="0.2">
      <c r="B6" s="162" t="s">
        <v>507</v>
      </c>
      <c r="C6" s="159"/>
      <c r="D6" s="160"/>
      <c r="E6" s="160"/>
      <c r="F6" s="160"/>
      <c r="G6" s="160"/>
    </row>
    <row r="7" spans="2:7" x14ac:dyDescent="0.2">
      <c r="B7" s="158"/>
      <c r="C7" s="163"/>
      <c r="D7" s="164"/>
      <c r="E7" s="164"/>
      <c r="F7" s="164"/>
      <c r="G7" s="164"/>
    </row>
    <row r="8" spans="2:7" x14ac:dyDescent="0.2">
      <c r="B8" s="158" t="s">
        <v>508</v>
      </c>
      <c r="C8" s="163"/>
      <c r="D8" s="164"/>
      <c r="E8" s="164"/>
      <c r="F8" s="164"/>
      <c r="G8" s="164"/>
    </row>
    <row r="9" spans="2:7" x14ac:dyDescent="0.2">
      <c r="B9" s="162" t="s">
        <v>509</v>
      </c>
      <c r="C9" s="163"/>
      <c r="D9" s="164"/>
      <c r="E9" s="164"/>
      <c r="F9" s="164"/>
      <c r="G9" s="164"/>
    </row>
    <row r="10" spans="2:7" x14ac:dyDescent="0.2">
      <c r="B10" s="165" t="s">
        <v>510</v>
      </c>
      <c r="C10" s="163"/>
      <c r="D10" s="164"/>
      <c r="E10" s="164"/>
      <c r="F10" s="164"/>
      <c r="G10" s="164"/>
    </row>
    <row r="11" spans="2:7" x14ac:dyDescent="0.2">
      <c r="B11" s="165" t="s">
        <v>511</v>
      </c>
      <c r="C11" s="163"/>
      <c r="D11" s="164"/>
      <c r="E11" s="164"/>
      <c r="F11" s="164"/>
      <c r="G11" s="164"/>
    </row>
    <row r="12" spans="2:7" x14ac:dyDescent="0.2">
      <c r="B12" s="165" t="s">
        <v>512</v>
      </c>
      <c r="C12" s="163"/>
      <c r="D12" s="164"/>
      <c r="E12" s="164"/>
      <c r="F12" s="164"/>
      <c r="G12" s="164"/>
    </row>
    <row r="13" spans="2:7" x14ac:dyDescent="0.2">
      <c r="B13" s="162" t="s">
        <v>513</v>
      </c>
      <c r="C13" s="163"/>
      <c r="D13" s="164"/>
      <c r="E13" s="164"/>
      <c r="F13" s="164"/>
      <c r="G13" s="164"/>
    </row>
    <row r="14" spans="2:7" x14ac:dyDescent="0.2">
      <c r="B14" s="165" t="s">
        <v>510</v>
      </c>
      <c r="C14" s="163"/>
      <c r="D14" s="164"/>
      <c r="E14" s="164"/>
      <c r="F14" s="164"/>
      <c r="G14" s="164"/>
    </row>
    <row r="15" spans="2:7" x14ac:dyDescent="0.2">
      <c r="B15" s="165" t="s">
        <v>511</v>
      </c>
      <c r="C15" s="163"/>
      <c r="D15" s="164"/>
      <c r="E15" s="164"/>
      <c r="F15" s="164"/>
      <c r="G15" s="164"/>
    </row>
    <row r="16" spans="2:7" x14ac:dyDescent="0.2">
      <c r="B16" s="165" t="s">
        <v>512</v>
      </c>
      <c r="C16" s="163"/>
      <c r="D16" s="164"/>
      <c r="E16" s="164"/>
      <c r="F16" s="164"/>
      <c r="G16" s="164"/>
    </row>
    <row r="17" spans="2:7" x14ac:dyDescent="0.2">
      <c r="B17" s="162" t="s">
        <v>514</v>
      </c>
      <c r="C17" s="163"/>
      <c r="D17" s="164"/>
      <c r="E17" s="164"/>
      <c r="F17" s="164"/>
      <c r="G17" s="164"/>
    </row>
    <row r="18" spans="2:7" x14ac:dyDescent="0.2">
      <c r="B18" s="162" t="s">
        <v>515</v>
      </c>
      <c r="C18" s="163"/>
      <c r="D18" s="164"/>
      <c r="E18" s="164"/>
      <c r="F18" s="164"/>
      <c r="G18" s="164"/>
    </row>
    <row r="19" spans="2:7" x14ac:dyDescent="0.2">
      <c r="B19" s="162" t="s">
        <v>516</v>
      </c>
      <c r="C19" s="163"/>
      <c r="D19" s="164"/>
      <c r="E19" s="164"/>
      <c r="F19" s="164"/>
      <c r="G19" s="164"/>
    </row>
    <row r="20" spans="2:7" x14ac:dyDescent="0.2">
      <c r="B20" s="162" t="s">
        <v>517</v>
      </c>
      <c r="C20" s="163"/>
      <c r="D20" s="164"/>
      <c r="E20" s="164"/>
      <c r="F20" s="164"/>
      <c r="G20" s="164"/>
    </row>
    <row r="21" spans="2:7" x14ac:dyDescent="0.2">
      <c r="B21" s="162" t="s">
        <v>518</v>
      </c>
      <c r="C21" s="163"/>
      <c r="D21" s="164"/>
      <c r="E21" s="164"/>
      <c r="F21" s="164"/>
      <c r="G21" s="164"/>
    </row>
    <row r="22" spans="2:7" x14ac:dyDescent="0.2">
      <c r="B22" s="162" t="s">
        <v>519</v>
      </c>
      <c r="C22" s="163"/>
      <c r="D22" s="164"/>
      <c r="E22" s="164"/>
      <c r="F22" s="164"/>
      <c r="G22" s="164"/>
    </row>
    <row r="23" spans="2:7" x14ac:dyDescent="0.2">
      <c r="B23" s="162" t="s">
        <v>520</v>
      </c>
      <c r="C23" s="163"/>
      <c r="D23" s="164"/>
      <c r="E23" s="164"/>
      <c r="F23" s="164"/>
      <c r="G23" s="164"/>
    </row>
    <row r="24" spans="2:7" x14ac:dyDescent="0.2">
      <c r="B24" s="162" t="s">
        <v>521</v>
      </c>
      <c r="C24" s="163"/>
      <c r="D24" s="164"/>
      <c r="E24" s="164"/>
      <c r="F24" s="164"/>
      <c r="G24" s="164"/>
    </row>
    <row r="25" spans="2:7" x14ac:dyDescent="0.2">
      <c r="B25" s="162"/>
      <c r="C25" s="163"/>
      <c r="D25" s="164"/>
      <c r="E25" s="164"/>
      <c r="F25" s="164"/>
      <c r="G25" s="164"/>
    </row>
    <row r="26" spans="2:7" x14ac:dyDescent="0.2">
      <c r="B26" s="166" t="s">
        <v>522</v>
      </c>
      <c r="C26" s="163"/>
      <c r="D26" s="164"/>
      <c r="E26" s="164"/>
      <c r="F26" s="164"/>
      <c r="G26" s="164"/>
    </row>
    <row r="27" spans="2:7" x14ac:dyDescent="0.2">
      <c r="B27" s="162" t="s">
        <v>523</v>
      </c>
      <c r="C27" s="163"/>
      <c r="D27" s="164"/>
      <c r="E27" s="164"/>
      <c r="F27" s="164"/>
      <c r="G27" s="164"/>
    </row>
    <row r="28" spans="2:7" x14ac:dyDescent="0.2">
      <c r="B28" s="162"/>
      <c r="C28" s="163"/>
      <c r="D28" s="164"/>
      <c r="E28" s="164"/>
      <c r="F28" s="164"/>
      <c r="G28" s="164"/>
    </row>
    <row r="29" spans="2:7" x14ac:dyDescent="0.2">
      <c r="B29" s="166" t="s">
        <v>524</v>
      </c>
      <c r="C29" s="163"/>
      <c r="D29" s="164"/>
      <c r="E29" s="164"/>
      <c r="F29" s="164"/>
      <c r="G29" s="164"/>
    </row>
    <row r="30" spans="2:7" x14ac:dyDescent="0.2">
      <c r="B30" s="162" t="s">
        <v>509</v>
      </c>
      <c r="C30" s="163"/>
      <c r="D30" s="164"/>
      <c r="E30" s="164"/>
      <c r="F30" s="164"/>
      <c r="G30" s="164"/>
    </row>
    <row r="31" spans="2:7" x14ac:dyDescent="0.2">
      <c r="B31" s="162" t="s">
        <v>513</v>
      </c>
      <c r="C31" s="163"/>
      <c r="D31" s="164"/>
      <c r="E31" s="164"/>
      <c r="F31" s="164"/>
      <c r="G31" s="164"/>
    </row>
    <row r="32" spans="2:7" x14ac:dyDescent="0.2">
      <c r="B32" s="162" t="s">
        <v>525</v>
      </c>
      <c r="C32" s="163"/>
      <c r="D32" s="164"/>
      <c r="E32" s="164"/>
      <c r="F32" s="164"/>
      <c r="G32" s="164"/>
    </row>
    <row r="33" spans="2:7" x14ac:dyDescent="0.2">
      <c r="B33" s="162"/>
      <c r="C33" s="163"/>
      <c r="D33" s="164"/>
      <c r="E33" s="164"/>
      <c r="F33" s="164"/>
      <c r="G33" s="164"/>
    </row>
    <row r="34" spans="2:7" x14ac:dyDescent="0.2">
      <c r="B34" s="166" t="s">
        <v>526</v>
      </c>
      <c r="C34" s="163"/>
      <c r="D34" s="164"/>
      <c r="E34" s="164"/>
      <c r="F34" s="164"/>
      <c r="G34" s="164"/>
    </row>
    <row r="35" spans="2:7" x14ac:dyDescent="0.2">
      <c r="B35" s="162" t="s">
        <v>527</v>
      </c>
      <c r="C35" s="163"/>
      <c r="D35" s="164"/>
      <c r="E35" s="164"/>
      <c r="F35" s="164"/>
      <c r="G35" s="164"/>
    </row>
    <row r="36" spans="2:7" x14ac:dyDescent="0.2">
      <c r="B36" s="162" t="s">
        <v>528</v>
      </c>
      <c r="C36" s="163"/>
      <c r="D36" s="164"/>
      <c r="E36" s="164"/>
      <c r="F36" s="164"/>
      <c r="G36" s="164"/>
    </row>
    <row r="37" spans="2:7" x14ac:dyDescent="0.2">
      <c r="B37" s="162" t="s">
        <v>529</v>
      </c>
      <c r="C37" s="163"/>
      <c r="D37" s="164"/>
      <c r="E37" s="164"/>
      <c r="F37" s="164"/>
      <c r="G37" s="164"/>
    </row>
    <row r="38" spans="2:7" x14ac:dyDescent="0.2">
      <c r="B38" s="167"/>
      <c r="C38" s="163"/>
      <c r="D38" s="164"/>
      <c r="E38" s="164"/>
      <c r="F38" s="164"/>
      <c r="G38" s="164"/>
    </row>
    <row r="39" spans="2:7" x14ac:dyDescent="0.2">
      <c r="B39" s="158" t="s">
        <v>530</v>
      </c>
      <c r="C39" s="163"/>
      <c r="D39" s="164"/>
      <c r="E39" s="164"/>
      <c r="F39" s="164"/>
      <c r="G39" s="164"/>
    </row>
    <row r="40" spans="2:7" x14ac:dyDescent="0.2">
      <c r="B40" s="167"/>
      <c r="C40" s="163"/>
      <c r="D40" s="164"/>
      <c r="E40" s="164"/>
      <c r="F40" s="164"/>
      <c r="G40" s="164"/>
    </row>
    <row r="41" spans="2:7" x14ac:dyDescent="0.2">
      <c r="B41" s="158" t="s">
        <v>531</v>
      </c>
      <c r="C41" s="163"/>
      <c r="D41" s="164"/>
      <c r="E41" s="164"/>
      <c r="F41" s="164"/>
      <c r="G41" s="164"/>
    </row>
    <row r="42" spans="2:7" x14ac:dyDescent="0.2">
      <c r="B42" s="162" t="s">
        <v>532</v>
      </c>
      <c r="C42" s="163"/>
      <c r="D42" s="164"/>
      <c r="E42" s="164"/>
      <c r="F42" s="164"/>
      <c r="G42" s="164"/>
    </row>
    <row r="43" spans="2:7" x14ac:dyDescent="0.2">
      <c r="B43" s="162" t="s">
        <v>533</v>
      </c>
      <c r="C43" s="163"/>
      <c r="D43" s="164"/>
      <c r="E43" s="164"/>
      <c r="F43" s="164"/>
      <c r="G43" s="164"/>
    </row>
    <row r="44" spans="2:7" x14ac:dyDescent="0.2">
      <c r="B44" s="162" t="s">
        <v>534</v>
      </c>
      <c r="C44" s="163"/>
      <c r="D44" s="164"/>
      <c r="E44" s="164"/>
      <c r="F44" s="164"/>
      <c r="G44" s="164"/>
    </row>
    <row r="45" spans="2:7" x14ac:dyDescent="0.2">
      <c r="B45" s="167"/>
      <c r="C45" s="163"/>
      <c r="D45" s="164"/>
      <c r="E45" s="164"/>
      <c r="F45" s="164"/>
      <c r="G45" s="164"/>
    </row>
    <row r="46" spans="2:7" ht="25.5" x14ac:dyDescent="0.2">
      <c r="B46" s="168" t="s">
        <v>535</v>
      </c>
      <c r="C46" s="163"/>
      <c r="D46" s="164"/>
      <c r="E46" s="164"/>
      <c r="F46" s="164"/>
      <c r="G46" s="164"/>
    </row>
    <row r="47" spans="2:7" x14ac:dyDescent="0.2">
      <c r="B47" s="162" t="s">
        <v>533</v>
      </c>
      <c r="C47" s="163"/>
      <c r="D47" s="164"/>
      <c r="E47" s="164"/>
      <c r="F47" s="164"/>
      <c r="G47" s="164"/>
    </row>
    <row r="48" spans="2:7" x14ac:dyDescent="0.2">
      <c r="B48" s="162" t="s">
        <v>534</v>
      </c>
      <c r="C48" s="163"/>
      <c r="D48" s="164"/>
      <c r="E48" s="164"/>
      <c r="F48" s="164"/>
      <c r="G48" s="164"/>
    </row>
    <row r="49" spans="2:7" x14ac:dyDescent="0.2">
      <c r="B49" s="167"/>
      <c r="C49" s="163"/>
      <c r="D49" s="164"/>
      <c r="E49" s="164"/>
      <c r="F49" s="164"/>
      <c r="G49" s="164"/>
    </row>
    <row r="50" spans="2:7" x14ac:dyDescent="0.2">
      <c r="B50" s="158" t="s">
        <v>536</v>
      </c>
      <c r="C50" s="163"/>
      <c r="D50" s="164"/>
      <c r="E50" s="164"/>
      <c r="F50" s="164"/>
      <c r="G50" s="164"/>
    </row>
    <row r="51" spans="2:7" x14ac:dyDescent="0.2">
      <c r="B51" s="162" t="s">
        <v>533</v>
      </c>
      <c r="C51" s="163"/>
      <c r="D51" s="164"/>
      <c r="E51" s="164"/>
      <c r="F51" s="164"/>
      <c r="G51" s="164"/>
    </row>
    <row r="52" spans="2:7" x14ac:dyDescent="0.2">
      <c r="B52" s="162" t="s">
        <v>534</v>
      </c>
      <c r="C52" s="163"/>
      <c r="D52" s="164"/>
      <c r="E52" s="164"/>
      <c r="F52" s="164"/>
      <c r="G52" s="164"/>
    </row>
    <row r="53" spans="2:7" x14ac:dyDescent="0.2">
      <c r="B53" s="162" t="s">
        <v>537</v>
      </c>
      <c r="C53" s="163"/>
      <c r="D53" s="164"/>
      <c r="E53" s="164"/>
      <c r="F53" s="164"/>
      <c r="G53" s="164"/>
    </row>
    <row r="54" spans="2:7" x14ac:dyDescent="0.2">
      <c r="B54" s="167"/>
      <c r="C54" s="163"/>
      <c r="D54" s="164"/>
      <c r="E54" s="164"/>
      <c r="F54" s="164"/>
      <c r="G54" s="164"/>
    </row>
    <row r="55" spans="2:7" x14ac:dyDescent="0.2">
      <c r="B55" s="158" t="s">
        <v>538</v>
      </c>
      <c r="C55" s="163"/>
      <c r="D55" s="164"/>
      <c r="E55" s="164"/>
      <c r="F55" s="164"/>
      <c r="G55" s="164"/>
    </row>
    <row r="56" spans="2:7" x14ac:dyDescent="0.2">
      <c r="B56" s="162" t="s">
        <v>533</v>
      </c>
      <c r="C56" s="163"/>
      <c r="D56" s="164"/>
      <c r="E56" s="164"/>
      <c r="F56" s="164"/>
      <c r="G56" s="164"/>
    </row>
    <row r="57" spans="2:7" x14ac:dyDescent="0.2">
      <c r="B57" s="162" t="s">
        <v>534</v>
      </c>
      <c r="C57" s="163"/>
      <c r="D57" s="164"/>
      <c r="E57" s="164"/>
      <c r="F57" s="164"/>
      <c r="G57" s="164"/>
    </row>
    <row r="58" spans="2:7" x14ac:dyDescent="0.2">
      <c r="B58" s="167"/>
      <c r="C58" s="163"/>
      <c r="D58" s="164"/>
      <c r="E58" s="164"/>
      <c r="F58" s="164"/>
      <c r="G58" s="164"/>
    </row>
    <row r="59" spans="2:7" x14ac:dyDescent="0.2">
      <c r="B59" s="158" t="s">
        <v>539</v>
      </c>
      <c r="C59" s="163"/>
      <c r="D59" s="164"/>
      <c r="E59" s="164"/>
      <c r="F59" s="164"/>
      <c r="G59" s="164"/>
    </row>
    <row r="60" spans="2:7" x14ac:dyDescent="0.2">
      <c r="B60" s="162" t="s">
        <v>540</v>
      </c>
      <c r="C60" s="163"/>
      <c r="D60" s="164"/>
      <c r="E60" s="164"/>
      <c r="F60" s="164"/>
      <c r="G60" s="164"/>
    </row>
    <row r="61" spans="2:7" x14ac:dyDescent="0.2">
      <c r="B61" s="162" t="s">
        <v>541</v>
      </c>
      <c r="C61" s="163"/>
      <c r="D61" s="164"/>
      <c r="E61" s="164"/>
      <c r="F61" s="164"/>
      <c r="G61" s="164"/>
    </row>
    <row r="62" spans="2:7" x14ac:dyDescent="0.2">
      <c r="B62" s="167"/>
      <c r="C62" s="163"/>
      <c r="D62" s="164"/>
      <c r="E62" s="164"/>
      <c r="F62" s="164"/>
      <c r="G62" s="164"/>
    </row>
    <row r="63" spans="2:7" x14ac:dyDescent="0.2">
      <c r="B63" s="158" t="s">
        <v>542</v>
      </c>
      <c r="C63" s="163"/>
      <c r="D63" s="164"/>
      <c r="E63" s="164"/>
      <c r="F63" s="164"/>
      <c r="G63" s="164"/>
    </row>
    <row r="64" spans="2:7" x14ac:dyDescent="0.2">
      <c r="B64" s="162" t="s">
        <v>543</v>
      </c>
      <c r="C64" s="163"/>
      <c r="D64" s="164"/>
      <c r="E64" s="164"/>
      <c r="F64" s="164"/>
      <c r="G64" s="164"/>
    </row>
    <row r="65" spans="2:7" x14ac:dyDescent="0.2">
      <c r="B65" s="169" t="s">
        <v>544</v>
      </c>
      <c r="C65" s="163"/>
      <c r="D65" s="163"/>
      <c r="E65" s="163"/>
      <c r="F65" s="163"/>
      <c r="G65" s="163"/>
    </row>
    <row r="66" spans="2:7" ht="13.5" thickBot="1" x14ac:dyDescent="0.25">
      <c r="B66" s="170"/>
      <c r="C66" s="170"/>
      <c r="D66" s="170"/>
      <c r="E66" s="170"/>
      <c r="F66" s="170"/>
      <c r="G66" s="170"/>
    </row>
  </sheetData>
  <mergeCells count="2">
    <mergeCell ref="B1:G1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zoomScale="60" zoomScaleNormal="100" workbookViewId="0">
      <selection activeCell="G18" sqref="G18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256" width="11.42578125" style="20"/>
    <col min="257" max="257" width="5" style="20" customWidth="1"/>
    <col min="258" max="258" width="43" style="20" customWidth="1"/>
    <col min="259" max="259" width="12.85546875" style="20" customWidth="1"/>
    <col min="260" max="260" width="13.28515625" style="20" customWidth="1"/>
    <col min="261" max="261" width="15" style="20" customWidth="1"/>
    <col min="262" max="262" width="16.5703125" style="20" customWidth="1"/>
    <col min="263" max="263" width="13.42578125" style="20" customWidth="1"/>
    <col min="264" max="264" width="14" style="20" customWidth="1"/>
    <col min="265" max="265" width="15" style="20" customWidth="1"/>
    <col min="266" max="512" width="11.42578125" style="20"/>
    <col min="513" max="513" width="5" style="20" customWidth="1"/>
    <col min="514" max="514" width="43" style="20" customWidth="1"/>
    <col min="515" max="515" width="12.85546875" style="20" customWidth="1"/>
    <col min="516" max="516" width="13.28515625" style="20" customWidth="1"/>
    <col min="517" max="517" width="15" style="20" customWidth="1"/>
    <col min="518" max="518" width="16.5703125" style="20" customWidth="1"/>
    <col min="519" max="519" width="13.42578125" style="20" customWidth="1"/>
    <col min="520" max="520" width="14" style="20" customWidth="1"/>
    <col min="521" max="521" width="15" style="20" customWidth="1"/>
    <col min="522" max="768" width="11.42578125" style="20"/>
    <col min="769" max="769" width="5" style="20" customWidth="1"/>
    <col min="770" max="770" width="43" style="20" customWidth="1"/>
    <col min="771" max="771" width="12.85546875" style="20" customWidth="1"/>
    <col min="772" max="772" width="13.28515625" style="20" customWidth="1"/>
    <col min="773" max="773" width="15" style="20" customWidth="1"/>
    <col min="774" max="774" width="16.5703125" style="20" customWidth="1"/>
    <col min="775" max="775" width="13.42578125" style="20" customWidth="1"/>
    <col min="776" max="776" width="14" style="20" customWidth="1"/>
    <col min="777" max="777" width="15" style="20" customWidth="1"/>
    <col min="778" max="1024" width="11.42578125" style="20"/>
    <col min="1025" max="1025" width="5" style="20" customWidth="1"/>
    <col min="1026" max="1026" width="43" style="20" customWidth="1"/>
    <col min="1027" max="1027" width="12.85546875" style="20" customWidth="1"/>
    <col min="1028" max="1028" width="13.28515625" style="20" customWidth="1"/>
    <col min="1029" max="1029" width="15" style="20" customWidth="1"/>
    <col min="1030" max="1030" width="16.5703125" style="20" customWidth="1"/>
    <col min="1031" max="1031" width="13.42578125" style="20" customWidth="1"/>
    <col min="1032" max="1032" width="14" style="20" customWidth="1"/>
    <col min="1033" max="1033" width="15" style="20" customWidth="1"/>
    <col min="1034" max="1280" width="11.42578125" style="20"/>
    <col min="1281" max="1281" width="5" style="20" customWidth="1"/>
    <col min="1282" max="1282" width="43" style="20" customWidth="1"/>
    <col min="1283" max="1283" width="12.85546875" style="20" customWidth="1"/>
    <col min="1284" max="1284" width="13.28515625" style="20" customWidth="1"/>
    <col min="1285" max="1285" width="15" style="20" customWidth="1"/>
    <col min="1286" max="1286" width="16.5703125" style="20" customWidth="1"/>
    <col min="1287" max="1287" width="13.42578125" style="20" customWidth="1"/>
    <col min="1288" max="1288" width="14" style="20" customWidth="1"/>
    <col min="1289" max="1289" width="15" style="20" customWidth="1"/>
    <col min="1290" max="1536" width="11.42578125" style="20"/>
    <col min="1537" max="1537" width="5" style="20" customWidth="1"/>
    <col min="1538" max="1538" width="43" style="20" customWidth="1"/>
    <col min="1539" max="1539" width="12.85546875" style="20" customWidth="1"/>
    <col min="1540" max="1540" width="13.28515625" style="20" customWidth="1"/>
    <col min="1541" max="1541" width="15" style="20" customWidth="1"/>
    <col min="1542" max="1542" width="16.5703125" style="20" customWidth="1"/>
    <col min="1543" max="1543" width="13.42578125" style="20" customWidth="1"/>
    <col min="1544" max="1544" width="14" style="20" customWidth="1"/>
    <col min="1545" max="1545" width="15" style="20" customWidth="1"/>
    <col min="1546" max="1792" width="11.42578125" style="20"/>
    <col min="1793" max="1793" width="5" style="20" customWidth="1"/>
    <col min="1794" max="1794" width="43" style="20" customWidth="1"/>
    <col min="1795" max="1795" width="12.85546875" style="20" customWidth="1"/>
    <col min="1796" max="1796" width="13.28515625" style="20" customWidth="1"/>
    <col min="1797" max="1797" width="15" style="20" customWidth="1"/>
    <col min="1798" max="1798" width="16.5703125" style="20" customWidth="1"/>
    <col min="1799" max="1799" width="13.42578125" style="20" customWidth="1"/>
    <col min="1800" max="1800" width="14" style="20" customWidth="1"/>
    <col min="1801" max="1801" width="15" style="20" customWidth="1"/>
    <col min="1802" max="2048" width="11.42578125" style="20"/>
    <col min="2049" max="2049" width="5" style="20" customWidth="1"/>
    <col min="2050" max="2050" width="43" style="20" customWidth="1"/>
    <col min="2051" max="2051" width="12.85546875" style="20" customWidth="1"/>
    <col min="2052" max="2052" width="13.28515625" style="20" customWidth="1"/>
    <col min="2053" max="2053" width="15" style="20" customWidth="1"/>
    <col min="2054" max="2054" width="16.5703125" style="20" customWidth="1"/>
    <col min="2055" max="2055" width="13.42578125" style="20" customWidth="1"/>
    <col min="2056" max="2056" width="14" style="20" customWidth="1"/>
    <col min="2057" max="2057" width="15" style="20" customWidth="1"/>
    <col min="2058" max="2304" width="11.42578125" style="20"/>
    <col min="2305" max="2305" width="5" style="20" customWidth="1"/>
    <col min="2306" max="2306" width="43" style="20" customWidth="1"/>
    <col min="2307" max="2307" width="12.85546875" style="20" customWidth="1"/>
    <col min="2308" max="2308" width="13.28515625" style="20" customWidth="1"/>
    <col min="2309" max="2309" width="15" style="20" customWidth="1"/>
    <col min="2310" max="2310" width="16.5703125" style="20" customWidth="1"/>
    <col min="2311" max="2311" width="13.42578125" style="20" customWidth="1"/>
    <col min="2312" max="2312" width="14" style="20" customWidth="1"/>
    <col min="2313" max="2313" width="15" style="20" customWidth="1"/>
    <col min="2314" max="2560" width="11.42578125" style="20"/>
    <col min="2561" max="2561" width="5" style="20" customWidth="1"/>
    <col min="2562" max="2562" width="43" style="20" customWidth="1"/>
    <col min="2563" max="2563" width="12.85546875" style="20" customWidth="1"/>
    <col min="2564" max="2564" width="13.28515625" style="20" customWidth="1"/>
    <col min="2565" max="2565" width="15" style="20" customWidth="1"/>
    <col min="2566" max="2566" width="16.5703125" style="20" customWidth="1"/>
    <col min="2567" max="2567" width="13.42578125" style="20" customWidth="1"/>
    <col min="2568" max="2568" width="14" style="20" customWidth="1"/>
    <col min="2569" max="2569" width="15" style="20" customWidth="1"/>
    <col min="2570" max="2816" width="11.42578125" style="20"/>
    <col min="2817" max="2817" width="5" style="20" customWidth="1"/>
    <col min="2818" max="2818" width="43" style="20" customWidth="1"/>
    <col min="2819" max="2819" width="12.85546875" style="20" customWidth="1"/>
    <col min="2820" max="2820" width="13.28515625" style="20" customWidth="1"/>
    <col min="2821" max="2821" width="15" style="20" customWidth="1"/>
    <col min="2822" max="2822" width="16.5703125" style="20" customWidth="1"/>
    <col min="2823" max="2823" width="13.42578125" style="20" customWidth="1"/>
    <col min="2824" max="2824" width="14" style="20" customWidth="1"/>
    <col min="2825" max="2825" width="15" style="20" customWidth="1"/>
    <col min="2826" max="3072" width="11.42578125" style="20"/>
    <col min="3073" max="3073" width="5" style="20" customWidth="1"/>
    <col min="3074" max="3074" width="43" style="20" customWidth="1"/>
    <col min="3075" max="3075" width="12.85546875" style="20" customWidth="1"/>
    <col min="3076" max="3076" width="13.28515625" style="20" customWidth="1"/>
    <col min="3077" max="3077" width="15" style="20" customWidth="1"/>
    <col min="3078" max="3078" width="16.5703125" style="20" customWidth="1"/>
    <col min="3079" max="3079" width="13.42578125" style="20" customWidth="1"/>
    <col min="3080" max="3080" width="14" style="20" customWidth="1"/>
    <col min="3081" max="3081" width="15" style="20" customWidth="1"/>
    <col min="3082" max="3328" width="11.42578125" style="20"/>
    <col min="3329" max="3329" width="5" style="20" customWidth="1"/>
    <col min="3330" max="3330" width="43" style="20" customWidth="1"/>
    <col min="3331" max="3331" width="12.85546875" style="20" customWidth="1"/>
    <col min="3332" max="3332" width="13.28515625" style="20" customWidth="1"/>
    <col min="3333" max="3333" width="15" style="20" customWidth="1"/>
    <col min="3334" max="3334" width="16.5703125" style="20" customWidth="1"/>
    <col min="3335" max="3335" width="13.42578125" style="20" customWidth="1"/>
    <col min="3336" max="3336" width="14" style="20" customWidth="1"/>
    <col min="3337" max="3337" width="15" style="20" customWidth="1"/>
    <col min="3338" max="3584" width="11.42578125" style="20"/>
    <col min="3585" max="3585" width="5" style="20" customWidth="1"/>
    <col min="3586" max="3586" width="43" style="20" customWidth="1"/>
    <col min="3587" max="3587" width="12.85546875" style="20" customWidth="1"/>
    <col min="3588" max="3588" width="13.28515625" style="20" customWidth="1"/>
    <col min="3589" max="3589" width="15" style="20" customWidth="1"/>
    <col min="3590" max="3590" width="16.5703125" style="20" customWidth="1"/>
    <col min="3591" max="3591" width="13.42578125" style="20" customWidth="1"/>
    <col min="3592" max="3592" width="14" style="20" customWidth="1"/>
    <col min="3593" max="3593" width="15" style="20" customWidth="1"/>
    <col min="3594" max="3840" width="11.42578125" style="20"/>
    <col min="3841" max="3841" width="5" style="20" customWidth="1"/>
    <col min="3842" max="3842" width="43" style="20" customWidth="1"/>
    <col min="3843" max="3843" width="12.85546875" style="20" customWidth="1"/>
    <col min="3844" max="3844" width="13.28515625" style="20" customWidth="1"/>
    <col min="3845" max="3845" width="15" style="20" customWidth="1"/>
    <col min="3846" max="3846" width="16.5703125" style="20" customWidth="1"/>
    <col min="3847" max="3847" width="13.42578125" style="20" customWidth="1"/>
    <col min="3848" max="3848" width="14" style="20" customWidth="1"/>
    <col min="3849" max="3849" width="15" style="20" customWidth="1"/>
    <col min="3850" max="4096" width="11.42578125" style="20"/>
    <col min="4097" max="4097" width="5" style="20" customWidth="1"/>
    <col min="4098" max="4098" width="43" style="20" customWidth="1"/>
    <col min="4099" max="4099" width="12.85546875" style="20" customWidth="1"/>
    <col min="4100" max="4100" width="13.28515625" style="20" customWidth="1"/>
    <col min="4101" max="4101" width="15" style="20" customWidth="1"/>
    <col min="4102" max="4102" width="16.5703125" style="20" customWidth="1"/>
    <col min="4103" max="4103" width="13.42578125" style="20" customWidth="1"/>
    <col min="4104" max="4104" width="14" style="20" customWidth="1"/>
    <col min="4105" max="4105" width="15" style="20" customWidth="1"/>
    <col min="4106" max="4352" width="11.42578125" style="20"/>
    <col min="4353" max="4353" width="5" style="20" customWidth="1"/>
    <col min="4354" max="4354" width="43" style="20" customWidth="1"/>
    <col min="4355" max="4355" width="12.85546875" style="20" customWidth="1"/>
    <col min="4356" max="4356" width="13.28515625" style="20" customWidth="1"/>
    <col min="4357" max="4357" width="15" style="20" customWidth="1"/>
    <col min="4358" max="4358" width="16.5703125" style="20" customWidth="1"/>
    <col min="4359" max="4359" width="13.42578125" style="20" customWidth="1"/>
    <col min="4360" max="4360" width="14" style="20" customWidth="1"/>
    <col min="4361" max="4361" width="15" style="20" customWidth="1"/>
    <col min="4362" max="4608" width="11.42578125" style="20"/>
    <col min="4609" max="4609" width="5" style="20" customWidth="1"/>
    <col min="4610" max="4610" width="43" style="20" customWidth="1"/>
    <col min="4611" max="4611" width="12.85546875" style="20" customWidth="1"/>
    <col min="4612" max="4612" width="13.28515625" style="20" customWidth="1"/>
    <col min="4613" max="4613" width="15" style="20" customWidth="1"/>
    <col min="4614" max="4614" width="16.5703125" style="20" customWidth="1"/>
    <col min="4615" max="4615" width="13.42578125" style="20" customWidth="1"/>
    <col min="4616" max="4616" width="14" style="20" customWidth="1"/>
    <col min="4617" max="4617" width="15" style="20" customWidth="1"/>
    <col min="4618" max="4864" width="11.42578125" style="20"/>
    <col min="4865" max="4865" width="5" style="20" customWidth="1"/>
    <col min="4866" max="4866" width="43" style="20" customWidth="1"/>
    <col min="4867" max="4867" width="12.85546875" style="20" customWidth="1"/>
    <col min="4868" max="4868" width="13.28515625" style="20" customWidth="1"/>
    <col min="4869" max="4869" width="15" style="20" customWidth="1"/>
    <col min="4870" max="4870" width="16.5703125" style="20" customWidth="1"/>
    <col min="4871" max="4871" width="13.42578125" style="20" customWidth="1"/>
    <col min="4872" max="4872" width="14" style="20" customWidth="1"/>
    <col min="4873" max="4873" width="15" style="20" customWidth="1"/>
    <col min="4874" max="5120" width="11.42578125" style="20"/>
    <col min="5121" max="5121" width="5" style="20" customWidth="1"/>
    <col min="5122" max="5122" width="43" style="20" customWidth="1"/>
    <col min="5123" max="5123" width="12.85546875" style="20" customWidth="1"/>
    <col min="5124" max="5124" width="13.28515625" style="20" customWidth="1"/>
    <col min="5125" max="5125" width="15" style="20" customWidth="1"/>
    <col min="5126" max="5126" width="16.5703125" style="20" customWidth="1"/>
    <col min="5127" max="5127" width="13.42578125" style="20" customWidth="1"/>
    <col min="5128" max="5128" width="14" style="20" customWidth="1"/>
    <col min="5129" max="5129" width="15" style="20" customWidth="1"/>
    <col min="5130" max="5376" width="11.42578125" style="20"/>
    <col min="5377" max="5377" width="5" style="20" customWidth="1"/>
    <col min="5378" max="5378" width="43" style="20" customWidth="1"/>
    <col min="5379" max="5379" width="12.85546875" style="20" customWidth="1"/>
    <col min="5380" max="5380" width="13.28515625" style="20" customWidth="1"/>
    <col min="5381" max="5381" width="15" style="20" customWidth="1"/>
    <col min="5382" max="5382" width="16.5703125" style="20" customWidth="1"/>
    <col min="5383" max="5383" width="13.42578125" style="20" customWidth="1"/>
    <col min="5384" max="5384" width="14" style="20" customWidth="1"/>
    <col min="5385" max="5385" width="15" style="20" customWidth="1"/>
    <col min="5386" max="5632" width="11.42578125" style="20"/>
    <col min="5633" max="5633" width="5" style="20" customWidth="1"/>
    <col min="5634" max="5634" width="43" style="20" customWidth="1"/>
    <col min="5635" max="5635" width="12.85546875" style="20" customWidth="1"/>
    <col min="5636" max="5636" width="13.28515625" style="20" customWidth="1"/>
    <col min="5637" max="5637" width="15" style="20" customWidth="1"/>
    <col min="5638" max="5638" width="16.5703125" style="20" customWidth="1"/>
    <col min="5639" max="5639" width="13.42578125" style="20" customWidth="1"/>
    <col min="5640" max="5640" width="14" style="20" customWidth="1"/>
    <col min="5641" max="5641" width="15" style="20" customWidth="1"/>
    <col min="5642" max="5888" width="11.42578125" style="20"/>
    <col min="5889" max="5889" width="5" style="20" customWidth="1"/>
    <col min="5890" max="5890" width="43" style="20" customWidth="1"/>
    <col min="5891" max="5891" width="12.85546875" style="20" customWidth="1"/>
    <col min="5892" max="5892" width="13.28515625" style="20" customWidth="1"/>
    <col min="5893" max="5893" width="15" style="20" customWidth="1"/>
    <col min="5894" max="5894" width="16.5703125" style="20" customWidth="1"/>
    <col min="5895" max="5895" width="13.42578125" style="20" customWidth="1"/>
    <col min="5896" max="5896" width="14" style="20" customWidth="1"/>
    <col min="5897" max="5897" width="15" style="20" customWidth="1"/>
    <col min="5898" max="6144" width="11.42578125" style="20"/>
    <col min="6145" max="6145" width="5" style="20" customWidth="1"/>
    <col min="6146" max="6146" width="43" style="20" customWidth="1"/>
    <col min="6147" max="6147" width="12.85546875" style="20" customWidth="1"/>
    <col min="6148" max="6148" width="13.28515625" style="20" customWidth="1"/>
    <col min="6149" max="6149" width="15" style="20" customWidth="1"/>
    <col min="6150" max="6150" width="16.5703125" style="20" customWidth="1"/>
    <col min="6151" max="6151" width="13.42578125" style="20" customWidth="1"/>
    <col min="6152" max="6152" width="14" style="20" customWidth="1"/>
    <col min="6153" max="6153" width="15" style="20" customWidth="1"/>
    <col min="6154" max="6400" width="11.42578125" style="20"/>
    <col min="6401" max="6401" width="5" style="20" customWidth="1"/>
    <col min="6402" max="6402" width="43" style="20" customWidth="1"/>
    <col min="6403" max="6403" width="12.85546875" style="20" customWidth="1"/>
    <col min="6404" max="6404" width="13.28515625" style="20" customWidth="1"/>
    <col min="6405" max="6405" width="15" style="20" customWidth="1"/>
    <col min="6406" max="6406" width="16.5703125" style="20" customWidth="1"/>
    <col min="6407" max="6407" width="13.42578125" style="20" customWidth="1"/>
    <col min="6408" max="6408" width="14" style="20" customWidth="1"/>
    <col min="6409" max="6409" width="15" style="20" customWidth="1"/>
    <col min="6410" max="6656" width="11.42578125" style="20"/>
    <col min="6657" max="6657" width="5" style="20" customWidth="1"/>
    <col min="6658" max="6658" width="43" style="20" customWidth="1"/>
    <col min="6659" max="6659" width="12.85546875" style="20" customWidth="1"/>
    <col min="6660" max="6660" width="13.28515625" style="20" customWidth="1"/>
    <col min="6661" max="6661" width="15" style="20" customWidth="1"/>
    <col min="6662" max="6662" width="16.5703125" style="20" customWidth="1"/>
    <col min="6663" max="6663" width="13.42578125" style="20" customWidth="1"/>
    <col min="6664" max="6664" width="14" style="20" customWidth="1"/>
    <col min="6665" max="6665" width="15" style="20" customWidth="1"/>
    <col min="6666" max="6912" width="11.42578125" style="20"/>
    <col min="6913" max="6913" width="5" style="20" customWidth="1"/>
    <col min="6914" max="6914" width="43" style="20" customWidth="1"/>
    <col min="6915" max="6915" width="12.85546875" style="20" customWidth="1"/>
    <col min="6916" max="6916" width="13.28515625" style="20" customWidth="1"/>
    <col min="6917" max="6917" width="15" style="20" customWidth="1"/>
    <col min="6918" max="6918" width="16.5703125" style="20" customWidth="1"/>
    <col min="6919" max="6919" width="13.42578125" style="20" customWidth="1"/>
    <col min="6920" max="6920" width="14" style="20" customWidth="1"/>
    <col min="6921" max="6921" width="15" style="20" customWidth="1"/>
    <col min="6922" max="7168" width="11.42578125" style="20"/>
    <col min="7169" max="7169" width="5" style="20" customWidth="1"/>
    <col min="7170" max="7170" width="43" style="20" customWidth="1"/>
    <col min="7171" max="7171" width="12.85546875" style="20" customWidth="1"/>
    <col min="7172" max="7172" width="13.28515625" style="20" customWidth="1"/>
    <col min="7173" max="7173" width="15" style="20" customWidth="1"/>
    <col min="7174" max="7174" width="16.5703125" style="20" customWidth="1"/>
    <col min="7175" max="7175" width="13.42578125" style="20" customWidth="1"/>
    <col min="7176" max="7176" width="14" style="20" customWidth="1"/>
    <col min="7177" max="7177" width="15" style="20" customWidth="1"/>
    <col min="7178" max="7424" width="11.42578125" style="20"/>
    <col min="7425" max="7425" width="5" style="20" customWidth="1"/>
    <col min="7426" max="7426" width="43" style="20" customWidth="1"/>
    <col min="7427" max="7427" width="12.85546875" style="20" customWidth="1"/>
    <col min="7428" max="7428" width="13.28515625" style="20" customWidth="1"/>
    <col min="7429" max="7429" width="15" style="20" customWidth="1"/>
    <col min="7430" max="7430" width="16.5703125" style="20" customWidth="1"/>
    <col min="7431" max="7431" width="13.42578125" style="20" customWidth="1"/>
    <col min="7432" max="7432" width="14" style="20" customWidth="1"/>
    <col min="7433" max="7433" width="15" style="20" customWidth="1"/>
    <col min="7434" max="7680" width="11.42578125" style="20"/>
    <col min="7681" max="7681" width="5" style="20" customWidth="1"/>
    <col min="7682" max="7682" width="43" style="20" customWidth="1"/>
    <col min="7683" max="7683" width="12.85546875" style="20" customWidth="1"/>
    <col min="7684" max="7684" width="13.28515625" style="20" customWidth="1"/>
    <col min="7685" max="7685" width="15" style="20" customWidth="1"/>
    <col min="7686" max="7686" width="16.5703125" style="20" customWidth="1"/>
    <col min="7687" max="7687" width="13.42578125" style="20" customWidth="1"/>
    <col min="7688" max="7688" width="14" style="20" customWidth="1"/>
    <col min="7689" max="7689" width="15" style="20" customWidth="1"/>
    <col min="7690" max="7936" width="11.42578125" style="20"/>
    <col min="7937" max="7937" width="5" style="20" customWidth="1"/>
    <col min="7938" max="7938" width="43" style="20" customWidth="1"/>
    <col min="7939" max="7939" width="12.85546875" style="20" customWidth="1"/>
    <col min="7940" max="7940" width="13.28515625" style="20" customWidth="1"/>
    <col min="7941" max="7941" width="15" style="20" customWidth="1"/>
    <col min="7942" max="7942" width="16.5703125" style="20" customWidth="1"/>
    <col min="7943" max="7943" width="13.42578125" style="20" customWidth="1"/>
    <col min="7944" max="7944" width="14" style="20" customWidth="1"/>
    <col min="7945" max="7945" width="15" style="20" customWidth="1"/>
    <col min="7946" max="8192" width="11.42578125" style="20"/>
    <col min="8193" max="8193" width="5" style="20" customWidth="1"/>
    <col min="8194" max="8194" width="43" style="20" customWidth="1"/>
    <col min="8195" max="8195" width="12.85546875" style="20" customWidth="1"/>
    <col min="8196" max="8196" width="13.28515625" style="20" customWidth="1"/>
    <col min="8197" max="8197" width="15" style="20" customWidth="1"/>
    <col min="8198" max="8198" width="16.5703125" style="20" customWidth="1"/>
    <col min="8199" max="8199" width="13.42578125" style="20" customWidth="1"/>
    <col min="8200" max="8200" width="14" style="20" customWidth="1"/>
    <col min="8201" max="8201" width="15" style="20" customWidth="1"/>
    <col min="8202" max="8448" width="11.42578125" style="20"/>
    <col min="8449" max="8449" width="5" style="20" customWidth="1"/>
    <col min="8450" max="8450" width="43" style="20" customWidth="1"/>
    <col min="8451" max="8451" width="12.85546875" style="20" customWidth="1"/>
    <col min="8452" max="8452" width="13.28515625" style="20" customWidth="1"/>
    <col min="8453" max="8453" width="15" style="20" customWidth="1"/>
    <col min="8454" max="8454" width="16.5703125" style="20" customWidth="1"/>
    <col min="8455" max="8455" width="13.42578125" style="20" customWidth="1"/>
    <col min="8456" max="8456" width="14" style="20" customWidth="1"/>
    <col min="8457" max="8457" width="15" style="20" customWidth="1"/>
    <col min="8458" max="8704" width="11.42578125" style="20"/>
    <col min="8705" max="8705" width="5" style="20" customWidth="1"/>
    <col min="8706" max="8706" width="43" style="20" customWidth="1"/>
    <col min="8707" max="8707" width="12.85546875" style="20" customWidth="1"/>
    <col min="8708" max="8708" width="13.28515625" style="20" customWidth="1"/>
    <col min="8709" max="8709" width="15" style="20" customWidth="1"/>
    <col min="8710" max="8710" width="16.5703125" style="20" customWidth="1"/>
    <col min="8711" max="8711" width="13.42578125" style="20" customWidth="1"/>
    <col min="8712" max="8712" width="14" style="20" customWidth="1"/>
    <col min="8713" max="8713" width="15" style="20" customWidth="1"/>
    <col min="8714" max="8960" width="11.42578125" style="20"/>
    <col min="8961" max="8961" width="5" style="20" customWidth="1"/>
    <col min="8962" max="8962" width="43" style="20" customWidth="1"/>
    <col min="8963" max="8963" width="12.85546875" style="20" customWidth="1"/>
    <col min="8964" max="8964" width="13.28515625" style="20" customWidth="1"/>
    <col min="8965" max="8965" width="15" style="20" customWidth="1"/>
    <col min="8966" max="8966" width="16.5703125" style="20" customWidth="1"/>
    <col min="8967" max="8967" width="13.42578125" style="20" customWidth="1"/>
    <col min="8968" max="8968" width="14" style="20" customWidth="1"/>
    <col min="8969" max="8969" width="15" style="20" customWidth="1"/>
    <col min="8970" max="9216" width="11.42578125" style="20"/>
    <col min="9217" max="9217" width="5" style="20" customWidth="1"/>
    <col min="9218" max="9218" width="43" style="20" customWidth="1"/>
    <col min="9219" max="9219" width="12.85546875" style="20" customWidth="1"/>
    <col min="9220" max="9220" width="13.28515625" style="20" customWidth="1"/>
    <col min="9221" max="9221" width="15" style="20" customWidth="1"/>
    <col min="9222" max="9222" width="16.5703125" style="20" customWidth="1"/>
    <col min="9223" max="9223" width="13.42578125" style="20" customWidth="1"/>
    <col min="9224" max="9224" width="14" style="20" customWidth="1"/>
    <col min="9225" max="9225" width="15" style="20" customWidth="1"/>
    <col min="9226" max="9472" width="11.42578125" style="20"/>
    <col min="9473" max="9473" width="5" style="20" customWidth="1"/>
    <col min="9474" max="9474" width="43" style="20" customWidth="1"/>
    <col min="9475" max="9475" width="12.85546875" style="20" customWidth="1"/>
    <col min="9476" max="9476" width="13.28515625" style="20" customWidth="1"/>
    <col min="9477" max="9477" width="15" style="20" customWidth="1"/>
    <col min="9478" max="9478" width="16.5703125" style="20" customWidth="1"/>
    <col min="9479" max="9479" width="13.42578125" style="20" customWidth="1"/>
    <col min="9480" max="9480" width="14" style="20" customWidth="1"/>
    <col min="9481" max="9481" width="15" style="20" customWidth="1"/>
    <col min="9482" max="9728" width="11.42578125" style="20"/>
    <col min="9729" max="9729" width="5" style="20" customWidth="1"/>
    <col min="9730" max="9730" width="43" style="20" customWidth="1"/>
    <col min="9731" max="9731" width="12.85546875" style="20" customWidth="1"/>
    <col min="9732" max="9732" width="13.28515625" style="20" customWidth="1"/>
    <col min="9733" max="9733" width="15" style="20" customWidth="1"/>
    <col min="9734" max="9734" width="16.5703125" style="20" customWidth="1"/>
    <col min="9735" max="9735" width="13.42578125" style="20" customWidth="1"/>
    <col min="9736" max="9736" width="14" style="20" customWidth="1"/>
    <col min="9737" max="9737" width="15" style="20" customWidth="1"/>
    <col min="9738" max="9984" width="11.42578125" style="20"/>
    <col min="9985" max="9985" width="5" style="20" customWidth="1"/>
    <col min="9986" max="9986" width="43" style="20" customWidth="1"/>
    <col min="9987" max="9987" width="12.85546875" style="20" customWidth="1"/>
    <col min="9988" max="9988" width="13.28515625" style="20" customWidth="1"/>
    <col min="9989" max="9989" width="15" style="20" customWidth="1"/>
    <col min="9990" max="9990" width="16.5703125" style="20" customWidth="1"/>
    <col min="9991" max="9991" width="13.42578125" style="20" customWidth="1"/>
    <col min="9992" max="9992" width="14" style="20" customWidth="1"/>
    <col min="9993" max="9993" width="15" style="20" customWidth="1"/>
    <col min="9994" max="10240" width="11.42578125" style="20"/>
    <col min="10241" max="10241" width="5" style="20" customWidth="1"/>
    <col min="10242" max="10242" width="43" style="20" customWidth="1"/>
    <col min="10243" max="10243" width="12.85546875" style="20" customWidth="1"/>
    <col min="10244" max="10244" width="13.28515625" style="20" customWidth="1"/>
    <col min="10245" max="10245" width="15" style="20" customWidth="1"/>
    <col min="10246" max="10246" width="16.5703125" style="20" customWidth="1"/>
    <col min="10247" max="10247" width="13.42578125" style="20" customWidth="1"/>
    <col min="10248" max="10248" width="14" style="20" customWidth="1"/>
    <col min="10249" max="10249" width="15" style="20" customWidth="1"/>
    <col min="10250" max="10496" width="11.42578125" style="20"/>
    <col min="10497" max="10497" width="5" style="20" customWidth="1"/>
    <col min="10498" max="10498" width="43" style="20" customWidth="1"/>
    <col min="10499" max="10499" width="12.85546875" style="20" customWidth="1"/>
    <col min="10500" max="10500" width="13.28515625" style="20" customWidth="1"/>
    <col min="10501" max="10501" width="15" style="20" customWidth="1"/>
    <col min="10502" max="10502" width="16.5703125" style="20" customWidth="1"/>
    <col min="10503" max="10503" width="13.42578125" style="20" customWidth="1"/>
    <col min="10504" max="10504" width="14" style="20" customWidth="1"/>
    <col min="10505" max="10505" width="15" style="20" customWidth="1"/>
    <col min="10506" max="10752" width="11.42578125" style="20"/>
    <col min="10753" max="10753" width="5" style="20" customWidth="1"/>
    <col min="10754" max="10754" width="43" style="20" customWidth="1"/>
    <col min="10755" max="10755" width="12.85546875" style="20" customWidth="1"/>
    <col min="10756" max="10756" width="13.28515625" style="20" customWidth="1"/>
    <col min="10757" max="10757" width="15" style="20" customWidth="1"/>
    <col min="10758" max="10758" width="16.5703125" style="20" customWidth="1"/>
    <col min="10759" max="10759" width="13.42578125" style="20" customWidth="1"/>
    <col min="10760" max="10760" width="14" style="20" customWidth="1"/>
    <col min="10761" max="10761" width="15" style="20" customWidth="1"/>
    <col min="10762" max="11008" width="11.42578125" style="20"/>
    <col min="11009" max="11009" width="5" style="20" customWidth="1"/>
    <col min="11010" max="11010" width="43" style="20" customWidth="1"/>
    <col min="11011" max="11011" width="12.85546875" style="20" customWidth="1"/>
    <col min="11012" max="11012" width="13.28515625" style="20" customWidth="1"/>
    <col min="11013" max="11013" width="15" style="20" customWidth="1"/>
    <col min="11014" max="11014" width="16.5703125" style="20" customWidth="1"/>
    <col min="11015" max="11015" width="13.42578125" style="20" customWidth="1"/>
    <col min="11016" max="11016" width="14" style="20" customWidth="1"/>
    <col min="11017" max="11017" width="15" style="20" customWidth="1"/>
    <col min="11018" max="11264" width="11.42578125" style="20"/>
    <col min="11265" max="11265" width="5" style="20" customWidth="1"/>
    <col min="11266" max="11266" width="43" style="20" customWidth="1"/>
    <col min="11267" max="11267" width="12.85546875" style="20" customWidth="1"/>
    <col min="11268" max="11268" width="13.28515625" style="20" customWidth="1"/>
    <col min="11269" max="11269" width="15" style="20" customWidth="1"/>
    <col min="11270" max="11270" width="16.5703125" style="20" customWidth="1"/>
    <col min="11271" max="11271" width="13.42578125" style="20" customWidth="1"/>
    <col min="11272" max="11272" width="14" style="20" customWidth="1"/>
    <col min="11273" max="11273" width="15" style="20" customWidth="1"/>
    <col min="11274" max="11520" width="11.42578125" style="20"/>
    <col min="11521" max="11521" width="5" style="20" customWidth="1"/>
    <col min="11522" max="11522" width="43" style="20" customWidth="1"/>
    <col min="11523" max="11523" width="12.85546875" style="20" customWidth="1"/>
    <col min="11524" max="11524" width="13.28515625" style="20" customWidth="1"/>
    <col min="11525" max="11525" width="15" style="20" customWidth="1"/>
    <col min="11526" max="11526" width="16.5703125" style="20" customWidth="1"/>
    <col min="11527" max="11527" width="13.42578125" style="20" customWidth="1"/>
    <col min="11528" max="11528" width="14" style="20" customWidth="1"/>
    <col min="11529" max="11529" width="15" style="20" customWidth="1"/>
    <col min="11530" max="11776" width="11.42578125" style="20"/>
    <col min="11777" max="11777" width="5" style="20" customWidth="1"/>
    <col min="11778" max="11778" width="43" style="20" customWidth="1"/>
    <col min="11779" max="11779" width="12.85546875" style="20" customWidth="1"/>
    <col min="11780" max="11780" width="13.28515625" style="20" customWidth="1"/>
    <col min="11781" max="11781" width="15" style="20" customWidth="1"/>
    <col min="11782" max="11782" width="16.5703125" style="20" customWidth="1"/>
    <col min="11783" max="11783" width="13.42578125" style="20" customWidth="1"/>
    <col min="11784" max="11784" width="14" style="20" customWidth="1"/>
    <col min="11785" max="11785" width="15" style="20" customWidth="1"/>
    <col min="11786" max="12032" width="11.42578125" style="20"/>
    <col min="12033" max="12033" width="5" style="20" customWidth="1"/>
    <col min="12034" max="12034" width="43" style="20" customWidth="1"/>
    <col min="12035" max="12035" width="12.85546875" style="20" customWidth="1"/>
    <col min="12036" max="12036" width="13.28515625" style="20" customWidth="1"/>
    <col min="12037" max="12037" width="15" style="20" customWidth="1"/>
    <col min="12038" max="12038" width="16.5703125" style="20" customWidth="1"/>
    <col min="12039" max="12039" width="13.42578125" style="20" customWidth="1"/>
    <col min="12040" max="12040" width="14" style="20" customWidth="1"/>
    <col min="12041" max="12041" width="15" style="20" customWidth="1"/>
    <col min="12042" max="12288" width="11.42578125" style="20"/>
    <col min="12289" max="12289" width="5" style="20" customWidth="1"/>
    <col min="12290" max="12290" width="43" style="20" customWidth="1"/>
    <col min="12291" max="12291" width="12.85546875" style="20" customWidth="1"/>
    <col min="12292" max="12292" width="13.28515625" style="20" customWidth="1"/>
    <col min="12293" max="12293" width="15" style="20" customWidth="1"/>
    <col min="12294" max="12294" width="16.5703125" style="20" customWidth="1"/>
    <col min="12295" max="12295" width="13.42578125" style="20" customWidth="1"/>
    <col min="12296" max="12296" width="14" style="20" customWidth="1"/>
    <col min="12297" max="12297" width="15" style="20" customWidth="1"/>
    <col min="12298" max="12544" width="11.42578125" style="20"/>
    <col min="12545" max="12545" width="5" style="20" customWidth="1"/>
    <col min="12546" max="12546" width="43" style="20" customWidth="1"/>
    <col min="12547" max="12547" width="12.85546875" style="20" customWidth="1"/>
    <col min="12548" max="12548" width="13.28515625" style="20" customWidth="1"/>
    <col min="12549" max="12549" width="15" style="20" customWidth="1"/>
    <col min="12550" max="12550" width="16.5703125" style="20" customWidth="1"/>
    <col min="12551" max="12551" width="13.42578125" style="20" customWidth="1"/>
    <col min="12552" max="12552" width="14" style="20" customWidth="1"/>
    <col min="12553" max="12553" width="15" style="20" customWidth="1"/>
    <col min="12554" max="12800" width="11.42578125" style="20"/>
    <col min="12801" max="12801" width="5" style="20" customWidth="1"/>
    <col min="12802" max="12802" width="43" style="20" customWidth="1"/>
    <col min="12803" max="12803" width="12.85546875" style="20" customWidth="1"/>
    <col min="12804" max="12804" width="13.28515625" style="20" customWidth="1"/>
    <col min="12805" max="12805" width="15" style="20" customWidth="1"/>
    <col min="12806" max="12806" width="16.5703125" style="20" customWidth="1"/>
    <col min="12807" max="12807" width="13.42578125" style="20" customWidth="1"/>
    <col min="12808" max="12808" width="14" style="20" customWidth="1"/>
    <col min="12809" max="12809" width="15" style="20" customWidth="1"/>
    <col min="12810" max="13056" width="11.42578125" style="20"/>
    <col min="13057" max="13057" width="5" style="20" customWidth="1"/>
    <col min="13058" max="13058" width="43" style="20" customWidth="1"/>
    <col min="13059" max="13059" width="12.85546875" style="20" customWidth="1"/>
    <col min="13060" max="13060" width="13.28515625" style="20" customWidth="1"/>
    <col min="13061" max="13061" width="15" style="20" customWidth="1"/>
    <col min="13062" max="13062" width="16.5703125" style="20" customWidth="1"/>
    <col min="13063" max="13063" width="13.42578125" style="20" customWidth="1"/>
    <col min="13064" max="13064" width="14" style="20" customWidth="1"/>
    <col min="13065" max="13065" width="15" style="20" customWidth="1"/>
    <col min="13066" max="13312" width="11.42578125" style="20"/>
    <col min="13313" max="13313" width="5" style="20" customWidth="1"/>
    <col min="13314" max="13314" width="43" style="20" customWidth="1"/>
    <col min="13315" max="13315" width="12.85546875" style="20" customWidth="1"/>
    <col min="13316" max="13316" width="13.28515625" style="20" customWidth="1"/>
    <col min="13317" max="13317" width="15" style="20" customWidth="1"/>
    <col min="13318" max="13318" width="16.5703125" style="20" customWidth="1"/>
    <col min="13319" max="13319" width="13.42578125" style="20" customWidth="1"/>
    <col min="13320" max="13320" width="14" style="20" customWidth="1"/>
    <col min="13321" max="13321" width="15" style="20" customWidth="1"/>
    <col min="13322" max="13568" width="11.42578125" style="20"/>
    <col min="13569" max="13569" width="5" style="20" customWidth="1"/>
    <col min="13570" max="13570" width="43" style="20" customWidth="1"/>
    <col min="13571" max="13571" width="12.85546875" style="20" customWidth="1"/>
    <col min="13572" max="13572" width="13.28515625" style="20" customWidth="1"/>
    <col min="13573" max="13573" width="15" style="20" customWidth="1"/>
    <col min="13574" max="13574" width="16.5703125" style="20" customWidth="1"/>
    <col min="13575" max="13575" width="13.42578125" style="20" customWidth="1"/>
    <col min="13576" max="13576" width="14" style="20" customWidth="1"/>
    <col min="13577" max="13577" width="15" style="20" customWidth="1"/>
    <col min="13578" max="13824" width="11.42578125" style="20"/>
    <col min="13825" max="13825" width="5" style="20" customWidth="1"/>
    <col min="13826" max="13826" width="43" style="20" customWidth="1"/>
    <col min="13827" max="13827" width="12.85546875" style="20" customWidth="1"/>
    <col min="13828" max="13828" width="13.28515625" style="20" customWidth="1"/>
    <col min="13829" max="13829" width="15" style="20" customWidth="1"/>
    <col min="13830" max="13830" width="16.5703125" style="20" customWidth="1"/>
    <col min="13831" max="13831" width="13.42578125" style="20" customWidth="1"/>
    <col min="13832" max="13832" width="14" style="20" customWidth="1"/>
    <col min="13833" max="13833" width="15" style="20" customWidth="1"/>
    <col min="13834" max="14080" width="11.42578125" style="20"/>
    <col min="14081" max="14081" width="5" style="20" customWidth="1"/>
    <col min="14082" max="14082" width="43" style="20" customWidth="1"/>
    <col min="14083" max="14083" width="12.85546875" style="20" customWidth="1"/>
    <col min="14084" max="14084" width="13.28515625" style="20" customWidth="1"/>
    <col min="14085" max="14085" width="15" style="20" customWidth="1"/>
    <col min="14086" max="14086" width="16.5703125" style="20" customWidth="1"/>
    <col min="14087" max="14087" width="13.42578125" style="20" customWidth="1"/>
    <col min="14088" max="14088" width="14" style="20" customWidth="1"/>
    <col min="14089" max="14089" width="15" style="20" customWidth="1"/>
    <col min="14090" max="14336" width="11.42578125" style="20"/>
    <col min="14337" max="14337" width="5" style="20" customWidth="1"/>
    <col min="14338" max="14338" width="43" style="20" customWidth="1"/>
    <col min="14339" max="14339" width="12.85546875" style="20" customWidth="1"/>
    <col min="14340" max="14340" width="13.28515625" style="20" customWidth="1"/>
    <col min="14341" max="14341" width="15" style="20" customWidth="1"/>
    <col min="14342" max="14342" width="16.5703125" style="20" customWidth="1"/>
    <col min="14343" max="14343" width="13.42578125" style="20" customWidth="1"/>
    <col min="14344" max="14344" width="14" style="20" customWidth="1"/>
    <col min="14345" max="14345" width="15" style="20" customWidth="1"/>
    <col min="14346" max="14592" width="11.42578125" style="20"/>
    <col min="14593" max="14593" width="5" style="20" customWidth="1"/>
    <col min="14594" max="14594" width="43" style="20" customWidth="1"/>
    <col min="14595" max="14595" width="12.85546875" style="20" customWidth="1"/>
    <col min="14596" max="14596" width="13.28515625" style="20" customWidth="1"/>
    <col min="14597" max="14597" width="15" style="20" customWidth="1"/>
    <col min="14598" max="14598" width="16.5703125" style="20" customWidth="1"/>
    <col min="14599" max="14599" width="13.42578125" style="20" customWidth="1"/>
    <col min="14600" max="14600" width="14" style="20" customWidth="1"/>
    <col min="14601" max="14601" width="15" style="20" customWidth="1"/>
    <col min="14602" max="14848" width="11.42578125" style="20"/>
    <col min="14849" max="14849" width="5" style="20" customWidth="1"/>
    <col min="14850" max="14850" width="43" style="20" customWidth="1"/>
    <col min="14851" max="14851" width="12.85546875" style="20" customWidth="1"/>
    <col min="14852" max="14852" width="13.28515625" style="20" customWidth="1"/>
    <col min="14853" max="14853" width="15" style="20" customWidth="1"/>
    <col min="14854" max="14854" width="16.5703125" style="20" customWidth="1"/>
    <col min="14855" max="14855" width="13.42578125" style="20" customWidth="1"/>
    <col min="14856" max="14856" width="14" style="20" customWidth="1"/>
    <col min="14857" max="14857" width="15" style="20" customWidth="1"/>
    <col min="14858" max="15104" width="11.42578125" style="20"/>
    <col min="15105" max="15105" width="5" style="20" customWidth="1"/>
    <col min="15106" max="15106" width="43" style="20" customWidth="1"/>
    <col min="15107" max="15107" width="12.85546875" style="20" customWidth="1"/>
    <col min="15108" max="15108" width="13.28515625" style="20" customWidth="1"/>
    <col min="15109" max="15109" width="15" style="20" customWidth="1"/>
    <col min="15110" max="15110" width="16.5703125" style="20" customWidth="1"/>
    <col min="15111" max="15111" width="13.42578125" style="20" customWidth="1"/>
    <col min="15112" max="15112" width="14" style="20" customWidth="1"/>
    <col min="15113" max="15113" width="15" style="20" customWidth="1"/>
    <col min="15114" max="15360" width="11.42578125" style="20"/>
    <col min="15361" max="15361" width="5" style="20" customWidth="1"/>
    <col min="15362" max="15362" width="43" style="20" customWidth="1"/>
    <col min="15363" max="15363" width="12.85546875" style="20" customWidth="1"/>
    <col min="15364" max="15364" width="13.28515625" style="20" customWidth="1"/>
    <col min="15365" max="15365" width="15" style="20" customWidth="1"/>
    <col min="15366" max="15366" width="16.5703125" style="20" customWidth="1"/>
    <col min="15367" max="15367" width="13.42578125" style="20" customWidth="1"/>
    <col min="15368" max="15368" width="14" style="20" customWidth="1"/>
    <col min="15369" max="15369" width="15" style="20" customWidth="1"/>
    <col min="15370" max="15616" width="11.42578125" style="20"/>
    <col min="15617" max="15617" width="5" style="20" customWidth="1"/>
    <col min="15618" max="15618" width="43" style="20" customWidth="1"/>
    <col min="15619" max="15619" width="12.85546875" style="20" customWidth="1"/>
    <col min="15620" max="15620" width="13.28515625" style="20" customWidth="1"/>
    <col min="15621" max="15621" width="15" style="20" customWidth="1"/>
    <col min="15622" max="15622" width="16.5703125" style="20" customWidth="1"/>
    <col min="15623" max="15623" width="13.42578125" style="20" customWidth="1"/>
    <col min="15624" max="15624" width="14" style="20" customWidth="1"/>
    <col min="15625" max="15625" width="15" style="20" customWidth="1"/>
    <col min="15626" max="15872" width="11.42578125" style="20"/>
    <col min="15873" max="15873" width="5" style="20" customWidth="1"/>
    <col min="15874" max="15874" width="43" style="20" customWidth="1"/>
    <col min="15875" max="15875" width="12.85546875" style="20" customWidth="1"/>
    <col min="15876" max="15876" width="13.28515625" style="20" customWidth="1"/>
    <col min="15877" max="15877" width="15" style="20" customWidth="1"/>
    <col min="15878" max="15878" width="16.5703125" style="20" customWidth="1"/>
    <col min="15879" max="15879" width="13.42578125" style="20" customWidth="1"/>
    <col min="15880" max="15880" width="14" style="20" customWidth="1"/>
    <col min="15881" max="15881" width="15" style="20" customWidth="1"/>
    <col min="15882" max="16128" width="11.42578125" style="20"/>
    <col min="16129" max="16129" width="5" style="20" customWidth="1"/>
    <col min="16130" max="16130" width="43" style="20" customWidth="1"/>
    <col min="16131" max="16131" width="12.85546875" style="20" customWidth="1"/>
    <col min="16132" max="16132" width="13.28515625" style="20" customWidth="1"/>
    <col min="16133" max="16133" width="15" style="20" customWidth="1"/>
    <col min="16134" max="16134" width="16.5703125" style="20" customWidth="1"/>
    <col min="16135" max="16135" width="13.42578125" style="20" customWidth="1"/>
    <col min="16136" max="16136" width="14" style="20" customWidth="1"/>
    <col min="16137" max="16137" width="15" style="20" customWidth="1"/>
    <col min="16138" max="16384" width="11.42578125" style="20"/>
  </cols>
  <sheetData>
    <row r="1" spans="2:9" ht="13.5" thickBot="1" x14ac:dyDescent="0.25"/>
    <row r="2" spans="2:9" ht="13.5" thickBot="1" x14ac:dyDescent="0.25">
      <c r="B2" s="210" t="s">
        <v>0</v>
      </c>
      <c r="C2" s="211"/>
      <c r="D2" s="211"/>
      <c r="E2" s="211"/>
      <c r="F2" s="211"/>
      <c r="G2" s="211"/>
      <c r="H2" s="211"/>
      <c r="I2" s="212"/>
    </row>
    <row r="3" spans="2:9" ht="13.5" thickBot="1" x14ac:dyDescent="0.25">
      <c r="B3" s="213" t="s">
        <v>123</v>
      </c>
      <c r="C3" s="214"/>
      <c r="D3" s="214"/>
      <c r="E3" s="214"/>
      <c r="F3" s="214"/>
      <c r="G3" s="214"/>
      <c r="H3" s="214"/>
      <c r="I3" s="215"/>
    </row>
    <row r="4" spans="2:9" ht="13.5" thickBot="1" x14ac:dyDescent="0.25">
      <c r="B4" s="213" t="s">
        <v>124</v>
      </c>
      <c r="C4" s="214"/>
      <c r="D4" s="214"/>
      <c r="E4" s="214"/>
      <c r="F4" s="214"/>
      <c r="G4" s="214"/>
      <c r="H4" s="214"/>
      <c r="I4" s="215"/>
    </row>
    <row r="5" spans="2:9" ht="13.5" thickBot="1" x14ac:dyDescent="0.25">
      <c r="B5" s="213" t="s">
        <v>3</v>
      </c>
      <c r="C5" s="214"/>
      <c r="D5" s="214"/>
      <c r="E5" s="214"/>
      <c r="F5" s="214"/>
      <c r="G5" s="214"/>
      <c r="H5" s="214"/>
      <c r="I5" s="215"/>
    </row>
    <row r="6" spans="2:9" ht="76.5" x14ac:dyDescent="0.2">
      <c r="B6" s="171" t="s">
        <v>125</v>
      </c>
      <c r="C6" s="171" t="s">
        <v>126</v>
      </c>
      <c r="D6" s="171" t="s">
        <v>127</v>
      </c>
      <c r="E6" s="171" t="s">
        <v>128</v>
      </c>
      <c r="F6" s="171" t="s">
        <v>129</v>
      </c>
      <c r="G6" s="171" t="s">
        <v>130</v>
      </c>
      <c r="H6" s="171" t="s">
        <v>131</v>
      </c>
      <c r="I6" s="171" t="s">
        <v>132</v>
      </c>
    </row>
    <row r="7" spans="2:9" ht="13.5" thickBot="1" x14ac:dyDescent="0.25">
      <c r="B7" s="172" t="s">
        <v>133</v>
      </c>
      <c r="C7" s="172" t="s">
        <v>134</v>
      </c>
      <c r="D7" s="172" t="s">
        <v>135</v>
      </c>
      <c r="E7" s="172" t="s">
        <v>136</v>
      </c>
      <c r="F7" s="172" t="s">
        <v>137</v>
      </c>
      <c r="G7" s="172" t="s">
        <v>138</v>
      </c>
      <c r="H7" s="172" t="s">
        <v>139</v>
      </c>
      <c r="I7" s="172" t="s">
        <v>140</v>
      </c>
    </row>
    <row r="8" spans="2:9" ht="12.75" customHeight="1" x14ac:dyDescent="0.2">
      <c r="B8" s="21" t="s">
        <v>141</v>
      </c>
      <c r="C8" s="22">
        <f t="shared" ref="C8:I8" si="0">C9+C13</f>
        <v>0</v>
      </c>
      <c r="D8" s="22">
        <f t="shared" si="0"/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</row>
    <row r="9" spans="2:9" ht="12.75" customHeight="1" x14ac:dyDescent="0.2">
      <c r="B9" s="21" t="s">
        <v>142</v>
      </c>
      <c r="C9" s="22">
        <f t="shared" ref="C9:I9" si="1">SUM(C10:C12)</f>
        <v>0</v>
      </c>
      <c r="D9" s="22">
        <f t="shared" si="1"/>
        <v>0</v>
      </c>
      <c r="E9" s="22">
        <f t="shared" si="1"/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</row>
    <row r="10" spans="2:9" x14ac:dyDescent="0.2">
      <c r="B10" s="23" t="s">
        <v>143</v>
      </c>
      <c r="C10" s="22">
        <v>0</v>
      </c>
      <c r="D10" s="22">
        <v>0</v>
      </c>
      <c r="E10" s="22">
        <v>0</v>
      </c>
      <c r="F10" s="22"/>
      <c r="G10" s="24">
        <v>0</v>
      </c>
      <c r="H10" s="22">
        <v>0</v>
      </c>
      <c r="I10" s="22">
        <v>0</v>
      </c>
    </row>
    <row r="11" spans="2:9" x14ac:dyDescent="0.2">
      <c r="B11" s="23" t="s">
        <v>144</v>
      </c>
      <c r="C11" s="24">
        <v>0</v>
      </c>
      <c r="D11" s="24">
        <v>0</v>
      </c>
      <c r="E11" s="24">
        <v>0</v>
      </c>
      <c r="F11" s="24"/>
      <c r="G11" s="24">
        <v>0</v>
      </c>
      <c r="H11" s="24">
        <v>0</v>
      </c>
      <c r="I11" s="24">
        <v>0</v>
      </c>
    </row>
    <row r="12" spans="2:9" x14ac:dyDescent="0.2">
      <c r="B12" s="23" t="s">
        <v>145</v>
      </c>
      <c r="C12" s="24">
        <v>0</v>
      </c>
      <c r="D12" s="24">
        <v>0</v>
      </c>
      <c r="E12" s="24">
        <v>0</v>
      </c>
      <c r="F12" s="24"/>
      <c r="G12" s="24">
        <v>0</v>
      </c>
      <c r="H12" s="24">
        <v>0</v>
      </c>
      <c r="I12" s="24">
        <v>0</v>
      </c>
    </row>
    <row r="13" spans="2:9" ht="12.75" customHeight="1" x14ac:dyDescent="0.2">
      <c r="B13" s="21" t="s">
        <v>146</v>
      </c>
      <c r="C13" s="22">
        <f>SUM(C14:C16)</f>
        <v>0</v>
      </c>
      <c r="D13" s="22">
        <f>SUM(D14:D16)</f>
        <v>0</v>
      </c>
      <c r="E13" s="22">
        <f>SUM(E14:E16)</f>
        <v>0</v>
      </c>
      <c r="F13" s="22">
        <f>SUM(F14:F16)</f>
        <v>0</v>
      </c>
      <c r="G13" s="24"/>
      <c r="H13" s="22">
        <f>SUM(H14:H16)</f>
        <v>0</v>
      </c>
      <c r="I13" s="22">
        <f>SUM(I14:I16)</f>
        <v>0</v>
      </c>
    </row>
    <row r="14" spans="2:9" x14ac:dyDescent="0.2">
      <c r="B14" s="23" t="s">
        <v>147</v>
      </c>
      <c r="C14" s="22">
        <v>0</v>
      </c>
      <c r="D14" s="22">
        <v>0</v>
      </c>
      <c r="E14" s="22">
        <v>0</v>
      </c>
      <c r="F14" s="22"/>
      <c r="G14" s="24">
        <v>0</v>
      </c>
      <c r="H14" s="22">
        <v>0</v>
      </c>
      <c r="I14" s="22">
        <v>0</v>
      </c>
    </row>
    <row r="15" spans="2:9" x14ac:dyDescent="0.2">
      <c r="B15" s="23" t="s">
        <v>148</v>
      </c>
      <c r="C15" s="24">
        <v>0</v>
      </c>
      <c r="D15" s="24">
        <v>0</v>
      </c>
      <c r="E15" s="24">
        <v>0</v>
      </c>
      <c r="F15" s="24"/>
      <c r="G15" s="24">
        <v>0</v>
      </c>
      <c r="H15" s="24">
        <v>0</v>
      </c>
      <c r="I15" s="24">
        <v>0</v>
      </c>
    </row>
    <row r="16" spans="2:9" x14ac:dyDescent="0.2">
      <c r="B16" s="23" t="s">
        <v>149</v>
      </c>
      <c r="C16" s="24">
        <v>0</v>
      </c>
      <c r="D16" s="24">
        <v>0</v>
      </c>
      <c r="E16" s="24">
        <v>0</v>
      </c>
      <c r="F16" s="24"/>
      <c r="G16" s="24">
        <v>0</v>
      </c>
      <c r="H16" s="24">
        <v>0</v>
      </c>
      <c r="I16" s="24">
        <v>0</v>
      </c>
    </row>
    <row r="17" spans="2:9" x14ac:dyDescent="0.2">
      <c r="B17" s="21" t="s">
        <v>150</v>
      </c>
      <c r="C17" s="22">
        <v>183336.04</v>
      </c>
      <c r="D17" s="25">
        <v>25070398</v>
      </c>
      <c r="E17" s="25">
        <v>24564068</v>
      </c>
      <c r="F17" s="25"/>
      <c r="G17" s="26">
        <v>689666</v>
      </c>
      <c r="H17" s="25">
        <v>0</v>
      </c>
      <c r="I17" s="25">
        <v>0</v>
      </c>
    </row>
    <row r="18" spans="2:9" x14ac:dyDescent="0.2">
      <c r="B18" s="27"/>
      <c r="C18" s="24"/>
      <c r="D18" s="24"/>
      <c r="E18" s="24"/>
      <c r="F18" s="24"/>
      <c r="G18" s="24"/>
      <c r="H18" s="24"/>
      <c r="I18" s="24"/>
    </row>
    <row r="19" spans="2:9" ht="12.75" customHeight="1" x14ac:dyDescent="0.2">
      <c r="B19" s="28" t="s">
        <v>151</v>
      </c>
      <c r="C19" s="22">
        <f>C8+C17</f>
        <v>183336.04</v>
      </c>
      <c r="D19" s="22">
        <f t="shared" ref="D19:I19" si="2">D8+D17</f>
        <v>25070398</v>
      </c>
      <c r="E19" s="22">
        <f t="shared" si="2"/>
        <v>24564068</v>
      </c>
      <c r="F19" s="22">
        <f t="shared" si="2"/>
        <v>0</v>
      </c>
      <c r="G19" s="22">
        <f t="shared" si="2"/>
        <v>689666</v>
      </c>
      <c r="H19" s="22">
        <f t="shared" si="2"/>
        <v>0</v>
      </c>
      <c r="I19" s="22">
        <f t="shared" si="2"/>
        <v>0</v>
      </c>
    </row>
    <row r="20" spans="2:9" x14ac:dyDescent="0.2">
      <c r="B20" s="21"/>
      <c r="C20" s="22"/>
      <c r="D20" s="22"/>
      <c r="E20" s="22"/>
      <c r="F20" s="22"/>
      <c r="G20" s="22"/>
      <c r="H20" s="22"/>
      <c r="I20" s="22"/>
    </row>
    <row r="21" spans="2:9" ht="12.75" customHeight="1" x14ac:dyDescent="0.2">
      <c r="B21" s="21" t="s">
        <v>152</v>
      </c>
      <c r="C21" s="22">
        <f t="shared" ref="C21:I21" si="3">SUM(C22:C24)</f>
        <v>0</v>
      </c>
      <c r="D21" s="22">
        <f t="shared" si="3"/>
        <v>0</v>
      </c>
      <c r="E21" s="22">
        <f t="shared" si="3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</row>
    <row r="22" spans="2:9" ht="12.75" customHeight="1" x14ac:dyDescent="0.2">
      <c r="B22" s="27" t="s">
        <v>153</v>
      </c>
      <c r="C22" s="24"/>
      <c r="D22" s="24"/>
      <c r="E22" s="24"/>
      <c r="F22" s="24"/>
      <c r="G22" s="24">
        <f>C22+D22-E22+F22</f>
        <v>0</v>
      </c>
      <c r="H22" s="24"/>
      <c r="I22" s="24"/>
    </row>
    <row r="23" spans="2:9" ht="12.75" customHeight="1" x14ac:dyDescent="0.2">
      <c r="B23" s="27" t="s">
        <v>154</v>
      </c>
      <c r="C23" s="24"/>
      <c r="D23" s="24"/>
      <c r="E23" s="24"/>
      <c r="F23" s="24"/>
      <c r="G23" s="24">
        <f>C23+D23-E23+F23</f>
        <v>0</v>
      </c>
      <c r="H23" s="24"/>
      <c r="I23" s="24"/>
    </row>
    <row r="24" spans="2:9" ht="12.75" customHeight="1" x14ac:dyDescent="0.2">
      <c r="B24" s="27" t="s">
        <v>155</v>
      </c>
      <c r="C24" s="24"/>
      <c r="D24" s="24"/>
      <c r="E24" s="24"/>
      <c r="F24" s="24"/>
      <c r="G24" s="24">
        <f>C24+D24-E24+F24</f>
        <v>0</v>
      </c>
      <c r="H24" s="24"/>
      <c r="I24" s="24"/>
    </row>
    <row r="25" spans="2:9" x14ac:dyDescent="0.2">
      <c r="B25" s="29"/>
      <c r="C25" s="30"/>
      <c r="D25" s="30"/>
      <c r="E25" s="30"/>
      <c r="F25" s="30"/>
      <c r="G25" s="30"/>
      <c r="H25" s="30"/>
      <c r="I25" s="30"/>
    </row>
    <row r="26" spans="2:9" ht="25.5" x14ac:dyDescent="0.2">
      <c r="B26" s="28" t="s">
        <v>156</v>
      </c>
      <c r="C26" s="22">
        <f t="shared" ref="C26:I26" si="4">SUM(C27:C29)</f>
        <v>0</v>
      </c>
      <c r="D26" s="22">
        <f t="shared" si="4"/>
        <v>0</v>
      </c>
      <c r="E26" s="22">
        <f t="shared" si="4"/>
        <v>0</v>
      </c>
      <c r="F26" s="22">
        <f t="shared" si="4"/>
        <v>0</v>
      </c>
      <c r="G26" s="22">
        <f t="shared" si="4"/>
        <v>0</v>
      </c>
      <c r="H26" s="22">
        <f t="shared" si="4"/>
        <v>0</v>
      </c>
      <c r="I26" s="22">
        <f t="shared" si="4"/>
        <v>0</v>
      </c>
    </row>
    <row r="27" spans="2:9" ht="12.75" customHeight="1" x14ac:dyDescent="0.2">
      <c r="B27" s="27" t="s">
        <v>157</v>
      </c>
      <c r="C27" s="24"/>
      <c r="D27" s="24"/>
      <c r="E27" s="24"/>
      <c r="F27" s="24"/>
      <c r="G27" s="24">
        <f>C27+D27-E27+F27</f>
        <v>0</v>
      </c>
      <c r="H27" s="24"/>
      <c r="I27" s="24"/>
    </row>
    <row r="28" spans="2:9" ht="12.75" customHeight="1" x14ac:dyDescent="0.2">
      <c r="B28" s="27" t="s">
        <v>158</v>
      </c>
      <c r="C28" s="24"/>
      <c r="D28" s="24"/>
      <c r="E28" s="24"/>
      <c r="F28" s="24"/>
      <c r="G28" s="24">
        <f>C28+D28-E28+F28</f>
        <v>0</v>
      </c>
      <c r="H28" s="24"/>
      <c r="I28" s="24"/>
    </row>
    <row r="29" spans="2:9" ht="12.75" customHeight="1" x14ac:dyDescent="0.2">
      <c r="B29" s="27" t="s">
        <v>159</v>
      </c>
      <c r="C29" s="24"/>
      <c r="D29" s="24"/>
      <c r="E29" s="24"/>
      <c r="F29" s="24"/>
      <c r="G29" s="24">
        <f>C29+D29-E29+F29</f>
        <v>0</v>
      </c>
      <c r="H29" s="24"/>
      <c r="I29" s="24"/>
    </row>
    <row r="30" spans="2:9" ht="13.5" thickBot="1" x14ac:dyDescent="0.25">
      <c r="B30" s="31"/>
      <c r="C30" s="32"/>
      <c r="D30" s="32"/>
      <c r="E30" s="32"/>
      <c r="F30" s="32"/>
      <c r="G30" s="32"/>
      <c r="H30" s="32"/>
      <c r="I30" s="32"/>
    </row>
    <row r="31" spans="2:9" ht="18.75" customHeight="1" x14ac:dyDescent="0.2">
      <c r="B31" s="216" t="s">
        <v>160</v>
      </c>
      <c r="C31" s="216"/>
      <c r="D31" s="216"/>
      <c r="E31" s="216"/>
      <c r="F31" s="216"/>
      <c r="G31" s="216"/>
      <c r="H31" s="216"/>
      <c r="I31" s="216"/>
    </row>
    <row r="32" spans="2:9" x14ac:dyDescent="0.2">
      <c r="B32" s="33" t="s">
        <v>161</v>
      </c>
      <c r="C32" s="34"/>
      <c r="D32" s="35"/>
      <c r="E32" s="35"/>
      <c r="F32" s="35"/>
      <c r="G32" s="35"/>
      <c r="H32" s="35"/>
      <c r="I32" s="35"/>
    </row>
    <row r="33" spans="2:9" ht="13.5" thickBot="1" x14ac:dyDescent="0.25">
      <c r="B33" s="36"/>
      <c r="C33" s="34"/>
      <c r="D33" s="34"/>
      <c r="E33" s="34"/>
      <c r="F33" s="34"/>
      <c r="G33" s="34"/>
      <c r="H33" s="34"/>
      <c r="I33" s="34"/>
    </row>
    <row r="34" spans="2:9" ht="38.25" customHeight="1" x14ac:dyDescent="0.2">
      <c r="B34" s="208" t="s">
        <v>162</v>
      </c>
      <c r="C34" s="208" t="s">
        <v>163</v>
      </c>
      <c r="D34" s="208" t="s">
        <v>164</v>
      </c>
      <c r="E34" s="173" t="s">
        <v>165</v>
      </c>
      <c r="F34" s="208" t="s">
        <v>166</v>
      </c>
      <c r="G34" s="173" t="s">
        <v>167</v>
      </c>
      <c r="H34" s="34"/>
      <c r="I34" s="34"/>
    </row>
    <row r="35" spans="2:9" ht="15.75" customHeight="1" thickBot="1" x14ac:dyDescent="0.25">
      <c r="B35" s="209"/>
      <c r="C35" s="209"/>
      <c r="D35" s="209"/>
      <c r="E35" s="174" t="s">
        <v>168</v>
      </c>
      <c r="F35" s="209"/>
      <c r="G35" s="174" t="s">
        <v>169</v>
      </c>
      <c r="H35" s="34"/>
      <c r="I35" s="34"/>
    </row>
    <row r="36" spans="2:9" x14ac:dyDescent="0.2">
      <c r="B36" s="37" t="s">
        <v>170</v>
      </c>
      <c r="C36" s="22">
        <f>SUM(C37:C39)</f>
        <v>0</v>
      </c>
      <c r="D36" s="22">
        <f>SUM(D37:D39)</f>
        <v>0</v>
      </c>
      <c r="E36" s="22">
        <f>SUM(E37:E39)</f>
        <v>0</v>
      </c>
      <c r="F36" s="22">
        <f>SUM(F37:F39)</f>
        <v>0</v>
      </c>
      <c r="G36" s="22">
        <f>SUM(G37:G39)</f>
        <v>0</v>
      </c>
      <c r="H36" s="34"/>
      <c r="I36" s="34"/>
    </row>
    <row r="37" spans="2:9" x14ac:dyDescent="0.2">
      <c r="B37" s="27" t="s">
        <v>171</v>
      </c>
      <c r="C37" s="24"/>
      <c r="D37" s="24"/>
      <c r="E37" s="24"/>
      <c r="F37" s="24"/>
      <c r="G37" s="24"/>
      <c r="H37" s="34"/>
      <c r="I37" s="34"/>
    </row>
    <row r="38" spans="2:9" x14ac:dyDescent="0.2">
      <c r="B38" s="27" t="s">
        <v>172</v>
      </c>
      <c r="C38" s="24"/>
      <c r="D38" s="24"/>
      <c r="E38" s="24"/>
      <c r="F38" s="24"/>
      <c r="G38" s="24"/>
      <c r="H38" s="34"/>
      <c r="I38" s="34"/>
    </row>
    <row r="39" spans="2:9" ht="13.5" thickBot="1" x14ac:dyDescent="0.25">
      <c r="B39" s="38" t="s">
        <v>173</v>
      </c>
      <c r="C39" s="39"/>
      <c r="D39" s="39"/>
      <c r="E39" s="39"/>
      <c r="F39" s="39"/>
      <c r="G39" s="39"/>
      <c r="H39" s="34"/>
      <c r="I39" s="34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0866141732283472" right="0.70866141732283472" top="0.74803149606299213" bottom="0.74803149606299213" header="0.31496062992125984" footer="0.31496062992125984"/>
  <pageSetup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view="pageBreakPreview" topLeftCell="C1" zoomScale="60" zoomScaleNormal="100" workbookViewId="0">
      <selection activeCell="L7" sqref="L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210" t="s">
        <v>0</v>
      </c>
      <c r="C2" s="211"/>
      <c r="D2" s="211"/>
      <c r="E2" s="211"/>
      <c r="F2" s="211"/>
      <c r="G2" s="211"/>
      <c r="H2" s="211"/>
      <c r="I2" s="211"/>
      <c r="J2" s="211"/>
      <c r="K2" s="211"/>
      <c r="L2" s="212"/>
    </row>
    <row r="3" spans="2:12" ht="15.75" thickBot="1" x14ac:dyDescent="0.3">
      <c r="B3" s="213" t="s">
        <v>174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2:12" ht="15.75" thickBot="1" x14ac:dyDescent="0.3">
      <c r="B4" s="213" t="s">
        <v>124</v>
      </c>
      <c r="C4" s="214"/>
      <c r="D4" s="214"/>
      <c r="E4" s="214"/>
      <c r="F4" s="214"/>
      <c r="G4" s="214"/>
      <c r="H4" s="214"/>
      <c r="I4" s="214"/>
      <c r="J4" s="214"/>
      <c r="K4" s="214"/>
      <c r="L4" s="215"/>
    </row>
    <row r="5" spans="2:12" ht="15.75" thickBot="1" x14ac:dyDescent="0.3">
      <c r="B5" s="213" t="s">
        <v>3</v>
      </c>
      <c r="C5" s="214"/>
      <c r="D5" s="214"/>
      <c r="E5" s="214"/>
      <c r="F5" s="214"/>
      <c r="G5" s="214"/>
      <c r="H5" s="214"/>
      <c r="I5" s="214"/>
      <c r="J5" s="214"/>
      <c r="K5" s="214"/>
      <c r="L5" s="215"/>
    </row>
    <row r="6" spans="2:12" ht="102" x14ac:dyDescent="0.25">
      <c r="B6" s="175" t="s">
        <v>175</v>
      </c>
      <c r="C6" s="176" t="s">
        <v>176</v>
      </c>
      <c r="D6" s="176" t="s">
        <v>177</v>
      </c>
      <c r="E6" s="176" t="s">
        <v>178</v>
      </c>
      <c r="F6" s="176" t="s">
        <v>179</v>
      </c>
      <c r="G6" s="176" t="s">
        <v>180</v>
      </c>
      <c r="H6" s="176" t="s">
        <v>181</v>
      </c>
      <c r="I6" s="176" t="s">
        <v>182</v>
      </c>
      <c r="J6" s="176" t="s">
        <v>547</v>
      </c>
      <c r="K6" s="176" t="s">
        <v>548</v>
      </c>
      <c r="L6" s="176" t="s">
        <v>549</v>
      </c>
    </row>
    <row r="7" spans="2:12" ht="15.75" thickBot="1" x14ac:dyDescent="0.3">
      <c r="B7" s="172" t="s">
        <v>133</v>
      </c>
      <c r="C7" s="172" t="s">
        <v>134</v>
      </c>
      <c r="D7" s="172" t="s">
        <v>135</v>
      </c>
      <c r="E7" s="172" t="s">
        <v>136</v>
      </c>
      <c r="F7" s="172" t="s">
        <v>137</v>
      </c>
      <c r="G7" s="172" t="s">
        <v>183</v>
      </c>
      <c r="H7" s="172" t="s">
        <v>139</v>
      </c>
      <c r="I7" s="172" t="s">
        <v>140</v>
      </c>
      <c r="J7" s="172" t="s">
        <v>184</v>
      </c>
      <c r="K7" s="172" t="s">
        <v>185</v>
      </c>
      <c r="L7" s="172" t="s">
        <v>186</v>
      </c>
    </row>
    <row r="8" spans="2:12" x14ac:dyDescent="0.25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2:12" ht="25.5" x14ac:dyDescent="0.25">
      <c r="B9" s="42" t="s">
        <v>187</v>
      </c>
      <c r="C9" s="22">
        <f>SUM(C10:C13)</f>
        <v>0</v>
      </c>
      <c r="D9" s="22">
        <f t="shared" ref="D9:L9" si="0">SUM(D10:D13)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</row>
    <row r="10" spans="2:12" x14ac:dyDescent="0.25">
      <c r="B10" s="43" t="s">
        <v>188</v>
      </c>
      <c r="C10" s="24"/>
      <c r="D10" s="24"/>
      <c r="E10" s="24"/>
      <c r="F10" s="24"/>
      <c r="G10" s="24"/>
      <c r="H10" s="24"/>
      <c r="I10" s="24"/>
      <c r="J10" s="24"/>
      <c r="K10" s="24"/>
      <c r="L10" s="24">
        <f>F10-K10</f>
        <v>0</v>
      </c>
    </row>
    <row r="11" spans="2:12" x14ac:dyDescent="0.25">
      <c r="B11" s="43" t="s">
        <v>189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f t="shared" ref="L11:L20" si="1">F11-K11</f>
        <v>0</v>
      </c>
    </row>
    <row r="12" spans="2:12" x14ac:dyDescent="0.25">
      <c r="B12" s="43" t="s">
        <v>190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 t="shared" si="1"/>
        <v>0</v>
      </c>
    </row>
    <row r="13" spans="2:12" x14ac:dyDescent="0.25">
      <c r="B13" s="43" t="s">
        <v>191</v>
      </c>
      <c r="C13" s="24"/>
      <c r="D13" s="24"/>
      <c r="E13" s="24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x14ac:dyDescent="0.25">
      <c r="B14" s="44"/>
      <c r="C14" s="24"/>
      <c r="D14" s="24"/>
      <c r="E14" s="24"/>
      <c r="F14" s="24"/>
      <c r="G14" s="24"/>
      <c r="H14" s="24"/>
      <c r="I14" s="24"/>
      <c r="J14" s="24"/>
      <c r="K14" s="24"/>
      <c r="L14" s="24">
        <f t="shared" si="1"/>
        <v>0</v>
      </c>
    </row>
    <row r="15" spans="2:12" x14ac:dyDescent="0.25">
      <c r="B15" s="42" t="s">
        <v>192</v>
      </c>
      <c r="C15" s="22">
        <f>SUM(C16:C19)</f>
        <v>0</v>
      </c>
      <c r="D15" s="22">
        <f t="shared" ref="D15:L15" si="2">SUM(D16:D19)</f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  <c r="H15" s="22">
        <f t="shared" si="2"/>
        <v>0</v>
      </c>
      <c r="I15" s="22">
        <f t="shared" si="2"/>
        <v>0</v>
      </c>
      <c r="J15" s="22">
        <f t="shared" si="2"/>
        <v>0</v>
      </c>
      <c r="K15" s="22">
        <f t="shared" si="2"/>
        <v>0</v>
      </c>
      <c r="L15" s="22">
        <f t="shared" si="2"/>
        <v>0</v>
      </c>
    </row>
    <row r="16" spans="2:12" x14ac:dyDescent="0.25">
      <c r="B16" s="43" t="s">
        <v>193</v>
      </c>
      <c r="C16" s="24"/>
      <c r="D16" s="24"/>
      <c r="E16" s="24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x14ac:dyDescent="0.25">
      <c r="B17" s="43" t="s">
        <v>194</v>
      </c>
      <c r="C17" s="24"/>
      <c r="D17" s="24"/>
      <c r="E17" s="24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x14ac:dyDescent="0.25">
      <c r="B18" s="43" t="s">
        <v>195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x14ac:dyDescent="0.25">
      <c r="B19" s="43" t="s">
        <v>196</v>
      </c>
      <c r="C19" s="24"/>
      <c r="D19" s="24"/>
      <c r="E19" s="24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x14ac:dyDescent="0.25">
      <c r="B20" s="44"/>
      <c r="C20" s="24"/>
      <c r="D20" s="24"/>
      <c r="E20" s="24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ht="38.25" x14ac:dyDescent="0.25">
      <c r="B21" s="42" t="s">
        <v>197</v>
      </c>
      <c r="C21" s="22">
        <f>C9+C15</f>
        <v>0</v>
      </c>
      <c r="D21" s="22">
        <f t="shared" ref="D21:L21" si="3">D9+D15</f>
        <v>0</v>
      </c>
      <c r="E21" s="22">
        <f t="shared" si="3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</row>
    <row r="22" spans="2:12" ht="15.75" thickBot="1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5"/>
  <sheetViews>
    <sheetView view="pageBreakPreview" zoomScale="60" zoomScaleNormal="100" workbookViewId="0">
      <selection activeCell="E31" sqref="E3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99" t="s">
        <v>0</v>
      </c>
      <c r="C2" s="200"/>
      <c r="D2" s="200"/>
      <c r="E2" s="201"/>
    </row>
    <row r="3" spans="2:5" x14ac:dyDescent="0.2">
      <c r="B3" s="224" t="s">
        <v>198</v>
      </c>
      <c r="C3" s="225"/>
      <c r="D3" s="225"/>
      <c r="E3" s="226"/>
    </row>
    <row r="4" spans="2:5" x14ac:dyDescent="0.2">
      <c r="B4" s="224" t="s">
        <v>124</v>
      </c>
      <c r="C4" s="225"/>
      <c r="D4" s="225"/>
      <c r="E4" s="226"/>
    </row>
    <row r="5" spans="2:5" ht="13.5" thickBot="1" x14ac:dyDescent="0.25">
      <c r="B5" s="227" t="s">
        <v>3</v>
      </c>
      <c r="C5" s="228"/>
      <c r="D5" s="228"/>
      <c r="E5" s="229"/>
    </row>
    <row r="6" spans="2:5" ht="13.5" thickBot="1" x14ac:dyDescent="0.25">
      <c r="B6" s="47"/>
      <c r="C6" s="47"/>
      <c r="D6" s="47"/>
      <c r="E6" s="47"/>
    </row>
    <row r="7" spans="2:5" x14ac:dyDescent="0.2">
      <c r="B7" s="230" t="s">
        <v>4</v>
      </c>
      <c r="C7" s="177" t="s">
        <v>199</v>
      </c>
      <c r="D7" s="232" t="s">
        <v>200</v>
      </c>
      <c r="E7" s="177" t="s">
        <v>201</v>
      </c>
    </row>
    <row r="8" spans="2:5" ht="13.5" thickBot="1" x14ac:dyDescent="0.25">
      <c r="B8" s="231"/>
      <c r="C8" s="178" t="s">
        <v>202</v>
      </c>
      <c r="D8" s="233"/>
      <c r="E8" s="178" t="s">
        <v>203</v>
      </c>
    </row>
    <row r="9" spans="2:5" x14ac:dyDescent="0.2">
      <c r="B9" s="49" t="s">
        <v>204</v>
      </c>
      <c r="C9" s="50">
        <f>SUM(C10:C12)</f>
        <v>22466032</v>
      </c>
      <c r="D9" s="50">
        <f>SUM(D10:D12)</f>
        <v>20213508</v>
      </c>
      <c r="E9" s="50">
        <f>SUM(E10:E12)</f>
        <v>20213508</v>
      </c>
    </row>
    <row r="10" spans="2:5" x14ac:dyDescent="0.2">
      <c r="B10" s="51" t="s">
        <v>205</v>
      </c>
      <c r="C10" s="52">
        <v>8766000</v>
      </c>
      <c r="D10" s="52">
        <v>10032762</v>
      </c>
      <c r="E10" s="52">
        <v>10032762</v>
      </c>
    </row>
    <row r="11" spans="2:5" x14ac:dyDescent="0.2">
      <c r="B11" s="51" t="s">
        <v>206</v>
      </c>
      <c r="C11" s="52">
        <v>13700032</v>
      </c>
      <c r="D11" s="52">
        <v>10180746</v>
      </c>
      <c r="E11" s="52">
        <v>10180746</v>
      </c>
    </row>
    <row r="12" spans="2:5" x14ac:dyDescent="0.2">
      <c r="B12" s="51" t="s">
        <v>207</v>
      </c>
      <c r="C12" s="52">
        <f>C48</f>
        <v>0</v>
      </c>
      <c r="D12" s="52">
        <f>D48</f>
        <v>0</v>
      </c>
      <c r="E12" s="52">
        <f>E48</f>
        <v>0</v>
      </c>
    </row>
    <row r="13" spans="2:5" x14ac:dyDescent="0.2">
      <c r="B13" s="49"/>
      <c r="C13" s="52"/>
      <c r="D13" s="52"/>
      <c r="E13" s="52"/>
    </row>
    <row r="14" spans="2:5" ht="15" x14ac:dyDescent="0.2">
      <c r="B14" s="49" t="s">
        <v>208</v>
      </c>
      <c r="C14" s="50">
        <f>SUM(C15:C16)</f>
        <v>22466032.109999999</v>
      </c>
      <c r="D14" s="50">
        <f>SUM(D15:D16)</f>
        <v>20766060</v>
      </c>
      <c r="E14" s="50">
        <f>SUM(E15:E16)</f>
        <v>20766060</v>
      </c>
    </row>
    <row r="15" spans="2:5" x14ac:dyDescent="0.2">
      <c r="B15" s="51" t="s">
        <v>209</v>
      </c>
      <c r="C15" s="52">
        <v>8766000</v>
      </c>
      <c r="D15" s="52">
        <v>10532887</v>
      </c>
      <c r="E15" s="52">
        <v>10532887</v>
      </c>
    </row>
    <row r="16" spans="2:5" x14ac:dyDescent="0.2">
      <c r="B16" s="51" t="s">
        <v>210</v>
      </c>
      <c r="C16" s="52">
        <v>13700032.109999999</v>
      </c>
      <c r="D16" s="52">
        <v>10233173</v>
      </c>
      <c r="E16" s="52">
        <v>10233173</v>
      </c>
    </row>
    <row r="17" spans="2:5" x14ac:dyDescent="0.2">
      <c r="B17" s="53"/>
      <c r="C17" s="52"/>
      <c r="D17" s="52"/>
      <c r="E17" s="52"/>
    </row>
    <row r="18" spans="2:5" x14ac:dyDescent="0.2">
      <c r="B18" s="49" t="s">
        <v>211</v>
      </c>
      <c r="C18" s="54"/>
      <c r="D18" s="50">
        <f>SUM(D19:D20)</f>
        <v>0</v>
      </c>
      <c r="E18" s="50">
        <f>SUM(E19:E20)</f>
        <v>0</v>
      </c>
    </row>
    <row r="19" spans="2:5" x14ac:dyDescent="0.2">
      <c r="B19" s="51" t="s">
        <v>212</v>
      </c>
      <c r="C19" s="54"/>
      <c r="D19" s="52"/>
      <c r="E19" s="52"/>
    </row>
    <row r="20" spans="2:5" x14ac:dyDescent="0.2">
      <c r="B20" s="51" t="s">
        <v>213</v>
      </c>
      <c r="C20" s="54"/>
      <c r="D20" s="52"/>
      <c r="E20" s="52"/>
    </row>
    <row r="21" spans="2:5" x14ac:dyDescent="0.2">
      <c r="B21" s="53"/>
      <c r="C21" s="52"/>
      <c r="D21" s="52"/>
      <c r="E21" s="52"/>
    </row>
    <row r="22" spans="2:5" x14ac:dyDescent="0.2">
      <c r="B22" s="49" t="s">
        <v>214</v>
      </c>
      <c r="C22" s="50">
        <f>C9-C14+C18</f>
        <v>-0.10999999940395355</v>
      </c>
      <c r="D22" s="49">
        <f>D9-D14+D18</f>
        <v>-552552</v>
      </c>
      <c r="E22" s="49">
        <f>E9-E14+E18</f>
        <v>-552552</v>
      </c>
    </row>
    <row r="23" spans="2:5" x14ac:dyDescent="0.2">
      <c r="B23" s="49"/>
      <c r="C23" s="52"/>
      <c r="D23" s="53"/>
      <c r="E23" s="53"/>
    </row>
    <row r="24" spans="2:5" x14ac:dyDescent="0.2">
      <c r="B24" s="49" t="s">
        <v>215</v>
      </c>
      <c r="C24" s="50">
        <f>C22-C12</f>
        <v>-0.10999999940395355</v>
      </c>
      <c r="D24" s="49">
        <f>D22-D12</f>
        <v>-552552</v>
      </c>
      <c r="E24" s="49">
        <f>E22-E12</f>
        <v>-552552</v>
      </c>
    </row>
    <row r="25" spans="2:5" x14ac:dyDescent="0.2">
      <c r="B25" s="49"/>
      <c r="C25" s="52"/>
      <c r="D25" s="53"/>
      <c r="E25" s="53"/>
    </row>
    <row r="26" spans="2:5" ht="25.5" x14ac:dyDescent="0.2">
      <c r="B26" s="49" t="s">
        <v>216</v>
      </c>
      <c r="C26" s="50">
        <f>C24-C18</f>
        <v>-0.10999999940395355</v>
      </c>
      <c r="D26" s="50">
        <f>D24-D18</f>
        <v>-552552</v>
      </c>
      <c r="E26" s="50">
        <f>E24-E18</f>
        <v>-552552</v>
      </c>
    </row>
    <row r="27" spans="2:5" ht="13.5" thickBot="1" x14ac:dyDescent="0.25">
      <c r="B27" s="55"/>
      <c r="C27" s="56"/>
      <c r="D27" s="56"/>
      <c r="E27" s="56"/>
    </row>
    <row r="28" spans="2:5" ht="35.1" customHeight="1" thickBot="1" x14ac:dyDescent="0.25">
      <c r="B28" s="223"/>
      <c r="C28" s="223"/>
      <c r="D28" s="223"/>
      <c r="E28" s="223"/>
    </row>
    <row r="29" spans="2:5" ht="13.5" thickBot="1" x14ac:dyDescent="0.25">
      <c r="B29" s="180" t="s">
        <v>217</v>
      </c>
      <c r="C29" s="179" t="s">
        <v>218</v>
      </c>
      <c r="D29" s="179" t="s">
        <v>200</v>
      </c>
      <c r="E29" s="179" t="s">
        <v>219</v>
      </c>
    </row>
    <row r="30" spans="2:5" x14ac:dyDescent="0.2">
      <c r="B30" s="57"/>
      <c r="C30" s="52"/>
      <c r="D30" s="52"/>
      <c r="E30" s="52"/>
    </row>
    <row r="31" spans="2:5" x14ac:dyDescent="0.2">
      <c r="B31" s="49" t="s">
        <v>220</v>
      </c>
      <c r="C31" s="50">
        <f>SUM(C32:C33)</f>
        <v>0</v>
      </c>
      <c r="D31" s="49">
        <f>SUM(D32:D33)</f>
        <v>0</v>
      </c>
      <c r="E31" s="49">
        <f>SUM(E32:E33)</f>
        <v>0</v>
      </c>
    </row>
    <row r="32" spans="2:5" x14ac:dyDescent="0.2">
      <c r="B32" s="51" t="s">
        <v>221</v>
      </c>
      <c r="C32" s="52"/>
      <c r="D32" s="53"/>
      <c r="E32" s="53"/>
    </row>
    <row r="33" spans="2:5" x14ac:dyDescent="0.2">
      <c r="B33" s="51" t="s">
        <v>222</v>
      </c>
      <c r="C33" s="52"/>
      <c r="D33" s="53"/>
      <c r="E33" s="53"/>
    </row>
    <row r="34" spans="2:5" x14ac:dyDescent="0.2">
      <c r="B34" s="49"/>
      <c r="C34" s="52"/>
      <c r="D34" s="52"/>
      <c r="E34" s="52"/>
    </row>
    <row r="35" spans="2:5" x14ac:dyDescent="0.2">
      <c r="B35" s="49" t="s">
        <v>223</v>
      </c>
      <c r="C35" s="50">
        <f>C26+C31</f>
        <v>-0.10999999940395355</v>
      </c>
      <c r="D35" s="50">
        <f>D26+D31</f>
        <v>-552552</v>
      </c>
      <c r="E35" s="50">
        <f>E26+E31</f>
        <v>-552552</v>
      </c>
    </row>
    <row r="36" spans="2:5" ht="13.5" thickBot="1" x14ac:dyDescent="0.25">
      <c r="B36" s="58"/>
      <c r="C36" s="59"/>
      <c r="D36" s="59"/>
      <c r="E36" s="59"/>
    </row>
    <row r="37" spans="2:5" ht="35.1" customHeight="1" thickBot="1" x14ac:dyDescent="0.25">
      <c r="B37" s="60"/>
      <c r="C37" s="60"/>
      <c r="D37" s="60"/>
      <c r="E37" s="60"/>
    </row>
    <row r="38" spans="2:5" x14ac:dyDescent="0.2">
      <c r="B38" s="217" t="s">
        <v>217</v>
      </c>
      <c r="C38" s="219" t="s">
        <v>224</v>
      </c>
      <c r="D38" s="221" t="s">
        <v>200</v>
      </c>
      <c r="E38" s="181" t="s">
        <v>201</v>
      </c>
    </row>
    <row r="39" spans="2:5" ht="13.5" thickBot="1" x14ac:dyDescent="0.25">
      <c r="B39" s="218"/>
      <c r="C39" s="220"/>
      <c r="D39" s="222"/>
      <c r="E39" s="182" t="s">
        <v>219</v>
      </c>
    </row>
    <row r="40" spans="2:5" x14ac:dyDescent="0.2">
      <c r="B40" s="61"/>
      <c r="C40" s="62"/>
      <c r="D40" s="62"/>
      <c r="E40" s="62"/>
    </row>
    <row r="41" spans="2:5" x14ac:dyDescent="0.2">
      <c r="B41" s="63" t="s">
        <v>225</v>
      </c>
      <c r="C41" s="64">
        <f>SUM(C42:C43)</f>
        <v>0</v>
      </c>
      <c r="D41" s="64">
        <f>SUM(D42:D43)</f>
        <v>0</v>
      </c>
      <c r="E41" s="64">
        <f>SUM(E42:E43)</f>
        <v>0</v>
      </c>
    </row>
    <row r="42" spans="2:5" x14ac:dyDescent="0.2">
      <c r="B42" s="65" t="s">
        <v>226</v>
      </c>
      <c r="C42" s="62"/>
      <c r="D42" s="66"/>
      <c r="E42" s="66"/>
    </row>
    <row r="43" spans="2:5" x14ac:dyDescent="0.2">
      <c r="B43" s="65" t="s">
        <v>227</v>
      </c>
      <c r="C43" s="62"/>
      <c r="D43" s="66"/>
      <c r="E43" s="66"/>
    </row>
    <row r="44" spans="2:5" x14ac:dyDescent="0.2">
      <c r="B44" s="63" t="s">
        <v>228</v>
      </c>
      <c r="C44" s="64">
        <f>SUM(C45:C46)</f>
        <v>0</v>
      </c>
      <c r="D44" s="64">
        <f>SUM(D45:D46)</f>
        <v>0</v>
      </c>
      <c r="E44" s="64">
        <f>SUM(E45:E46)</f>
        <v>0</v>
      </c>
    </row>
    <row r="45" spans="2:5" x14ac:dyDescent="0.2">
      <c r="B45" s="65" t="s">
        <v>229</v>
      </c>
      <c r="C45" s="62"/>
      <c r="D45" s="66"/>
      <c r="E45" s="66"/>
    </row>
    <row r="46" spans="2:5" x14ac:dyDescent="0.2">
      <c r="B46" s="65" t="s">
        <v>230</v>
      </c>
      <c r="C46" s="62"/>
      <c r="D46" s="66"/>
      <c r="E46" s="66"/>
    </row>
    <row r="47" spans="2:5" x14ac:dyDescent="0.2">
      <c r="B47" s="63"/>
      <c r="C47" s="62"/>
      <c r="D47" s="62"/>
      <c r="E47" s="62"/>
    </row>
    <row r="48" spans="2:5" x14ac:dyDescent="0.2">
      <c r="B48" s="63" t="s">
        <v>231</v>
      </c>
      <c r="C48" s="64">
        <f>C41-C44</f>
        <v>0</v>
      </c>
      <c r="D48" s="63">
        <f>D41-D44</f>
        <v>0</v>
      </c>
      <c r="E48" s="63">
        <f>E41-E44</f>
        <v>0</v>
      </c>
    </row>
    <row r="49" spans="2:5" ht="13.5" thickBot="1" x14ac:dyDescent="0.25">
      <c r="B49" s="67"/>
      <c r="C49" s="68"/>
      <c r="D49" s="67"/>
      <c r="E49" s="67"/>
    </row>
    <row r="50" spans="2:5" ht="35.1" customHeight="1" thickBot="1" x14ac:dyDescent="0.25">
      <c r="B50" s="60"/>
      <c r="C50" s="60"/>
      <c r="D50" s="60"/>
      <c r="E50" s="60"/>
    </row>
    <row r="51" spans="2:5" x14ac:dyDescent="0.2">
      <c r="B51" s="217" t="s">
        <v>217</v>
      </c>
      <c r="C51" s="181" t="s">
        <v>199</v>
      </c>
      <c r="D51" s="221" t="s">
        <v>200</v>
      </c>
      <c r="E51" s="181" t="s">
        <v>201</v>
      </c>
    </row>
    <row r="52" spans="2:5" ht="13.5" thickBot="1" x14ac:dyDescent="0.25">
      <c r="B52" s="218"/>
      <c r="C52" s="182" t="s">
        <v>218</v>
      </c>
      <c r="D52" s="222"/>
      <c r="E52" s="182" t="s">
        <v>219</v>
      </c>
    </row>
    <row r="53" spans="2:5" x14ac:dyDescent="0.2">
      <c r="B53" s="61"/>
      <c r="C53" s="62"/>
      <c r="D53" s="62"/>
      <c r="E53" s="62"/>
    </row>
    <row r="54" spans="2:5" x14ac:dyDescent="0.2">
      <c r="B54" s="66" t="s">
        <v>232</v>
      </c>
      <c r="C54" s="62">
        <f>C10</f>
        <v>8766000</v>
      </c>
      <c r="D54" s="66">
        <f>D10</f>
        <v>10032762</v>
      </c>
      <c r="E54" s="66">
        <f>E10</f>
        <v>10032762</v>
      </c>
    </row>
    <row r="55" spans="2:5" x14ac:dyDescent="0.2">
      <c r="B55" s="66"/>
      <c r="C55" s="62"/>
      <c r="D55" s="66"/>
      <c r="E55" s="66"/>
    </row>
    <row r="56" spans="2:5" x14ac:dyDescent="0.2">
      <c r="B56" s="69" t="s">
        <v>233</v>
      </c>
      <c r="C56" s="62">
        <f>C42-C45</f>
        <v>0</v>
      </c>
      <c r="D56" s="66">
        <f>D42-D45</f>
        <v>0</v>
      </c>
      <c r="E56" s="66">
        <f>E42-E45</f>
        <v>0</v>
      </c>
    </row>
    <row r="57" spans="2:5" x14ac:dyDescent="0.2">
      <c r="B57" s="65" t="s">
        <v>226</v>
      </c>
      <c r="C57" s="62">
        <f>C42</f>
        <v>0</v>
      </c>
      <c r="D57" s="66">
        <f>D42</f>
        <v>0</v>
      </c>
      <c r="E57" s="66">
        <f>E42</f>
        <v>0</v>
      </c>
    </row>
    <row r="58" spans="2:5" x14ac:dyDescent="0.2">
      <c r="B58" s="65" t="s">
        <v>229</v>
      </c>
      <c r="C58" s="62">
        <f>C45</f>
        <v>0</v>
      </c>
      <c r="D58" s="66">
        <f>D45</f>
        <v>0</v>
      </c>
      <c r="E58" s="66">
        <f>E45</f>
        <v>0</v>
      </c>
    </row>
    <row r="59" spans="2:5" x14ac:dyDescent="0.2">
      <c r="B59" s="70"/>
      <c r="C59" s="62"/>
      <c r="D59" s="66"/>
      <c r="E59" s="66"/>
    </row>
    <row r="60" spans="2:5" x14ac:dyDescent="0.2">
      <c r="B60" s="70" t="s">
        <v>209</v>
      </c>
      <c r="C60" s="62">
        <f>C15</f>
        <v>8766000</v>
      </c>
      <c r="D60" s="62">
        <f>D15</f>
        <v>10532887</v>
      </c>
      <c r="E60" s="62">
        <f>E15</f>
        <v>10532887</v>
      </c>
    </row>
    <row r="61" spans="2:5" x14ac:dyDescent="0.2">
      <c r="B61" s="70"/>
      <c r="C61" s="62"/>
      <c r="D61" s="62"/>
      <c r="E61" s="62"/>
    </row>
    <row r="62" spans="2:5" x14ac:dyDescent="0.2">
      <c r="B62" s="70" t="s">
        <v>212</v>
      </c>
      <c r="C62" s="71"/>
      <c r="D62" s="62">
        <f>D19</f>
        <v>0</v>
      </c>
      <c r="E62" s="62">
        <f>E19</f>
        <v>0</v>
      </c>
    </row>
    <row r="63" spans="2:5" x14ac:dyDescent="0.2">
      <c r="B63" s="70"/>
      <c r="C63" s="62"/>
      <c r="D63" s="62"/>
      <c r="E63" s="62"/>
    </row>
    <row r="64" spans="2:5" x14ac:dyDescent="0.2">
      <c r="B64" s="72" t="s">
        <v>234</v>
      </c>
      <c r="C64" s="64">
        <f>C54+C56-C60+C62</f>
        <v>0</v>
      </c>
      <c r="D64" s="63">
        <f>D54+D56-D60+D62</f>
        <v>-500125</v>
      </c>
      <c r="E64" s="63">
        <f>E54+E56-E60+E62</f>
        <v>-500125</v>
      </c>
    </row>
    <row r="65" spans="2:5" x14ac:dyDescent="0.2">
      <c r="B65" s="72"/>
      <c r="C65" s="64"/>
      <c r="D65" s="63"/>
      <c r="E65" s="63"/>
    </row>
    <row r="66" spans="2:5" ht="25.5" x14ac:dyDescent="0.2">
      <c r="B66" s="73" t="s">
        <v>235</v>
      </c>
      <c r="C66" s="64">
        <f>C64-C56</f>
        <v>0</v>
      </c>
      <c r="D66" s="63">
        <f>D64-D56</f>
        <v>-500125</v>
      </c>
      <c r="E66" s="63">
        <f>E64-E56</f>
        <v>-500125</v>
      </c>
    </row>
    <row r="67" spans="2:5" ht="13.5" thickBot="1" x14ac:dyDescent="0.25">
      <c r="B67" s="67"/>
      <c r="C67" s="68"/>
      <c r="D67" s="67"/>
      <c r="E67" s="67"/>
    </row>
    <row r="68" spans="2:5" ht="35.1" customHeight="1" thickBot="1" x14ac:dyDescent="0.25">
      <c r="B68" s="60"/>
      <c r="C68" s="60"/>
      <c r="D68" s="60"/>
      <c r="E68" s="60"/>
    </row>
    <row r="69" spans="2:5" x14ac:dyDescent="0.2">
      <c r="B69" s="217" t="s">
        <v>217</v>
      </c>
      <c r="C69" s="219" t="s">
        <v>224</v>
      </c>
      <c r="D69" s="221" t="s">
        <v>200</v>
      </c>
      <c r="E69" s="181" t="s">
        <v>201</v>
      </c>
    </row>
    <row r="70" spans="2:5" ht="13.5" thickBot="1" x14ac:dyDescent="0.25">
      <c r="B70" s="218"/>
      <c r="C70" s="220"/>
      <c r="D70" s="222"/>
      <c r="E70" s="182" t="s">
        <v>219</v>
      </c>
    </row>
    <row r="71" spans="2:5" x14ac:dyDescent="0.2">
      <c r="B71" s="61"/>
      <c r="C71" s="62"/>
      <c r="D71" s="62"/>
      <c r="E71" s="62"/>
    </row>
    <row r="72" spans="2:5" x14ac:dyDescent="0.2">
      <c r="B72" s="66" t="s">
        <v>206</v>
      </c>
      <c r="C72" s="62">
        <f>C11</f>
        <v>13700032</v>
      </c>
      <c r="D72" s="66">
        <f>D11</f>
        <v>10180746</v>
      </c>
      <c r="E72" s="66">
        <f>E11</f>
        <v>10180746</v>
      </c>
    </row>
    <row r="73" spans="2:5" x14ac:dyDescent="0.2">
      <c r="B73" s="66"/>
      <c r="C73" s="62"/>
      <c r="D73" s="66"/>
      <c r="E73" s="66"/>
    </row>
    <row r="74" spans="2:5" ht="25.5" x14ac:dyDescent="0.2">
      <c r="B74" s="74" t="s">
        <v>236</v>
      </c>
      <c r="C74" s="62">
        <f>C75-C76</f>
        <v>0</v>
      </c>
      <c r="D74" s="66">
        <f>D75-D76</f>
        <v>0</v>
      </c>
      <c r="E74" s="66">
        <f>E75-E76</f>
        <v>0</v>
      </c>
    </row>
    <row r="75" spans="2:5" x14ac:dyDescent="0.2">
      <c r="B75" s="65" t="s">
        <v>227</v>
      </c>
      <c r="C75" s="62">
        <f>C43</f>
        <v>0</v>
      </c>
      <c r="D75" s="66">
        <f>D43</f>
        <v>0</v>
      </c>
      <c r="E75" s="66">
        <f>E43</f>
        <v>0</v>
      </c>
    </row>
    <row r="76" spans="2:5" x14ac:dyDescent="0.2">
      <c r="B76" s="65" t="s">
        <v>230</v>
      </c>
      <c r="C76" s="62">
        <f>C46</f>
        <v>0</v>
      </c>
      <c r="D76" s="66">
        <f>D46</f>
        <v>0</v>
      </c>
      <c r="E76" s="66">
        <f>E46</f>
        <v>0</v>
      </c>
    </row>
    <row r="77" spans="2:5" x14ac:dyDescent="0.2">
      <c r="B77" s="70"/>
      <c r="C77" s="62"/>
      <c r="D77" s="66"/>
      <c r="E77" s="66"/>
    </row>
    <row r="78" spans="2:5" x14ac:dyDescent="0.2">
      <c r="B78" s="70" t="s">
        <v>237</v>
      </c>
      <c r="C78" s="62">
        <f>C16</f>
        <v>13700032.109999999</v>
      </c>
      <c r="D78" s="62">
        <f>D16</f>
        <v>10233173</v>
      </c>
      <c r="E78" s="62">
        <f>E16</f>
        <v>10233173</v>
      </c>
    </row>
    <row r="79" spans="2:5" x14ac:dyDescent="0.2">
      <c r="B79" s="70"/>
      <c r="C79" s="62"/>
      <c r="D79" s="62"/>
      <c r="E79" s="62"/>
    </row>
    <row r="80" spans="2:5" x14ac:dyDescent="0.2">
      <c r="B80" s="70" t="s">
        <v>213</v>
      </c>
      <c r="C80" s="71"/>
      <c r="D80" s="62">
        <f>D20</f>
        <v>0</v>
      </c>
      <c r="E80" s="62">
        <f>E20</f>
        <v>0</v>
      </c>
    </row>
    <row r="81" spans="2:5" x14ac:dyDescent="0.2">
      <c r="B81" s="70"/>
      <c r="C81" s="62"/>
      <c r="D81" s="62"/>
      <c r="E81" s="62"/>
    </row>
    <row r="82" spans="2:5" x14ac:dyDescent="0.2">
      <c r="B82" s="72" t="s">
        <v>238</v>
      </c>
      <c r="C82" s="64">
        <f>C72+C74-C78+C80</f>
        <v>-0.10999999940395355</v>
      </c>
      <c r="D82" s="63">
        <f>D72+D74-D78+D80</f>
        <v>-52427</v>
      </c>
      <c r="E82" s="63">
        <f>E72+E74-E78+E80</f>
        <v>-52427</v>
      </c>
    </row>
    <row r="83" spans="2:5" x14ac:dyDescent="0.2">
      <c r="B83" s="72"/>
      <c r="C83" s="64"/>
      <c r="D83" s="63"/>
      <c r="E83" s="63"/>
    </row>
    <row r="84" spans="2:5" ht="25.5" x14ac:dyDescent="0.2">
      <c r="B84" s="73" t="s">
        <v>239</v>
      </c>
      <c r="C84" s="64">
        <f>C82-C74</f>
        <v>-0.10999999940395355</v>
      </c>
      <c r="D84" s="63">
        <f>D82-D74</f>
        <v>-52427</v>
      </c>
      <c r="E84" s="63">
        <f>E82-E74</f>
        <v>-52427</v>
      </c>
    </row>
    <row r="85" spans="2:5" ht="13.5" thickBot="1" x14ac:dyDescent="0.25">
      <c r="B85" s="67"/>
      <c r="C85" s="68"/>
      <c r="D85" s="67"/>
      <c r="E85" s="67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0866141732283472" right="0.70866141732283472" top="0.74803149606299213" bottom="0.74803149606299213" header="0.31496062992125984" footer="0.31496062992125984"/>
  <pageSetup scale="68" orientation="portrait" horizontalDpi="0" verticalDpi="0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view="pageBreakPreview" topLeftCell="A8" zoomScale="60" zoomScaleNormal="100" workbookViewId="0">
      <selection activeCell="G44" sqref="G4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75" customWidth="1"/>
    <col min="4" max="4" width="18" style="1" customWidth="1"/>
    <col min="5" max="5" width="14.7109375" style="75" customWidth="1"/>
    <col min="6" max="6" width="13.85546875" style="1" customWidth="1"/>
    <col min="7" max="7" width="14.85546875" style="1" customWidth="1"/>
    <col min="8" max="8" width="13.7109375" style="75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99" t="s">
        <v>0</v>
      </c>
      <c r="C2" s="200"/>
      <c r="D2" s="200"/>
      <c r="E2" s="200"/>
      <c r="F2" s="200"/>
      <c r="G2" s="200"/>
      <c r="H2" s="201"/>
    </row>
    <row r="3" spans="2:8" x14ac:dyDescent="0.2">
      <c r="B3" s="224" t="s">
        <v>240</v>
      </c>
      <c r="C3" s="225"/>
      <c r="D3" s="225"/>
      <c r="E3" s="225"/>
      <c r="F3" s="225"/>
      <c r="G3" s="225"/>
      <c r="H3" s="226"/>
    </row>
    <row r="4" spans="2:8" x14ac:dyDescent="0.2">
      <c r="B4" s="224" t="s">
        <v>124</v>
      </c>
      <c r="C4" s="225"/>
      <c r="D4" s="225"/>
      <c r="E4" s="225"/>
      <c r="F4" s="225"/>
      <c r="G4" s="225"/>
      <c r="H4" s="226"/>
    </row>
    <row r="5" spans="2:8" ht="13.5" thickBot="1" x14ac:dyDescent="0.25">
      <c r="B5" s="227" t="s">
        <v>3</v>
      </c>
      <c r="C5" s="228"/>
      <c r="D5" s="228"/>
      <c r="E5" s="228"/>
      <c r="F5" s="228"/>
      <c r="G5" s="228"/>
      <c r="H5" s="229"/>
    </row>
    <row r="6" spans="2:8" ht="13.5" thickBot="1" x14ac:dyDescent="0.25">
      <c r="B6" s="183"/>
      <c r="C6" s="236" t="s">
        <v>241</v>
      </c>
      <c r="D6" s="237"/>
      <c r="E6" s="237"/>
      <c r="F6" s="237"/>
      <c r="G6" s="238"/>
      <c r="H6" s="234" t="s">
        <v>242</v>
      </c>
    </row>
    <row r="7" spans="2:8" x14ac:dyDescent="0.2">
      <c r="B7" s="184" t="s">
        <v>217</v>
      </c>
      <c r="C7" s="234" t="s">
        <v>243</v>
      </c>
      <c r="D7" s="232" t="s">
        <v>244</v>
      </c>
      <c r="E7" s="234" t="s">
        <v>245</v>
      </c>
      <c r="F7" s="234" t="s">
        <v>200</v>
      </c>
      <c r="G7" s="234" t="s">
        <v>246</v>
      </c>
      <c r="H7" s="239"/>
    </row>
    <row r="8" spans="2:8" ht="13.5" thickBot="1" x14ac:dyDescent="0.25">
      <c r="B8" s="185" t="s">
        <v>133</v>
      </c>
      <c r="C8" s="235"/>
      <c r="D8" s="233"/>
      <c r="E8" s="235"/>
      <c r="F8" s="235"/>
      <c r="G8" s="235"/>
      <c r="H8" s="235"/>
    </row>
    <row r="9" spans="2:8" x14ac:dyDescent="0.2">
      <c r="B9" s="63" t="s">
        <v>247</v>
      </c>
      <c r="C9" s="76"/>
      <c r="D9" s="77"/>
      <c r="E9" s="76"/>
      <c r="F9" s="77"/>
      <c r="G9" s="77"/>
      <c r="H9" s="76"/>
    </row>
    <row r="10" spans="2:8" x14ac:dyDescent="0.2">
      <c r="B10" s="70" t="s">
        <v>248</v>
      </c>
      <c r="C10" s="76"/>
      <c r="D10" s="77"/>
      <c r="E10" s="76">
        <f>C10+D10</f>
        <v>0</v>
      </c>
      <c r="F10" s="77"/>
      <c r="G10" s="77"/>
      <c r="H10" s="76">
        <f>G10-C10</f>
        <v>0</v>
      </c>
    </row>
    <row r="11" spans="2:8" x14ac:dyDescent="0.2">
      <c r="B11" s="70" t="s">
        <v>249</v>
      </c>
      <c r="C11" s="76"/>
      <c r="D11" s="77"/>
      <c r="E11" s="76">
        <f t="shared" ref="E11:E40" si="0">C11+D11</f>
        <v>0</v>
      </c>
      <c r="F11" s="77"/>
      <c r="G11" s="77"/>
      <c r="H11" s="76">
        <f t="shared" ref="H11:H16" si="1">G11-C11</f>
        <v>0</v>
      </c>
    </row>
    <row r="12" spans="2:8" x14ac:dyDescent="0.2">
      <c r="B12" s="70" t="s">
        <v>250</v>
      </c>
      <c r="C12" s="76"/>
      <c r="D12" s="77"/>
      <c r="E12" s="76">
        <f t="shared" si="0"/>
        <v>0</v>
      </c>
      <c r="F12" s="77"/>
      <c r="G12" s="77"/>
      <c r="H12" s="76">
        <f t="shared" si="1"/>
        <v>0</v>
      </c>
    </row>
    <row r="13" spans="2:8" x14ac:dyDescent="0.2">
      <c r="B13" s="70" t="s">
        <v>251</v>
      </c>
      <c r="C13" s="76">
        <v>0</v>
      </c>
      <c r="D13" s="76">
        <v>46000</v>
      </c>
      <c r="E13" s="76">
        <f t="shared" si="0"/>
        <v>46000</v>
      </c>
      <c r="F13" s="76">
        <v>46000</v>
      </c>
      <c r="G13" s="76">
        <v>46000</v>
      </c>
      <c r="H13" s="76">
        <f t="shared" si="1"/>
        <v>46000</v>
      </c>
    </row>
    <row r="14" spans="2:8" x14ac:dyDescent="0.2">
      <c r="B14" s="70" t="s">
        <v>252</v>
      </c>
      <c r="C14" s="76"/>
      <c r="D14" s="77"/>
      <c r="E14" s="76">
        <f t="shared" si="0"/>
        <v>0</v>
      </c>
      <c r="F14" s="77"/>
      <c r="G14" s="77"/>
      <c r="H14" s="76">
        <f t="shared" si="1"/>
        <v>0</v>
      </c>
    </row>
    <row r="15" spans="2:8" x14ac:dyDescent="0.2">
      <c r="B15" s="70" t="s">
        <v>253</v>
      </c>
      <c r="C15" s="76"/>
      <c r="D15" s="77"/>
      <c r="E15" s="76">
        <f t="shared" si="0"/>
        <v>0</v>
      </c>
      <c r="F15" s="77"/>
      <c r="G15" s="77"/>
      <c r="H15" s="76">
        <f t="shared" si="1"/>
        <v>0</v>
      </c>
    </row>
    <row r="16" spans="2:8" x14ac:dyDescent="0.2">
      <c r="B16" s="70" t="s">
        <v>254</v>
      </c>
      <c r="C16" s="76"/>
      <c r="D16" s="77"/>
      <c r="E16" s="76">
        <f t="shared" si="0"/>
        <v>0</v>
      </c>
      <c r="F16" s="77"/>
      <c r="G16" s="77"/>
      <c r="H16" s="76">
        <f t="shared" si="1"/>
        <v>0</v>
      </c>
    </row>
    <row r="17" spans="2:8" ht="25.5" x14ac:dyDescent="0.2">
      <c r="B17" s="74" t="s">
        <v>255</v>
      </c>
      <c r="C17" s="76">
        <f t="shared" ref="C17:H17" si="2">SUM(C18:C28)</f>
        <v>0</v>
      </c>
      <c r="D17" s="78">
        <f t="shared" si="2"/>
        <v>0</v>
      </c>
      <c r="E17" s="78">
        <f t="shared" si="2"/>
        <v>0</v>
      </c>
      <c r="F17" s="78">
        <f t="shared" si="2"/>
        <v>0</v>
      </c>
      <c r="G17" s="78">
        <f t="shared" si="2"/>
        <v>0</v>
      </c>
      <c r="H17" s="78">
        <f t="shared" si="2"/>
        <v>0</v>
      </c>
    </row>
    <row r="18" spans="2:8" x14ac:dyDescent="0.2">
      <c r="B18" s="79" t="s">
        <v>256</v>
      </c>
      <c r="C18" s="76"/>
      <c r="D18" s="77"/>
      <c r="E18" s="76">
        <f t="shared" si="0"/>
        <v>0</v>
      </c>
      <c r="F18" s="77"/>
      <c r="G18" s="77"/>
      <c r="H18" s="76">
        <f>G18-C18</f>
        <v>0</v>
      </c>
    </row>
    <row r="19" spans="2:8" x14ac:dyDescent="0.2">
      <c r="B19" s="79" t="s">
        <v>257</v>
      </c>
      <c r="C19" s="76"/>
      <c r="D19" s="77"/>
      <c r="E19" s="76">
        <f t="shared" si="0"/>
        <v>0</v>
      </c>
      <c r="F19" s="77"/>
      <c r="G19" s="77"/>
      <c r="H19" s="76">
        <f t="shared" ref="H19:H40" si="3">G19-C19</f>
        <v>0</v>
      </c>
    </row>
    <row r="20" spans="2:8" x14ac:dyDescent="0.2">
      <c r="B20" s="79" t="s">
        <v>258</v>
      </c>
      <c r="C20" s="76"/>
      <c r="D20" s="77"/>
      <c r="E20" s="76">
        <f t="shared" si="0"/>
        <v>0</v>
      </c>
      <c r="F20" s="77"/>
      <c r="G20" s="77"/>
      <c r="H20" s="76">
        <f t="shared" si="3"/>
        <v>0</v>
      </c>
    </row>
    <row r="21" spans="2:8" x14ac:dyDescent="0.2">
      <c r="B21" s="79" t="s">
        <v>259</v>
      </c>
      <c r="C21" s="76"/>
      <c r="D21" s="77"/>
      <c r="E21" s="76">
        <f t="shared" si="0"/>
        <v>0</v>
      </c>
      <c r="F21" s="77"/>
      <c r="G21" s="77"/>
      <c r="H21" s="76">
        <f t="shared" si="3"/>
        <v>0</v>
      </c>
    </row>
    <row r="22" spans="2:8" x14ac:dyDescent="0.2">
      <c r="B22" s="79" t="s">
        <v>260</v>
      </c>
      <c r="C22" s="76"/>
      <c r="D22" s="77"/>
      <c r="E22" s="76">
        <f t="shared" si="0"/>
        <v>0</v>
      </c>
      <c r="F22" s="77"/>
      <c r="G22" s="77"/>
      <c r="H22" s="76">
        <f t="shared" si="3"/>
        <v>0</v>
      </c>
    </row>
    <row r="23" spans="2:8" ht="25.5" x14ac:dyDescent="0.2">
      <c r="B23" s="80" t="s">
        <v>261</v>
      </c>
      <c r="C23" s="76"/>
      <c r="D23" s="77"/>
      <c r="E23" s="76">
        <f t="shared" si="0"/>
        <v>0</v>
      </c>
      <c r="F23" s="77"/>
      <c r="G23" s="77"/>
      <c r="H23" s="76">
        <f t="shared" si="3"/>
        <v>0</v>
      </c>
    </row>
    <row r="24" spans="2:8" ht="25.5" x14ac:dyDescent="0.2">
      <c r="B24" s="80" t="s">
        <v>262</v>
      </c>
      <c r="C24" s="76"/>
      <c r="D24" s="77"/>
      <c r="E24" s="76">
        <f t="shared" si="0"/>
        <v>0</v>
      </c>
      <c r="F24" s="77"/>
      <c r="G24" s="77"/>
      <c r="H24" s="76">
        <f t="shared" si="3"/>
        <v>0</v>
      </c>
    </row>
    <row r="25" spans="2:8" x14ac:dyDescent="0.2">
      <c r="B25" s="79" t="s">
        <v>263</v>
      </c>
      <c r="C25" s="76"/>
      <c r="D25" s="77"/>
      <c r="E25" s="76">
        <f t="shared" si="0"/>
        <v>0</v>
      </c>
      <c r="F25" s="77"/>
      <c r="G25" s="77"/>
      <c r="H25" s="76">
        <f t="shared" si="3"/>
        <v>0</v>
      </c>
    </row>
    <row r="26" spans="2:8" x14ac:dyDescent="0.2">
      <c r="B26" s="79" t="s">
        <v>264</v>
      </c>
      <c r="C26" s="76"/>
      <c r="D26" s="77"/>
      <c r="E26" s="76">
        <f t="shared" si="0"/>
        <v>0</v>
      </c>
      <c r="F26" s="77"/>
      <c r="G26" s="77"/>
      <c r="H26" s="76">
        <f t="shared" si="3"/>
        <v>0</v>
      </c>
    </row>
    <row r="27" spans="2:8" x14ac:dyDescent="0.2">
      <c r="B27" s="79" t="s">
        <v>265</v>
      </c>
      <c r="C27" s="76"/>
      <c r="D27" s="77"/>
      <c r="E27" s="76">
        <f t="shared" si="0"/>
        <v>0</v>
      </c>
      <c r="F27" s="77"/>
      <c r="G27" s="77"/>
      <c r="H27" s="76">
        <f t="shared" si="3"/>
        <v>0</v>
      </c>
    </row>
    <row r="28" spans="2:8" ht="25.5" x14ac:dyDescent="0.2">
      <c r="B28" s="80" t="s">
        <v>266</v>
      </c>
      <c r="C28" s="76"/>
      <c r="D28" s="77"/>
      <c r="E28" s="76">
        <f t="shared" si="0"/>
        <v>0</v>
      </c>
      <c r="F28" s="77"/>
      <c r="G28" s="77"/>
      <c r="H28" s="76">
        <f t="shared" si="3"/>
        <v>0</v>
      </c>
    </row>
    <row r="29" spans="2:8" ht="25.5" x14ac:dyDescent="0.2">
      <c r="B29" s="74" t="s">
        <v>267</v>
      </c>
      <c r="C29" s="76">
        <f t="shared" ref="C29:H29" si="4">SUM(C30:C34)</f>
        <v>0</v>
      </c>
      <c r="D29" s="76">
        <f t="shared" si="4"/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  <c r="H29" s="76">
        <f t="shared" si="4"/>
        <v>0</v>
      </c>
    </row>
    <row r="30" spans="2:8" x14ac:dyDescent="0.2">
      <c r="B30" s="79" t="s">
        <v>268</v>
      </c>
      <c r="C30" s="76"/>
      <c r="D30" s="77"/>
      <c r="E30" s="76">
        <f t="shared" si="0"/>
        <v>0</v>
      </c>
      <c r="F30" s="77"/>
      <c r="G30" s="77"/>
      <c r="H30" s="76">
        <f t="shared" si="3"/>
        <v>0</v>
      </c>
    </row>
    <row r="31" spans="2:8" x14ac:dyDescent="0.2">
      <c r="B31" s="79" t="s">
        <v>269</v>
      </c>
      <c r="C31" s="76"/>
      <c r="D31" s="77"/>
      <c r="E31" s="76">
        <f t="shared" si="0"/>
        <v>0</v>
      </c>
      <c r="F31" s="77"/>
      <c r="G31" s="77"/>
      <c r="H31" s="76">
        <f t="shared" si="3"/>
        <v>0</v>
      </c>
    </row>
    <row r="32" spans="2:8" x14ac:dyDescent="0.2">
      <c r="B32" s="79" t="s">
        <v>270</v>
      </c>
      <c r="C32" s="76"/>
      <c r="D32" s="77"/>
      <c r="E32" s="76">
        <f t="shared" si="0"/>
        <v>0</v>
      </c>
      <c r="F32" s="77"/>
      <c r="G32" s="77"/>
      <c r="H32" s="76">
        <f t="shared" si="3"/>
        <v>0</v>
      </c>
    </row>
    <row r="33" spans="2:8" ht="25.5" x14ac:dyDescent="0.2">
      <c r="B33" s="80" t="s">
        <v>271</v>
      </c>
      <c r="C33" s="76"/>
      <c r="D33" s="77"/>
      <c r="E33" s="76">
        <f t="shared" si="0"/>
        <v>0</v>
      </c>
      <c r="F33" s="77"/>
      <c r="G33" s="77"/>
      <c r="H33" s="76">
        <f t="shared" si="3"/>
        <v>0</v>
      </c>
    </row>
    <row r="34" spans="2:8" x14ac:dyDescent="0.2">
      <c r="B34" s="79" t="s">
        <v>272</v>
      </c>
      <c r="C34" s="76"/>
      <c r="D34" s="77"/>
      <c r="E34" s="76">
        <f t="shared" si="0"/>
        <v>0</v>
      </c>
      <c r="F34" s="77"/>
      <c r="G34" s="77"/>
      <c r="H34" s="76">
        <f t="shared" si="3"/>
        <v>0</v>
      </c>
    </row>
    <row r="35" spans="2:8" x14ac:dyDescent="0.2">
      <c r="B35" s="70" t="s">
        <v>273</v>
      </c>
      <c r="C35" s="76">
        <v>8766000</v>
      </c>
      <c r="D35" s="76">
        <v>1574914.92</v>
      </c>
      <c r="E35" s="76">
        <f t="shared" si="0"/>
        <v>10340914.92</v>
      </c>
      <c r="F35" s="76">
        <v>9986762</v>
      </c>
      <c r="G35" s="76">
        <v>9986762</v>
      </c>
      <c r="H35" s="76">
        <f t="shared" si="3"/>
        <v>1220762</v>
      </c>
    </row>
    <row r="36" spans="2:8" x14ac:dyDescent="0.2">
      <c r="B36" s="70" t="s">
        <v>274</v>
      </c>
      <c r="C36" s="76">
        <f t="shared" ref="C36:H36" si="5">C37</f>
        <v>0</v>
      </c>
      <c r="D36" s="76">
        <f t="shared" si="5"/>
        <v>0</v>
      </c>
      <c r="E36" s="76">
        <f t="shared" si="5"/>
        <v>0</v>
      </c>
      <c r="F36" s="76">
        <f t="shared" si="5"/>
        <v>0</v>
      </c>
      <c r="G36" s="76">
        <f t="shared" si="5"/>
        <v>0</v>
      </c>
      <c r="H36" s="76">
        <f t="shared" si="5"/>
        <v>0</v>
      </c>
    </row>
    <row r="37" spans="2:8" x14ac:dyDescent="0.2">
      <c r="B37" s="79" t="s">
        <v>275</v>
      </c>
      <c r="C37" s="76"/>
      <c r="D37" s="77"/>
      <c r="E37" s="76">
        <f t="shared" si="0"/>
        <v>0</v>
      </c>
      <c r="F37" s="77"/>
      <c r="G37" s="77"/>
      <c r="H37" s="76">
        <f t="shared" si="3"/>
        <v>0</v>
      </c>
    </row>
    <row r="38" spans="2:8" x14ac:dyDescent="0.2">
      <c r="B38" s="70" t="s">
        <v>276</v>
      </c>
      <c r="C38" s="76">
        <f t="shared" ref="C38:H38" si="6">C39+C40</f>
        <v>0</v>
      </c>
      <c r="D38" s="76">
        <f t="shared" si="6"/>
        <v>0</v>
      </c>
      <c r="E38" s="76">
        <f t="shared" si="6"/>
        <v>0</v>
      </c>
      <c r="F38" s="76">
        <f t="shared" si="6"/>
        <v>0</v>
      </c>
      <c r="G38" s="76">
        <f t="shared" si="6"/>
        <v>0</v>
      </c>
      <c r="H38" s="76">
        <f t="shared" si="6"/>
        <v>0</v>
      </c>
    </row>
    <row r="39" spans="2:8" x14ac:dyDescent="0.2">
      <c r="B39" s="79" t="s">
        <v>277</v>
      </c>
      <c r="C39" s="76"/>
      <c r="D39" s="77"/>
      <c r="E39" s="76">
        <f t="shared" si="0"/>
        <v>0</v>
      </c>
      <c r="F39" s="77"/>
      <c r="G39" s="77"/>
      <c r="H39" s="76">
        <f t="shared" si="3"/>
        <v>0</v>
      </c>
    </row>
    <row r="40" spans="2:8" x14ac:dyDescent="0.2">
      <c r="B40" s="79" t="s">
        <v>278</v>
      </c>
      <c r="C40" s="76"/>
      <c r="D40" s="77"/>
      <c r="E40" s="76">
        <f t="shared" si="0"/>
        <v>0</v>
      </c>
      <c r="F40" s="77"/>
      <c r="G40" s="77"/>
      <c r="H40" s="76">
        <f t="shared" si="3"/>
        <v>0</v>
      </c>
    </row>
    <row r="41" spans="2:8" x14ac:dyDescent="0.2">
      <c r="B41" s="81"/>
      <c r="C41" s="76"/>
      <c r="D41" s="77"/>
      <c r="E41" s="76"/>
      <c r="F41" s="77"/>
      <c r="G41" s="77"/>
      <c r="H41" s="76"/>
    </row>
    <row r="42" spans="2:8" ht="25.5" x14ac:dyDescent="0.2">
      <c r="B42" s="49" t="s">
        <v>279</v>
      </c>
      <c r="C42" s="82">
        <f t="shared" ref="C42:H42" si="7">C10+C11+C12+C13+C14+C15+C16+C17+C29+C35+C36+C38</f>
        <v>8766000</v>
      </c>
      <c r="D42" s="83">
        <f t="shared" si="7"/>
        <v>1620914.92</v>
      </c>
      <c r="E42" s="83">
        <f t="shared" si="7"/>
        <v>10386914.92</v>
      </c>
      <c r="F42" s="83">
        <f t="shared" si="7"/>
        <v>10032762</v>
      </c>
      <c r="G42" s="83">
        <f t="shared" si="7"/>
        <v>10032762</v>
      </c>
      <c r="H42" s="83">
        <f t="shared" si="7"/>
        <v>1266762</v>
      </c>
    </row>
    <row r="43" spans="2:8" x14ac:dyDescent="0.2">
      <c r="B43" s="66"/>
      <c r="C43" s="76"/>
      <c r="D43" s="66"/>
      <c r="E43" s="84"/>
      <c r="F43" s="66"/>
      <c r="G43" s="66"/>
      <c r="H43" s="84"/>
    </row>
    <row r="44" spans="2:8" ht="25.5" x14ac:dyDescent="0.2">
      <c r="B44" s="49" t="s">
        <v>280</v>
      </c>
      <c r="C44" s="85"/>
      <c r="D44" s="86"/>
      <c r="E44" s="85"/>
      <c r="F44" s="86"/>
      <c r="G44" s="86"/>
      <c r="H44" s="76"/>
    </row>
    <row r="45" spans="2:8" x14ac:dyDescent="0.2">
      <c r="B45" s="81"/>
      <c r="C45" s="76"/>
      <c r="D45" s="87"/>
      <c r="E45" s="76"/>
      <c r="F45" s="87"/>
      <c r="G45" s="87"/>
      <c r="H45" s="76"/>
    </row>
    <row r="46" spans="2:8" x14ac:dyDescent="0.2">
      <c r="B46" s="63" t="s">
        <v>281</v>
      </c>
      <c r="C46" s="76"/>
      <c r="D46" s="77"/>
      <c r="E46" s="76"/>
      <c r="F46" s="77"/>
      <c r="G46" s="77"/>
      <c r="H46" s="76"/>
    </row>
    <row r="47" spans="2:8" x14ac:dyDescent="0.2">
      <c r="B47" s="70" t="s">
        <v>282</v>
      </c>
      <c r="C47" s="76">
        <f t="shared" ref="C47:H47" si="8">SUM(C48:C55)</f>
        <v>0</v>
      </c>
      <c r="D47" s="76">
        <f t="shared" si="8"/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2:8" ht="25.5" x14ac:dyDescent="0.2">
      <c r="B48" s="80" t="s">
        <v>283</v>
      </c>
      <c r="C48" s="76"/>
      <c r="D48" s="77"/>
      <c r="E48" s="76">
        <f t="shared" ref="E48:E65" si="9">C48+D48</f>
        <v>0</v>
      </c>
      <c r="F48" s="77"/>
      <c r="G48" s="77"/>
      <c r="H48" s="76">
        <f t="shared" ref="H48:H65" si="10">G48-C48</f>
        <v>0</v>
      </c>
    </row>
    <row r="49" spans="2:8" ht="25.5" x14ac:dyDescent="0.2">
      <c r="B49" s="80" t="s">
        <v>284</v>
      </c>
      <c r="C49" s="76"/>
      <c r="D49" s="77"/>
      <c r="E49" s="76">
        <f t="shared" si="9"/>
        <v>0</v>
      </c>
      <c r="F49" s="77"/>
      <c r="G49" s="77"/>
      <c r="H49" s="76">
        <f t="shared" si="10"/>
        <v>0</v>
      </c>
    </row>
    <row r="50" spans="2:8" ht="25.5" x14ac:dyDescent="0.2">
      <c r="B50" s="80" t="s">
        <v>285</v>
      </c>
      <c r="C50" s="76"/>
      <c r="D50" s="77"/>
      <c r="E50" s="76">
        <f t="shared" si="9"/>
        <v>0</v>
      </c>
      <c r="F50" s="77"/>
      <c r="G50" s="77"/>
      <c r="H50" s="76">
        <f t="shared" si="10"/>
        <v>0</v>
      </c>
    </row>
    <row r="51" spans="2:8" ht="38.25" x14ac:dyDescent="0.2">
      <c r="B51" s="80" t="s">
        <v>286</v>
      </c>
      <c r="C51" s="76"/>
      <c r="D51" s="77"/>
      <c r="E51" s="76">
        <f t="shared" si="9"/>
        <v>0</v>
      </c>
      <c r="F51" s="77"/>
      <c r="G51" s="77"/>
      <c r="H51" s="76">
        <f t="shared" si="10"/>
        <v>0</v>
      </c>
    </row>
    <row r="52" spans="2:8" x14ac:dyDescent="0.2">
      <c r="B52" s="80" t="s">
        <v>287</v>
      </c>
      <c r="C52" s="76"/>
      <c r="D52" s="77"/>
      <c r="E52" s="76">
        <f t="shared" si="9"/>
        <v>0</v>
      </c>
      <c r="F52" s="77"/>
      <c r="G52" s="77"/>
      <c r="H52" s="76">
        <f t="shared" si="10"/>
        <v>0</v>
      </c>
    </row>
    <row r="53" spans="2:8" ht="25.5" x14ac:dyDescent="0.2">
      <c r="B53" s="80" t="s">
        <v>288</v>
      </c>
      <c r="C53" s="76"/>
      <c r="D53" s="77"/>
      <c r="E53" s="76">
        <f t="shared" si="9"/>
        <v>0</v>
      </c>
      <c r="F53" s="77"/>
      <c r="G53" s="77"/>
      <c r="H53" s="76">
        <f t="shared" si="10"/>
        <v>0</v>
      </c>
    </row>
    <row r="54" spans="2:8" ht="25.5" x14ac:dyDescent="0.2">
      <c r="B54" s="80" t="s">
        <v>289</v>
      </c>
      <c r="C54" s="76"/>
      <c r="D54" s="77"/>
      <c r="E54" s="76">
        <f t="shared" si="9"/>
        <v>0</v>
      </c>
      <c r="F54" s="77"/>
      <c r="G54" s="77"/>
      <c r="H54" s="76">
        <f t="shared" si="10"/>
        <v>0</v>
      </c>
    </row>
    <row r="55" spans="2:8" ht="25.5" x14ac:dyDescent="0.2">
      <c r="B55" s="80" t="s">
        <v>290</v>
      </c>
      <c r="C55" s="76"/>
      <c r="D55" s="77"/>
      <c r="E55" s="76">
        <f t="shared" si="9"/>
        <v>0</v>
      </c>
      <c r="F55" s="77"/>
      <c r="G55" s="77"/>
      <c r="H55" s="76">
        <f t="shared" si="10"/>
        <v>0</v>
      </c>
    </row>
    <row r="56" spans="2:8" x14ac:dyDescent="0.2">
      <c r="B56" s="74" t="s">
        <v>291</v>
      </c>
      <c r="C56" s="76">
        <f t="shared" ref="C56:H56" si="11">SUM(C57:C60)</f>
        <v>0</v>
      </c>
      <c r="D56" s="76">
        <f t="shared" si="11"/>
        <v>0</v>
      </c>
      <c r="E56" s="76">
        <f t="shared" si="11"/>
        <v>0</v>
      </c>
      <c r="F56" s="76">
        <f t="shared" si="11"/>
        <v>0</v>
      </c>
      <c r="G56" s="76">
        <f t="shared" si="11"/>
        <v>0</v>
      </c>
      <c r="H56" s="76">
        <f t="shared" si="11"/>
        <v>0</v>
      </c>
    </row>
    <row r="57" spans="2:8" x14ac:dyDescent="0.2">
      <c r="B57" s="80" t="s">
        <v>292</v>
      </c>
      <c r="C57" s="76"/>
      <c r="D57" s="77"/>
      <c r="E57" s="76">
        <f t="shared" si="9"/>
        <v>0</v>
      </c>
      <c r="F57" s="77"/>
      <c r="G57" s="77"/>
      <c r="H57" s="76">
        <f t="shared" si="10"/>
        <v>0</v>
      </c>
    </row>
    <row r="58" spans="2:8" x14ac:dyDescent="0.2">
      <c r="B58" s="80" t="s">
        <v>293</v>
      </c>
      <c r="C58" s="76"/>
      <c r="D58" s="77"/>
      <c r="E58" s="76">
        <f t="shared" si="9"/>
        <v>0</v>
      </c>
      <c r="F58" s="77"/>
      <c r="G58" s="77"/>
      <c r="H58" s="76">
        <f t="shared" si="10"/>
        <v>0</v>
      </c>
    </row>
    <row r="59" spans="2:8" x14ac:dyDescent="0.2">
      <c r="B59" s="80" t="s">
        <v>294</v>
      </c>
      <c r="C59" s="76"/>
      <c r="D59" s="77"/>
      <c r="E59" s="76">
        <f t="shared" si="9"/>
        <v>0</v>
      </c>
      <c r="F59" s="77"/>
      <c r="G59" s="77"/>
      <c r="H59" s="76">
        <f t="shared" si="10"/>
        <v>0</v>
      </c>
    </row>
    <row r="60" spans="2:8" x14ac:dyDescent="0.2">
      <c r="B60" s="80" t="s">
        <v>295</v>
      </c>
      <c r="C60" s="76"/>
      <c r="D60" s="77"/>
      <c r="E60" s="76">
        <f t="shared" si="9"/>
        <v>0</v>
      </c>
      <c r="F60" s="77"/>
      <c r="G60" s="77"/>
      <c r="H60" s="76">
        <f t="shared" si="10"/>
        <v>0</v>
      </c>
    </row>
    <row r="61" spans="2:8" x14ac:dyDescent="0.2">
      <c r="B61" s="74" t="s">
        <v>296</v>
      </c>
      <c r="C61" s="76">
        <f t="shared" ref="C61:H61" si="12">C62+C63</f>
        <v>0</v>
      </c>
      <c r="D61" s="76">
        <f t="shared" si="12"/>
        <v>0</v>
      </c>
      <c r="E61" s="76">
        <f t="shared" si="12"/>
        <v>0</v>
      </c>
      <c r="F61" s="76">
        <f t="shared" si="12"/>
        <v>0</v>
      </c>
      <c r="G61" s="76">
        <f t="shared" si="12"/>
        <v>0</v>
      </c>
      <c r="H61" s="76">
        <f t="shared" si="12"/>
        <v>0</v>
      </c>
    </row>
    <row r="62" spans="2:8" ht="25.5" x14ac:dyDescent="0.2">
      <c r="B62" s="80" t="s">
        <v>297</v>
      </c>
      <c r="C62" s="76"/>
      <c r="D62" s="77"/>
      <c r="E62" s="76">
        <f t="shared" si="9"/>
        <v>0</v>
      </c>
      <c r="F62" s="77"/>
      <c r="G62" s="77"/>
      <c r="H62" s="76">
        <f t="shared" si="10"/>
        <v>0</v>
      </c>
    </row>
    <row r="63" spans="2:8" x14ac:dyDescent="0.2">
      <c r="B63" s="80" t="s">
        <v>298</v>
      </c>
      <c r="C63" s="76"/>
      <c r="D63" s="77"/>
      <c r="E63" s="76">
        <f t="shared" si="9"/>
        <v>0</v>
      </c>
      <c r="F63" s="77"/>
      <c r="G63" s="77"/>
      <c r="H63" s="76">
        <f t="shared" si="10"/>
        <v>0</v>
      </c>
    </row>
    <row r="64" spans="2:8" ht="25.5" x14ac:dyDescent="0.2">
      <c r="B64" s="74" t="s">
        <v>299</v>
      </c>
      <c r="C64" s="76">
        <v>13700032</v>
      </c>
      <c r="D64" s="76">
        <v>-2925312</v>
      </c>
      <c r="E64" s="76">
        <f t="shared" si="9"/>
        <v>10774720</v>
      </c>
      <c r="F64" s="76">
        <v>10180746</v>
      </c>
      <c r="G64" s="76">
        <v>10180746</v>
      </c>
      <c r="H64" s="76">
        <f t="shared" si="10"/>
        <v>-3519286</v>
      </c>
    </row>
    <row r="65" spans="2:8" x14ac:dyDescent="0.2">
      <c r="B65" s="88" t="s">
        <v>300</v>
      </c>
      <c r="C65" s="89"/>
      <c r="D65" s="90"/>
      <c r="E65" s="89">
        <f t="shared" si="9"/>
        <v>0</v>
      </c>
      <c r="F65" s="90"/>
      <c r="G65" s="90"/>
      <c r="H65" s="89">
        <f t="shared" si="10"/>
        <v>0</v>
      </c>
    </row>
    <row r="66" spans="2:8" x14ac:dyDescent="0.2">
      <c r="B66" s="81"/>
      <c r="C66" s="76"/>
      <c r="D66" s="87"/>
      <c r="E66" s="76"/>
      <c r="F66" s="87"/>
      <c r="G66" s="87"/>
      <c r="H66" s="76"/>
    </row>
    <row r="67" spans="2:8" ht="25.5" x14ac:dyDescent="0.2">
      <c r="B67" s="49" t="s">
        <v>301</v>
      </c>
      <c r="C67" s="82">
        <f t="shared" ref="C67:H67" si="13">C47+C56+C61+C64+C65</f>
        <v>13700032</v>
      </c>
      <c r="D67" s="82">
        <f t="shared" si="13"/>
        <v>-2925312</v>
      </c>
      <c r="E67" s="82">
        <f t="shared" si="13"/>
        <v>10774720</v>
      </c>
      <c r="F67" s="82">
        <f t="shared" si="13"/>
        <v>10180746</v>
      </c>
      <c r="G67" s="82">
        <f t="shared" si="13"/>
        <v>10180746</v>
      </c>
      <c r="H67" s="82">
        <f t="shared" si="13"/>
        <v>-3519286</v>
      </c>
    </row>
    <row r="68" spans="2:8" x14ac:dyDescent="0.2">
      <c r="B68" s="91"/>
      <c r="C68" s="76"/>
      <c r="D68" s="87"/>
      <c r="E68" s="76"/>
      <c r="F68" s="87"/>
      <c r="G68" s="87"/>
      <c r="H68" s="76"/>
    </row>
    <row r="69" spans="2:8" ht="25.5" x14ac:dyDescent="0.2">
      <c r="B69" s="49" t="s">
        <v>302</v>
      </c>
      <c r="C69" s="82">
        <f t="shared" ref="C69:H69" si="14">C70</f>
        <v>0</v>
      </c>
      <c r="D69" s="82">
        <f t="shared" si="14"/>
        <v>0</v>
      </c>
      <c r="E69" s="82">
        <f t="shared" si="14"/>
        <v>0</v>
      </c>
      <c r="F69" s="82">
        <f t="shared" si="14"/>
        <v>0</v>
      </c>
      <c r="G69" s="82">
        <f t="shared" si="14"/>
        <v>0</v>
      </c>
      <c r="H69" s="82">
        <f t="shared" si="14"/>
        <v>0</v>
      </c>
    </row>
    <row r="70" spans="2:8" x14ac:dyDescent="0.2">
      <c r="B70" s="91" t="s">
        <v>303</v>
      </c>
      <c r="C70" s="76"/>
      <c r="D70" s="77"/>
      <c r="E70" s="76">
        <f>C70+D70</f>
        <v>0</v>
      </c>
      <c r="F70" s="77"/>
      <c r="G70" s="77"/>
      <c r="H70" s="76">
        <f>G70-C70</f>
        <v>0</v>
      </c>
    </row>
    <row r="71" spans="2:8" x14ac:dyDescent="0.2">
      <c r="B71" s="91"/>
      <c r="C71" s="76"/>
      <c r="D71" s="77"/>
      <c r="E71" s="76"/>
      <c r="F71" s="77"/>
      <c r="G71" s="77"/>
      <c r="H71" s="76"/>
    </row>
    <row r="72" spans="2:8" x14ac:dyDescent="0.2">
      <c r="B72" s="49" t="s">
        <v>304</v>
      </c>
      <c r="C72" s="82">
        <f t="shared" ref="C72:H72" si="15">C42+C67+C69</f>
        <v>22466032</v>
      </c>
      <c r="D72" s="82">
        <f t="shared" si="15"/>
        <v>-1304397.08</v>
      </c>
      <c r="E72" s="82">
        <f t="shared" si="15"/>
        <v>21161634.920000002</v>
      </c>
      <c r="F72" s="82">
        <f t="shared" si="15"/>
        <v>20213508</v>
      </c>
      <c r="G72" s="82">
        <f t="shared" si="15"/>
        <v>20213508</v>
      </c>
      <c r="H72" s="82">
        <f t="shared" si="15"/>
        <v>-2252524</v>
      </c>
    </row>
    <row r="73" spans="2:8" x14ac:dyDescent="0.2">
      <c r="B73" s="91"/>
      <c r="C73" s="76"/>
      <c r="D73" s="77"/>
      <c r="E73" s="76"/>
      <c r="F73" s="77"/>
      <c r="G73" s="77"/>
      <c r="H73" s="76"/>
    </row>
    <row r="74" spans="2:8" x14ac:dyDescent="0.2">
      <c r="B74" s="49" t="s">
        <v>305</v>
      </c>
      <c r="C74" s="76"/>
      <c r="D74" s="77"/>
      <c r="E74" s="76"/>
      <c r="F74" s="77"/>
      <c r="G74" s="77"/>
      <c r="H74" s="76"/>
    </row>
    <row r="75" spans="2:8" ht="25.5" x14ac:dyDescent="0.2">
      <c r="B75" s="91" t="s">
        <v>306</v>
      </c>
      <c r="C75" s="76"/>
      <c r="D75" s="77"/>
      <c r="E75" s="76">
        <f>C75+D75</f>
        <v>0</v>
      </c>
      <c r="F75" s="77"/>
      <c r="G75" s="77"/>
      <c r="H75" s="76">
        <f>G75-C75</f>
        <v>0</v>
      </c>
    </row>
    <row r="76" spans="2:8" ht="25.5" x14ac:dyDescent="0.2">
      <c r="B76" s="91" t="s">
        <v>307</v>
      </c>
      <c r="C76" s="76"/>
      <c r="D76" s="77"/>
      <c r="E76" s="76">
        <f>C76+D76</f>
        <v>0</v>
      </c>
      <c r="F76" s="77"/>
      <c r="G76" s="77"/>
      <c r="H76" s="76">
        <f>G76-C76</f>
        <v>0</v>
      </c>
    </row>
    <row r="77" spans="2:8" ht="25.5" x14ac:dyDescent="0.2">
      <c r="B77" s="49" t="s">
        <v>308</v>
      </c>
      <c r="C77" s="82">
        <f t="shared" ref="C77:H77" si="16">SUM(C75:C76)</f>
        <v>0</v>
      </c>
      <c r="D77" s="82">
        <f t="shared" si="16"/>
        <v>0</v>
      </c>
      <c r="E77" s="82">
        <f t="shared" si="16"/>
        <v>0</v>
      </c>
      <c r="F77" s="82">
        <f t="shared" si="16"/>
        <v>0</v>
      </c>
      <c r="G77" s="82">
        <f t="shared" si="16"/>
        <v>0</v>
      </c>
      <c r="H77" s="82">
        <f t="shared" si="16"/>
        <v>0</v>
      </c>
    </row>
    <row r="78" spans="2:8" ht="13.5" thickBot="1" x14ac:dyDescent="0.25">
      <c r="B78" s="92"/>
      <c r="C78" s="93"/>
      <c r="D78" s="94"/>
      <c r="E78" s="93"/>
      <c r="F78" s="94"/>
      <c r="G78" s="94"/>
      <c r="H78" s="9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" right="0.7" top="0.75" bottom="0.75" header="0.3" footer="0.3"/>
  <pageSetup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view="pageBreakPreview" topLeftCell="B1" zoomScaleNormal="100" zoomScaleSheetLayoutView="100" workbookViewId="0">
      <selection activeCell="B2" sqref="B2:I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99" t="s">
        <v>0</v>
      </c>
      <c r="C2" s="200"/>
      <c r="D2" s="200"/>
      <c r="E2" s="200"/>
      <c r="F2" s="200"/>
      <c r="G2" s="200"/>
      <c r="H2" s="200"/>
      <c r="I2" s="242"/>
    </row>
    <row r="3" spans="2:9" x14ac:dyDescent="0.2">
      <c r="B3" s="224" t="s">
        <v>309</v>
      </c>
      <c r="C3" s="225"/>
      <c r="D3" s="225"/>
      <c r="E3" s="225"/>
      <c r="F3" s="225"/>
      <c r="G3" s="225"/>
      <c r="H3" s="225"/>
      <c r="I3" s="243"/>
    </row>
    <row r="4" spans="2:9" x14ac:dyDescent="0.2">
      <c r="B4" s="224" t="s">
        <v>310</v>
      </c>
      <c r="C4" s="225"/>
      <c r="D4" s="225"/>
      <c r="E4" s="225"/>
      <c r="F4" s="225"/>
      <c r="G4" s="225"/>
      <c r="H4" s="225"/>
      <c r="I4" s="243"/>
    </row>
    <row r="5" spans="2:9" x14ac:dyDescent="0.2">
      <c r="B5" s="224" t="s">
        <v>124</v>
      </c>
      <c r="C5" s="225"/>
      <c r="D5" s="225"/>
      <c r="E5" s="225"/>
      <c r="F5" s="225"/>
      <c r="G5" s="225"/>
      <c r="H5" s="225"/>
      <c r="I5" s="243"/>
    </row>
    <row r="6" spans="2:9" ht="13.5" thickBot="1" x14ac:dyDescent="0.25">
      <c r="B6" s="227" t="s">
        <v>3</v>
      </c>
      <c r="C6" s="228"/>
      <c r="D6" s="228"/>
      <c r="E6" s="228"/>
      <c r="F6" s="228"/>
      <c r="G6" s="228"/>
      <c r="H6" s="228"/>
      <c r="I6" s="244"/>
    </row>
    <row r="7" spans="2:9" ht="15.75" customHeight="1" x14ac:dyDescent="0.2">
      <c r="B7" s="199" t="s">
        <v>4</v>
      </c>
      <c r="C7" s="201"/>
      <c r="D7" s="199" t="s">
        <v>311</v>
      </c>
      <c r="E7" s="200"/>
      <c r="F7" s="200"/>
      <c r="G7" s="200"/>
      <c r="H7" s="201"/>
      <c r="I7" s="234" t="s">
        <v>312</v>
      </c>
    </row>
    <row r="8" spans="2:9" ht="15" customHeight="1" thickBot="1" x14ac:dyDescent="0.25">
      <c r="B8" s="224"/>
      <c r="C8" s="226"/>
      <c r="D8" s="227"/>
      <c r="E8" s="228"/>
      <c r="F8" s="228"/>
      <c r="G8" s="228"/>
      <c r="H8" s="229"/>
      <c r="I8" s="239"/>
    </row>
    <row r="9" spans="2:9" ht="26.25" thickBot="1" x14ac:dyDescent="0.25">
      <c r="B9" s="227"/>
      <c r="C9" s="229"/>
      <c r="D9" s="186" t="s">
        <v>202</v>
      </c>
      <c r="E9" s="178" t="s">
        <v>313</v>
      </c>
      <c r="F9" s="186" t="s">
        <v>314</v>
      </c>
      <c r="G9" s="186" t="s">
        <v>200</v>
      </c>
      <c r="H9" s="186" t="s">
        <v>203</v>
      </c>
      <c r="I9" s="235"/>
    </row>
    <row r="10" spans="2:9" x14ac:dyDescent="0.2">
      <c r="B10" s="95" t="s">
        <v>315</v>
      </c>
      <c r="C10" s="96"/>
      <c r="D10" s="97">
        <f t="shared" ref="D10:I10" si="0">D11+D19+D29+D39+D49+D59+D72+D76+D63</f>
        <v>8766000</v>
      </c>
      <c r="E10" s="97">
        <f t="shared" si="0"/>
        <v>2066242.5</v>
      </c>
      <c r="F10" s="97">
        <f t="shared" si="0"/>
        <v>10832242.5</v>
      </c>
      <c r="G10" s="97">
        <f t="shared" si="0"/>
        <v>10532890</v>
      </c>
      <c r="H10" s="97">
        <f t="shared" ref="H10" si="1">H11+H19+H29+H39+H49+H59+H72+H76+H63</f>
        <v>10532890</v>
      </c>
      <c r="I10" s="97">
        <f t="shared" si="0"/>
        <v>299352.50000000006</v>
      </c>
    </row>
    <row r="11" spans="2:9" x14ac:dyDescent="0.2">
      <c r="B11" s="98" t="s">
        <v>316</v>
      </c>
      <c r="C11" s="99"/>
      <c r="D11" s="84">
        <f t="shared" ref="D11:I11" si="2">SUM(D12:D18)</f>
        <v>7130000</v>
      </c>
      <c r="E11" s="84">
        <f t="shared" si="2"/>
        <v>1980888.5</v>
      </c>
      <c r="F11" s="84">
        <f t="shared" si="2"/>
        <v>9110888.5</v>
      </c>
      <c r="G11" s="84">
        <f t="shared" si="2"/>
        <v>8701917</v>
      </c>
      <c r="H11" s="84">
        <f t="shared" ref="H11" si="3">SUM(H12:H18)</f>
        <v>8701917</v>
      </c>
      <c r="I11" s="84">
        <f t="shared" si="2"/>
        <v>408971.5</v>
      </c>
    </row>
    <row r="12" spans="2:9" x14ac:dyDescent="0.2">
      <c r="B12" s="100" t="s">
        <v>317</v>
      </c>
      <c r="C12" s="101"/>
      <c r="D12" s="84">
        <v>4515000</v>
      </c>
      <c r="E12" s="76">
        <v>1148921</v>
      </c>
      <c r="F12" s="76">
        <f>D12+E12</f>
        <v>5663921</v>
      </c>
      <c r="G12" s="76">
        <v>5452469</v>
      </c>
      <c r="H12" s="76">
        <v>5452469</v>
      </c>
      <c r="I12" s="76">
        <f>F12-G12</f>
        <v>211452</v>
      </c>
    </row>
    <row r="13" spans="2:9" x14ac:dyDescent="0.2">
      <c r="B13" s="100" t="s">
        <v>318</v>
      </c>
      <c r="C13" s="101"/>
      <c r="D13" s="84"/>
      <c r="E13" s="76"/>
      <c r="F13" s="76">
        <f t="shared" ref="F13:F18" si="4">D13+E13</f>
        <v>0</v>
      </c>
      <c r="G13" s="76"/>
      <c r="H13" s="76"/>
      <c r="I13" s="76">
        <f t="shared" ref="I13:I18" si="5">F13-G13</f>
        <v>0</v>
      </c>
    </row>
    <row r="14" spans="2:9" x14ac:dyDescent="0.2">
      <c r="B14" s="100" t="s">
        <v>319</v>
      </c>
      <c r="C14" s="101"/>
      <c r="D14" s="84">
        <v>1072000</v>
      </c>
      <c r="E14" s="76">
        <v>516801.5</v>
      </c>
      <c r="F14" s="76">
        <f t="shared" si="4"/>
        <v>1588801.5</v>
      </c>
      <c r="G14" s="76">
        <v>1418277</v>
      </c>
      <c r="H14" s="76">
        <v>1418277</v>
      </c>
      <c r="I14" s="76">
        <f t="shared" si="5"/>
        <v>170524.5</v>
      </c>
    </row>
    <row r="15" spans="2:9" x14ac:dyDescent="0.2">
      <c r="B15" s="100" t="s">
        <v>320</v>
      </c>
      <c r="C15" s="101"/>
      <c r="D15" s="84">
        <v>1024000</v>
      </c>
      <c r="E15" s="76">
        <v>351773</v>
      </c>
      <c r="F15" s="76">
        <f t="shared" si="4"/>
        <v>1375773</v>
      </c>
      <c r="G15" s="76">
        <v>1412011</v>
      </c>
      <c r="H15" s="76">
        <v>1412011</v>
      </c>
      <c r="I15" s="76">
        <f t="shared" si="5"/>
        <v>-36238</v>
      </c>
    </row>
    <row r="16" spans="2:9" x14ac:dyDescent="0.2">
      <c r="B16" s="100" t="s">
        <v>321</v>
      </c>
      <c r="C16" s="101"/>
      <c r="D16" s="84">
        <v>329000</v>
      </c>
      <c r="E16" s="76">
        <v>101455</v>
      </c>
      <c r="F16" s="76">
        <f t="shared" si="4"/>
        <v>430455</v>
      </c>
      <c r="G16" s="76">
        <v>419160</v>
      </c>
      <c r="H16" s="76">
        <v>419160</v>
      </c>
      <c r="I16" s="76">
        <f t="shared" si="5"/>
        <v>11295</v>
      </c>
    </row>
    <row r="17" spans="2:9" x14ac:dyDescent="0.2">
      <c r="B17" s="100" t="s">
        <v>322</v>
      </c>
      <c r="C17" s="101"/>
      <c r="D17" s="84"/>
      <c r="E17" s="76"/>
      <c r="F17" s="76">
        <f t="shared" si="4"/>
        <v>0</v>
      </c>
      <c r="G17" s="76"/>
      <c r="H17" s="76"/>
      <c r="I17" s="76">
        <f t="shared" si="5"/>
        <v>0</v>
      </c>
    </row>
    <row r="18" spans="2:9" x14ac:dyDescent="0.2">
      <c r="B18" s="100" t="s">
        <v>323</v>
      </c>
      <c r="C18" s="101"/>
      <c r="D18" s="84">
        <v>190000</v>
      </c>
      <c r="E18" s="76">
        <v>-138062</v>
      </c>
      <c r="F18" s="76">
        <f t="shared" si="4"/>
        <v>51938</v>
      </c>
      <c r="G18" s="76">
        <v>0</v>
      </c>
      <c r="H18" s="76">
        <v>0</v>
      </c>
      <c r="I18" s="76">
        <f t="shared" si="5"/>
        <v>51938</v>
      </c>
    </row>
    <row r="19" spans="2:9" x14ac:dyDescent="0.2">
      <c r="B19" s="98" t="s">
        <v>324</v>
      </c>
      <c r="C19" s="99"/>
      <c r="D19" s="84">
        <f t="shared" ref="D19:I19" si="6">SUM(D20:D28)</f>
        <v>658891.93999999994</v>
      </c>
      <c r="E19" s="84">
        <f t="shared" si="6"/>
        <v>9425</v>
      </c>
      <c r="F19" s="84">
        <f t="shared" si="6"/>
        <v>668316.93999999994</v>
      </c>
      <c r="G19" s="84">
        <f t="shared" si="6"/>
        <v>652826</v>
      </c>
      <c r="H19" s="84">
        <f t="shared" ref="H19" si="7">SUM(H20:H28)</f>
        <v>652826</v>
      </c>
      <c r="I19" s="84">
        <f t="shared" si="6"/>
        <v>15490.939999999981</v>
      </c>
    </row>
    <row r="20" spans="2:9" x14ac:dyDescent="0.2">
      <c r="B20" s="100" t="s">
        <v>325</v>
      </c>
      <c r="C20" s="101"/>
      <c r="D20" s="84">
        <v>290125.84999999998</v>
      </c>
      <c r="E20" s="76">
        <v>49114</v>
      </c>
      <c r="F20" s="84">
        <f t="shared" ref="F20:F28" si="8">D20+E20</f>
        <v>339239.85</v>
      </c>
      <c r="G20" s="76">
        <v>338217</v>
      </c>
      <c r="H20" s="76">
        <v>338217</v>
      </c>
      <c r="I20" s="76">
        <f>F20-G20</f>
        <v>1022.8499999999767</v>
      </c>
    </row>
    <row r="21" spans="2:9" x14ac:dyDescent="0.2">
      <c r="B21" s="100" t="s">
        <v>326</v>
      </c>
      <c r="C21" s="101"/>
      <c r="D21" s="84">
        <v>15700</v>
      </c>
      <c r="E21" s="76">
        <v>29188</v>
      </c>
      <c r="F21" s="84">
        <f t="shared" si="8"/>
        <v>44888</v>
      </c>
      <c r="G21" s="76">
        <v>41973</v>
      </c>
      <c r="H21" s="76">
        <v>41973</v>
      </c>
      <c r="I21" s="76">
        <f t="shared" ref="I21:I83" si="9">F21-G21</f>
        <v>2915</v>
      </c>
    </row>
    <row r="22" spans="2:9" x14ac:dyDescent="0.2">
      <c r="B22" s="100" t="s">
        <v>327</v>
      </c>
      <c r="C22" s="101"/>
      <c r="D22" s="84"/>
      <c r="E22" s="76"/>
      <c r="F22" s="84">
        <f t="shared" si="8"/>
        <v>0</v>
      </c>
      <c r="G22" s="76"/>
      <c r="H22" s="76"/>
      <c r="I22" s="76">
        <f t="shared" si="9"/>
        <v>0</v>
      </c>
    </row>
    <row r="23" spans="2:9" x14ac:dyDescent="0.2">
      <c r="B23" s="100" t="s">
        <v>328</v>
      </c>
      <c r="C23" s="101"/>
      <c r="D23" s="84">
        <v>88981.19</v>
      </c>
      <c r="E23" s="76">
        <v>99186</v>
      </c>
      <c r="F23" s="84">
        <f t="shared" si="8"/>
        <v>188167.19</v>
      </c>
      <c r="G23" s="76">
        <v>183436</v>
      </c>
      <c r="H23" s="76">
        <v>183436</v>
      </c>
      <c r="I23" s="76">
        <f t="shared" si="9"/>
        <v>4731.1900000000023</v>
      </c>
    </row>
    <row r="24" spans="2:9" x14ac:dyDescent="0.2">
      <c r="B24" s="100" t="s">
        <v>329</v>
      </c>
      <c r="C24" s="101"/>
      <c r="D24" s="84">
        <v>108477.69</v>
      </c>
      <c r="E24" s="76">
        <v>-94980</v>
      </c>
      <c r="F24" s="84">
        <f t="shared" si="8"/>
        <v>13497.690000000002</v>
      </c>
      <c r="G24" s="76">
        <v>13498</v>
      </c>
      <c r="H24" s="76">
        <v>13498</v>
      </c>
      <c r="I24" s="76">
        <f t="shared" si="9"/>
        <v>-0.30999999999767169</v>
      </c>
    </row>
    <row r="25" spans="2:9" x14ac:dyDescent="0.2">
      <c r="B25" s="100" t="s">
        <v>330</v>
      </c>
      <c r="C25" s="101"/>
      <c r="D25" s="84">
        <v>58907.21</v>
      </c>
      <c r="E25" s="76">
        <v>813</v>
      </c>
      <c r="F25" s="84">
        <f t="shared" si="8"/>
        <v>59720.21</v>
      </c>
      <c r="G25" s="76">
        <v>54633</v>
      </c>
      <c r="H25" s="76">
        <v>54633</v>
      </c>
      <c r="I25" s="76">
        <f t="shared" si="9"/>
        <v>5087.2099999999991</v>
      </c>
    </row>
    <row r="26" spans="2:9" x14ac:dyDescent="0.2">
      <c r="B26" s="100" t="s">
        <v>331</v>
      </c>
      <c r="C26" s="101"/>
      <c r="D26" s="84">
        <v>42000</v>
      </c>
      <c r="E26" s="76">
        <v>-40176</v>
      </c>
      <c r="F26" s="84">
        <f t="shared" si="8"/>
        <v>1824</v>
      </c>
      <c r="G26" s="76">
        <v>1824</v>
      </c>
      <c r="H26" s="76">
        <v>1824</v>
      </c>
      <c r="I26" s="76">
        <f t="shared" si="9"/>
        <v>0</v>
      </c>
    </row>
    <row r="27" spans="2:9" x14ac:dyDescent="0.2">
      <c r="B27" s="100" t="s">
        <v>332</v>
      </c>
      <c r="C27" s="101"/>
      <c r="D27" s="84"/>
      <c r="E27" s="76"/>
      <c r="F27" s="84">
        <f t="shared" si="8"/>
        <v>0</v>
      </c>
      <c r="G27" s="76"/>
      <c r="H27" s="76"/>
      <c r="I27" s="76">
        <f t="shared" si="9"/>
        <v>0</v>
      </c>
    </row>
    <row r="28" spans="2:9" x14ac:dyDescent="0.2">
      <c r="B28" s="100" t="s">
        <v>333</v>
      </c>
      <c r="C28" s="101"/>
      <c r="D28" s="84">
        <v>54700</v>
      </c>
      <c r="E28" s="76">
        <v>-33720</v>
      </c>
      <c r="F28" s="84">
        <f t="shared" si="8"/>
        <v>20980</v>
      </c>
      <c r="G28" s="76">
        <v>19245</v>
      </c>
      <c r="H28" s="76">
        <v>19245</v>
      </c>
      <c r="I28" s="76">
        <f t="shared" si="9"/>
        <v>1735</v>
      </c>
    </row>
    <row r="29" spans="2:9" x14ac:dyDescent="0.2">
      <c r="B29" s="98" t="s">
        <v>334</v>
      </c>
      <c r="C29" s="99"/>
      <c r="D29" s="84">
        <f t="shared" ref="D29:I29" si="10">SUM(D30:D38)</f>
        <v>922566.1</v>
      </c>
      <c r="E29" s="84">
        <f t="shared" si="10"/>
        <v>105009</v>
      </c>
      <c r="F29" s="84">
        <f t="shared" si="10"/>
        <v>1027575.1</v>
      </c>
      <c r="G29" s="84">
        <f t="shared" si="10"/>
        <v>1152685</v>
      </c>
      <c r="H29" s="84">
        <f t="shared" ref="H29" si="11">SUM(H30:H38)</f>
        <v>1152685</v>
      </c>
      <c r="I29" s="84">
        <f t="shared" si="10"/>
        <v>-125109.89999999997</v>
      </c>
    </row>
    <row r="30" spans="2:9" x14ac:dyDescent="0.2">
      <c r="B30" s="100" t="s">
        <v>335</v>
      </c>
      <c r="C30" s="101"/>
      <c r="D30" s="84">
        <v>186700</v>
      </c>
      <c r="E30" s="76">
        <v>8042</v>
      </c>
      <c r="F30" s="84">
        <f t="shared" ref="F30:F38" si="12">D30+E30</f>
        <v>194742</v>
      </c>
      <c r="G30" s="76">
        <v>234124</v>
      </c>
      <c r="H30" s="76">
        <v>234124</v>
      </c>
      <c r="I30" s="76">
        <f t="shared" si="9"/>
        <v>-39382</v>
      </c>
    </row>
    <row r="31" spans="2:9" x14ac:dyDescent="0.2">
      <c r="B31" s="100" t="s">
        <v>336</v>
      </c>
      <c r="C31" s="101"/>
      <c r="D31" s="84">
        <v>8000</v>
      </c>
      <c r="E31" s="76">
        <v>3093</v>
      </c>
      <c r="F31" s="84">
        <f t="shared" si="12"/>
        <v>11093</v>
      </c>
      <c r="G31" s="76">
        <v>15037</v>
      </c>
      <c r="H31" s="76">
        <v>15037</v>
      </c>
      <c r="I31" s="76">
        <f t="shared" si="9"/>
        <v>-3944</v>
      </c>
    </row>
    <row r="32" spans="2:9" x14ac:dyDescent="0.2">
      <c r="B32" s="100" t="s">
        <v>337</v>
      </c>
      <c r="C32" s="101"/>
      <c r="D32" s="84">
        <v>74602</v>
      </c>
      <c r="E32" s="76">
        <v>15600</v>
      </c>
      <c r="F32" s="84">
        <f t="shared" si="12"/>
        <v>90202</v>
      </c>
      <c r="G32" s="76">
        <v>191950</v>
      </c>
      <c r="H32" s="76">
        <v>191950</v>
      </c>
      <c r="I32" s="76">
        <f t="shared" si="9"/>
        <v>-101748</v>
      </c>
    </row>
    <row r="33" spans="2:9" x14ac:dyDescent="0.2">
      <c r="B33" s="100" t="s">
        <v>338</v>
      </c>
      <c r="C33" s="101"/>
      <c r="D33" s="84">
        <v>9992.7900000000009</v>
      </c>
      <c r="E33" s="76">
        <v>1295</v>
      </c>
      <c r="F33" s="84">
        <f t="shared" si="12"/>
        <v>11287.79</v>
      </c>
      <c r="G33" s="76">
        <v>19876</v>
      </c>
      <c r="H33" s="76">
        <v>19876</v>
      </c>
      <c r="I33" s="76">
        <f t="shared" si="9"/>
        <v>-8588.2099999999991</v>
      </c>
    </row>
    <row r="34" spans="2:9" x14ac:dyDescent="0.2">
      <c r="B34" s="100" t="s">
        <v>339</v>
      </c>
      <c r="C34" s="101"/>
      <c r="D34" s="84">
        <v>57716.54</v>
      </c>
      <c r="E34" s="76">
        <v>25877</v>
      </c>
      <c r="F34" s="84">
        <f t="shared" si="12"/>
        <v>83593.540000000008</v>
      </c>
      <c r="G34" s="76">
        <v>75538</v>
      </c>
      <c r="H34" s="76">
        <v>75538</v>
      </c>
      <c r="I34" s="76">
        <f t="shared" si="9"/>
        <v>8055.5400000000081</v>
      </c>
    </row>
    <row r="35" spans="2:9" x14ac:dyDescent="0.2">
      <c r="B35" s="100" t="s">
        <v>340</v>
      </c>
      <c r="C35" s="101"/>
      <c r="D35" s="84">
        <v>15000</v>
      </c>
      <c r="E35" s="76">
        <v>0</v>
      </c>
      <c r="F35" s="84">
        <f t="shared" si="12"/>
        <v>15000</v>
      </c>
      <c r="G35" s="76">
        <v>1132</v>
      </c>
      <c r="H35" s="76">
        <v>1132</v>
      </c>
      <c r="I35" s="76">
        <f t="shared" si="9"/>
        <v>13868</v>
      </c>
    </row>
    <row r="36" spans="2:9" x14ac:dyDescent="0.2">
      <c r="B36" s="100" t="s">
        <v>341</v>
      </c>
      <c r="C36" s="101"/>
      <c r="D36" s="84">
        <v>23600</v>
      </c>
      <c r="E36" s="76">
        <v>35222</v>
      </c>
      <c r="F36" s="84">
        <f t="shared" si="12"/>
        <v>58822</v>
      </c>
      <c r="G36" s="76">
        <v>55066</v>
      </c>
      <c r="H36" s="76">
        <v>55066</v>
      </c>
      <c r="I36" s="76">
        <f t="shared" si="9"/>
        <v>3756</v>
      </c>
    </row>
    <row r="37" spans="2:9" x14ac:dyDescent="0.2">
      <c r="B37" s="100" t="s">
        <v>342</v>
      </c>
      <c r="C37" s="101"/>
      <c r="D37" s="84">
        <v>4450</v>
      </c>
      <c r="E37" s="76">
        <v>12165</v>
      </c>
      <c r="F37" s="84">
        <f t="shared" si="12"/>
        <v>16615</v>
      </c>
      <c r="G37" s="76">
        <f>16941</f>
        <v>16941</v>
      </c>
      <c r="H37" s="76">
        <f>16941</f>
        <v>16941</v>
      </c>
      <c r="I37" s="76">
        <f t="shared" si="9"/>
        <v>-326</v>
      </c>
    </row>
    <row r="38" spans="2:9" x14ac:dyDescent="0.2">
      <c r="B38" s="100" t="s">
        <v>343</v>
      </c>
      <c r="C38" s="101"/>
      <c r="D38" s="84">
        <v>542504.77</v>
      </c>
      <c r="E38" s="76">
        <v>3715</v>
      </c>
      <c r="F38" s="84">
        <f t="shared" si="12"/>
        <v>546219.77</v>
      </c>
      <c r="G38" s="76">
        <v>543021</v>
      </c>
      <c r="H38" s="76">
        <v>543021</v>
      </c>
      <c r="I38" s="76">
        <f t="shared" si="9"/>
        <v>3198.7700000000186</v>
      </c>
    </row>
    <row r="39" spans="2:9" ht="25.5" customHeight="1" x14ac:dyDescent="0.2">
      <c r="B39" s="240" t="s">
        <v>344</v>
      </c>
      <c r="C39" s="241"/>
      <c r="D39" s="84">
        <f t="shared" ref="D39:I39" si="13">SUM(D40:D48)</f>
        <v>4541.96</v>
      </c>
      <c r="E39" s="84">
        <f t="shared" si="13"/>
        <v>-12</v>
      </c>
      <c r="F39" s="84">
        <f>SUM(F40:F48)</f>
        <v>4529.96</v>
      </c>
      <c r="G39" s="84">
        <f t="shared" si="13"/>
        <v>4530</v>
      </c>
      <c r="H39" s="84">
        <f t="shared" ref="H39" si="14">SUM(H40:H48)</f>
        <v>4530</v>
      </c>
      <c r="I39" s="84">
        <f t="shared" si="13"/>
        <v>-3.999999999996362E-2</v>
      </c>
    </row>
    <row r="40" spans="2:9" x14ac:dyDescent="0.2">
      <c r="B40" s="100" t="s">
        <v>345</v>
      </c>
      <c r="C40" s="101"/>
      <c r="D40" s="84"/>
      <c r="E40" s="76"/>
      <c r="F40" s="84">
        <f>D40+E40</f>
        <v>0</v>
      </c>
      <c r="G40" s="76"/>
      <c r="H40" s="76"/>
      <c r="I40" s="76">
        <f t="shared" si="9"/>
        <v>0</v>
      </c>
    </row>
    <row r="41" spans="2:9" x14ac:dyDescent="0.2">
      <c r="B41" s="100" t="s">
        <v>346</v>
      </c>
      <c r="C41" s="101"/>
      <c r="D41" s="84"/>
      <c r="E41" s="76"/>
      <c r="F41" s="84">
        <f t="shared" ref="F41:F83" si="15">D41+E41</f>
        <v>0</v>
      </c>
      <c r="G41" s="76"/>
      <c r="H41" s="76"/>
      <c r="I41" s="76">
        <f t="shared" si="9"/>
        <v>0</v>
      </c>
    </row>
    <row r="42" spans="2:9" x14ac:dyDescent="0.2">
      <c r="B42" s="100" t="s">
        <v>347</v>
      </c>
      <c r="C42" s="101"/>
      <c r="D42" s="84"/>
      <c r="E42" s="76"/>
      <c r="F42" s="84">
        <f t="shared" si="15"/>
        <v>0</v>
      </c>
      <c r="G42" s="76"/>
      <c r="H42" s="76"/>
      <c r="I42" s="76">
        <f t="shared" si="9"/>
        <v>0</v>
      </c>
    </row>
    <row r="43" spans="2:9" x14ac:dyDescent="0.2">
      <c r="B43" s="100" t="s">
        <v>348</v>
      </c>
      <c r="C43" s="101"/>
      <c r="D43" s="84"/>
      <c r="E43" s="76"/>
      <c r="F43" s="84">
        <f t="shared" si="15"/>
        <v>0</v>
      </c>
      <c r="G43" s="76"/>
      <c r="H43" s="76"/>
      <c r="I43" s="76">
        <f t="shared" si="9"/>
        <v>0</v>
      </c>
    </row>
    <row r="44" spans="2:9" x14ac:dyDescent="0.2">
      <c r="B44" s="100" t="s">
        <v>349</v>
      </c>
      <c r="C44" s="101"/>
      <c r="D44" s="84"/>
      <c r="E44" s="76"/>
      <c r="F44" s="84">
        <f t="shared" si="15"/>
        <v>0</v>
      </c>
      <c r="G44" s="76"/>
      <c r="H44" s="76"/>
      <c r="I44" s="76">
        <f t="shared" si="9"/>
        <v>0</v>
      </c>
    </row>
    <row r="45" spans="2:9" x14ac:dyDescent="0.2">
      <c r="B45" s="100" t="s">
        <v>350</v>
      </c>
      <c r="C45" s="101"/>
      <c r="D45" s="84"/>
      <c r="E45" s="76"/>
      <c r="F45" s="84">
        <f t="shared" si="15"/>
        <v>0</v>
      </c>
      <c r="G45" s="76"/>
      <c r="H45" s="76"/>
      <c r="I45" s="76">
        <f t="shared" si="9"/>
        <v>0</v>
      </c>
    </row>
    <row r="46" spans="2:9" x14ac:dyDescent="0.2">
      <c r="B46" s="100" t="s">
        <v>351</v>
      </c>
      <c r="C46" s="101"/>
      <c r="D46" s="84"/>
      <c r="E46" s="76"/>
      <c r="F46" s="84">
        <f t="shared" si="15"/>
        <v>0</v>
      </c>
      <c r="G46" s="76"/>
      <c r="H46" s="76"/>
      <c r="I46" s="76">
        <f t="shared" si="9"/>
        <v>0</v>
      </c>
    </row>
    <row r="47" spans="2:9" x14ac:dyDescent="0.2">
      <c r="B47" s="100" t="s">
        <v>352</v>
      </c>
      <c r="C47" s="101"/>
      <c r="D47" s="84">
        <v>4541.96</v>
      </c>
      <c r="E47" s="76">
        <v>-12</v>
      </c>
      <c r="F47" s="84">
        <f t="shared" si="15"/>
        <v>4529.96</v>
      </c>
      <c r="G47" s="76">
        <v>4530</v>
      </c>
      <c r="H47" s="76">
        <v>4530</v>
      </c>
      <c r="I47" s="76">
        <f t="shared" si="9"/>
        <v>-3.999999999996362E-2</v>
      </c>
    </row>
    <row r="48" spans="2:9" x14ac:dyDescent="0.2">
      <c r="B48" s="100" t="s">
        <v>353</v>
      </c>
      <c r="C48" s="101"/>
      <c r="D48" s="84"/>
      <c r="E48" s="76"/>
      <c r="F48" s="84">
        <f t="shared" si="15"/>
        <v>0</v>
      </c>
      <c r="G48" s="76"/>
      <c r="H48" s="76"/>
      <c r="I48" s="76">
        <f t="shared" si="9"/>
        <v>0</v>
      </c>
    </row>
    <row r="49" spans="2:9" x14ac:dyDescent="0.2">
      <c r="B49" s="240" t="s">
        <v>354</v>
      </c>
      <c r="C49" s="241"/>
      <c r="D49" s="84">
        <f t="shared" ref="D49:I49" si="16">SUM(D50:D58)</f>
        <v>50000</v>
      </c>
      <c r="E49" s="84">
        <f t="shared" si="16"/>
        <v>-29068</v>
      </c>
      <c r="F49" s="84">
        <f t="shared" si="16"/>
        <v>20932</v>
      </c>
      <c r="G49" s="84">
        <f t="shared" si="16"/>
        <v>20932</v>
      </c>
      <c r="H49" s="84">
        <f t="shared" ref="H49" si="17">SUM(H50:H58)</f>
        <v>20932</v>
      </c>
      <c r="I49" s="84">
        <f t="shared" si="16"/>
        <v>0</v>
      </c>
    </row>
    <row r="50" spans="2:9" x14ac:dyDescent="0.2">
      <c r="B50" s="100" t="s">
        <v>355</v>
      </c>
      <c r="C50" s="101"/>
      <c r="D50" s="84">
        <v>50000</v>
      </c>
      <c r="E50" s="76">
        <v>-32753</v>
      </c>
      <c r="F50" s="84">
        <f t="shared" si="15"/>
        <v>17247</v>
      </c>
      <c r="G50" s="76">
        <v>17247</v>
      </c>
      <c r="H50" s="76">
        <v>17247</v>
      </c>
      <c r="I50" s="76">
        <f t="shared" si="9"/>
        <v>0</v>
      </c>
    </row>
    <row r="51" spans="2:9" x14ac:dyDescent="0.2">
      <c r="B51" s="100" t="s">
        <v>356</v>
      </c>
      <c r="C51" s="101"/>
      <c r="D51" s="84">
        <v>0</v>
      </c>
      <c r="E51" s="76">
        <v>0</v>
      </c>
      <c r="F51" s="84">
        <f t="shared" si="15"/>
        <v>0</v>
      </c>
      <c r="G51" s="76">
        <v>0</v>
      </c>
      <c r="H51" s="76">
        <v>0</v>
      </c>
      <c r="I51" s="76">
        <f t="shared" si="9"/>
        <v>0</v>
      </c>
    </row>
    <row r="52" spans="2:9" x14ac:dyDescent="0.2">
      <c r="B52" s="100" t="s">
        <v>357</v>
      </c>
      <c r="C52" s="101"/>
      <c r="D52" s="84"/>
      <c r="E52" s="76"/>
      <c r="F52" s="84">
        <f t="shared" si="15"/>
        <v>0</v>
      </c>
      <c r="G52" s="76"/>
      <c r="H52" s="76"/>
      <c r="I52" s="76">
        <f t="shared" si="9"/>
        <v>0</v>
      </c>
    </row>
    <row r="53" spans="2:9" x14ac:dyDescent="0.2">
      <c r="B53" s="100" t="s">
        <v>358</v>
      </c>
      <c r="C53" s="101"/>
      <c r="D53" s="84"/>
      <c r="E53" s="76"/>
      <c r="F53" s="84">
        <f t="shared" si="15"/>
        <v>0</v>
      </c>
      <c r="G53" s="76"/>
      <c r="H53" s="76"/>
      <c r="I53" s="76">
        <f t="shared" si="9"/>
        <v>0</v>
      </c>
    </row>
    <row r="54" spans="2:9" x14ac:dyDescent="0.2">
      <c r="B54" s="100" t="s">
        <v>359</v>
      </c>
      <c r="C54" s="101"/>
      <c r="D54" s="84"/>
      <c r="E54" s="76"/>
      <c r="F54" s="84">
        <f t="shared" si="15"/>
        <v>0</v>
      </c>
      <c r="G54" s="76"/>
      <c r="H54" s="76"/>
      <c r="I54" s="76">
        <f t="shared" si="9"/>
        <v>0</v>
      </c>
    </row>
    <row r="55" spans="2:9" x14ac:dyDescent="0.2">
      <c r="B55" s="100" t="s">
        <v>360</v>
      </c>
      <c r="C55" s="101"/>
      <c r="D55" s="84">
        <v>0</v>
      </c>
      <c r="E55" s="76">
        <v>0</v>
      </c>
      <c r="F55" s="84">
        <f t="shared" si="15"/>
        <v>0</v>
      </c>
      <c r="G55" s="76">
        <v>0</v>
      </c>
      <c r="H55" s="76">
        <v>0</v>
      </c>
      <c r="I55" s="76">
        <f t="shared" si="9"/>
        <v>0</v>
      </c>
    </row>
    <row r="56" spans="2:9" x14ac:dyDescent="0.2">
      <c r="B56" s="100" t="s">
        <v>361</v>
      </c>
      <c r="C56" s="101"/>
      <c r="D56" s="84"/>
      <c r="E56" s="76"/>
      <c r="F56" s="84">
        <f t="shared" si="15"/>
        <v>0</v>
      </c>
      <c r="G56" s="76"/>
      <c r="H56" s="76"/>
      <c r="I56" s="76">
        <f t="shared" si="9"/>
        <v>0</v>
      </c>
    </row>
    <row r="57" spans="2:9" x14ac:dyDescent="0.2">
      <c r="B57" s="100" t="s">
        <v>362</v>
      </c>
      <c r="C57" s="101"/>
      <c r="D57" s="84"/>
      <c r="E57" s="76"/>
      <c r="F57" s="84">
        <f t="shared" si="15"/>
        <v>0</v>
      </c>
      <c r="G57" s="76"/>
      <c r="H57" s="76"/>
      <c r="I57" s="76">
        <f t="shared" si="9"/>
        <v>0</v>
      </c>
    </row>
    <row r="58" spans="2:9" x14ac:dyDescent="0.2">
      <c r="B58" s="100" t="s">
        <v>363</v>
      </c>
      <c r="C58" s="101"/>
      <c r="D58" s="84">
        <v>0</v>
      </c>
      <c r="E58" s="76">
        <v>3685</v>
      </c>
      <c r="F58" s="84">
        <f t="shared" si="15"/>
        <v>3685</v>
      </c>
      <c r="G58" s="76">
        <v>3685</v>
      </c>
      <c r="H58" s="76">
        <v>3685</v>
      </c>
      <c r="I58" s="76">
        <f t="shared" si="9"/>
        <v>0</v>
      </c>
    </row>
    <row r="59" spans="2:9" x14ac:dyDescent="0.2">
      <c r="B59" s="98" t="s">
        <v>364</v>
      </c>
      <c r="C59" s="99"/>
      <c r="D59" s="84">
        <f>SUM(D60:D62)</f>
        <v>0</v>
      </c>
      <c r="E59" s="84">
        <f>SUM(E60:E62)</f>
        <v>0</v>
      </c>
      <c r="F59" s="84">
        <f>SUM(F60:F62)</f>
        <v>0</v>
      </c>
      <c r="G59" s="84">
        <f>SUM(G60:G62)</f>
        <v>0</v>
      </c>
      <c r="H59" s="84">
        <f>SUM(H60:H62)</f>
        <v>0</v>
      </c>
      <c r="I59" s="76">
        <f t="shared" si="9"/>
        <v>0</v>
      </c>
    </row>
    <row r="60" spans="2:9" x14ac:dyDescent="0.2">
      <c r="B60" s="100" t="s">
        <v>365</v>
      </c>
      <c r="C60" s="101"/>
      <c r="D60" s="84"/>
      <c r="E60" s="76"/>
      <c r="F60" s="84">
        <f t="shared" si="15"/>
        <v>0</v>
      </c>
      <c r="G60" s="76"/>
      <c r="H60" s="76"/>
      <c r="I60" s="76">
        <f t="shared" si="9"/>
        <v>0</v>
      </c>
    </row>
    <row r="61" spans="2:9" x14ac:dyDescent="0.2">
      <c r="B61" s="100" t="s">
        <v>366</v>
      </c>
      <c r="C61" s="101"/>
      <c r="D61" s="84"/>
      <c r="E61" s="76"/>
      <c r="F61" s="84">
        <f t="shared" si="15"/>
        <v>0</v>
      </c>
      <c r="G61" s="76"/>
      <c r="H61" s="76"/>
      <c r="I61" s="76">
        <f t="shared" si="9"/>
        <v>0</v>
      </c>
    </row>
    <row r="62" spans="2:9" x14ac:dyDescent="0.2">
      <c r="B62" s="100" t="s">
        <v>367</v>
      </c>
      <c r="C62" s="101"/>
      <c r="D62" s="84"/>
      <c r="E62" s="76"/>
      <c r="F62" s="84">
        <f t="shared" si="15"/>
        <v>0</v>
      </c>
      <c r="G62" s="76"/>
      <c r="H62" s="76"/>
      <c r="I62" s="76">
        <f t="shared" si="9"/>
        <v>0</v>
      </c>
    </row>
    <row r="63" spans="2:9" x14ac:dyDescent="0.2">
      <c r="B63" s="240" t="s">
        <v>368</v>
      </c>
      <c r="C63" s="241"/>
      <c r="D63" s="84">
        <f>SUM(D64:D71)</f>
        <v>0</v>
      </c>
      <c r="E63" s="84">
        <f>SUM(E64:E71)</f>
        <v>0</v>
      </c>
      <c r="F63" s="84">
        <f>F64+F65+F66+F67+F68+F70+F71</f>
        <v>0</v>
      </c>
      <c r="G63" s="84">
        <f>SUM(G64:G71)</f>
        <v>0</v>
      </c>
      <c r="H63" s="84">
        <f>SUM(H64:H71)</f>
        <v>0</v>
      </c>
      <c r="I63" s="76">
        <f t="shared" si="9"/>
        <v>0</v>
      </c>
    </row>
    <row r="64" spans="2:9" x14ac:dyDescent="0.2">
      <c r="B64" s="100" t="s">
        <v>369</v>
      </c>
      <c r="C64" s="101"/>
      <c r="D64" s="84"/>
      <c r="E64" s="76"/>
      <c r="F64" s="84">
        <f t="shared" si="15"/>
        <v>0</v>
      </c>
      <c r="G64" s="76"/>
      <c r="H64" s="76"/>
      <c r="I64" s="76">
        <f t="shared" si="9"/>
        <v>0</v>
      </c>
    </row>
    <row r="65" spans="2:9" x14ac:dyDescent="0.2">
      <c r="B65" s="100" t="s">
        <v>370</v>
      </c>
      <c r="C65" s="101"/>
      <c r="D65" s="84"/>
      <c r="E65" s="76"/>
      <c r="F65" s="84">
        <f t="shared" si="15"/>
        <v>0</v>
      </c>
      <c r="G65" s="76"/>
      <c r="H65" s="76"/>
      <c r="I65" s="76">
        <f t="shared" si="9"/>
        <v>0</v>
      </c>
    </row>
    <row r="66" spans="2:9" x14ac:dyDescent="0.2">
      <c r="B66" s="100" t="s">
        <v>371</v>
      </c>
      <c r="C66" s="101"/>
      <c r="D66" s="84"/>
      <c r="E66" s="76"/>
      <c r="F66" s="84">
        <f t="shared" si="15"/>
        <v>0</v>
      </c>
      <c r="G66" s="76"/>
      <c r="H66" s="76"/>
      <c r="I66" s="76">
        <f t="shared" si="9"/>
        <v>0</v>
      </c>
    </row>
    <row r="67" spans="2:9" x14ac:dyDescent="0.2">
      <c r="B67" s="100" t="s">
        <v>372</v>
      </c>
      <c r="C67" s="101"/>
      <c r="D67" s="84"/>
      <c r="E67" s="76"/>
      <c r="F67" s="84">
        <f t="shared" si="15"/>
        <v>0</v>
      </c>
      <c r="G67" s="76"/>
      <c r="H67" s="76"/>
      <c r="I67" s="76">
        <f t="shared" si="9"/>
        <v>0</v>
      </c>
    </row>
    <row r="68" spans="2:9" x14ac:dyDescent="0.2">
      <c r="B68" s="100" t="s">
        <v>373</v>
      </c>
      <c r="C68" s="101"/>
      <c r="D68" s="84"/>
      <c r="E68" s="76"/>
      <c r="F68" s="84">
        <f t="shared" si="15"/>
        <v>0</v>
      </c>
      <c r="G68" s="76"/>
      <c r="H68" s="76"/>
      <c r="I68" s="76">
        <f t="shared" si="9"/>
        <v>0</v>
      </c>
    </row>
    <row r="69" spans="2:9" x14ac:dyDescent="0.2">
      <c r="B69" s="100" t="s">
        <v>374</v>
      </c>
      <c r="C69" s="101"/>
      <c r="D69" s="84"/>
      <c r="E69" s="76"/>
      <c r="F69" s="84">
        <f t="shared" si="15"/>
        <v>0</v>
      </c>
      <c r="G69" s="76"/>
      <c r="H69" s="76"/>
      <c r="I69" s="76">
        <f t="shared" si="9"/>
        <v>0</v>
      </c>
    </row>
    <row r="70" spans="2:9" x14ac:dyDescent="0.2">
      <c r="B70" s="100" t="s">
        <v>375</v>
      </c>
      <c r="C70" s="101"/>
      <c r="D70" s="84"/>
      <c r="E70" s="76"/>
      <c r="F70" s="84">
        <f t="shared" si="15"/>
        <v>0</v>
      </c>
      <c r="G70" s="76"/>
      <c r="H70" s="76"/>
      <c r="I70" s="76">
        <f t="shared" si="9"/>
        <v>0</v>
      </c>
    </row>
    <row r="71" spans="2:9" x14ac:dyDescent="0.2">
      <c r="B71" s="100" t="s">
        <v>376</v>
      </c>
      <c r="C71" s="101"/>
      <c r="D71" s="84"/>
      <c r="E71" s="76"/>
      <c r="F71" s="84">
        <f t="shared" si="15"/>
        <v>0</v>
      </c>
      <c r="G71" s="76"/>
      <c r="H71" s="76"/>
      <c r="I71" s="76">
        <f t="shared" si="9"/>
        <v>0</v>
      </c>
    </row>
    <row r="72" spans="2:9" x14ac:dyDescent="0.2">
      <c r="B72" s="98" t="s">
        <v>377</v>
      </c>
      <c r="C72" s="99"/>
      <c r="D72" s="84">
        <f>SUM(D73:D75)</f>
        <v>0</v>
      </c>
      <c r="E72" s="84">
        <f>SUM(E73:E75)</f>
        <v>0</v>
      </c>
      <c r="F72" s="84">
        <f>SUM(F73:F75)</f>
        <v>0</v>
      </c>
      <c r="G72" s="84">
        <f>SUM(G73:G75)</f>
        <v>0</v>
      </c>
      <c r="H72" s="84">
        <f>SUM(H73:H75)</f>
        <v>0</v>
      </c>
      <c r="I72" s="76">
        <f t="shared" si="9"/>
        <v>0</v>
      </c>
    </row>
    <row r="73" spans="2:9" x14ac:dyDescent="0.2">
      <c r="B73" s="100" t="s">
        <v>378</v>
      </c>
      <c r="C73" s="101"/>
      <c r="D73" s="84"/>
      <c r="E73" s="76"/>
      <c r="F73" s="84">
        <f t="shared" si="15"/>
        <v>0</v>
      </c>
      <c r="G73" s="76"/>
      <c r="H73" s="76"/>
      <c r="I73" s="76">
        <f t="shared" si="9"/>
        <v>0</v>
      </c>
    </row>
    <row r="74" spans="2:9" x14ac:dyDescent="0.2">
      <c r="B74" s="100" t="s">
        <v>379</v>
      </c>
      <c r="C74" s="101"/>
      <c r="D74" s="84"/>
      <c r="E74" s="76"/>
      <c r="F74" s="84">
        <f t="shared" si="15"/>
        <v>0</v>
      </c>
      <c r="G74" s="76"/>
      <c r="H74" s="76"/>
      <c r="I74" s="76">
        <f t="shared" si="9"/>
        <v>0</v>
      </c>
    </row>
    <row r="75" spans="2:9" x14ac:dyDescent="0.2">
      <c r="B75" s="100" t="s">
        <v>380</v>
      </c>
      <c r="C75" s="101"/>
      <c r="D75" s="84"/>
      <c r="E75" s="76"/>
      <c r="F75" s="84">
        <f t="shared" si="15"/>
        <v>0</v>
      </c>
      <c r="G75" s="76"/>
      <c r="H75" s="76"/>
      <c r="I75" s="76">
        <f t="shared" si="9"/>
        <v>0</v>
      </c>
    </row>
    <row r="76" spans="2:9" x14ac:dyDescent="0.2">
      <c r="B76" s="98" t="s">
        <v>381</v>
      </c>
      <c r="C76" s="99"/>
      <c r="D76" s="84">
        <f>SUM(D77:D83)</f>
        <v>0</v>
      </c>
      <c r="E76" s="84">
        <f>SUM(E77:E83)</f>
        <v>0</v>
      </c>
      <c r="F76" s="84">
        <f>SUM(F77:F83)</f>
        <v>0</v>
      </c>
      <c r="G76" s="84">
        <f>SUM(G77:G83)</f>
        <v>0</v>
      </c>
      <c r="H76" s="84">
        <f>SUM(H77:H83)</f>
        <v>0</v>
      </c>
      <c r="I76" s="76">
        <f t="shared" si="9"/>
        <v>0</v>
      </c>
    </row>
    <row r="77" spans="2:9" x14ac:dyDescent="0.2">
      <c r="B77" s="100" t="s">
        <v>382</v>
      </c>
      <c r="C77" s="101"/>
      <c r="D77" s="84"/>
      <c r="E77" s="76"/>
      <c r="F77" s="84">
        <f t="shared" si="15"/>
        <v>0</v>
      </c>
      <c r="G77" s="76"/>
      <c r="H77" s="76"/>
      <c r="I77" s="76">
        <f t="shared" si="9"/>
        <v>0</v>
      </c>
    </row>
    <row r="78" spans="2:9" x14ac:dyDescent="0.2">
      <c r="B78" s="100" t="s">
        <v>383</v>
      </c>
      <c r="C78" s="101"/>
      <c r="D78" s="84"/>
      <c r="E78" s="76"/>
      <c r="F78" s="84">
        <f t="shared" si="15"/>
        <v>0</v>
      </c>
      <c r="G78" s="76"/>
      <c r="H78" s="76"/>
      <c r="I78" s="76">
        <f t="shared" si="9"/>
        <v>0</v>
      </c>
    </row>
    <row r="79" spans="2:9" x14ac:dyDescent="0.2">
      <c r="B79" s="100" t="s">
        <v>384</v>
      </c>
      <c r="C79" s="101"/>
      <c r="D79" s="84"/>
      <c r="E79" s="76"/>
      <c r="F79" s="84">
        <f t="shared" si="15"/>
        <v>0</v>
      </c>
      <c r="G79" s="76"/>
      <c r="H79" s="76"/>
      <c r="I79" s="76">
        <f t="shared" si="9"/>
        <v>0</v>
      </c>
    </row>
    <row r="80" spans="2:9" x14ac:dyDescent="0.2">
      <c r="B80" s="100" t="s">
        <v>385</v>
      </c>
      <c r="C80" s="101"/>
      <c r="D80" s="84"/>
      <c r="E80" s="76"/>
      <c r="F80" s="84">
        <f t="shared" si="15"/>
        <v>0</v>
      </c>
      <c r="G80" s="76"/>
      <c r="H80" s="76"/>
      <c r="I80" s="76">
        <f t="shared" si="9"/>
        <v>0</v>
      </c>
    </row>
    <row r="81" spans="2:9" x14ac:dyDescent="0.2">
      <c r="B81" s="100" t="s">
        <v>386</v>
      </c>
      <c r="C81" s="101"/>
      <c r="D81" s="84"/>
      <c r="E81" s="76"/>
      <c r="F81" s="84">
        <f t="shared" si="15"/>
        <v>0</v>
      </c>
      <c r="G81" s="76"/>
      <c r="H81" s="76"/>
      <c r="I81" s="76">
        <f t="shared" si="9"/>
        <v>0</v>
      </c>
    </row>
    <row r="82" spans="2:9" x14ac:dyDescent="0.2">
      <c r="B82" s="100" t="s">
        <v>387</v>
      </c>
      <c r="C82" s="101"/>
      <c r="D82" s="84"/>
      <c r="E82" s="76"/>
      <c r="F82" s="84">
        <f t="shared" si="15"/>
        <v>0</v>
      </c>
      <c r="G82" s="76"/>
      <c r="H82" s="76"/>
      <c r="I82" s="76">
        <f t="shared" si="9"/>
        <v>0</v>
      </c>
    </row>
    <row r="83" spans="2:9" x14ac:dyDescent="0.2">
      <c r="B83" s="100" t="s">
        <v>388</v>
      </c>
      <c r="C83" s="101"/>
      <c r="D83" s="84"/>
      <c r="E83" s="76"/>
      <c r="F83" s="84">
        <f t="shared" si="15"/>
        <v>0</v>
      </c>
      <c r="G83" s="76"/>
      <c r="H83" s="76"/>
      <c r="I83" s="76">
        <f t="shared" si="9"/>
        <v>0</v>
      </c>
    </row>
    <row r="84" spans="2:9" x14ac:dyDescent="0.2">
      <c r="B84" s="102"/>
      <c r="C84" s="103"/>
      <c r="D84" s="104"/>
      <c r="E84" s="89"/>
      <c r="F84" s="89"/>
      <c r="G84" s="89"/>
      <c r="H84" s="89"/>
      <c r="I84" s="89"/>
    </row>
    <row r="85" spans="2:9" x14ac:dyDescent="0.2">
      <c r="B85" s="105" t="s">
        <v>389</v>
      </c>
      <c r="C85" s="106"/>
      <c r="D85" s="107">
        <f t="shared" ref="D85:I85" si="18">D86+D104+D94+D114+D124+D134+D138+D147+D151</f>
        <v>13700032.110000001</v>
      </c>
      <c r="E85" s="107">
        <f>E86+E104+E94+E114+E124+E134+E138+E147+E151</f>
        <v>-2772324.5</v>
      </c>
      <c r="F85" s="107">
        <f t="shared" si="18"/>
        <v>10927707.609999998</v>
      </c>
      <c r="G85" s="107">
        <f>G86+G104+G94+G114+G124+G134+G138+G147+G151</f>
        <v>10233170</v>
      </c>
      <c r="H85" s="107">
        <f>H86+H104+H94+H114+H124+H134+H138+H147+H151</f>
        <v>10233170</v>
      </c>
      <c r="I85" s="107">
        <f t="shared" si="18"/>
        <v>694537.60999999905</v>
      </c>
    </row>
    <row r="86" spans="2:9" x14ac:dyDescent="0.2">
      <c r="B86" s="98" t="s">
        <v>316</v>
      </c>
      <c r="C86" s="99"/>
      <c r="D86" s="84">
        <f>SUM(D87:D93)</f>
        <v>11827562.800000001</v>
      </c>
      <c r="E86" s="84">
        <f>SUM(E87:E93)</f>
        <v>-2674527.5</v>
      </c>
      <c r="F86" s="84">
        <f>SUM(F87:F93)</f>
        <v>9153035.2999999989</v>
      </c>
      <c r="G86" s="84">
        <f>SUM(G87:G93)</f>
        <v>8673594</v>
      </c>
      <c r="H86" s="84">
        <f>SUM(H87:H93)</f>
        <v>8673594</v>
      </c>
      <c r="I86" s="76">
        <f t="shared" ref="I86:I149" si="19">F86-G86</f>
        <v>479441.29999999888</v>
      </c>
    </row>
    <row r="87" spans="2:9" x14ac:dyDescent="0.2">
      <c r="B87" s="100" t="s">
        <v>317</v>
      </c>
      <c r="C87" s="101"/>
      <c r="D87" s="84">
        <v>7211010.9699999997</v>
      </c>
      <c r="E87" s="76">
        <v>-1450466</v>
      </c>
      <c r="F87" s="84">
        <f t="shared" ref="F87:F103" si="20">D87+E87</f>
        <v>5760544.9699999997</v>
      </c>
      <c r="G87" s="76">
        <v>5650035</v>
      </c>
      <c r="H87" s="76">
        <v>5650035</v>
      </c>
      <c r="I87" s="76">
        <f t="shared" si="19"/>
        <v>110509.96999999974</v>
      </c>
    </row>
    <row r="88" spans="2:9" x14ac:dyDescent="0.2">
      <c r="B88" s="100" t="s">
        <v>318</v>
      </c>
      <c r="C88" s="101"/>
      <c r="D88" s="84"/>
      <c r="E88" s="76"/>
      <c r="F88" s="84">
        <f t="shared" si="20"/>
        <v>0</v>
      </c>
      <c r="G88" s="76"/>
      <c r="H88" s="76"/>
      <c r="I88" s="76">
        <f t="shared" si="19"/>
        <v>0</v>
      </c>
    </row>
    <row r="89" spans="2:9" x14ac:dyDescent="0.2">
      <c r="B89" s="100" t="s">
        <v>319</v>
      </c>
      <c r="C89" s="101"/>
      <c r="D89" s="84">
        <v>2000124.01</v>
      </c>
      <c r="E89" s="76">
        <v>-503569.5</v>
      </c>
      <c r="F89" s="84">
        <f t="shared" si="20"/>
        <v>1496554.51</v>
      </c>
      <c r="G89" s="76">
        <v>1425376</v>
      </c>
      <c r="H89" s="76">
        <v>1425376</v>
      </c>
      <c r="I89" s="76">
        <f t="shared" si="19"/>
        <v>71178.510000000009</v>
      </c>
    </row>
    <row r="90" spans="2:9" x14ac:dyDescent="0.2">
      <c r="B90" s="100" t="s">
        <v>320</v>
      </c>
      <c r="C90" s="101"/>
      <c r="D90" s="84">
        <v>1682083.82</v>
      </c>
      <c r="E90" s="76">
        <v>-306311</v>
      </c>
      <c r="F90" s="84">
        <f t="shared" si="20"/>
        <v>1375772.82</v>
      </c>
      <c r="G90" s="76">
        <v>1118665</v>
      </c>
      <c r="H90" s="76">
        <v>1118665</v>
      </c>
      <c r="I90" s="76">
        <f t="shared" si="19"/>
        <v>257107.82000000007</v>
      </c>
    </row>
    <row r="91" spans="2:9" x14ac:dyDescent="0.2">
      <c r="B91" s="100" t="s">
        <v>321</v>
      </c>
      <c r="C91" s="101"/>
      <c r="D91" s="84">
        <v>477612</v>
      </c>
      <c r="E91" s="76">
        <v>-9388</v>
      </c>
      <c r="F91" s="84">
        <f t="shared" si="20"/>
        <v>468224</v>
      </c>
      <c r="G91" s="76">
        <v>479518</v>
      </c>
      <c r="H91" s="76">
        <v>479518</v>
      </c>
      <c r="I91" s="76">
        <f t="shared" si="19"/>
        <v>-11294</v>
      </c>
    </row>
    <row r="92" spans="2:9" x14ac:dyDescent="0.2">
      <c r="B92" s="100" t="s">
        <v>322</v>
      </c>
      <c r="C92" s="101"/>
      <c r="D92" s="84"/>
      <c r="E92" s="76"/>
      <c r="F92" s="84">
        <f t="shared" si="20"/>
        <v>0</v>
      </c>
      <c r="G92" s="76"/>
      <c r="H92" s="76"/>
      <c r="I92" s="76">
        <f t="shared" si="19"/>
        <v>0</v>
      </c>
    </row>
    <row r="93" spans="2:9" x14ac:dyDescent="0.2">
      <c r="B93" s="100" t="s">
        <v>323</v>
      </c>
      <c r="C93" s="101"/>
      <c r="D93" s="84">
        <v>456732</v>
      </c>
      <c r="E93" s="76">
        <v>-404793</v>
      </c>
      <c r="F93" s="84">
        <f t="shared" si="20"/>
        <v>51939</v>
      </c>
      <c r="G93" s="76">
        <v>0</v>
      </c>
      <c r="H93" s="76">
        <v>0</v>
      </c>
      <c r="I93" s="76">
        <f t="shared" si="19"/>
        <v>51939</v>
      </c>
    </row>
    <row r="94" spans="2:9" x14ac:dyDescent="0.2">
      <c r="B94" s="98" t="s">
        <v>324</v>
      </c>
      <c r="C94" s="99"/>
      <c r="D94" s="84">
        <f>SUM(D95:D103)</f>
        <v>424852.15</v>
      </c>
      <c r="E94" s="84">
        <f>SUM(E95:E103)</f>
        <v>-115522</v>
      </c>
      <c r="F94" s="84">
        <f>SUM(F95:F103)</f>
        <v>309330.15000000002</v>
      </c>
      <c r="G94" s="84">
        <f>SUM(G95:G103)</f>
        <v>313619</v>
      </c>
      <c r="H94" s="84">
        <f>SUM(H95:H103)</f>
        <v>313619</v>
      </c>
      <c r="I94" s="76">
        <f t="shared" si="19"/>
        <v>-4288.8499999999767</v>
      </c>
    </row>
    <row r="95" spans="2:9" x14ac:dyDescent="0.2">
      <c r="B95" s="100" t="s">
        <v>325</v>
      </c>
      <c r="C95" s="101"/>
      <c r="D95" s="84">
        <v>256552.15</v>
      </c>
      <c r="E95" s="76">
        <v>-112377</v>
      </c>
      <c r="F95" s="84">
        <f t="shared" si="20"/>
        <v>144175.15</v>
      </c>
      <c r="G95" s="76">
        <v>145170</v>
      </c>
      <c r="H95" s="76">
        <v>145170</v>
      </c>
      <c r="I95" s="76">
        <f t="shared" si="19"/>
        <v>-994.85000000000582</v>
      </c>
    </row>
    <row r="96" spans="2:9" x14ac:dyDescent="0.2">
      <c r="B96" s="100" t="s">
        <v>326</v>
      </c>
      <c r="C96" s="101"/>
      <c r="D96" s="84">
        <v>37700</v>
      </c>
      <c r="E96" s="76">
        <v>-8115</v>
      </c>
      <c r="F96" s="84">
        <f t="shared" si="20"/>
        <v>29585</v>
      </c>
      <c r="G96" s="76">
        <v>26023</v>
      </c>
      <c r="H96" s="76">
        <v>26023</v>
      </c>
      <c r="I96" s="76">
        <f t="shared" si="19"/>
        <v>3562</v>
      </c>
    </row>
    <row r="97" spans="2:9" x14ac:dyDescent="0.2">
      <c r="B97" s="100" t="s">
        <v>327</v>
      </c>
      <c r="C97" s="101"/>
      <c r="D97" s="84"/>
      <c r="E97" s="76"/>
      <c r="F97" s="84">
        <f t="shared" si="20"/>
        <v>0</v>
      </c>
      <c r="G97" s="76"/>
      <c r="H97" s="76"/>
      <c r="I97" s="76">
        <f t="shared" si="19"/>
        <v>0</v>
      </c>
    </row>
    <row r="98" spans="2:9" x14ac:dyDescent="0.2">
      <c r="B98" s="100" t="s">
        <v>328</v>
      </c>
      <c r="C98" s="101"/>
      <c r="D98" s="84">
        <v>15500</v>
      </c>
      <c r="E98" s="76">
        <v>20633</v>
      </c>
      <c r="F98" s="84">
        <f t="shared" si="20"/>
        <v>36133</v>
      </c>
      <c r="G98" s="76">
        <v>41697</v>
      </c>
      <c r="H98" s="76">
        <v>41697</v>
      </c>
      <c r="I98" s="76">
        <f t="shared" si="19"/>
        <v>-5564</v>
      </c>
    </row>
    <row r="99" spans="2:9" x14ac:dyDescent="0.2">
      <c r="B99" s="100" t="s">
        <v>329</v>
      </c>
      <c r="C99" s="101"/>
      <c r="D99" s="84">
        <v>28200</v>
      </c>
      <c r="E99" s="76">
        <v>-14698</v>
      </c>
      <c r="F99" s="84">
        <f t="shared" si="20"/>
        <v>13502</v>
      </c>
      <c r="G99" s="76">
        <v>13498</v>
      </c>
      <c r="H99" s="76">
        <v>13498</v>
      </c>
      <c r="I99" s="76">
        <f t="shared" si="19"/>
        <v>4</v>
      </c>
    </row>
    <row r="100" spans="2:9" x14ac:dyDescent="0.2">
      <c r="B100" s="100" t="s">
        <v>330</v>
      </c>
      <c r="C100" s="101"/>
      <c r="D100" s="84">
        <v>55100</v>
      </c>
      <c r="E100" s="76">
        <v>-22800</v>
      </c>
      <c r="F100" s="84">
        <f t="shared" si="20"/>
        <v>32300</v>
      </c>
      <c r="G100" s="76">
        <v>37353</v>
      </c>
      <c r="H100" s="76">
        <v>37353</v>
      </c>
      <c r="I100" s="76">
        <f t="shared" si="19"/>
        <v>-5053</v>
      </c>
    </row>
    <row r="101" spans="2:9" x14ac:dyDescent="0.2">
      <c r="B101" s="100" t="s">
        <v>331</v>
      </c>
      <c r="C101" s="101"/>
      <c r="D101" s="84">
        <v>9000</v>
      </c>
      <c r="E101" s="76">
        <v>3681</v>
      </c>
      <c r="F101" s="84">
        <f t="shared" si="20"/>
        <v>12681</v>
      </c>
      <c r="G101" s="76">
        <v>12681</v>
      </c>
      <c r="H101" s="76">
        <v>12681</v>
      </c>
      <c r="I101" s="76">
        <f t="shared" si="19"/>
        <v>0</v>
      </c>
    </row>
    <row r="102" spans="2:9" x14ac:dyDescent="0.2">
      <c r="B102" s="100" t="s">
        <v>332</v>
      </c>
      <c r="C102" s="101"/>
      <c r="D102" s="84"/>
      <c r="E102" s="76"/>
      <c r="F102" s="84">
        <f t="shared" si="20"/>
        <v>0</v>
      </c>
      <c r="G102" s="76"/>
      <c r="H102" s="76"/>
      <c r="I102" s="76">
        <f t="shared" si="19"/>
        <v>0</v>
      </c>
    </row>
    <row r="103" spans="2:9" x14ac:dyDescent="0.2">
      <c r="B103" s="100" t="s">
        <v>333</v>
      </c>
      <c r="C103" s="101"/>
      <c r="D103" s="84">
        <v>22800</v>
      </c>
      <c r="E103" s="76">
        <v>18154</v>
      </c>
      <c r="F103" s="84">
        <f t="shared" si="20"/>
        <v>40954</v>
      </c>
      <c r="G103" s="76">
        <v>37197</v>
      </c>
      <c r="H103" s="76">
        <v>37197</v>
      </c>
      <c r="I103" s="76">
        <f t="shared" si="19"/>
        <v>3757</v>
      </c>
    </row>
    <row r="104" spans="2:9" x14ac:dyDescent="0.2">
      <c r="B104" s="98" t="s">
        <v>334</v>
      </c>
      <c r="C104" s="99"/>
      <c r="D104" s="84">
        <f>SUM(D105:D113)</f>
        <v>1408159.12</v>
      </c>
      <c r="E104" s="84">
        <f>SUM(E105:E113)</f>
        <v>33993</v>
      </c>
      <c r="F104" s="84">
        <f>SUM(F105:F113)</f>
        <v>1442152.12</v>
      </c>
      <c r="G104" s="84">
        <f>SUM(G105:G113)</f>
        <v>1222767</v>
      </c>
      <c r="H104" s="84">
        <f>SUM(H105:H113)</f>
        <v>1222767</v>
      </c>
      <c r="I104" s="76">
        <f t="shared" si="19"/>
        <v>219385.12000000011</v>
      </c>
    </row>
    <row r="105" spans="2:9" x14ac:dyDescent="0.2">
      <c r="B105" s="100" t="s">
        <v>335</v>
      </c>
      <c r="C105" s="101"/>
      <c r="D105" s="84">
        <v>374030</v>
      </c>
      <c r="E105" s="76">
        <v>1410</v>
      </c>
      <c r="F105" s="76">
        <f>D105+E105</f>
        <v>375440</v>
      </c>
      <c r="G105" s="76">
        <v>303946</v>
      </c>
      <c r="H105" s="76">
        <v>303946</v>
      </c>
      <c r="I105" s="76">
        <f t="shared" si="19"/>
        <v>71494</v>
      </c>
    </row>
    <row r="106" spans="2:9" x14ac:dyDescent="0.2">
      <c r="B106" s="100" t="s">
        <v>336</v>
      </c>
      <c r="C106" s="101"/>
      <c r="D106" s="84">
        <v>15500</v>
      </c>
      <c r="E106" s="76">
        <v>-3178</v>
      </c>
      <c r="F106" s="76">
        <f t="shared" ref="F106:F113" si="21">D106+E106</f>
        <v>12322</v>
      </c>
      <c r="G106" s="76">
        <v>8051</v>
      </c>
      <c r="H106" s="76">
        <v>8051</v>
      </c>
      <c r="I106" s="76">
        <f t="shared" si="19"/>
        <v>4271</v>
      </c>
    </row>
    <row r="107" spans="2:9" x14ac:dyDescent="0.2">
      <c r="B107" s="100" t="s">
        <v>337</v>
      </c>
      <c r="C107" s="101"/>
      <c r="D107" s="84">
        <v>284910</v>
      </c>
      <c r="E107" s="76">
        <v>12481</v>
      </c>
      <c r="F107" s="76">
        <f t="shared" si="21"/>
        <v>297391</v>
      </c>
      <c r="G107" s="76">
        <v>200220</v>
      </c>
      <c r="H107" s="76">
        <v>200220</v>
      </c>
      <c r="I107" s="76">
        <f t="shared" si="19"/>
        <v>97171</v>
      </c>
    </row>
    <row r="108" spans="2:9" x14ac:dyDescent="0.2">
      <c r="B108" s="100" t="s">
        <v>338</v>
      </c>
      <c r="C108" s="101"/>
      <c r="D108" s="84">
        <v>46985.89</v>
      </c>
      <c r="E108" s="76">
        <v>1250</v>
      </c>
      <c r="F108" s="76">
        <f t="shared" si="21"/>
        <v>48235.89</v>
      </c>
      <c r="G108" s="76">
        <v>51411</v>
      </c>
      <c r="H108" s="76">
        <v>51411</v>
      </c>
      <c r="I108" s="76">
        <f t="shared" si="19"/>
        <v>-3175.1100000000006</v>
      </c>
    </row>
    <row r="109" spans="2:9" x14ac:dyDescent="0.2">
      <c r="B109" s="100" t="s">
        <v>339</v>
      </c>
      <c r="C109" s="101"/>
      <c r="D109" s="84">
        <v>138000</v>
      </c>
      <c r="E109" s="76">
        <v>5810</v>
      </c>
      <c r="F109" s="76">
        <f t="shared" si="21"/>
        <v>143810</v>
      </c>
      <c r="G109" s="76">
        <v>63969</v>
      </c>
      <c r="H109" s="76">
        <v>63969</v>
      </c>
      <c r="I109" s="76">
        <f t="shared" si="19"/>
        <v>79841</v>
      </c>
    </row>
    <row r="110" spans="2:9" x14ac:dyDescent="0.2">
      <c r="B110" s="100" t="s">
        <v>340</v>
      </c>
      <c r="C110" s="101"/>
      <c r="D110" s="84">
        <v>14000</v>
      </c>
      <c r="E110" s="76">
        <v>4720</v>
      </c>
      <c r="F110" s="76">
        <f t="shared" si="21"/>
        <v>18720</v>
      </c>
      <c r="G110" s="76">
        <v>6422</v>
      </c>
      <c r="H110" s="76">
        <v>6422</v>
      </c>
      <c r="I110" s="76">
        <f t="shared" si="19"/>
        <v>12298</v>
      </c>
    </row>
    <row r="111" spans="2:9" x14ac:dyDescent="0.2">
      <c r="B111" s="100" t="s">
        <v>341</v>
      </c>
      <c r="C111" s="101"/>
      <c r="D111" s="84">
        <v>88050</v>
      </c>
      <c r="E111" s="76">
        <v>0</v>
      </c>
      <c r="F111" s="76">
        <f t="shared" si="21"/>
        <v>88050</v>
      </c>
      <c r="G111" s="76">
        <v>67815</v>
      </c>
      <c r="H111" s="76">
        <v>67815</v>
      </c>
      <c r="I111" s="76">
        <f t="shared" si="19"/>
        <v>20235</v>
      </c>
    </row>
    <row r="112" spans="2:9" x14ac:dyDescent="0.2">
      <c r="B112" s="100" t="s">
        <v>342</v>
      </c>
      <c r="C112" s="101"/>
      <c r="D112" s="84">
        <v>18500</v>
      </c>
      <c r="E112" s="76">
        <v>3592</v>
      </c>
      <c r="F112" s="76">
        <f t="shared" si="21"/>
        <v>22092</v>
      </c>
      <c r="G112" s="76">
        <v>21823</v>
      </c>
      <c r="H112" s="76">
        <v>21823</v>
      </c>
      <c r="I112" s="76">
        <f t="shared" si="19"/>
        <v>269</v>
      </c>
    </row>
    <row r="113" spans="2:9" x14ac:dyDescent="0.2">
      <c r="B113" s="100" t="s">
        <v>343</v>
      </c>
      <c r="C113" s="101"/>
      <c r="D113" s="84">
        <v>428183.23</v>
      </c>
      <c r="E113" s="76">
        <v>7908</v>
      </c>
      <c r="F113" s="76">
        <f t="shared" si="21"/>
        <v>436091.23</v>
      </c>
      <c r="G113" s="76">
        <v>499110</v>
      </c>
      <c r="H113" s="76">
        <v>499110</v>
      </c>
      <c r="I113" s="76">
        <f t="shared" si="19"/>
        <v>-63018.770000000019</v>
      </c>
    </row>
    <row r="114" spans="2:9" ht="25.5" customHeight="1" x14ac:dyDescent="0.2">
      <c r="B114" s="240" t="s">
        <v>344</v>
      </c>
      <c r="C114" s="241"/>
      <c r="D114" s="84">
        <f>SUM(D115:D123)</f>
        <v>39458.04</v>
      </c>
      <c r="E114" s="84">
        <f>SUM(E115:E123)</f>
        <v>-16268</v>
      </c>
      <c r="F114" s="84">
        <f>SUM(F115:F123)</f>
        <v>23190.04</v>
      </c>
      <c r="G114" s="84">
        <f>SUM(G115:G123)</f>
        <v>23190</v>
      </c>
      <c r="H114" s="84">
        <f>SUM(H115:H123)</f>
        <v>23190</v>
      </c>
      <c r="I114" s="76">
        <f t="shared" si="19"/>
        <v>4.0000000000873115E-2</v>
      </c>
    </row>
    <row r="115" spans="2:9" x14ac:dyDescent="0.2">
      <c r="B115" s="100" t="s">
        <v>345</v>
      </c>
      <c r="C115" s="101"/>
      <c r="D115" s="84"/>
      <c r="E115" s="76"/>
      <c r="F115" s="76">
        <f>D115+E115</f>
        <v>0</v>
      </c>
      <c r="G115" s="76"/>
      <c r="H115" s="76"/>
      <c r="I115" s="76">
        <f t="shared" si="19"/>
        <v>0</v>
      </c>
    </row>
    <row r="116" spans="2:9" x14ac:dyDescent="0.2">
      <c r="B116" s="100" t="s">
        <v>346</v>
      </c>
      <c r="C116" s="101"/>
      <c r="D116" s="84"/>
      <c r="E116" s="76"/>
      <c r="F116" s="76">
        <f t="shared" ref="F116:F123" si="22">D116+E116</f>
        <v>0</v>
      </c>
      <c r="G116" s="76"/>
      <c r="H116" s="76"/>
      <c r="I116" s="76">
        <f t="shared" si="19"/>
        <v>0</v>
      </c>
    </row>
    <row r="117" spans="2:9" x14ac:dyDescent="0.2">
      <c r="B117" s="100" t="s">
        <v>347</v>
      </c>
      <c r="C117" s="101"/>
      <c r="D117" s="84"/>
      <c r="E117" s="76"/>
      <c r="F117" s="76">
        <f t="shared" si="22"/>
        <v>0</v>
      </c>
      <c r="G117" s="76"/>
      <c r="H117" s="76"/>
      <c r="I117" s="76">
        <f t="shared" si="19"/>
        <v>0</v>
      </c>
    </row>
    <row r="118" spans="2:9" x14ac:dyDescent="0.2">
      <c r="B118" s="100" t="s">
        <v>348</v>
      </c>
      <c r="C118" s="101"/>
      <c r="D118" s="84"/>
      <c r="E118" s="76"/>
      <c r="F118" s="76">
        <f t="shared" si="22"/>
        <v>0</v>
      </c>
      <c r="G118" s="76"/>
      <c r="H118" s="76"/>
      <c r="I118" s="76">
        <f t="shared" si="19"/>
        <v>0</v>
      </c>
    </row>
    <row r="119" spans="2:9" x14ac:dyDescent="0.2">
      <c r="B119" s="100" t="s">
        <v>349</v>
      </c>
      <c r="C119" s="101"/>
      <c r="D119" s="84"/>
      <c r="E119" s="76"/>
      <c r="F119" s="76">
        <f t="shared" si="22"/>
        <v>0</v>
      </c>
      <c r="G119" s="76"/>
      <c r="H119" s="76"/>
      <c r="I119" s="76">
        <f t="shared" si="19"/>
        <v>0</v>
      </c>
    </row>
    <row r="120" spans="2:9" x14ac:dyDescent="0.2">
      <c r="B120" s="100" t="s">
        <v>350</v>
      </c>
      <c r="C120" s="101"/>
      <c r="D120" s="84"/>
      <c r="E120" s="76"/>
      <c r="F120" s="76">
        <f t="shared" si="22"/>
        <v>0</v>
      </c>
      <c r="G120" s="76"/>
      <c r="H120" s="76"/>
      <c r="I120" s="76">
        <f t="shared" si="19"/>
        <v>0</v>
      </c>
    </row>
    <row r="121" spans="2:9" x14ac:dyDescent="0.2">
      <c r="B121" s="100" t="s">
        <v>351</v>
      </c>
      <c r="C121" s="101"/>
      <c r="D121" s="84"/>
      <c r="E121" s="76"/>
      <c r="F121" s="76">
        <f t="shared" si="22"/>
        <v>0</v>
      </c>
      <c r="G121" s="76"/>
      <c r="H121" s="76"/>
      <c r="I121" s="76">
        <f t="shared" si="19"/>
        <v>0</v>
      </c>
    </row>
    <row r="122" spans="2:9" x14ac:dyDescent="0.2">
      <c r="B122" s="100" t="s">
        <v>352</v>
      </c>
      <c r="C122" s="101"/>
      <c r="D122" s="84">
        <v>39458.04</v>
      </c>
      <c r="E122" s="76">
        <v>-16268</v>
      </c>
      <c r="F122" s="76">
        <f t="shared" si="22"/>
        <v>23190.04</v>
      </c>
      <c r="G122" s="76">
        <v>23190</v>
      </c>
      <c r="H122" s="76">
        <v>23190</v>
      </c>
      <c r="I122" s="76">
        <f t="shared" si="19"/>
        <v>4.0000000000873115E-2</v>
      </c>
    </row>
    <row r="123" spans="2:9" x14ac:dyDescent="0.2">
      <c r="B123" s="100" t="s">
        <v>353</v>
      </c>
      <c r="C123" s="101"/>
      <c r="D123" s="84"/>
      <c r="E123" s="76"/>
      <c r="F123" s="76">
        <f t="shared" si="22"/>
        <v>0</v>
      </c>
      <c r="G123" s="76"/>
      <c r="H123" s="76"/>
      <c r="I123" s="76">
        <f t="shared" si="19"/>
        <v>0</v>
      </c>
    </row>
    <row r="124" spans="2:9" x14ac:dyDescent="0.2">
      <c r="B124" s="98" t="s">
        <v>354</v>
      </c>
      <c r="C124" s="99"/>
      <c r="D124" s="84">
        <f>SUM(D125:D133)</f>
        <v>0</v>
      </c>
      <c r="E124" s="84">
        <f>SUM(E125:E133)</f>
        <v>0</v>
      </c>
      <c r="F124" s="84">
        <f>SUM(F125:F133)</f>
        <v>0</v>
      </c>
      <c r="G124" s="84">
        <f>SUM(G125:G133)</f>
        <v>0</v>
      </c>
      <c r="H124" s="84">
        <f>SUM(H125:H133)</f>
        <v>0</v>
      </c>
      <c r="I124" s="76">
        <f t="shared" si="19"/>
        <v>0</v>
      </c>
    </row>
    <row r="125" spans="2:9" x14ac:dyDescent="0.2">
      <c r="B125" s="100" t="s">
        <v>355</v>
      </c>
      <c r="C125" s="101"/>
      <c r="D125" s="84"/>
      <c r="E125" s="76"/>
      <c r="F125" s="76">
        <f>D125+E125</f>
        <v>0</v>
      </c>
      <c r="G125" s="76"/>
      <c r="H125" s="76"/>
      <c r="I125" s="76">
        <f t="shared" si="19"/>
        <v>0</v>
      </c>
    </row>
    <row r="126" spans="2:9" x14ac:dyDescent="0.2">
      <c r="B126" s="100" t="s">
        <v>356</v>
      </c>
      <c r="C126" s="101"/>
      <c r="D126" s="84"/>
      <c r="E126" s="76"/>
      <c r="F126" s="76">
        <f t="shared" ref="F126:F133" si="23">D126+E126</f>
        <v>0</v>
      </c>
      <c r="G126" s="76"/>
      <c r="H126" s="76"/>
      <c r="I126" s="76">
        <f t="shared" si="19"/>
        <v>0</v>
      </c>
    </row>
    <row r="127" spans="2:9" x14ac:dyDescent="0.2">
      <c r="B127" s="100" t="s">
        <v>357</v>
      </c>
      <c r="C127" s="101"/>
      <c r="D127" s="84"/>
      <c r="E127" s="76"/>
      <c r="F127" s="76">
        <f t="shared" si="23"/>
        <v>0</v>
      </c>
      <c r="G127" s="76"/>
      <c r="H127" s="76"/>
      <c r="I127" s="76">
        <f t="shared" si="19"/>
        <v>0</v>
      </c>
    </row>
    <row r="128" spans="2:9" x14ac:dyDescent="0.2">
      <c r="B128" s="100" t="s">
        <v>358</v>
      </c>
      <c r="C128" s="101"/>
      <c r="D128" s="84"/>
      <c r="E128" s="76"/>
      <c r="F128" s="76">
        <f t="shared" si="23"/>
        <v>0</v>
      </c>
      <c r="G128" s="76"/>
      <c r="H128" s="76"/>
      <c r="I128" s="76">
        <f t="shared" si="19"/>
        <v>0</v>
      </c>
    </row>
    <row r="129" spans="2:9" x14ac:dyDescent="0.2">
      <c r="B129" s="100" t="s">
        <v>359</v>
      </c>
      <c r="C129" s="101"/>
      <c r="D129" s="84"/>
      <c r="E129" s="76"/>
      <c r="F129" s="76">
        <f t="shared" si="23"/>
        <v>0</v>
      </c>
      <c r="G129" s="76"/>
      <c r="H129" s="76"/>
      <c r="I129" s="76">
        <f t="shared" si="19"/>
        <v>0</v>
      </c>
    </row>
    <row r="130" spans="2:9" x14ac:dyDescent="0.2">
      <c r="B130" s="100" t="s">
        <v>360</v>
      </c>
      <c r="C130" s="101"/>
      <c r="D130" s="84"/>
      <c r="E130" s="76"/>
      <c r="F130" s="76">
        <f t="shared" si="23"/>
        <v>0</v>
      </c>
      <c r="G130" s="76"/>
      <c r="H130" s="76"/>
      <c r="I130" s="76">
        <f t="shared" si="19"/>
        <v>0</v>
      </c>
    </row>
    <row r="131" spans="2:9" x14ac:dyDescent="0.2">
      <c r="B131" s="100" t="s">
        <v>361</v>
      </c>
      <c r="C131" s="101"/>
      <c r="D131" s="84"/>
      <c r="E131" s="76"/>
      <c r="F131" s="76">
        <f t="shared" si="23"/>
        <v>0</v>
      </c>
      <c r="G131" s="76"/>
      <c r="H131" s="76"/>
      <c r="I131" s="76">
        <f t="shared" si="19"/>
        <v>0</v>
      </c>
    </row>
    <row r="132" spans="2:9" x14ac:dyDescent="0.2">
      <c r="B132" s="100" t="s">
        <v>362</v>
      </c>
      <c r="C132" s="101"/>
      <c r="D132" s="84"/>
      <c r="E132" s="76"/>
      <c r="F132" s="76">
        <f t="shared" si="23"/>
        <v>0</v>
      </c>
      <c r="G132" s="76"/>
      <c r="H132" s="76"/>
      <c r="I132" s="76">
        <f t="shared" si="19"/>
        <v>0</v>
      </c>
    </row>
    <row r="133" spans="2:9" x14ac:dyDescent="0.2">
      <c r="B133" s="100" t="s">
        <v>363</v>
      </c>
      <c r="C133" s="101"/>
      <c r="D133" s="84"/>
      <c r="E133" s="76"/>
      <c r="F133" s="76">
        <f t="shared" si="23"/>
        <v>0</v>
      </c>
      <c r="G133" s="76"/>
      <c r="H133" s="76"/>
      <c r="I133" s="76">
        <f t="shared" si="19"/>
        <v>0</v>
      </c>
    </row>
    <row r="134" spans="2:9" x14ac:dyDescent="0.2">
      <c r="B134" s="98" t="s">
        <v>364</v>
      </c>
      <c r="C134" s="99"/>
      <c r="D134" s="84">
        <f>SUM(D135:D137)</f>
        <v>0</v>
      </c>
      <c r="E134" s="84">
        <f>SUM(E135:E137)</f>
        <v>0</v>
      </c>
      <c r="F134" s="84">
        <f>SUM(F135:F137)</f>
        <v>0</v>
      </c>
      <c r="G134" s="84">
        <f>SUM(G135:G137)</f>
        <v>0</v>
      </c>
      <c r="H134" s="84">
        <f>SUM(H135:H137)</f>
        <v>0</v>
      </c>
      <c r="I134" s="76">
        <f t="shared" si="19"/>
        <v>0</v>
      </c>
    </row>
    <row r="135" spans="2:9" x14ac:dyDescent="0.2">
      <c r="B135" s="100" t="s">
        <v>365</v>
      </c>
      <c r="C135" s="101"/>
      <c r="D135" s="84"/>
      <c r="E135" s="76"/>
      <c r="F135" s="76">
        <f>D135+E135</f>
        <v>0</v>
      </c>
      <c r="G135" s="76"/>
      <c r="H135" s="76"/>
      <c r="I135" s="76">
        <f t="shared" si="19"/>
        <v>0</v>
      </c>
    </row>
    <row r="136" spans="2:9" x14ac:dyDescent="0.2">
      <c r="B136" s="100" t="s">
        <v>366</v>
      </c>
      <c r="C136" s="101"/>
      <c r="D136" s="84"/>
      <c r="E136" s="76"/>
      <c r="F136" s="76">
        <f>D136+E136</f>
        <v>0</v>
      </c>
      <c r="G136" s="76"/>
      <c r="H136" s="76"/>
      <c r="I136" s="76">
        <f t="shared" si="19"/>
        <v>0</v>
      </c>
    </row>
    <row r="137" spans="2:9" x14ac:dyDescent="0.2">
      <c r="B137" s="100" t="s">
        <v>367</v>
      </c>
      <c r="C137" s="101"/>
      <c r="D137" s="84"/>
      <c r="E137" s="76"/>
      <c r="F137" s="76">
        <f>D137+E137</f>
        <v>0</v>
      </c>
      <c r="G137" s="76"/>
      <c r="H137" s="76"/>
      <c r="I137" s="76">
        <f t="shared" si="19"/>
        <v>0</v>
      </c>
    </row>
    <row r="138" spans="2:9" x14ac:dyDescent="0.2">
      <c r="B138" s="98" t="s">
        <v>368</v>
      </c>
      <c r="C138" s="99"/>
      <c r="D138" s="84">
        <f>SUM(D139:D146)</f>
        <v>0</v>
      </c>
      <c r="E138" s="84">
        <f>SUM(E139:E146)</f>
        <v>0</v>
      </c>
      <c r="F138" s="84">
        <f>F139+F140+F141+F142+F143+F145+F146</f>
        <v>0</v>
      </c>
      <c r="G138" s="84">
        <f>SUM(G139:G146)</f>
        <v>0</v>
      </c>
      <c r="H138" s="84">
        <f>SUM(H139:H146)</f>
        <v>0</v>
      </c>
      <c r="I138" s="76">
        <f t="shared" si="19"/>
        <v>0</v>
      </c>
    </row>
    <row r="139" spans="2:9" x14ac:dyDescent="0.2">
      <c r="B139" s="100" t="s">
        <v>369</v>
      </c>
      <c r="C139" s="101"/>
      <c r="D139" s="84"/>
      <c r="E139" s="76"/>
      <c r="F139" s="76">
        <f>D139+E139</f>
        <v>0</v>
      </c>
      <c r="G139" s="76"/>
      <c r="H139" s="76"/>
      <c r="I139" s="76">
        <f t="shared" si="19"/>
        <v>0</v>
      </c>
    </row>
    <row r="140" spans="2:9" x14ac:dyDescent="0.2">
      <c r="B140" s="100" t="s">
        <v>370</v>
      </c>
      <c r="C140" s="101"/>
      <c r="D140" s="84"/>
      <c r="E140" s="76"/>
      <c r="F140" s="76">
        <f t="shared" ref="F140:F146" si="24">D140+E140</f>
        <v>0</v>
      </c>
      <c r="G140" s="76"/>
      <c r="H140" s="76"/>
      <c r="I140" s="76">
        <f t="shared" si="19"/>
        <v>0</v>
      </c>
    </row>
    <row r="141" spans="2:9" x14ac:dyDescent="0.2">
      <c r="B141" s="100" t="s">
        <v>371</v>
      </c>
      <c r="C141" s="101"/>
      <c r="D141" s="84"/>
      <c r="E141" s="76"/>
      <c r="F141" s="76">
        <f t="shared" si="24"/>
        <v>0</v>
      </c>
      <c r="G141" s="76"/>
      <c r="H141" s="76"/>
      <c r="I141" s="76">
        <f t="shared" si="19"/>
        <v>0</v>
      </c>
    </row>
    <row r="142" spans="2:9" x14ac:dyDescent="0.2">
      <c r="B142" s="100" t="s">
        <v>372</v>
      </c>
      <c r="C142" s="101"/>
      <c r="D142" s="84"/>
      <c r="E142" s="76"/>
      <c r="F142" s="76">
        <f t="shared" si="24"/>
        <v>0</v>
      </c>
      <c r="G142" s="76"/>
      <c r="H142" s="76"/>
      <c r="I142" s="76">
        <f t="shared" si="19"/>
        <v>0</v>
      </c>
    </row>
    <row r="143" spans="2:9" x14ac:dyDescent="0.2">
      <c r="B143" s="100" t="s">
        <v>373</v>
      </c>
      <c r="C143" s="101"/>
      <c r="D143" s="84"/>
      <c r="E143" s="76"/>
      <c r="F143" s="76">
        <f t="shared" si="24"/>
        <v>0</v>
      </c>
      <c r="G143" s="76"/>
      <c r="H143" s="76"/>
      <c r="I143" s="76">
        <f t="shared" si="19"/>
        <v>0</v>
      </c>
    </row>
    <row r="144" spans="2:9" x14ac:dyDescent="0.2">
      <c r="B144" s="100" t="s">
        <v>374</v>
      </c>
      <c r="C144" s="101"/>
      <c r="D144" s="84"/>
      <c r="E144" s="76"/>
      <c r="F144" s="76">
        <f t="shared" si="24"/>
        <v>0</v>
      </c>
      <c r="G144" s="76"/>
      <c r="H144" s="76"/>
      <c r="I144" s="76">
        <f t="shared" si="19"/>
        <v>0</v>
      </c>
    </row>
    <row r="145" spans="2:9" x14ac:dyDescent="0.2">
      <c r="B145" s="100" t="s">
        <v>375</v>
      </c>
      <c r="C145" s="101"/>
      <c r="D145" s="84"/>
      <c r="E145" s="76"/>
      <c r="F145" s="76">
        <f t="shared" si="24"/>
        <v>0</v>
      </c>
      <c r="G145" s="76"/>
      <c r="H145" s="76"/>
      <c r="I145" s="76">
        <f t="shared" si="19"/>
        <v>0</v>
      </c>
    </row>
    <row r="146" spans="2:9" x14ac:dyDescent="0.2">
      <c r="B146" s="100" t="s">
        <v>376</v>
      </c>
      <c r="C146" s="101"/>
      <c r="D146" s="84"/>
      <c r="E146" s="76"/>
      <c r="F146" s="76">
        <f t="shared" si="24"/>
        <v>0</v>
      </c>
      <c r="G146" s="76"/>
      <c r="H146" s="76"/>
      <c r="I146" s="76">
        <f t="shared" si="19"/>
        <v>0</v>
      </c>
    </row>
    <row r="147" spans="2:9" x14ac:dyDescent="0.2">
      <c r="B147" s="98" t="s">
        <v>377</v>
      </c>
      <c r="C147" s="99"/>
      <c r="D147" s="84">
        <f>SUM(D148:D150)</f>
        <v>0</v>
      </c>
      <c r="E147" s="84">
        <f>SUM(E148:E150)</f>
        <v>0</v>
      </c>
      <c r="F147" s="84">
        <f>SUM(F148:F150)</f>
        <v>0</v>
      </c>
      <c r="G147" s="84">
        <f>SUM(G148:G150)</f>
        <v>0</v>
      </c>
      <c r="H147" s="84">
        <f>SUM(H148:H150)</f>
        <v>0</v>
      </c>
      <c r="I147" s="76">
        <f t="shared" si="19"/>
        <v>0</v>
      </c>
    </row>
    <row r="148" spans="2:9" x14ac:dyDescent="0.2">
      <c r="B148" s="100" t="s">
        <v>378</v>
      </c>
      <c r="C148" s="101"/>
      <c r="D148" s="84"/>
      <c r="E148" s="76"/>
      <c r="F148" s="76">
        <f>D148+E148</f>
        <v>0</v>
      </c>
      <c r="G148" s="76"/>
      <c r="H148" s="76"/>
      <c r="I148" s="76">
        <f t="shared" si="19"/>
        <v>0</v>
      </c>
    </row>
    <row r="149" spans="2:9" x14ac:dyDescent="0.2">
      <c r="B149" s="100" t="s">
        <v>379</v>
      </c>
      <c r="C149" s="101"/>
      <c r="D149" s="84"/>
      <c r="E149" s="76"/>
      <c r="F149" s="76">
        <f>D149+E149</f>
        <v>0</v>
      </c>
      <c r="G149" s="76"/>
      <c r="H149" s="76"/>
      <c r="I149" s="76">
        <f t="shared" si="19"/>
        <v>0</v>
      </c>
    </row>
    <row r="150" spans="2:9" x14ac:dyDescent="0.2">
      <c r="B150" s="100" t="s">
        <v>380</v>
      </c>
      <c r="C150" s="101"/>
      <c r="D150" s="84"/>
      <c r="E150" s="76"/>
      <c r="F150" s="76">
        <f>D150+E150</f>
        <v>0</v>
      </c>
      <c r="G150" s="76"/>
      <c r="H150" s="76"/>
      <c r="I150" s="76">
        <f t="shared" ref="I150:I158" si="25">F150-G150</f>
        <v>0</v>
      </c>
    </row>
    <row r="151" spans="2:9" x14ac:dyDescent="0.2">
      <c r="B151" s="98" t="s">
        <v>381</v>
      </c>
      <c r="C151" s="99"/>
      <c r="D151" s="84">
        <f>SUM(D152:D158)</f>
        <v>0</v>
      </c>
      <c r="E151" s="84">
        <f>SUM(E152:E158)</f>
        <v>0</v>
      </c>
      <c r="F151" s="84">
        <f>SUM(F152:F158)</f>
        <v>0</v>
      </c>
      <c r="G151" s="84">
        <f>SUM(G152:G158)</f>
        <v>0</v>
      </c>
      <c r="H151" s="84">
        <f>SUM(H152:H158)</f>
        <v>0</v>
      </c>
      <c r="I151" s="76">
        <f t="shared" si="25"/>
        <v>0</v>
      </c>
    </row>
    <row r="152" spans="2:9" x14ac:dyDescent="0.2">
      <c r="B152" s="100" t="s">
        <v>382</v>
      </c>
      <c r="C152" s="101"/>
      <c r="D152" s="84"/>
      <c r="E152" s="76"/>
      <c r="F152" s="76">
        <f>D152+E152</f>
        <v>0</v>
      </c>
      <c r="G152" s="76"/>
      <c r="H152" s="76"/>
      <c r="I152" s="76">
        <f t="shared" si="25"/>
        <v>0</v>
      </c>
    </row>
    <row r="153" spans="2:9" x14ac:dyDescent="0.2">
      <c r="B153" s="100" t="s">
        <v>383</v>
      </c>
      <c r="C153" s="101"/>
      <c r="D153" s="84"/>
      <c r="E153" s="76"/>
      <c r="F153" s="76">
        <f t="shared" ref="F153:F158" si="26">D153+E153</f>
        <v>0</v>
      </c>
      <c r="G153" s="76"/>
      <c r="H153" s="76"/>
      <c r="I153" s="76">
        <f t="shared" si="25"/>
        <v>0</v>
      </c>
    </row>
    <row r="154" spans="2:9" x14ac:dyDescent="0.2">
      <c r="B154" s="100" t="s">
        <v>384</v>
      </c>
      <c r="C154" s="101"/>
      <c r="D154" s="84"/>
      <c r="E154" s="76"/>
      <c r="F154" s="76">
        <f t="shared" si="26"/>
        <v>0</v>
      </c>
      <c r="G154" s="76"/>
      <c r="H154" s="76"/>
      <c r="I154" s="76">
        <f t="shared" si="25"/>
        <v>0</v>
      </c>
    </row>
    <row r="155" spans="2:9" x14ac:dyDescent="0.2">
      <c r="B155" s="100" t="s">
        <v>385</v>
      </c>
      <c r="C155" s="101"/>
      <c r="D155" s="84"/>
      <c r="E155" s="76"/>
      <c r="F155" s="76">
        <f t="shared" si="26"/>
        <v>0</v>
      </c>
      <c r="G155" s="76"/>
      <c r="H155" s="76"/>
      <c r="I155" s="76">
        <f t="shared" si="25"/>
        <v>0</v>
      </c>
    </row>
    <row r="156" spans="2:9" x14ac:dyDescent="0.2">
      <c r="B156" s="100" t="s">
        <v>386</v>
      </c>
      <c r="C156" s="101"/>
      <c r="D156" s="84"/>
      <c r="E156" s="76"/>
      <c r="F156" s="76">
        <f t="shared" si="26"/>
        <v>0</v>
      </c>
      <c r="G156" s="76"/>
      <c r="H156" s="76"/>
      <c r="I156" s="76">
        <f t="shared" si="25"/>
        <v>0</v>
      </c>
    </row>
    <row r="157" spans="2:9" x14ac:dyDescent="0.2">
      <c r="B157" s="100" t="s">
        <v>387</v>
      </c>
      <c r="C157" s="101"/>
      <c r="D157" s="84"/>
      <c r="E157" s="76"/>
      <c r="F157" s="76">
        <f t="shared" si="26"/>
        <v>0</v>
      </c>
      <c r="G157" s="76"/>
      <c r="H157" s="76"/>
      <c r="I157" s="76">
        <f t="shared" si="25"/>
        <v>0</v>
      </c>
    </row>
    <row r="158" spans="2:9" x14ac:dyDescent="0.2">
      <c r="B158" s="100" t="s">
        <v>388</v>
      </c>
      <c r="C158" s="101"/>
      <c r="D158" s="84"/>
      <c r="E158" s="76"/>
      <c r="F158" s="76">
        <f t="shared" si="26"/>
        <v>0</v>
      </c>
      <c r="G158" s="76"/>
      <c r="H158" s="76"/>
      <c r="I158" s="76">
        <f t="shared" si="25"/>
        <v>0</v>
      </c>
    </row>
    <row r="159" spans="2:9" x14ac:dyDescent="0.2">
      <c r="B159" s="98"/>
      <c r="C159" s="99"/>
      <c r="D159" s="84"/>
      <c r="E159" s="76"/>
      <c r="F159" s="76"/>
      <c r="G159" s="76"/>
      <c r="H159" s="76"/>
      <c r="I159" s="76"/>
    </row>
    <row r="160" spans="2:9" x14ac:dyDescent="0.2">
      <c r="B160" s="108" t="s">
        <v>390</v>
      </c>
      <c r="C160" s="109"/>
      <c r="D160" s="97">
        <f t="shared" ref="D160:I160" si="27">D10+D85</f>
        <v>22466032.109999999</v>
      </c>
      <c r="E160" s="97">
        <f t="shared" si="27"/>
        <v>-706082</v>
      </c>
      <c r="F160" s="97">
        <f t="shared" si="27"/>
        <v>21759950.109999999</v>
      </c>
      <c r="G160" s="97">
        <f t="shared" si="27"/>
        <v>20766060</v>
      </c>
      <c r="H160" s="97">
        <f t="shared" si="27"/>
        <v>20766060</v>
      </c>
      <c r="I160" s="97">
        <f t="shared" si="27"/>
        <v>993890.10999999917</v>
      </c>
    </row>
    <row r="161" spans="2:9" ht="13.5" thickBot="1" x14ac:dyDescent="0.25">
      <c r="B161" s="110"/>
      <c r="C161" s="111"/>
      <c r="D161" s="112"/>
      <c r="E161" s="93"/>
      <c r="F161" s="93"/>
      <c r="G161" s="93"/>
      <c r="H161" s="93"/>
      <c r="I161" s="93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orientation="portrait" horizontalDpi="0" verticalDpi="0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view="pageBreakPreview" zoomScale="90" zoomScaleNormal="100" zoomScaleSheetLayoutView="90" workbookViewId="0">
      <selection activeCell="G22" sqref="G22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48" t="s">
        <v>0</v>
      </c>
      <c r="C2" s="249"/>
      <c r="D2" s="249"/>
      <c r="E2" s="249"/>
      <c r="F2" s="249"/>
      <c r="G2" s="249"/>
      <c r="H2" s="250"/>
    </row>
    <row r="3" spans="2:8" x14ac:dyDescent="0.2">
      <c r="B3" s="202" t="s">
        <v>309</v>
      </c>
      <c r="C3" s="203"/>
      <c r="D3" s="203"/>
      <c r="E3" s="203"/>
      <c r="F3" s="203"/>
      <c r="G3" s="203"/>
      <c r="H3" s="204"/>
    </row>
    <row r="4" spans="2:8" x14ac:dyDescent="0.2">
      <c r="B4" s="202" t="s">
        <v>391</v>
      </c>
      <c r="C4" s="203"/>
      <c r="D4" s="203"/>
      <c r="E4" s="203"/>
      <c r="F4" s="203"/>
      <c r="G4" s="203"/>
      <c r="H4" s="204"/>
    </row>
    <row r="5" spans="2:8" x14ac:dyDescent="0.2">
      <c r="B5" s="202" t="s">
        <v>124</v>
      </c>
      <c r="C5" s="203"/>
      <c r="D5" s="203"/>
      <c r="E5" s="203"/>
      <c r="F5" s="203"/>
      <c r="G5" s="203"/>
      <c r="H5" s="204"/>
    </row>
    <row r="6" spans="2:8" ht="13.5" thickBot="1" x14ac:dyDescent="0.25">
      <c r="B6" s="205" t="s">
        <v>3</v>
      </c>
      <c r="C6" s="206"/>
      <c r="D6" s="206"/>
      <c r="E6" s="206"/>
      <c r="F6" s="206"/>
      <c r="G6" s="206"/>
      <c r="H6" s="207"/>
    </row>
    <row r="7" spans="2:8" ht="13.5" thickBot="1" x14ac:dyDescent="0.25">
      <c r="B7" s="232" t="s">
        <v>4</v>
      </c>
      <c r="C7" s="245" t="s">
        <v>311</v>
      </c>
      <c r="D7" s="246"/>
      <c r="E7" s="246"/>
      <c r="F7" s="246"/>
      <c r="G7" s="247"/>
      <c r="H7" s="232" t="s">
        <v>312</v>
      </c>
    </row>
    <row r="8" spans="2:8" ht="26.25" thickBot="1" x14ac:dyDescent="0.25">
      <c r="B8" s="233"/>
      <c r="C8" s="178" t="s">
        <v>202</v>
      </c>
      <c r="D8" s="178" t="s">
        <v>244</v>
      </c>
      <c r="E8" s="178" t="s">
        <v>245</v>
      </c>
      <c r="F8" s="178" t="s">
        <v>200</v>
      </c>
      <c r="G8" s="178" t="s">
        <v>219</v>
      </c>
      <c r="H8" s="233"/>
    </row>
    <row r="9" spans="2:8" x14ac:dyDescent="0.2">
      <c r="B9" s="113" t="s">
        <v>392</v>
      </c>
      <c r="C9" s="114">
        <f t="shared" ref="C9:H9" si="0">SUM(C10:C17)</f>
        <v>8766000</v>
      </c>
      <c r="D9" s="114">
        <f t="shared" si="0"/>
        <v>-353041</v>
      </c>
      <c r="E9" s="114">
        <f t="shared" si="0"/>
        <v>8412959</v>
      </c>
      <c r="F9" s="114">
        <f t="shared" si="0"/>
        <v>10532888</v>
      </c>
      <c r="G9" s="114">
        <f t="shared" si="0"/>
        <v>10532888</v>
      </c>
      <c r="H9" s="114">
        <f t="shared" si="0"/>
        <v>-2119929</v>
      </c>
    </row>
    <row r="10" spans="2:8" ht="12.75" customHeight="1" x14ac:dyDescent="0.2">
      <c r="B10" s="115" t="s">
        <v>393</v>
      </c>
      <c r="C10" s="116">
        <v>337744.23</v>
      </c>
      <c r="D10" s="116">
        <v>-11985</v>
      </c>
      <c r="E10" s="116">
        <f>C10+D10</f>
        <v>325759.23</v>
      </c>
      <c r="F10" s="116">
        <f>135441+751</f>
        <v>136192</v>
      </c>
      <c r="G10" s="116">
        <f>135441+751</f>
        <v>136192</v>
      </c>
      <c r="H10" s="76">
        <f t="shared" ref="H10:H17" si="1">E10-F10</f>
        <v>189567.22999999998</v>
      </c>
    </row>
    <row r="11" spans="2:8" x14ac:dyDescent="0.2">
      <c r="B11" s="115" t="s">
        <v>394</v>
      </c>
      <c r="C11" s="9">
        <v>26625</v>
      </c>
      <c r="D11" s="9">
        <v>11991</v>
      </c>
      <c r="E11" s="9">
        <f>C11+D11</f>
        <v>38616</v>
      </c>
      <c r="F11" s="9">
        <v>52758</v>
      </c>
      <c r="G11" s="9">
        <v>52758</v>
      </c>
      <c r="H11" s="76">
        <f t="shared" si="1"/>
        <v>-14142</v>
      </c>
    </row>
    <row r="12" spans="2:8" x14ac:dyDescent="0.2">
      <c r="B12" s="115" t="s">
        <v>395</v>
      </c>
      <c r="C12" s="9">
        <v>53265.04</v>
      </c>
      <c r="D12" s="9">
        <v>-18645.5</v>
      </c>
      <c r="E12" s="9">
        <f>C12+D12</f>
        <v>34619.54</v>
      </c>
      <c r="F12" s="9">
        <v>76163</v>
      </c>
      <c r="G12" s="9">
        <v>76163</v>
      </c>
      <c r="H12" s="76">
        <f t="shared" si="1"/>
        <v>-41543.46</v>
      </c>
    </row>
    <row r="13" spans="2:8" x14ac:dyDescent="0.2">
      <c r="B13" s="115" t="s">
        <v>396</v>
      </c>
      <c r="C13" s="9">
        <v>8239062.96</v>
      </c>
      <c r="D13" s="9">
        <v>-336722.5</v>
      </c>
      <c r="E13" s="9">
        <f>C13+D13</f>
        <v>7902340.46</v>
      </c>
      <c r="F13" s="9">
        <v>10237520</v>
      </c>
      <c r="G13" s="9">
        <v>10237520</v>
      </c>
      <c r="H13" s="76">
        <f t="shared" si="1"/>
        <v>-2335179.54</v>
      </c>
    </row>
    <row r="14" spans="2:8" x14ac:dyDescent="0.2">
      <c r="B14" s="115" t="s">
        <v>397</v>
      </c>
      <c r="C14" s="9">
        <v>109302.77</v>
      </c>
      <c r="D14" s="9">
        <v>2321</v>
      </c>
      <c r="E14" s="9">
        <f>C14+D14</f>
        <v>111623.77</v>
      </c>
      <c r="F14" s="9">
        <v>30255</v>
      </c>
      <c r="G14" s="9">
        <v>30255</v>
      </c>
      <c r="H14" s="76">
        <f t="shared" si="1"/>
        <v>81368.77</v>
      </c>
    </row>
    <row r="15" spans="2:8" x14ac:dyDescent="0.2">
      <c r="B15" s="115"/>
      <c r="C15" s="9"/>
      <c r="D15" s="9"/>
      <c r="E15" s="9"/>
      <c r="F15" s="9"/>
      <c r="G15" s="9"/>
      <c r="H15" s="76">
        <f t="shared" si="1"/>
        <v>0</v>
      </c>
    </row>
    <row r="16" spans="2:8" x14ac:dyDescent="0.2">
      <c r="B16" s="115"/>
      <c r="C16" s="9"/>
      <c r="D16" s="9"/>
      <c r="E16" s="9"/>
      <c r="F16" s="9"/>
      <c r="G16" s="9"/>
      <c r="H16" s="76">
        <f t="shared" si="1"/>
        <v>0</v>
      </c>
    </row>
    <row r="17" spans="2:8" x14ac:dyDescent="0.2">
      <c r="B17" s="115"/>
      <c r="C17" s="9"/>
      <c r="D17" s="9"/>
      <c r="E17" s="9"/>
      <c r="F17" s="9"/>
      <c r="G17" s="9"/>
      <c r="H17" s="76">
        <f t="shared" si="1"/>
        <v>0</v>
      </c>
    </row>
    <row r="18" spans="2:8" x14ac:dyDescent="0.2">
      <c r="B18" s="117"/>
      <c r="C18" s="9"/>
      <c r="D18" s="9"/>
      <c r="E18" s="9"/>
      <c r="F18" s="9"/>
      <c r="G18" s="9"/>
      <c r="H18" s="9"/>
    </row>
    <row r="19" spans="2:8" x14ac:dyDescent="0.2">
      <c r="B19" s="118" t="s">
        <v>398</v>
      </c>
      <c r="C19" s="119">
        <f t="shared" ref="C19:H19" si="2">SUM(C20:C27)</f>
        <v>13700032.109999999</v>
      </c>
      <c r="D19" s="119">
        <f t="shared" si="2"/>
        <v>-353041</v>
      </c>
      <c r="E19" s="119">
        <f t="shared" si="2"/>
        <v>13346991.109999999</v>
      </c>
      <c r="F19" s="119">
        <f t="shared" si="2"/>
        <v>10233172</v>
      </c>
      <c r="G19" s="119">
        <f t="shared" si="2"/>
        <v>10233172</v>
      </c>
      <c r="H19" s="119">
        <f t="shared" si="2"/>
        <v>3113819.11</v>
      </c>
    </row>
    <row r="20" spans="2:8" x14ac:dyDescent="0.2">
      <c r="B20" s="115" t="s">
        <v>393</v>
      </c>
      <c r="C20" s="116">
        <v>341300</v>
      </c>
      <c r="D20" s="116">
        <v>-11985</v>
      </c>
      <c r="E20" s="116">
        <f>C20+D20</f>
        <v>329315</v>
      </c>
      <c r="F20" s="116">
        <v>193158</v>
      </c>
      <c r="G20" s="116">
        <v>193158</v>
      </c>
      <c r="H20" s="76">
        <f>E20-F20</f>
        <v>136157</v>
      </c>
    </row>
    <row r="21" spans="2:8" x14ac:dyDescent="0.2">
      <c r="B21" s="115" t="s">
        <v>394</v>
      </c>
      <c r="C21" s="116">
        <v>22200</v>
      </c>
      <c r="D21" s="116">
        <v>11991</v>
      </c>
      <c r="E21" s="116">
        <f>C21+D21</f>
        <v>34191</v>
      </c>
      <c r="F21" s="116">
        <v>21146</v>
      </c>
      <c r="G21" s="116">
        <v>21146</v>
      </c>
      <c r="H21" s="76">
        <f>E21-F21</f>
        <v>13045</v>
      </c>
    </row>
    <row r="22" spans="2:8" x14ac:dyDescent="0.2">
      <c r="B22" s="115" t="s">
        <v>395</v>
      </c>
      <c r="C22" s="116">
        <v>214400</v>
      </c>
      <c r="D22" s="116">
        <v>-18645.5</v>
      </c>
      <c r="E22" s="116">
        <f>C22+D22</f>
        <v>195754.5</v>
      </c>
      <c r="F22" s="116">
        <v>186806</v>
      </c>
      <c r="G22" s="116">
        <v>186806</v>
      </c>
      <c r="H22" s="76">
        <f>E22-F22</f>
        <v>8948.5</v>
      </c>
    </row>
    <row r="23" spans="2:8" x14ac:dyDescent="0.2">
      <c r="B23" s="115" t="s">
        <v>396</v>
      </c>
      <c r="C23" s="116">
        <v>13022771.92</v>
      </c>
      <c r="D23" s="116">
        <v>-336722.5</v>
      </c>
      <c r="E23" s="116">
        <f>C23+D23</f>
        <v>12686049.42</v>
      </c>
      <c r="F23" s="116">
        <v>9781122</v>
      </c>
      <c r="G23" s="116">
        <v>9781122</v>
      </c>
      <c r="H23" s="76">
        <f>E23-F23</f>
        <v>2904927.42</v>
      </c>
    </row>
    <row r="24" spans="2:8" x14ac:dyDescent="0.2">
      <c r="B24" s="115" t="s">
        <v>397</v>
      </c>
      <c r="C24" s="9">
        <v>99360.19</v>
      </c>
      <c r="D24" s="9">
        <v>2321</v>
      </c>
      <c r="E24" s="9">
        <f>C24+D24</f>
        <v>101681.19</v>
      </c>
      <c r="F24" s="9">
        <v>50940</v>
      </c>
      <c r="G24" s="9">
        <v>50940</v>
      </c>
      <c r="H24" s="76">
        <f>E24-F24</f>
        <v>50741.19</v>
      </c>
    </row>
    <row r="25" spans="2:8" x14ac:dyDescent="0.2">
      <c r="B25" s="115"/>
      <c r="C25" s="9"/>
      <c r="D25" s="9"/>
      <c r="E25" s="9"/>
      <c r="F25" s="9"/>
      <c r="G25" s="9"/>
      <c r="H25" s="76">
        <f t="shared" ref="H25:H28" si="3">E25-F25</f>
        <v>0</v>
      </c>
    </row>
    <row r="26" spans="2:8" x14ac:dyDescent="0.2">
      <c r="B26" s="115"/>
      <c r="C26" s="9"/>
      <c r="D26" s="9"/>
      <c r="E26" s="9"/>
      <c r="F26" s="9"/>
      <c r="G26" s="9"/>
      <c r="H26" s="76">
        <f t="shared" si="3"/>
        <v>0</v>
      </c>
    </row>
    <row r="27" spans="2:8" x14ac:dyDescent="0.2">
      <c r="B27" s="115"/>
      <c r="C27" s="9"/>
      <c r="D27" s="9"/>
      <c r="E27" s="9"/>
      <c r="F27" s="9"/>
      <c r="G27" s="9"/>
      <c r="H27" s="76">
        <f t="shared" si="3"/>
        <v>0</v>
      </c>
    </row>
    <row r="28" spans="2:8" x14ac:dyDescent="0.2">
      <c r="B28" s="117"/>
      <c r="C28" s="9"/>
      <c r="D28" s="9"/>
      <c r="E28" s="9"/>
      <c r="F28" s="9"/>
      <c r="G28" s="9"/>
      <c r="H28" s="76">
        <f t="shared" si="3"/>
        <v>0</v>
      </c>
    </row>
    <row r="29" spans="2:8" x14ac:dyDescent="0.2">
      <c r="B29" s="113" t="s">
        <v>390</v>
      </c>
      <c r="C29" s="7">
        <f t="shared" ref="C29:H29" si="4">C9+C19</f>
        <v>22466032.109999999</v>
      </c>
      <c r="D29" s="7">
        <f t="shared" si="4"/>
        <v>-706082</v>
      </c>
      <c r="E29" s="7">
        <f t="shared" si="4"/>
        <v>21759950.109999999</v>
      </c>
      <c r="F29" s="7">
        <f t="shared" si="4"/>
        <v>20766060</v>
      </c>
      <c r="G29" s="7">
        <f t="shared" si="4"/>
        <v>20766060</v>
      </c>
      <c r="H29" s="7">
        <f t="shared" si="4"/>
        <v>993890.10999999987</v>
      </c>
    </row>
    <row r="30" spans="2:8" ht="13.5" thickBot="1" x14ac:dyDescent="0.25">
      <c r="B30" s="120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topLeftCell="A2" zoomScale="80" zoomScaleNormal="100" zoomScaleSheetLayoutView="80" workbookViewId="0">
      <selection activeCell="A2" sqref="A2:G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99" t="s">
        <v>0</v>
      </c>
      <c r="B2" s="200"/>
      <c r="C2" s="200"/>
      <c r="D2" s="200"/>
      <c r="E2" s="200"/>
      <c r="F2" s="200"/>
      <c r="G2" s="242"/>
    </row>
    <row r="3" spans="1:7" x14ac:dyDescent="0.2">
      <c r="A3" s="224" t="s">
        <v>309</v>
      </c>
      <c r="B3" s="225"/>
      <c r="C3" s="225"/>
      <c r="D3" s="225"/>
      <c r="E3" s="225"/>
      <c r="F3" s="225"/>
      <c r="G3" s="243"/>
    </row>
    <row r="4" spans="1:7" x14ac:dyDescent="0.2">
      <c r="A4" s="224" t="s">
        <v>399</v>
      </c>
      <c r="B4" s="225"/>
      <c r="C4" s="225"/>
      <c r="D4" s="225"/>
      <c r="E4" s="225"/>
      <c r="F4" s="225"/>
      <c r="G4" s="243"/>
    </row>
    <row r="5" spans="1:7" x14ac:dyDescent="0.2">
      <c r="A5" s="224" t="s">
        <v>124</v>
      </c>
      <c r="B5" s="225"/>
      <c r="C5" s="225"/>
      <c r="D5" s="225"/>
      <c r="E5" s="225"/>
      <c r="F5" s="225"/>
      <c r="G5" s="243"/>
    </row>
    <row r="6" spans="1:7" ht="13.5" thickBot="1" x14ac:dyDescent="0.25">
      <c r="A6" s="227" t="s">
        <v>3</v>
      </c>
      <c r="B6" s="228"/>
      <c r="C6" s="228"/>
      <c r="D6" s="228"/>
      <c r="E6" s="228"/>
      <c r="F6" s="228"/>
      <c r="G6" s="244"/>
    </row>
    <row r="7" spans="1:7" ht="15.75" customHeight="1" x14ac:dyDescent="0.2">
      <c r="A7" s="199" t="s">
        <v>4</v>
      </c>
      <c r="B7" s="248" t="s">
        <v>311</v>
      </c>
      <c r="C7" s="249"/>
      <c r="D7" s="249"/>
      <c r="E7" s="249"/>
      <c r="F7" s="250"/>
      <c r="G7" s="232" t="s">
        <v>312</v>
      </c>
    </row>
    <row r="8" spans="1:7" ht="15.75" customHeight="1" thickBot="1" x14ac:dyDescent="0.25">
      <c r="A8" s="224"/>
      <c r="B8" s="205"/>
      <c r="C8" s="206"/>
      <c r="D8" s="206"/>
      <c r="E8" s="206"/>
      <c r="F8" s="207"/>
      <c r="G8" s="251"/>
    </row>
    <row r="9" spans="1:7" ht="26.25" thickBot="1" x14ac:dyDescent="0.25">
      <c r="A9" s="227"/>
      <c r="B9" s="187" t="s">
        <v>202</v>
      </c>
      <c r="C9" s="178" t="s">
        <v>313</v>
      </c>
      <c r="D9" s="178" t="s">
        <v>314</v>
      </c>
      <c r="E9" s="178" t="s">
        <v>200</v>
      </c>
      <c r="F9" s="178" t="s">
        <v>219</v>
      </c>
      <c r="G9" s="233"/>
    </row>
    <row r="10" spans="1:7" x14ac:dyDescent="0.2">
      <c r="A10" s="121"/>
      <c r="B10" s="122"/>
      <c r="C10" s="122"/>
      <c r="D10" s="122"/>
      <c r="E10" s="122"/>
      <c r="F10" s="122"/>
      <c r="G10" s="122"/>
    </row>
    <row r="11" spans="1:7" x14ac:dyDescent="0.2">
      <c r="A11" s="123" t="s">
        <v>400</v>
      </c>
      <c r="B11" s="64">
        <f t="shared" ref="B11:G11" si="0">B12+B22+B31+B42</f>
        <v>8766000</v>
      </c>
      <c r="C11" s="64">
        <f t="shared" si="0"/>
        <v>-353041</v>
      </c>
      <c r="D11" s="64">
        <f t="shared" si="0"/>
        <v>8412959</v>
      </c>
      <c r="E11" s="64">
        <f t="shared" si="0"/>
        <v>10532888</v>
      </c>
      <c r="F11" s="64">
        <f t="shared" si="0"/>
        <v>10532888</v>
      </c>
      <c r="G11" s="64">
        <f t="shared" si="0"/>
        <v>-2119929</v>
      </c>
    </row>
    <row r="12" spans="1:7" x14ac:dyDescent="0.2">
      <c r="A12" s="123" t="s">
        <v>401</v>
      </c>
      <c r="B12" s="64">
        <f>SUM(B13:B20)</f>
        <v>0</v>
      </c>
      <c r="C12" s="64">
        <f>SUM(C13:C20)</f>
        <v>0</v>
      </c>
      <c r="D12" s="64">
        <f>SUM(D13:D20)</f>
        <v>0</v>
      </c>
      <c r="E12" s="64">
        <f>SUM(E13:E20)</f>
        <v>0</v>
      </c>
      <c r="F12" s="64">
        <f>SUM(F13:F20)</f>
        <v>0</v>
      </c>
      <c r="G12" s="64">
        <f>D12-E12</f>
        <v>0</v>
      </c>
    </row>
    <row r="13" spans="1:7" x14ac:dyDescent="0.2">
      <c r="A13" s="124" t="s">
        <v>402</v>
      </c>
      <c r="B13" s="62"/>
      <c r="C13" s="62"/>
      <c r="D13" s="62">
        <f>B13+C13</f>
        <v>0</v>
      </c>
      <c r="E13" s="62"/>
      <c r="F13" s="62"/>
      <c r="G13" s="62">
        <f t="shared" ref="G13:G20" si="1">D13-E13</f>
        <v>0</v>
      </c>
    </row>
    <row r="14" spans="1:7" x14ac:dyDescent="0.2">
      <c r="A14" s="124" t="s">
        <v>403</v>
      </c>
      <c r="B14" s="62"/>
      <c r="C14" s="62"/>
      <c r="D14" s="62">
        <f t="shared" ref="D14:D20" si="2">B14+C14</f>
        <v>0</v>
      </c>
      <c r="E14" s="62"/>
      <c r="F14" s="62"/>
      <c r="G14" s="62">
        <f t="shared" si="1"/>
        <v>0</v>
      </c>
    </row>
    <row r="15" spans="1:7" x14ac:dyDescent="0.2">
      <c r="A15" s="124" t="s">
        <v>404</v>
      </c>
      <c r="B15" s="62"/>
      <c r="C15" s="62"/>
      <c r="D15" s="62">
        <f t="shared" si="2"/>
        <v>0</v>
      </c>
      <c r="E15" s="62"/>
      <c r="F15" s="62"/>
      <c r="G15" s="62">
        <f t="shared" si="1"/>
        <v>0</v>
      </c>
    </row>
    <row r="16" spans="1:7" x14ac:dyDescent="0.2">
      <c r="A16" s="124" t="s">
        <v>405</v>
      </c>
      <c r="B16" s="62"/>
      <c r="C16" s="62"/>
      <c r="D16" s="62">
        <f t="shared" si="2"/>
        <v>0</v>
      </c>
      <c r="E16" s="62"/>
      <c r="F16" s="62"/>
      <c r="G16" s="62">
        <f t="shared" si="1"/>
        <v>0</v>
      </c>
    </row>
    <row r="17" spans="1:7" x14ac:dyDescent="0.2">
      <c r="A17" s="124" t="s">
        <v>406</v>
      </c>
      <c r="B17" s="62"/>
      <c r="C17" s="62"/>
      <c r="D17" s="62">
        <f t="shared" si="2"/>
        <v>0</v>
      </c>
      <c r="E17" s="62"/>
      <c r="F17" s="62"/>
      <c r="G17" s="62">
        <f t="shared" si="1"/>
        <v>0</v>
      </c>
    </row>
    <row r="18" spans="1:7" x14ac:dyDescent="0.2">
      <c r="A18" s="124" t="s">
        <v>407</v>
      </c>
      <c r="B18" s="62"/>
      <c r="C18" s="62"/>
      <c r="D18" s="62">
        <f t="shared" si="2"/>
        <v>0</v>
      </c>
      <c r="E18" s="62"/>
      <c r="F18" s="62"/>
      <c r="G18" s="62">
        <f t="shared" si="1"/>
        <v>0</v>
      </c>
    </row>
    <row r="19" spans="1:7" x14ac:dyDescent="0.2">
      <c r="A19" s="124" t="s">
        <v>408</v>
      </c>
      <c r="B19" s="62"/>
      <c r="C19" s="62"/>
      <c r="D19" s="62">
        <f t="shared" si="2"/>
        <v>0</v>
      </c>
      <c r="E19" s="62"/>
      <c r="F19" s="62"/>
      <c r="G19" s="62">
        <f t="shared" si="1"/>
        <v>0</v>
      </c>
    </row>
    <row r="20" spans="1:7" x14ac:dyDescent="0.2">
      <c r="A20" s="124" t="s">
        <v>409</v>
      </c>
      <c r="B20" s="62"/>
      <c r="C20" s="62"/>
      <c r="D20" s="62">
        <f t="shared" si="2"/>
        <v>0</v>
      </c>
      <c r="E20" s="62"/>
      <c r="F20" s="62"/>
      <c r="G20" s="62">
        <f t="shared" si="1"/>
        <v>0</v>
      </c>
    </row>
    <row r="21" spans="1:7" x14ac:dyDescent="0.2">
      <c r="A21" s="125"/>
      <c r="B21" s="62"/>
      <c r="C21" s="62"/>
      <c r="D21" s="62"/>
      <c r="E21" s="62"/>
      <c r="F21" s="62"/>
      <c r="G21" s="62"/>
    </row>
    <row r="22" spans="1:7" x14ac:dyDescent="0.2">
      <c r="A22" s="123" t="s">
        <v>410</v>
      </c>
      <c r="B22" s="64">
        <f>SUM(B23:B29)</f>
        <v>8766000</v>
      </c>
      <c r="C22" s="64">
        <f>SUM(C23:C29)</f>
        <v>-353041</v>
      </c>
      <c r="D22" s="64">
        <f>SUM(D23:D29)</f>
        <v>8412959</v>
      </c>
      <c r="E22" s="64">
        <f>SUM(E23:E29)</f>
        <v>10532888</v>
      </c>
      <c r="F22" s="64">
        <f>SUM(F23:F29)</f>
        <v>10532888</v>
      </c>
      <c r="G22" s="64">
        <f t="shared" ref="G22:G29" si="3">D22-E22</f>
        <v>-2119929</v>
      </c>
    </row>
    <row r="23" spans="1:7" x14ac:dyDescent="0.2">
      <c r="A23" s="124" t="s">
        <v>411</v>
      </c>
      <c r="B23" s="62"/>
      <c r="C23" s="62"/>
      <c r="D23" s="62">
        <f>B23+C23</f>
        <v>0</v>
      </c>
      <c r="E23" s="62"/>
      <c r="F23" s="62"/>
      <c r="G23" s="62">
        <f t="shared" si="3"/>
        <v>0</v>
      </c>
    </row>
    <row r="24" spans="1:7" x14ac:dyDescent="0.2">
      <c r="A24" s="124" t="s">
        <v>412</v>
      </c>
      <c r="B24" s="62"/>
      <c r="C24" s="62"/>
      <c r="D24" s="62">
        <f t="shared" ref="D24:D29" si="4">B24+C24</f>
        <v>0</v>
      </c>
      <c r="E24" s="62"/>
      <c r="F24" s="62"/>
      <c r="G24" s="62">
        <f t="shared" si="3"/>
        <v>0</v>
      </c>
    </row>
    <row r="25" spans="1:7" x14ac:dyDescent="0.2">
      <c r="A25" s="124" t="s">
        <v>413</v>
      </c>
      <c r="B25" s="62"/>
      <c r="C25" s="62"/>
      <c r="D25" s="62">
        <f t="shared" si="4"/>
        <v>0</v>
      </c>
      <c r="E25" s="62"/>
      <c r="F25" s="62"/>
      <c r="G25" s="62">
        <f t="shared" si="3"/>
        <v>0</v>
      </c>
    </row>
    <row r="26" spans="1:7" x14ac:dyDescent="0.2">
      <c r="A26" s="124" t="s">
        <v>414</v>
      </c>
      <c r="B26" s="62"/>
      <c r="C26" s="62"/>
      <c r="D26" s="62">
        <f t="shared" si="4"/>
        <v>0</v>
      </c>
      <c r="E26" s="62"/>
      <c r="F26" s="62"/>
      <c r="G26" s="62">
        <f t="shared" si="3"/>
        <v>0</v>
      </c>
    </row>
    <row r="27" spans="1:7" x14ac:dyDescent="0.2">
      <c r="A27" s="124" t="s">
        <v>415</v>
      </c>
      <c r="B27" s="62">
        <v>8766000</v>
      </c>
      <c r="C27" s="62">
        <v>-353041</v>
      </c>
      <c r="D27" s="62">
        <f t="shared" si="4"/>
        <v>8412959</v>
      </c>
      <c r="E27" s="62">
        <v>10532888</v>
      </c>
      <c r="F27" s="62">
        <v>10532888</v>
      </c>
      <c r="G27" s="62">
        <f t="shared" si="3"/>
        <v>-2119929</v>
      </c>
    </row>
    <row r="28" spans="1:7" x14ac:dyDescent="0.2">
      <c r="A28" s="124" t="s">
        <v>416</v>
      </c>
      <c r="B28" s="62"/>
      <c r="C28" s="62"/>
      <c r="D28" s="62">
        <f t="shared" si="4"/>
        <v>0</v>
      </c>
      <c r="E28" s="62"/>
      <c r="F28" s="62"/>
      <c r="G28" s="62">
        <f t="shared" si="3"/>
        <v>0</v>
      </c>
    </row>
    <row r="29" spans="1:7" x14ac:dyDescent="0.2">
      <c r="A29" s="124" t="s">
        <v>417</v>
      </c>
      <c r="B29" s="62"/>
      <c r="C29" s="62"/>
      <c r="D29" s="62">
        <f t="shared" si="4"/>
        <v>0</v>
      </c>
      <c r="E29" s="62"/>
      <c r="F29" s="62"/>
      <c r="G29" s="62">
        <f t="shared" si="3"/>
        <v>0</v>
      </c>
    </row>
    <row r="30" spans="1:7" x14ac:dyDescent="0.2">
      <c r="A30" s="125"/>
      <c r="B30" s="62"/>
      <c r="C30" s="62"/>
      <c r="D30" s="62"/>
      <c r="E30" s="62"/>
      <c r="F30" s="62"/>
      <c r="G30" s="62"/>
    </row>
    <row r="31" spans="1:7" x14ac:dyDescent="0.2">
      <c r="A31" s="123" t="s">
        <v>418</v>
      </c>
      <c r="B31" s="64">
        <f>SUM(B32:B40)</f>
        <v>0</v>
      </c>
      <c r="C31" s="64">
        <f>SUM(C32:C40)</f>
        <v>0</v>
      </c>
      <c r="D31" s="64">
        <f>SUM(D32:D40)</f>
        <v>0</v>
      </c>
      <c r="E31" s="64">
        <f>SUM(E32:E40)</f>
        <v>0</v>
      </c>
      <c r="F31" s="64">
        <f>SUM(F32:F40)</f>
        <v>0</v>
      </c>
      <c r="G31" s="64">
        <f t="shared" ref="G31:G40" si="5">D31-E31</f>
        <v>0</v>
      </c>
    </row>
    <row r="32" spans="1:7" x14ac:dyDescent="0.2">
      <c r="A32" s="124" t="s">
        <v>419</v>
      </c>
      <c r="B32" s="62"/>
      <c r="C32" s="62"/>
      <c r="D32" s="62">
        <f>B32+C32</f>
        <v>0</v>
      </c>
      <c r="E32" s="62"/>
      <c r="F32" s="62"/>
      <c r="G32" s="62">
        <f t="shared" si="5"/>
        <v>0</v>
      </c>
    </row>
    <row r="33" spans="1:7" x14ac:dyDescent="0.2">
      <c r="A33" s="124" t="s">
        <v>420</v>
      </c>
      <c r="B33" s="62"/>
      <c r="C33" s="62"/>
      <c r="D33" s="62">
        <f t="shared" ref="D33:D40" si="6">B33+C33</f>
        <v>0</v>
      </c>
      <c r="E33" s="62"/>
      <c r="F33" s="62"/>
      <c r="G33" s="62">
        <f t="shared" si="5"/>
        <v>0</v>
      </c>
    </row>
    <row r="34" spans="1:7" x14ac:dyDescent="0.2">
      <c r="A34" s="124" t="s">
        <v>421</v>
      </c>
      <c r="B34" s="62"/>
      <c r="C34" s="62"/>
      <c r="D34" s="62">
        <f t="shared" si="6"/>
        <v>0</v>
      </c>
      <c r="E34" s="62"/>
      <c r="F34" s="62"/>
      <c r="G34" s="62">
        <f t="shared" si="5"/>
        <v>0</v>
      </c>
    </row>
    <row r="35" spans="1:7" x14ac:dyDescent="0.2">
      <c r="A35" s="124" t="s">
        <v>422</v>
      </c>
      <c r="B35" s="62"/>
      <c r="C35" s="62"/>
      <c r="D35" s="62">
        <f t="shared" si="6"/>
        <v>0</v>
      </c>
      <c r="E35" s="62"/>
      <c r="F35" s="62"/>
      <c r="G35" s="62">
        <f t="shared" si="5"/>
        <v>0</v>
      </c>
    </row>
    <row r="36" spans="1:7" x14ac:dyDescent="0.2">
      <c r="A36" s="124" t="s">
        <v>423</v>
      </c>
      <c r="B36" s="62"/>
      <c r="C36" s="62"/>
      <c r="D36" s="62">
        <f t="shared" si="6"/>
        <v>0</v>
      </c>
      <c r="E36" s="62"/>
      <c r="F36" s="62"/>
      <c r="G36" s="62">
        <f t="shared" si="5"/>
        <v>0</v>
      </c>
    </row>
    <row r="37" spans="1:7" x14ac:dyDescent="0.2">
      <c r="A37" s="124" t="s">
        <v>424</v>
      </c>
      <c r="B37" s="62"/>
      <c r="C37" s="62"/>
      <c r="D37" s="62">
        <f t="shared" si="6"/>
        <v>0</v>
      </c>
      <c r="E37" s="62"/>
      <c r="F37" s="62"/>
      <c r="G37" s="62">
        <f t="shared" si="5"/>
        <v>0</v>
      </c>
    </row>
    <row r="38" spans="1:7" x14ac:dyDescent="0.2">
      <c r="A38" s="124" t="s">
        <v>425</v>
      </c>
      <c r="B38" s="62"/>
      <c r="C38" s="62"/>
      <c r="D38" s="62">
        <f t="shared" si="6"/>
        <v>0</v>
      </c>
      <c r="E38" s="62"/>
      <c r="F38" s="62"/>
      <c r="G38" s="62">
        <f t="shared" si="5"/>
        <v>0</v>
      </c>
    </row>
    <row r="39" spans="1:7" x14ac:dyDescent="0.2">
      <c r="A39" s="124" t="s">
        <v>426</v>
      </c>
      <c r="B39" s="62"/>
      <c r="C39" s="62"/>
      <c r="D39" s="62">
        <f t="shared" si="6"/>
        <v>0</v>
      </c>
      <c r="E39" s="62"/>
      <c r="F39" s="62"/>
      <c r="G39" s="62">
        <f t="shared" si="5"/>
        <v>0</v>
      </c>
    </row>
    <row r="40" spans="1:7" x14ac:dyDescent="0.2">
      <c r="A40" s="124" t="s">
        <v>427</v>
      </c>
      <c r="B40" s="62"/>
      <c r="C40" s="62"/>
      <c r="D40" s="62">
        <f t="shared" si="6"/>
        <v>0</v>
      </c>
      <c r="E40" s="62"/>
      <c r="F40" s="62"/>
      <c r="G40" s="62">
        <f t="shared" si="5"/>
        <v>0</v>
      </c>
    </row>
    <row r="41" spans="1:7" x14ac:dyDescent="0.2">
      <c r="A41" s="125"/>
      <c r="B41" s="62"/>
      <c r="C41" s="62"/>
      <c r="D41" s="62"/>
      <c r="E41" s="62"/>
      <c r="F41" s="62"/>
      <c r="G41" s="62"/>
    </row>
    <row r="42" spans="1:7" x14ac:dyDescent="0.2">
      <c r="A42" s="123" t="s">
        <v>428</v>
      </c>
      <c r="B42" s="64">
        <f>SUM(B43:B46)</f>
        <v>0</v>
      </c>
      <c r="C42" s="64">
        <f>SUM(C43:C46)</f>
        <v>0</v>
      </c>
      <c r="D42" s="64">
        <f>SUM(D43:D46)</f>
        <v>0</v>
      </c>
      <c r="E42" s="64">
        <f>SUM(E43:E46)</f>
        <v>0</v>
      </c>
      <c r="F42" s="64">
        <f>SUM(F43:F46)</f>
        <v>0</v>
      </c>
      <c r="G42" s="64">
        <f>D42-E42</f>
        <v>0</v>
      </c>
    </row>
    <row r="43" spans="1:7" x14ac:dyDescent="0.2">
      <c r="A43" s="124" t="s">
        <v>429</v>
      </c>
      <c r="B43" s="62"/>
      <c r="C43" s="62"/>
      <c r="D43" s="62">
        <f>B43+C43</f>
        <v>0</v>
      </c>
      <c r="E43" s="62"/>
      <c r="F43" s="62"/>
      <c r="G43" s="62">
        <f>D43-E43</f>
        <v>0</v>
      </c>
    </row>
    <row r="44" spans="1:7" ht="25.5" x14ac:dyDescent="0.2">
      <c r="A44" s="10" t="s">
        <v>430</v>
      </c>
      <c r="B44" s="62"/>
      <c r="C44" s="62"/>
      <c r="D44" s="62">
        <f>B44+C44</f>
        <v>0</v>
      </c>
      <c r="E44" s="62"/>
      <c r="F44" s="62"/>
      <c r="G44" s="62">
        <f>D44-E44</f>
        <v>0</v>
      </c>
    </row>
    <row r="45" spans="1:7" x14ac:dyDescent="0.2">
      <c r="A45" s="124" t="s">
        <v>431</v>
      </c>
      <c r="B45" s="62"/>
      <c r="C45" s="62"/>
      <c r="D45" s="62">
        <f>B45+C45</f>
        <v>0</v>
      </c>
      <c r="E45" s="62"/>
      <c r="F45" s="62"/>
      <c r="G45" s="62">
        <f>D45-E45</f>
        <v>0</v>
      </c>
    </row>
    <row r="46" spans="1:7" x14ac:dyDescent="0.2">
      <c r="A46" s="124" t="s">
        <v>432</v>
      </c>
      <c r="B46" s="62"/>
      <c r="C46" s="62"/>
      <c r="D46" s="62">
        <f>B46+C46</f>
        <v>0</v>
      </c>
      <c r="E46" s="62"/>
      <c r="F46" s="62"/>
      <c r="G46" s="62">
        <f>D46-E46</f>
        <v>0</v>
      </c>
    </row>
    <row r="47" spans="1:7" x14ac:dyDescent="0.2">
      <c r="A47" s="125"/>
      <c r="B47" s="62"/>
      <c r="C47" s="62"/>
      <c r="D47" s="62"/>
      <c r="E47" s="62"/>
      <c r="F47" s="62"/>
      <c r="G47" s="62"/>
    </row>
    <row r="48" spans="1:7" x14ac:dyDescent="0.2">
      <c r="A48" s="123" t="s">
        <v>433</v>
      </c>
      <c r="B48" s="64">
        <f>B49+B59+B68+B79</f>
        <v>13700032.109999999</v>
      </c>
      <c r="C48" s="64">
        <f>C49+C59+C68+C79</f>
        <v>-353041</v>
      </c>
      <c r="D48" s="64">
        <f>D49+D59+D68+D79</f>
        <v>13346991.109999999</v>
      </c>
      <c r="E48" s="64">
        <v>10233172</v>
      </c>
      <c r="F48" s="64">
        <v>10233172</v>
      </c>
      <c r="G48" s="64">
        <f t="shared" ref="G48:G83" si="7">D48-E48</f>
        <v>3113819.1099999994</v>
      </c>
    </row>
    <row r="49" spans="1:7" x14ac:dyDescent="0.2">
      <c r="A49" s="123" t="s">
        <v>401</v>
      </c>
      <c r="B49" s="64">
        <f>SUM(B50:B57)</f>
        <v>0</v>
      </c>
      <c r="C49" s="64">
        <f>SUM(C50:C57)</f>
        <v>0</v>
      </c>
      <c r="D49" s="64">
        <f>SUM(D50:D57)</f>
        <v>0</v>
      </c>
      <c r="E49" s="64">
        <f>SUM(E50:E57)</f>
        <v>0</v>
      </c>
      <c r="F49" s="64">
        <f>SUM(F50:F57)</f>
        <v>0</v>
      </c>
      <c r="G49" s="64">
        <f t="shared" si="7"/>
        <v>0</v>
      </c>
    </row>
    <row r="50" spans="1:7" x14ac:dyDescent="0.2">
      <c r="A50" s="124" t="s">
        <v>402</v>
      </c>
      <c r="B50" s="62"/>
      <c r="C50" s="62"/>
      <c r="D50" s="62">
        <f>B50+C50</f>
        <v>0</v>
      </c>
      <c r="E50" s="62"/>
      <c r="F50" s="62"/>
      <c r="G50" s="62">
        <f t="shared" si="7"/>
        <v>0</v>
      </c>
    </row>
    <row r="51" spans="1:7" x14ac:dyDescent="0.2">
      <c r="A51" s="124" t="s">
        <v>403</v>
      </c>
      <c r="B51" s="62"/>
      <c r="C51" s="62"/>
      <c r="D51" s="62">
        <f t="shared" ref="D51:D57" si="8">B51+C51</f>
        <v>0</v>
      </c>
      <c r="E51" s="62"/>
      <c r="F51" s="62"/>
      <c r="G51" s="62">
        <f t="shared" si="7"/>
        <v>0</v>
      </c>
    </row>
    <row r="52" spans="1:7" x14ac:dyDescent="0.2">
      <c r="A52" s="124" t="s">
        <v>404</v>
      </c>
      <c r="B52" s="62"/>
      <c r="C52" s="62"/>
      <c r="D52" s="62">
        <f t="shared" si="8"/>
        <v>0</v>
      </c>
      <c r="E52" s="62"/>
      <c r="F52" s="62"/>
      <c r="G52" s="62">
        <f t="shared" si="7"/>
        <v>0</v>
      </c>
    </row>
    <row r="53" spans="1:7" x14ac:dyDescent="0.2">
      <c r="A53" s="124" t="s">
        <v>405</v>
      </c>
      <c r="B53" s="62"/>
      <c r="C53" s="62"/>
      <c r="D53" s="62">
        <f t="shared" si="8"/>
        <v>0</v>
      </c>
      <c r="E53" s="62"/>
      <c r="F53" s="62"/>
      <c r="G53" s="62">
        <f t="shared" si="7"/>
        <v>0</v>
      </c>
    </row>
    <row r="54" spans="1:7" x14ac:dyDescent="0.2">
      <c r="A54" s="124" t="s">
        <v>406</v>
      </c>
      <c r="B54" s="62"/>
      <c r="C54" s="62"/>
      <c r="D54" s="62">
        <f t="shared" si="8"/>
        <v>0</v>
      </c>
      <c r="E54" s="62"/>
      <c r="F54" s="62"/>
      <c r="G54" s="62">
        <f t="shared" si="7"/>
        <v>0</v>
      </c>
    </row>
    <row r="55" spans="1:7" x14ac:dyDescent="0.2">
      <c r="A55" s="124" t="s">
        <v>407</v>
      </c>
      <c r="B55" s="62"/>
      <c r="C55" s="62"/>
      <c r="D55" s="62">
        <f t="shared" si="8"/>
        <v>0</v>
      </c>
      <c r="E55" s="62"/>
      <c r="F55" s="62"/>
      <c r="G55" s="62">
        <f t="shared" si="7"/>
        <v>0</v>
      </c>
    </row>
    <row r="56" spans="1:7" x14ac:dyDescent="0.2">
      <c r="A56" s="124" t="s">
        <v>408</v>
      </c>
      <c r="B56" s="62"/>
      <c r="C56" s="62"/>
      <c r="D56" s="62">
        <f t="shared" si="8"/>
        <v>0</v>
      </c>
      <c r="E56" s="62"/>
      <c r="F56" s="62"/>
      <c r="G56" s="62">
        <f t="shared" si="7"/>
        <v>0</v>
      </c>
    </row>
    <row r="57" spans="1:7" x14ac:dyDescent="0.2">
      <c r="A57" s="124" t="s">
        <v>409</v>
      </c>
      <c r="B57" s="62"/>
      <c r="C57" s="62"/>
      <c r="D57" s="62">
        <f t="shared" si="8"/>
        <v>0</v>
      </c>
      <c r="E57" s="62"/>
      <c r="F57" s="62"/>
      <c r="G57" s="62">
        <f t="shared" si="7"/>
        <v>0</v>
      </c>
    </row>
    <row r="58" spans="1:7" x14ac:dyDescent="0.2">
      <c r="A58" s="125"/>
      <c r="B58" s="62"/>
      <c r="C58" s="62"/>
      <c r="D58" s="62"/>
      <c r="E58" s="62"/>
      <c r="F58" s="62"/>
      <c r="G58" s="62"/>
    </row>
    <row r="59" spans="1:7" x14ac:dyDescent="0.2">
      <c r="A59" s="123" t="s">
        <v>410</v>
      </c>
      <c r="B59" s="64">
        <f>SUM(B60:B66)</f>
        <v>13700032.109999999</v>
      </c>
      <c r="C59" s="64">
        <f>SUM(C60:C66)</f>
        <v>-353041</v>
      </c>
      <c r="D59" s="64">
        <f>SUM(D60:D66)</f>
        <v>13346991.109999999</v>
      </c>
      <c r="E59" s="64">
        <f>SUM(E60:E66)</f>
        <v>10233172</v>
      </c>
      <c r="F59" s="64">
        <f>SUM(F60:F66)</f>
        <v>10232421.640000001</v>
      </c>
      <c r="G59" s="64">
        <f t="shared" si="7"/>
        <v>3113819.1099999994</v>
      </c>
    </row>
    <row r="60" spans="1:7" x14ac:dyDescent="0.2">
      <c r="A60" s="124" t="s">
        <v>411</v>
      </c>
      <c r="B60" s="62"/>
      <c r="C60" s="62"/>
      <c r="D60" s="62">
        <f>B60+C60</f>
        <v>0</v>
      </c>
      <c r="E60" s="62"/>
      <c r="F60" s="62"/>
      <c r="G60" s="62">
        <f t="shared" si="7"/>
        <v>0</v>
      </c>
    </row>
    <row r="61" spans="1:7" x14ac:dyDescent="0.2">
      <c r="A61" s="124" t="s">
        <v>412</v>
      </c>
      <c r="B61" s="62"/>
      <c r="C61" s="62"/>
      <c r="D61" s="62">
        <f t="shared" ref="D61:D66" si="9">B61+C61</f>
        <v>0</v>
      </c>
      <c r="E61" s="62"/>
      <c r="F61" s="62"/>
      <c r="G61" s="62">
        <f t="shared" si="7"/>
        <v>0</v>
      </c>
    </row>
    <row r="62" spans="1:7" x14ac:dyDescent="0.2">
      <c r="A62" s="124" t="s">
        <v>413</v>
      </c>
      <c r="B62" s="62"/>
      <c r="C62" s="62"/>
      <c r="D62" s="62">
        <f t="shared" si="9"/>
        <v>0</v>
      </c>
      <c r="E62" s="62"/>
      <c r="F62" s="62"/>
      <c r="G62" s="62">
        <f t="shared" si="7"/>
        <v>0</v>
      </c>
    </row>
    <row r="63" spans="1:7" x14ac:dyDescent="0.2">
      <c r="A63" s="124" t="s">
        <v>414</v>
      </c>
      <c r="B63" s="62"/>
      <c r="C63" s="62"/>
      <c r="D63" s="62">
        <f t="shared" si="9"/>
        <v>0</v>
      </c>
      <c r="E63" s="62"/>
      <c r="F63" s="62"/>
      <c r="G63" s="62">
        <f t="shared" si="7"/>
        <v>0</v>
      </c>
    </row>
    <row r="64" spans="1:7" x14ac:dyDescent="0.2">
      <c r="A64" s="124" t="s">
        <v>415</v>
      </c>
      <c r="B64" s="62">
        <v>13700032.109999999</v>
      </c>
      <c r="C64" s="62">
        <v>-353041</v>
      </c>
      <c r="D64" s="62">
        <f t="shared" si="9"/>
        <v>13346991.109999999</v>
      </c>
      <c r="E64" s="62">
        <f>10232422+750</f>
        <v>10233172</v>
      </c>
      <c r="F64" s="62">
        <v>10232421.640000001</v>
      </c>
      <c r="G64" s="62">
        <f t="shared" si="7"/>
        <v>3113819.1099999994</v>
      </c>
    </row>
    <row r="65" spans="1:7" x14ac:dyDescent="0.2">
      <c r="A65" s="124" t="s">
        <v>416</v>
      </c>
      <c r="B65" s="62"/>
      <c r="C65" s="62"/>
      <c r="D65" s="62">
        <f t="shared" si="9"/>
        <v>0</v>
      </c>
      <c r="E65" s="62"/>
      <c r="F65" s="62"/>
      <c r="G65" s="62">
        <f t="shared" si="7"/>
        <v>0</v>
      </c>
    </row>
    <row r="66" spans="1:7" x14ac:dyDescent="0.2">
      <c r="A66" s="124" t="s">
        <v>417</v>
      </c>
      <c r="B66" s="62"/>
      <c r="C66" s="62"/>
      <c r="D66" s="62">
        <f t="shared" si="9"/>
        <v>0</v>
      </c>
      <c r="E66" s="62"/>
      <c r="F66" s="62"/>
      <c r="G66" s="62">
        <f t="shared" si="7"/>
        <v>0</v>
      </c>
    </row>
    <row r="67" spans="1:7" x14ac:dyDescent="0.2">
      <c r="A67" s="125"/>
      <c r="B67" s="62"/>
      <c r="C67" s="62"/>
      <c r="D67" s="62"/>
      <c r="E67" s="62"/>
      <c r="F67" s="62"/>
      <c r="G67" s="62"/>
    </row>
    <row r="68" spans="1:7" x14ac:dyDescent="0.2">
      <c r="A68" s="123" t="s">
        <v>418</v>
      </c>
      <c r="B68" s="64">
        <f>SUM(B69:B77)</f>
        <v>0</v>
      </c>
      <c r="C68" s="64">
        <f>SUM(C69:C77)</f>
        <v>0</v>
      </c>
      <c r="D68" s="64">
        <f>SUM(D69:D77)</f>
        <v>0</v>
      </c>
      <c r="E68" s="64">
        <f>SUM(E69:E77)</f>
        <v>0</v>
      </c>
      <c r="F68" s="64">
        <f>SUM(F69:F77)</f>
        <v>0</v>
      </c>
      <c r="G68" s="64">
        <f t="shared" si="7"/>
        <v>0</v>
      </c>
    </row>
    <row r="69" spans="1:7" x14ac:dyDescent="0.2">
      <c r="A69" s="124" t="s">
        <v>419</v>
      </c>
      <c r="B69" s="62"/>
      <c r="C69" s="62"/>
      <c r="D69" s="62">
        <f>B69+C69</f>
        <v>0</v>
      </c>
      <c r="E69" s="62"/>
      <c r="F69" s="62"/>
      <c r="G69" s="62">
        <f t="shared" si="7"/>
        <v>0</v>
      </c>
    </row>
    <row r="70" spans="1:7" x14ac:dyDescent="0.2">
      <c r="A70" s="124" t="s">
        <v>420</v>
      </c>
      <c r="B70" s="62"/>
      <c r="C70" s="62"/>
      <c r="D70" s="62">
        <f t="shared" ref="D70:D77" si="10">B70+C70</f>
        <v>0</v>
      </c>
      <c r="E70" s="62"/>
      <c r="F70" s="62"/>
      <c r="G70" s="62">
        <f t="shared" si="7"/>
        <v>0</v>
      </c>
    </row>
    <row r="71" spans="1:7" x14ac:dyDescent="0.2">
      <c r="A71" s="124" t="s">
        <v>421</v>
      </c>
      <c r="B71" s="62"/>
      <c r="C71" s="62"/>
      <c r="D71" s="62">
        <f t="shared" si="10"/>
        <v>0</v>
      </c>
      <c r="E71" s="62"/>
      <c r="F71" s="62"/>
      <c r="G71" s="62">
        <f t="shared" si="7"/>
        <v>0</v>
      </c>
    </row>
    <row r="72" spans="1:7" x14ac:dyDescent="0.2">
      <c r="A72" s="124" t="s">
        <v>422</v>
      </c>
      <c r="B72" s="62"/>
      <c r="C72" s="62"/>
      <c r="D72" s="62">
        <f t="shared" si="10"/>
        <v>0</v>
      </c>
      <c r="E72" s="62"/>
      <c r="F72" s="62"/>
      <c r="G72" s="62">
        <f t="shared" si="7"/>
        <v>0</v>
      </c>
    </row>
    <row r="73" spans="1:7" x14ac:dyDescent="0.2">
      <c r="A73" s="124" t="s">
        <v>423</v>
      </c>
      <c r="B73" s="62"/>
      <c r="C73" s="62"/>
      <c r="D73" s="62">
        <f t="shared" si="10"/>
        <v>0</v>
      </c>
      <c r="E73" s="62"/>
      <c r="F73" s="62"/>
      <c r="G73" s="62">
        <f t="shared" si="7"/>
        <v>0</v>
      </c>
    </row>
    <row r="74" spans="1:7" x14ac:dyDescent="0.2">
      <c r="A74" s="124" t="s">
        <v>424</v>
      </c>
      <c r="B74" s="62"/>
      <c r="C74" s="62"/>
      <c r="D74" s="62">
        <f t="shared" si="10"/>
        <v>0</v>
      </c>
      <c r="E74" s="62"/>
      <c r="F74" s="62"/>
      <c r="G74" s="62">
        <f t="shared" si="7"/>
        <v>0</v>
      </c>
    </row>
    <row r="75" spans="1:7" x14ac:dyDescent="0.2">
      <c r="A75" s="124" t="s">
        <v>425</v>
      </c>
      <c r="B75" s="62"/>
      <c r="C75" s="62"/>
      <c r="D75" s="62">
        <f t="shared" si="10"/>
        <v>0</v>
      </c>
      <c r="E75" s="62"/>
      <c r="F75" s="62"/>
      <c r="G75" s="62">
        <f t="shared" si="7"/>
        <v>0</v>
      </c>
    </row>
    <row r="76" spans="1:7" x14ac:dyDescent="0.2">
      <c r="A76" s="124" t="s">
        <v>426</v>
      </c>
      <c r="B76" s="62"/>
      <c r="C76" s="62"/>
      <c r="D76" s="62">
        <f t="shared" si="10"/>
        <v>0</v>
      </c>
      <c r="E76" s="62"/>
      <c r="F76" s="62"/>
      <c r="G76" s="62">
        <f t="shared" si="7"/>
        <v>0</v>
      </c>
    </row>
    <row r="77" spans="1:7" x14ac:dyDescent="0.2">
      <c r="A77" s="126" t="s">
        <v>427</v>
      </c>
      <c r="B77" s="127"/>
      <c r="C77" s="127"/>
      <c r="D77" s="127">
        <f t="shared" si="10"/>
        <v>0</v>
      </c>
      <c r="E77" s="127"/>
      <c r="F77" s="127"/>
      <c r="G77" s="127">
        <f t="shared" si="7"/>
        <v>0</v>
      </c>
    </row>
    <row r="78" spans="1:7" x14ac:dyDescent="0.2">
      <c r="A78" s="125"/>
      <c r="B78" s="62"/>
      <c r="C78" s="62"/>
      <c r="D78" s="62"/>
      <c r="E78" s="62"/>
      <c r="F78" s="62"/>
      <c r="G78" s="62"/>
    </row>
    <row r="79" spans="1:7" x14ac:dyDescent="0.2">
      <c r="A79" s="123" t="s">
        <v>428</v>
      </c>
      <c r="B79" s="64">
        <f>SUM(B80:B83)</f>
        <v>0</v>
      </c>
      <c r="C79" s="64">
        <f>SUM(C80:C83)</f>
        <v>0</v>
      </c>
      <c r="D79" s="64">
        <f>SUM(D80:D83)</f>
        <v>0</v>
      </c>
      <c r="E79" s="64">
        <f>SUM(E80:E83)</f>
        <v>0</v>
      </c>
      <c r="F79" s="64">
        <f>SUM(F80:F83)</f>
        <v>0</v>
      </c>
      <c r="G79" s="64">
        <f t="shared" si="7"/>
        <v>0</v>
      </c>
    </row>
    <row r="80" spans="1:7" x14ac:dyDescent="0.2">
      <c r="A80" s="124" t="s">
        <v>429</v>
      </c>
      <c r="B80" s="62"/>
      <c r="C80" s="62"/>
      <c r="D80" s="62">
        <f>B80+C80</f>
        <v>0</v>
      </c>
      <c r="E80" s="62"/>
      <c r="F80" s="62"/>
      <c r="G80" s="62">
        <f t="shared" si="7"/>
        <v>0</v>
      </c>
    </row>
    <row r="81" spans="1:7" ht="25.5" x14ac:dyDescent="0.2">
      <c r="A81" s="10" t="s">
        <v>430</v>
      </c>
      <c r="B81" s="62"/>
      <c r="C81" s="62"/>
      <c r="D81" s="62">
        <f>B81+C81</f>
        <v>0</v>
      </c>
      <c r="E81" s="62"/>
      <c r="F81" s="62"/>
      <c r="G81" s="62">
        <f t="shared" si="7"/>
        <v>0</v>
      </c>
    </row>
    <row r="82" spans="1:7" x14ac:dyDescent="0.2">
      <c r="A82" s="124" t="s">
        <v>431</v>
      </c>
      <c r="B82" s="62"/>
      <c r="C82" s="62"/>
      <c r="D82" s="62">
        <f>B82+C82</f>
        <v>0</v>
      </c>
      <c r="E82" s="62"/>
      <c r="F82" s="62"/>
      <c r="G82" s="62">
        <f t="shared" si="7"/>
        <v>0</v>
      </c>
    </row>
    <row r="83" spans="1:7" x14ac:dyDescent="0.2">
      <c r="A83" s="124" t="s">
        <v>432</v>
      </c>
      <c r="B83" s="62"/>
      <c r="C83" s="62"/>
      <c r="D83" s="62">
        <f>B83+C83</f>
        <v>0</v>
      </c>
      <c r="E83" s="62"/>
      <c r="F83" s="62"/>
      <c r="G83" s="62">
        <f t="shared" si="7"/>
        <v>0</v>
      </c>
    </row>
    <row r="84" spans="1:7" x14ac:dyDescent="0.2">
      <c r="A84" s="125"/>
      <c r="B84" s="62"/>
      <c r="C84" s="62"/>
      <c r="D84" s="62"/>
      <c r="E84" s="62"/>
      <c r="F84" s="62"/>
      <c r="G84" s="62"/>
    </row>
    <row r="85" spans="1:7" x14ac:dyDescent="0.2">
      <c r="A85" s="123" t="s">
        <v>390</v>
      </c>
      <c r="B85" s="64">
        <f t="shared" ref="B85:G85" si="11">B11+B48</f>
        <v>22466032.109999999</v>
      </c>
      <c r="C85" s="64">
        <f t="shared" si="11"/>
        <v>-706082</v>
      </c>
      <c r="D85" s="64">
        <f t="shared" si="11"/>
        <v>21759950.109999999</v>
      </c>
      <c r="E85" s="64">
        <f t="shared" si="11"/>
        <v>20766060</v>
      </c>
      <c r="F85" s="64">
        <f t="shared" si="11"/>
        <v>20766060</v>
      </c>
      <c r="G85" s="64">
        <f t="shared" si="11"/>
        <v>993890.1099999994</v>
      </c>
    </row>
    <row r="86" spans="1:7" ht="13.5" thickBot="1" x14ac:dyDescent="0.25">
      <c r="A86" s="128"/>
      <c r="B86" s="129"/>
      <c r="C86" s="129"/>
      <c r="D86" s="129"/>
      <c r="E86" s="129"/>
      <c r="F86" s="129"/>
      <c r="G86" s="129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B1" zoomScale="60" zoomScaleNormal="100" workbookViewId="0">
      <selection activeCell="B14" sqref="B14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11" ht="13.5" thickBot="1" x14ac:dyDescent="0.25"/>
    <row r="2" spans="2:11" x14ac:dyDescent="0.2">
      <c r="B2" s="199" t="s">
        <v>0</v>
      </c>
      <c r="C2" s="200"/>
      <c r="D2" s="200"/>
      <c r="E2" s="200"/>
      <c r="F2" s="200"/>
      <c r="G2" s="200"/>
      <c r="H2" s="242"/>
    </row>
    <row r="3" spans="2:11" x14ac:dyDescent="0.2">
      <c r="B3" s="224" t="s">
        <v>309</v>
      </c>
      <c r="C3" s="225"/>
      <c r="D3" s="225"/>
      <c r="E3" s="225"/>
      <c r="F3" s="225"/>
      <c r="G3" s="225"/>
      <c r="H3" s="243"/>
    </row>
    <row r="4" spans="2:11" x14ac:dyDescent="0.2">
      <c r="B4" s="224" t="s">
        <v>550</v>
      </c>
      <c r="C4" s="225"/>
      <c r="D4" s="225"/>
      <c r="E4" s="225"/>
      <c r="F4" s="225"/>
      <c r="G4" s="225"/>
      <c r="H4" s="243"/>
    </row>
    <row r="5" spans="2:11" x14ac:dyDescent="0.2">
      <c r="B5" s="224" t="s">
        <v>565</v>
      </c>
      <c r="C5" s="225"/>
      <c r="D5" s="225"/>
      <c r="E5" s="225"/>
      <c r="F5" s="225"/>
      <c r="G5" s="225"/>
      <c r="H5" s="243"/>
    </row>
    <row r="6" spans="2:11" ht="13.5" thickBot="1" x14ac:dyDescent="0.25">
      <c r="B6" s="227" t="s">
        <v>3</v>
      </c>
      <c r="C6" s="228"/>
      <c r="D6" s="228"/>
      <c r="E6" s="228"/>
      <c r="F6" s="228"/>
      <c r="G6" s="228"/>
      <c r="H6" s="244"/>
    </row>
    <row r="7" spans="2:11" ht="13.5" thickBot="1" x14ac:dyDescent="0.25">
      <c r="B7" s="234" t="s">
        <v>4</v>
      </c>
      <c r="C7" s="245" t="s">
        <v>311</v>
      </c>
      <c r="D7" s="246"/>
      <c r="E7" s="246"/>
      <c r="F7" s="246"/>
      <c r="G7" s="247"/>
      <c r="H7" s="232" t="s">
        <v>312</v>
      </c>
    </row>
    <row r="8" spans="2:11" ht="26.25" thickBot="1" x14ac:dyDescent="0.25">
      <c r="B8" s="235"/>
      <c r="C8" s="189" t="s">
        <v>202</v>
      </c>
      <c r="D8" s="189" t="s">
        <v>313</v>
      </c>
      <c r="E8" s="189" t="s">
        <v>314</v>
      </c>
      <c r="F8" s="189" t="s">
        <v>551</v>
      </c>
      <c r="G8" s="189" t="s">
        <v>219</v>
      </c>
      <c r="H8" s="233"/>
    </row>
    <row r="9" spans="2:11" x14ac:dyDescent="0.2">
      <c r="B9" s="190" t="s">
        <v>552</v>
      </c>
      <c r="C9" s="119">
        <f>C10+C11+C12+C15+C16+C19</f>
        <v>7130000</v>
      </c>
      <c r="D9" s="119">
        <f>D10+D11+D12+D15+D16+D19</f>
        <v>1980888.5</v>
      </c>
      <c r="E9" s="119">
        <f>E10+E11+E12+E15+E16+E19</f>
        <v>9110888.5</v>
      </c>
      <c r="F9" s="119">
        <f>F10+F11+F12+F15+F16+F19</f>
        <v>8701917</v>
      </c>
      <c r="G9" s="119">
        <f>G10+G11+G12+G15+G16+G19</f>
        <v>8701917</v>
      </c>
      <c r="H9" s="7">
        <f>E9-F9</f>
        <v>408971.5</v>
      </c>
    </row>
    <row r="10" spans="2:11" x14ac:dyDescent="0.2">
      <c r="B10" s="188" t="s">
        <v>553</v>
      </c>
      <c r="C10" s="119">
        <v>7130000</v>
      </c>
      <c r="D10" s="7">
        <v>1980888.5</v>
      </c>
      <c r="E10" s="9">
        <f>C10+D10</f>
        <v>9110888.5</v>
      </c>
      <c r="F10" s="7">
        <v>8701917</v>
      </c>
      <c r="G10" s="7">
        <v>8701917</v>
      </c>
      <c r="H10" s="9">
        <f t="shared" ref="H10:H11" si="0">E10-F10</f>
        <v>408971.5</v>
      </c>
    </row>
    <row r="11" spans="2:11" x14ac:dyDescent="0.2">
      <c r="B11" s="188" t="s">
        <v>554</v>
      </c>
      <c r="C11" s="116">
        <f>SUM(C12:C13)</f>
        <v>0</v>
      </c>
      <c r="D11" s="116">
        <f>SUM(D12:D13)</f>
        <v>0</v>
      </c>
      <c r="E11" s="116">
        <f>SUM(E12:E13)</f>
        <v>0</v>
      </c>
      <c r="F11" s="116">
        <f>SUM(F12:F13)</f>
        <v>0</v>
      </c>
      <c r="G11" s="116">
        <f>SUM(G12:G13)</f>
        <v>0</v>
      </c>
      <c r="H11" s="9">
        <f t="shared" si="0"/>
        <v>0</v>
      </c>
      <c r="J11" s="198"/>
    </row>
    <row r="12" spans="2:11" x14ac:dyDescent="0.2">
      <c r="B12" s="188" t="s">
        <v>555</v>
      </c>
      <c r="C12" s="116">
        <f>SUM(C13:C14)</f>
        <v>0</v>
      </c>
      <c r="D12" s="116">
        <f>SUM(D13:D14)</f>
        <v>0</v>
      </c>
      <c r="E12" s="116">
        <f>SUM(E13:E14)</f>
        <v>0</v>
      </c>
      <c r="F12" s="116">
        <f>SUM(F13:F14)</f>
        <v>0</v>
      </c>
      <c r="G12" s="116">
        <f>SUM(G13:G14)</f>
        <v>0</v>
      </c>
      <c r="H12" s="9">
        <f t="shared" ref="H10:H31" si="1">E12-F12</f>
        <v>0</v>
      </c>
      <c r="J12" s="198"/>
    </row>
    <row r="13" spans="2:11" x14ac:dyDescent="0.2">
      <c r="B13" s="191" t="s">
        <v>556</v>
      </c>
      <c r="C13" s="119"/>
      <c r="D13" s="7"/>
      <c r="E13" s="9">
        <f>C13+D13</f>
        <v>0</v>
      </c>
      <c r="F13" s="7"/>
      <c r="G13" s="7"/>
      <c r="H13" s="9">
        <f t="shared" si="1"/>
        <v>0</v>
      </c>
      <c r="J13" s="198"/>
      <c r="K13" s="198"/>
    </row>
    <row r="14" spans="2:11" x14ac:dyDescent="0.2">
      <c r="B14" s="191" t="s">
        <v>557</v>
      </c>
      <c r="C14" s="119"/>
      <c r="D14" s="7"/>
      <c r="E14" s="9">
        <f>C14+D14</f>
        <v>0</v>
      </c>
      <c r="F14" s="7"/>
      <c r="G14" s="7"/>
      <c r="H14" s="9">
        <f t="shared" si="1"/>
        <v>0</v>
      </c>
    </row>
    <row r="15" spans="2:11" x14ac:dyDescent="0.2">
      <c r="B15" s="188" t="s">
        <v>558</v>
      </c>
      <c r="C15" s="119"/>
      <c r="D15" s="7"/>
      <c r="E15" s="9">
        <f>C15+D15</f>
        <v>0</v>
      </c>
      <c r="F15" s="7"/>
      <c r="G15" s="7"/>
      <c r="H15" s="9">
        <f t="shared" si="1"/>
        <v>0</v>
      </c>
    </row>
    <row r="16" spans="2:11" ht="25.5" x14ac:dyDescent="0.2">
      <c r="B16" s="188" t="s">
        <v>559</v>
      </c>
      <c r="C16" s="116">
        <f>C17+C18</f>
        <v>0</v>
      </c>
      <c r="D16" s="116">
        <f>D17+D18</f>
        <v>0</v>
      </c>
      <c r="E16" s="116">
        <f>E17+E18</f>
        <v>0</v>
      </c>
      <c r="F16" s="116">
        <f>F17+F18</f>
        <v>0</v>
      </c>
      <c r="G16" s="116">
        <f>G17+G18</f>
        <v>0</v>
      </c>
      <c r="H16" s="9">
        <f t="shared" si="1"/>
        <v>0</v>
      </c>
    </row>
    <row r="17" spans="2:8" x14ac:dyDescent="0.2">
      <c r="B17" s="191" t="s">
        <v>560</v>
      </c>
      <c r="C17" s="119"/>
      <c r="D17" s="7"/>
      <c r="E17" s="9">
        <f>C17+D17</f>
        <v>0</v>
      </c>
      <c r="F17" s="7"/>
      <c r="G17" s="7"/>
      <c r="H17" s="9">
        <f t="shared" si="1"/>
        <v>0</v>
      </c>
    </row>
    <row r="18" spans="2:8" x14ac:dyDescent="0.2">
      <c r="B18" s="191" t="s">
        <v>561</v>
      </c>
      <c r="C18" s="119"/>
      <c r="D18" s="7"/>
      <c r="E18" s="9">
        <f>C18+D18</f>
        <v>0</v>
      </c>
      <c r="F18" s="7"/>
      <c r="G18" s="7"/>
      <c r="H18" s="9">
        <f t="shared" si="1"/>
        <v>0</v>
      </c>
    </row>
    <row r="19" spans="2:8" x14ac:dyDescent="0.2">
      <c r="B19" s="188" t="s">
        <v>562</v>
      </c>
      <c r="C19" s="119"/>
      <c r="D19" s="7"/>
      <c r="E19" s="9">
        <f>C19+D19</f>
        <v>0</v>
      </c>
      <c r="F19" s="7"/>
      <c r="G19" s="7"/>
      <c r="H19" s="9">
        <f t="shared" si="1"/>
        <v>0</v>
      </c>
    </row>
    <row r="20" spans="2:8" s="192" customFormat="1" x14ac:dyDescent="0.2">
      <c r="B20" s="193"/>
      <c r="C20" s="194"/>
      <c r="D20" s="134"/>
      <c r="E20" s="134"/>
      <c r="F20" s="134"/>
      <c r="G20" s="134"/>
      <c r="H20" s="136"/>
    </row>
    <row r="21" spans="2:8" x14ac:dyDescent="0.2">
      <c r="B21" s="190" t="s">
        <v>563</v>
      </c>
      <c r="C21" s="119">
        <f>C22+C23+C24+C27+C28+C31</f>
        <v>11827562.800000001</v>
      </c>
      <c r="D21" s="119">
        <f>D22+D23+D24+D27+D28+D31</f>
        <v>-2674527.5</v>
      </c>
      <c r="E21" s="119">
        <f>E22+E23+E24+E27+E28+E31</f>
        <v>9153035.3000000007</v>
      </c>
      <c r="F21" s="119">
        <f>F22+F23+F24+F27+F28+F31</f>
        <v>8673594</v>
      </c>
      <c r="G21" s="119">
        <f>G22+G23+G24+G27+G28+G31</f>
        <v>8673594</v>
      </c>
      <c r="H21" s="7">
        <f t="shared" si="1"/>
        <v>479441.30000000075</v>
      </c>
    </row>
    <row r="22" spans="2:8" x14ac:dyDescent="0.2">
      <c r="B22" s="188" t="s">
        <v>553</v>
      </c>
      <c r="C22" s="119">
        <v>11827562.800000001</v>
      </c>
      <c r="D22" s="7">
        <v>-2674527.5</v>
      </c>
      <c r="E22" s="9">
        <f>C22+D22</f>
        <v>9153035.3000000007</v>
      </c>
      <c r="F22" s="7">
        <v>8673594</v>
      </c>
      <c r="G22" s="7">
        <v>8673594</v>
      </c>
      <c r="H22" s="9">
        <f t="shared" ref="H22:H23" si="2">E22-F22</f>
        <v>479441.30000000075</v>
      </c>
    </row>
    <row r="23" spans="2:8" x14ac:dyDescent="0.2">
      <c r="B23" s="188" t="s">
        <v>554</v>
      </c>
      <c r="C23" s="116">
        <f>SUM(C24:C25)</f>
        <v>0</v>
      </c>
      <c r="D23" s="116">
        <f>SUM(D24:D25)</f>
        <v>0</v>
      </c>
      <c r="E23" s="116">
        <f>SUM(E24:E25)</f>
        <v>0</v>
      </c>
      <c r="F23" s="116">
        <f>SUM(F24:F25)</f>
        <v>0</v>
      </c>
      <c r="G23" s="116">
        <f>SUM(G24:G25)</f>
        <v>0</v>
      </c>
      <c r="H23" s="9">
        <f t="shared" si="2"/>
        <v>0</v>
      </c>
    </row>
    <row r="24" spans="2:8" x14ac:dyDescent="0.2">
      <c r="B24" s="188" t="s">
        <v>555</v>
      </c>
      <c r="C24" s="116">
        <f>SUM(C25:C26)</f>
        <v>0</v>
      </c>
      <c r="D24" s="116">
        <f>SUM(D25:D26)</f>
        <v>0</v>
      </c>
      <c r="E24" s="116">
        <f>SUM(E25:E26)</f>
        <v>0</v>
      </c>
      <c r="F24" s="116">
        <f>SUM(F25:F26)</f>
        <v>0</v>
      </c>
      <c r="G24" s="116">
        <f>SUM(G25:G26)</f>
        <v>0</v>
      </c>
      <c r="H24" s="9">
        <f t="shared" si="1"/>
        <v>0</v>
      </c>
    </row>
    <row r="25" spans="2:8" x14ac:dyDescent="0.2">
      <c r="B25" s="191" t="s">
        <v>556</v>
      </c>
      <c r="C25" s="119"/>
      <c r="D25" s="7"/>
      <c r="E25" s="9">
        <f>C25+D25</f>
        <v>0</v>
      </c>
      <c r="F25" s="7"/>
      <c r="G25" s="7"/>
      <c r="H25" s="9">
        <f t="shared" si="1"/>
        <v>0</v>
      </c>
    </row>
    <row r="26" spans="2:8" x14ac:dyDescent="0.2">
      <c r="B26" s="191" t="s">
        <v>557</v>
      </c>
      <c r="C26" s="119"/>
      <c r="D26" s="7"/>
      <c r="E26" s="9">
        <f>C26+D26</f>
        <v>0</v>
      </c>
      <c r="F26" s="7"/>
      <c r="G26" s="7"/>
      <c r="H26" s="9">
        <f t="shared" si="1"/>
        <v>0</v>
      </c>
    </row>
    <row r="27" spans="2:8" x14ac:dyDescent="0.2">
      <c r="B27" s="188" t="s">
        <v>558</v>
      </c>
      <c r="C27" s="119"/>
      <c r="D27" s="7"/>
      <c r="E27" s="9">
        <f>C27+D27</f>
        <v>0</v>
      </c>
      <c r="F27" s="7"/>
      <c r="G27" s="7"/>
      <c r="H27" s="9">
        <f t="shared" si="1"/>
        <v>0</v>
      </c>
    </row>
    <row r="28" spans="2:8" ht="25.5" x14ac:dyDescent="0.2">
      <c r="B28" s="188" t="s">
        <v>559</v>
      </c>
      <c r="C28" s="116">
        <f>C29+C30</f>
        <v>0</v>
      </c>
      <c r="D28" s="116">
        <f>D29+D30</f>
        <v>0</v>
      </c>
      <c r="E28" s="116">
        <f>E29+E30</f>
        <v>0</v>
      </c>
      <c r="F28" s="116">
        <f>F29+F30</f>
        <v>0</v>
      </c>
      <c r="G28" s="116">
        <f>G29+G30</f>
        <v>0</v>
      </c>
      <c r="H28" s="9">
        <f t="shared" si="1"/>
        <v>0</v>
      </c>
    </row>
    <row r="29" spans="2:8" x14ac:dyDescent="0.2">
      <c r="B29" s="191" t="s">
        <v>560</v>
      </c>
      <c r="C29" s="119"/>
      <c r="D29" s="7"/>
      <c r="E29" s="9">
        <f>C29+D29</f>
        <v>0</v>
      </c>
      <c r="F29" s="7"/>
      <c r="G29" s="7"/>
      <c r="H29" s="9">
        <f t="shared" si="1"/>
        <v>0</v>
      </c>
    </row>
    <row r="30" spans="2:8" x14ac:dyDescent="0.2">
      <c r="B30" s="191" t="s">
        <v>561</v>
      </c>
      <c r="C30" s="119"/>
      <c r="D30" s="7"/>
      <c r="E30" s="9">
        <f>C30+D30</f>
        <v>0</v>
      </c>
      <c r="F30" s="7"/>
      <c r="G30" s="7"/>
      <c r="H30" s="9">
        <f t="shared" si="1"/>
        <v>0</v>
      </c>
    </row>
    <row r="31" spans="2:8" x14ac:dyDescent="0.2">
      <c r="B31" s="188" t="s">
        <v>562</v>
      </c>
      <c r="C31" s="119"/>
      <c r="D31" s="7"/>
      <c r="E31" s="9">
        <f>C31+D31</f>
        <v>0</v>
      </c>
      <c r="F31" s="7"/>
      <c r="G31" s="7"/>
      <c r="H31" s="9">
        <f t="shared" si="1"/>
        <v>0</v>
      </c>
    </row>
    <row r="32" spans="2:8" x14ac:dyDescent="0.2">
      <c r="B32" s="190" t="s">
        <v>564</v>
      </c>
      <c r="C32" s="119">
        <f t="shared" ref="C32:H32" si="3">C9+C21</f>
        <v>18957562.800000001</v>
      </c>
      <c r="D32" s="119">
        <f t="shared" si="3"/>
        <v>-693639</v>
      </c>
      <c r="E32" s="119">
        <f t="shared" si="3"/>
        <v>18263923.800000001</v>
      </c>
      <c r="F32" s="119">
        <f t="shared" si="3"/>
        <v>17375511</v>
      </c>
      <c r="G32" s="119">
        <f t="shared" si="3"/>
        <v>17375511</v>
      </c>
      <c r="H32" s="119">
        <f t="shared" si="3"/>
        <v>888412.80000000075</v>
      </c>
    </row>
    <row r="33" spans="2:8" ht="13.5" thickBot="1" x14ac:dyDescent="0.25">
      <c r="B33" s="195"/>
      <c r="C33" s="196"/>
      <c r="D33" s="197"/>
      <c r="E33" s="197"/>
      <c r="F33" s="197"/>
      <c r="G33" s="197"/>
      <c r="H33" s="19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F1_ESF</vt:lpstr>
      <vt:lpstr>F2_IADPOP</vt:lpstr>
      <vt:lpstr>F3_IAODF</vt:lpstr>
      <vt:lpstr>F4_BP_</vt:lpstr>
      <vt:lpstr>F5_EAID_</vt:lpstr>
      <vt:lpstr>F6a_EAEPED_</vt:lpstr>
      <vt:lpstr>F6b_EAEPED</vt:lpstr>
      <vt:lpstr>F6c_EAEPED</vt:lpstr>
      <vt:lpstr>F6d EAEPED</vt:lpstr>
      <vt:lpstr>F7a_PI</vt:lpstr>
      <vt:lpstr>F7b_PE</vt:lpstr>
      <vt:lpstr>F7c_RI_</vt:lpstr>
      <vt:lpstr>F7d_RE_</vt:lpstr>
      <vt:lpstr>F8_IEA</vt:lpstr>
      <vt:lpstr>'F6a_EAEPED_'!Títulos_a_imprimir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R_Financieros</cp:lastModifiedBy>
  <cp:lastPrinted>2017-12-30T00:48:11Z</cp:lastPrinted>
  <dcterms:created xsi:type="dcterms:W3CDTF">2017-12-20T06:09:23Z</dcterms:created>
  <dcterms:modified xsi:type="dcterms:W3CDTF">2017-12-30T00:48:32Z</dcterms:modified>
</cp:coreProperties>
</file>