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11610"/>
  </bookViews>
  <sheets>
    <sheet name="1" sheetId="1" r:id="rId1"/>
    <sheet name="2" sheetId="2" r:id="rId2"/>
    <sheet name="3" sheetId="3" r:id="rId3"/>
    <sheet name="4" sheetId="4" r:id="rId4"/>
    <sheet name="5" sheetId="5" r:id="rId5"/>
    <sheet name="6a" sheetId="6" r:id="rId6"/>
    <sheet name="6b" sheetId="7" r:id="rId7"/>
    <sheet name="6c" sheetId="8" r:id="rId8"/>
    <sheet name="6d" sheetId="9" r:id="rId9"/>
  </sheets>
  <definedNames>
    <definedName name="_xlnm._FilterDatabase" localSheetId="5" hidden="1">'6a'!$A$10:$H$159</definedName>
    <definedName name="_xlnm.Print_Area" localSheetId="0">'1'!$A$1:$G$90</definedName>
    <definedName name="_xlnm.Print_Area" localSheetId="3">'4'!$A$1:$E$79</definedName>
    <definedName name="_xlnm.Print_Area" localSheetId="4">'5'!$A$1:$I$87</definedName>
    <definedName name="_xlnm.Print_Area" localSheetId="5">'6a'!$A$1:$H$166</definedName>
    <definedName name="_xlnm.Print_Area" localSheetId="7">'6c'!$A$1:$H$91</definedName>
    <definedName name="_xlnm.Print_Area" localSheetId="8">'6d'!$A$1:$G$51</definedName>
    <definedName name="_xlnm.Print_Titles" localSheetId="0">'1'!$1:$7</definedName>
    <definedName name="_xlnm.Print_Titles" localSheetId="3">'4'!$1:$6</definedName>
    <definedName name="_xlnm.Print_Titles" localSheetId="4">'5'!$1:$9</definedName>
    <definedName name="_xlnm.Print_Titles" localSheetId="5">'6a'!$1:$9</definedName>
    <definedName name="_xlnm.Print_Titles" localSheetId="7">'6c'!$1:$9</definedName>
    <definedName name="_xlnm.Print_Titles" localSheetId="8">'6d'!$1:$9</definedName>
  </definedNames>
  <calcPr calcId="145621"/>
</workbook>
</file>

<file path=xl/calcChain.xml><?xml version="1.0" encoding="utf-8"?>
<calcChain xmlns="http://schemas.openxmlformats.org/spreadsheetml/2006/main">
  <c r="G92" i="1" l="1"/>
  <c r="F92" i="1"/>
  <c r="C18" i="4" l="1"/>
  <c r="F51" i="9" l="1"/>
  <c r="F50" i="9"/>
  <c r="B51" i="9"/>
  <c r="B50" i="9"/>
  <c r="F91" i="8"/>
  <c r="F90" i="8"/>
  <c r="B91" i="8"/>
  <c r="B90" i="8"/>
  <c r="F49" i="7"/>
  <c r="F48" i="7"/>
  <c r="A49" i="7"/>
  <c r="A48" i="7"/>
  <c r="F166" i="6"/>
  <c r="F165" i="6"/>
  <c r="B166" i="6"/>
  <c r="B165" i="6"/>
  <c r="G87" i="5"/>
  <c r="G86" i="5"/>
  <c r="C87" i="5"/>
  <c r="C86" i="5"/>
  <c r="A3" i="9"/>
  <c r="A3" i="8"/>
  <c r="A4" i="7"/>
  <c r="A3" i="6"/>
  <c r="A3" i="5"/>
  <c r="E61" i="4"/>
  <c r="D61" i="4"/>
  <c r="D79" i="4"/>
  <c r="D78" i="4"/>
  <c r="B79" i="4"/>
  <c r="B78" i="4"/>
  <c r="A3" i="4"/>
  <c r="I28" i="3"/>
  <c r="I27" i="3"/>
  <c r="C28" i="3"/>
  <c r="C27" i="3"/>
  <c r="A3" i="3"/>
  <c r="G56" i="2"/>
  <c r="G55" i="2"/>
  <c r="B56" i="2"/>
  <c r="B55" i="2"/>
  <c r="A4" i="2"/>
  <c r="C39" i="1"/>
  <c r="B39" i="1"/>
  <c r="B32" i="1"/>
  <c r="A6" i="6" l="1"/>
  <c r="A7" i="7" s="1"/>
  <c r="J114" i="6"/>
  <c r="I114" i="6"/>
  <c r="J112" i="6"/>
  <c r="I112" i="6"/>
  <c r="J111" i="6"/>
  <c r="I111" i="6"/>
  <c r="J110" i="6"/>
  <c r="I110" i="6"/>
  <c r="J109" i="6"/>
  <c r="I109" i="6"/>
  <c r="J108" i="6"/>
  <c r="I108" i="6"/>
  <c r="J107" i="6"/>
  <c r="I107" i="6"/>
  <c r="J106" i="6"/>
  <c r="I106" i="6"/>
  <c r="J105" i="6"/>
  <c r="I105" i="6"/>
  <c r="J104" i="6"/>
  <c r="I104" i="6"/>
  <c r="J102" i="6"/>
  <c r="I102" i="6"/>
  <c r="J101" i="6"/>
  <c r="I101" i="6"/>
  <c r="J100" i="6"/>
  <c r="I100" i="6"/>
  <c r="J99" i="6"/>
  <c r="I99" i="6"/>
  <c r="J98" i="6"/>
  <c r="I98" i="6"/>
  <c r="J97" i="6"/>
  <c r="I97" i="6"/>
  <c r="J96" i="6"/>
  <c r="I96" i="6"/>
  <c r="J95" i="6"/>
  <c r="I95" i="6"/>
  <c r="J94" i="6"/>
  <c r="I94" i="6"/>
  <c r="J92" i="6"/>
  <c r="I92" i="6"/>
  <c r="J91" i="6"/>
  <c r="I91" i="6"/>
  <c r="J90" i="6"/>
  <c r="I90" i="6"/>
  <c r="J89" i="6"/>
  <c r="I89" i="6"/>
  <c r="J88" i="6"/>
  <c r="I88" i="6"/>
  <c r="J87" i="6"/>
  <c r="I87" i="6"/>
  <c r="J86" i="6"/>
  <c r="I86" i="6"/>
  <c r="J58" i="6"/>
  <c r="I58" i="6"/>
  <c r="J57" i="6"/>
  <c r="I57" i="6"/>
  <c r="J56" i="6"/>
  <c r="I56" i="6"/>
  <c r="J55" i="6"/>
  <c r="I55" i="6"/>
  <c r="J54" i="6"/>
  <c r="I54" i="6"/>
  <c r="J53" i="6"/>
  <c r="I53" i="6"/>
  <c r="J52" i="6"/>
  <c r="I52" i="6"/>
  <c r="J51" i="6"/>
  <c r="I51" i="6"/>
  <c r="J50" i="6"/>
  <c r="I50" i="6"/>
  <c r="J48" i="6"/>
  <c r="I48" i="6"/>
  <c r="J47" i="6"/>
  <c r="I47" i="6"/>
  <c r="J46" i="6"/>
  <c r="I46" i="6"/>
  <c r="J45" i="6"/>
  <c r="I45" i="6"/>
  <c r="J44" i="6"/>
  <c r="I44" i="6"/>
  <c r="J43" i="6"/>
  <c r="I43" i="6"/>
  <c r="J42" i="6"/>
  <c r="I42" i="6"/>
  <c r="J41" i="6"/>
  <c r="I41" i="6"/>
  <c r="J40" i="6"/>
  <c r="I40" i="6"/>
  <c r="J38" i="6"/>
  <c r="I38" i="6"/>
  <c r="J37" i="6"/>
  <c r="I37" i="6"/>
  <c r="J36" i="6"/>
  <c r="I36" i="6"/>
  <c r="J35" i="6"/>
  <c r="I35" i="6"/>
  <c r="J34" i="6"/>
  <c r="I34" i="6"/>
  <c r="J33" i="6"/>
  <c r="I33" i="6"/>
  <c r="J32" i="6"/>
  <c r="I32" i="6"/>
  <c r="J31" i="6"/>
  <c r="I31" i="6"/>
  <c r="J30" i="6"/>
  <c r="I30" i="6"/>
  <c r="J28" i="6"/>
  <c r="I28" i="6"/>
  <c r="J27" i="6"/>
  <c r="I27" i="6"/>
  <c r="J26" i="6"/>
  <c r="I26" i="6"/>
  <c r="J25" i="6"/>
  <c r="I25" i="6"/>
  <c r="J24" i="6"/>
  <c r="I24" i="6"/>
  <c r="J23" i="6"/>
  <c r="I23" i="6"/>
  <c r="J22" i="6"/>
  <c r="I22" i="6"/>
  <c r="J21" i="6"/>
  <c r="I21" i="6"/>
  <c r="J20" i="6"/>
  <c r="I20" i="6"/>
  <c r="J18" i="6"/>
  <c r="I18" i="6"/>
  <c r="J17" i="6"/>
  <c r="I17" i="6"/>
  <c r="J16" i="6"/>
  <c r="I16" i="6"/>
  <c r="J15" i="6"/>
  <c r="I15" i="6"/>
  <c r="J14" i="6"/>
  <c r="I14" i="6"/>
  <c r="J13" i="6"/>
  <c r="I13" i="6"/>
  <c r="J12" i="6"/>
  <c r="I12" i="6"/>
  <c r="E122" i="6"/>
  <c r="E121" i="6"/>
  <c r="T121" i="6" s="1"/>
  <c r="E120" i="6"/>
  <c r="E119" i="6"/>
  <c r="E118" i="6"/>
  <c r="E117" i="6"/>
  <c r="E116" i="6"/>
  <c r="E115" i="6"/>
  <c r="E114" i="6"/>
  <c r="E112" i="6"/>
  <c r="T112" i="6"/>
  <c r="E111" i="6"/>
  <c r="E110" i="6"/>
  <c r="E109" i="6"/>
  <c r="E108" i="6"/>
  <c r="E107" i="6"/>
  <c r="E106" i="6"/>
  <c r="E105" i="6"/>
  <c r="E104" i="6"/>
  <c r="H104" i="6" s="1"/>
  <c r="E102" i="6"/>
  <c r="E101" i="6"/>
  <c r="E100" i="6"/>
  <c r="E99" i="6"/>
  <c r="E98" i="6"/>
  <c r="E97" i="6"/>
  <c r="E96" i="6"/>
  <c r="E95" i="6"/>
  <c r="E94" i="6"/>
  <c r="E92" i="6"/>
  <c r="E91" i="6"/>
  <c r="E90" i="6"/>
  <c r="E89" i="6"/>
  <c r="E88" i="6"/>
  <c r="E87" i="6"/>
  <c r="E86" i="6"/>
  <c r="E58" i="6"/>
  <c r="E57" i="6"/>
  <c r="E56" i="6"/>
  <c r="E55" i="6"/>
  <c r="H55" i="6" s="1"/>
  <c r="E54" i="6"/>
  <c r="E53" i="6"/>
  <c r="E52" i="6"/>
  <c r="E51" i="6"/>
  <c r="E50" i="6"/>
  <c r="E49" i="6"/>
  <c r="H49" i="6" s="1"/>
  <c r="F49" i="6"/>
  <c r="E48" i="6"/>
  <c r="E47" i="6"/>
  <c r="E46" i="6"/>
  <c r="T46" i="6" s="1"/>
  <c r="E45" i="6"/>
  <c r="E44" i="6"/>
  <c r="E43" i="6"/>
  <c r="E42" i="6"/>
  <c r="E41" i="6"/>
  <c r="E40" i="6"/>
  <c r="E38" i="6"/>
  <c r="E37" i="6"/>
  <c r="T37" i="6" s="1"/>
  <c r="E36" i="6"/>
  <c r="E35" i="6"/>
  <c r="E34" i="6"/>
  <c r="E33" i="6"/>
  <c r="E32" i="6"/>
  <c r="E31" i="6"/>
  <c r="E30" i="6"/>
  <c r="E28" i="6"/>
  <c r="E27" i="6"/>
  <c r="E26" i="6"/>
  <c r="E25" i="6"/>
  <c r="E24" i="6"/>
  <c r="T24" i="6"/>
  <c r="E23" i="6"/>
  <c r="E22" i="6"/>
  <c r="E21" i="6"/>
  <c r="E20" i="6"/>
  <c r="E18" i="6"/>
  <c r="E17" i="6"/>
  <c r="E16" i="6"/>
  <c r="E15" i="6"/>
  <c r="E14" i="6"/>
  <c r="E13" i="6"/>
  <c r="E12" i="6"/>
  <c r="H63" i="5"/>
  <c r="F63" i="5"/>
  <c r="F59" i="5" s="1"/>
  <c r="F51" i="5"/>
  <c r="F50" i="5" s="1"/>
  <c r="F64" i="5"/>
  <c r="F12" i="5"/>
  <c r="F13" i="5"/>
  <c r="F14" i="5"/>
  <c r="F15" i="5"/>
  <c r="F16" i="5"/>
  <c r="F17" i="5"/>
  <c r="F18" i="5"/>
  <c r="F21" i="5"/>
  <c r="F19" i="5" s="1"/>
  <c r="F45" i="5" s="1"/>
  <c r="F32" i="5"/>
  <c r="F39" i="5"/>
  <c r="F41" i="5"/>
  <c r="F72" i="5"/>
  <c r="B18" i="1"/>
  <c r="G32" i="9"/>
  <c r="G31" i="9"/>
  <c r="G30" i="9"/>
  <c r="G28" i="9"/>
  <c r="G27" i="9"/>
  <c r="G26" i="9"/>
  <c r="G23" i="9"/>
  <c r="G20" i="9"/>
  <c r="G19" i="9"/>
  <c r="G18" i="9"/>
  <c r="G16" i="9"/>
  <c r="G15" i="9"/>
  <c r="G14" i="9"/>
  <c r="I79" i="5"/>
  <c r="I78" i="5"/>
  <c r="I73" i="5"/>
  <c r="I68" i="5"/>
  <c r="I67" i="5"/>
  <c r="I66" i="5"/>
  <c r="I65" i="5"/>
  <c r="I63" i="5"/>
  <c r="I62" i="5"/>
  <c r="I61" i="5"/>
  <c r="I60" i="5"/>
  <c r="I58" i="5"/>
  <c r="I57" i="5"/>
  <c r="I56" i="5"/>
  <c r="I55" i="5"/>
  <c r="I54" i="5"/>
  <c r="I53" i="5"/>
  <c r="I52" i="5"/>
  <c r="I51" i="5"/>
  <c r="I47" i="5"/>
  <c r="I44" i="5"/>
  <c r="I43" i="5"/>
  <c r="I42" i="5"/>
  <c r="I40" i="5"/>
  <c r="I38" i="5"/>
  <c r="I37" i="5"/>
  <c r="I36" i="5"/>
  <c r="I35" i="5"/>
  <c r="I34" i="5"/>
  <c r="I33" i="5"/>
  <c r="I31" i="5"/>
  <c r="I30" i="5"/>
  <c r="I29" i="5"/>
  <c r="I28" i="5"/>
  <c r="I27" i="5"/>
  <c r="I26" i="5"/>
  <c r="I25" i="5"/>
  <c r="I24" i="5"/>
  <c r="I23" i="5"/>
  <c r="I22" i="5"/>
  <c r="I21" i="5"/>
  <c r="I18" i="5"/>
  <c r="I17" i="5"/>
  <c r="I16" i="5"/>
  <c r="I15" i="5"/>
  <c r="I14" i="5"/>
  <c r="I13" i="5"/>
  <c r="A6" i="9"/>
  <c r="G13" i="9"/>
  <c r="B17" i="9"/>
  <c r="C17" i="9"/>
  <c r="D17" i="9"/>
  <c r="G17" i="9" s="1"/>
  <c r="E17" i="9"/>
  <c r="F17" i="9"/>
  <c r="B25" i="9"/>
  <c r="C25" i="9"/>
  <c r="D25" i="9"/>
  <c r="G25" i="9" s="1"/>
  <c r="E25" i="9"/>
  <c r="F25" i="9"/>
  <c r="B29" i="9"/>
  <c r="C29" i="9"/>
  <c r="D29" i="9"/>
  <c r="E29" i="9"/>
  <c r="F29" i="9"/>
  <c r="G35" i="9"/>
  <c r="G36" i="9"/>
  <c r="G37" i="9" s="1"/>
  <c r="B37" i="9"/>
  <c r="C37" i="9"/>
  <c r="D37" i="9"/>
  <c r="E37" i="9"/>
  <c r="F37" i="9"/>
  <c r="A6" i="8"/>
  <c r="C12" i="8"/>
  <c r="D12" i="8"/>
  <c r="E12" i="8"/>
  <c r="F12" i="8"/>
  <c r="G12" i="8"/>
  <c r="H13" i="8"/>
  <c r="H14" i="8"/>
  <c r="H15" i="8"/>
  <c r="H16" i="8"/>
  <c r="H17" i="8"/>
  <c r="H18" i="8"/>
  <c r="H19" i="8"/>
  <c r="H20" i="8"/>
  <c r="H23" i="8"/>
  <c r="H24" i="8"/>
  <c r="H26" i="8"/>
  <c r="H28" i="8"/>
  <c r="H29" i="8"/>
  <c r="C30" i="8"/>
  <c r="D30" i="8"/>
  <c r="E30" i="8"/>
  <c r="F30" i="8"/>
  <c r="G30" i="8"/>
  <c r="H30" i="8" s="1"/>
  <c r="H31" i="8"/>
  <c r="H32" i="8"/>
  <c r="H33" i="8"/>
  <c r="H34" i="8"/>
  <c r="H35" i="8"/>
  <c r="H36" i="8"/>
  <c r="H37" i="8"/>
  <c r="H38" i="8"/>
  <c r="H39" i="8"/>
  <c r="C41" i="8"/>
  <c r="D41" i="8"/>
  <c r="E41" i="8"/>
  <c r="H41" i="8" s="1"/>
  <c r="G41" i="8"/>
  <c r="F41" i="8"/>
  <c r="H42" i="8"/>
  <c r="H43" i="8"/>
  <c r="H44" i="8"/>
  <c r="H45" i="8"/>
  <c r="C48" i="8"/>
  <c r="D48" i="8"/>
  <c r="E48" i="8"/>
  <c r="G48" i="8"/>
  <c r="H48" i="8" s="1"/>
  <c r="F48" i="8"/>
  <c r="H49" i="8"/>
  <c r="H50" i="8"/>
  <c r="H51" i="8"/>
  <c r="H52" i="8"/>
  <c r="H53" i="8"/>
  <c r="H54" i="8"/>
  <c r="H55" i="8"/>
  <c r="H56" i="8"/>
  <c r="H59" i="8"/>
  <c r="H60" i="8"/>
  <c r="H61" i="8"/>
  <c r="H62" i="8"/>
  <c r="H64" i="8"/>
  <c r="H65" i="8"/>
  <c r="C67" i="8"/>
  <c r="D67" i="8"/>
  <c r="E67" i="8"/>
  <c r="G67" i="8"/>
  <c r="F67" i="8"/>
  <c r="H68" i="8"/>
  <c r="H69" i="8"/>
  <c r="H70" i="8"/>
  <c r="H71" i="8"/>
  <c r="H72" i="8"/>
  <c r="H73" i="8"/>
  <c r="H74" i="8"/>
  <c r="H75" i="8"/>
  <c r="H76" i="8"/>
  <c r="C78" i="8"/>
  <c r="D78" i="8"/>
  <c r="E78" i="8"/>
  <c r="F78" i="8"/>
  <c r="G78" i="8"/>
  <c r="H78" i="8" s="1"/>
  <c r="H79" i="8"/>
  <c r="H80" i="8"/>
  <c r="H81" i="8"/>
  <c r="H82" i="8"/>
  <c r="C11" i="6"/>
  <c r="B11" i="9" s="1"/>
  <c r="D11" i="6"/>
  <c r="C11" i="9" s="1"/>
  <c r="C10" i="9" s="1"/>
  <c r="D85" i="6"/>
  <c r="C24" i="9" s="1"/>
  <c r="C22" i="9" s="1"/>
  <c r="F11" i="6"/>
  <c r="E11" i="9" s="1"/>
  <c r="E10" i="9" s="1"/>
  <c r="G11" i="6"/>
  <c r="F11" i="9" s="1"/>
  <c r="F10" i="9" s="1"/>
  <c r="G85" i="6"/>
  <c r="F24" i="9" s="1"/>
  <c r="F22" i="9" s="1"/>
  <c r="H12" i="6"/>
  <c r="R12" i="6"/>
  <c r="S12" i="6"/>
  <c r="U12" i="6"/>
  <c r="V12" i="6"/>
  <c r="H13" i="6"/>
  <c r="R13" i="6"/>
  <c r="S13" i="6"/>
  <c r="T13" i="6"/>
  <c r="U13" i="6"/>
  <c r="V13" i="6"/>
  <c r="H14" i="6"/>
  <c r="R14" i="6"/>
  <c r="S14" i="6"/>
  <c r="U14" i="6"/>
  <c r="V14" i="6"/>
  <c r="R15" i="6"/>
  <c r="S15" i="6"/>
  <c r="U15" i="6"/>
  <c r="V15" i="6"/>
  <c r="H16" i="6"/>
  <c r="R16" i="6"/>
  <c r="S16" i="6"/>
  <c r="T16" i="6"/>
  <c r="U16" i="6"/>
  <c r="V16" i="6"/>
  <c r="H17" i="6"/>
  <c r="R17" i="6"/>
  <c r="S17" i="6"/>
  <c r="U17" i="6"/>
  <c r="V17" i="6"/>
  <c r="H18" i="6"/>
  <c r="R18" i="6"/>
  <c r="S18" i="6"/>
  <c r="U18" i="6"/>
  <c r="V18" i="6"/>
  <c r="C19" i="6"/>
  <c r="D19" i="6"/>
  <c r="F19" i="6"/>
  <c r="G19" i="6"/>
  <c r="R20" i="6"/>
  <c r="S20" i="6"/>
  <c r="U20" i="6"/>
  <c r="V20" i="6"/>
  <c r="T21" i="6"/>
  <c r="R21" i="6"/>
  <c r="S21" i="6"/>
  <c r="U21" i="6"/>
  <c r="V21" i="6"/>
  <c r="H22" i="6"/>
  <c r="R22" i="6"/>
  <c r="S22" i="6"/>
  <c r="T22" i="6"/>
  <c r="U22" i="6"/>
  <c r="V22" i="6"/>
  <c r="H23" i="6"/>
  <c r="R23" i="6"/>
  <c r="S23" i="6"/>
  <c r="U23" i="6"/>
  <c r="V23" i="6"/>
  <c r="R24" i="6"/>
  <c r="S24" i="6"/>
  <c r="U24" i="6"/>
  <c r="V24" i="6"/>
  <c r="H25" i="6"/>
  <c r="R25" i="6"/>
  <c r="S25" i="6"/>
  <c r="U25" i="6"/>
  <c r="V25" i="6"/>
  <c r="H26" i="6"/>
  <c r="R26" i="6"/>
  <c r="S26" i="6"/>
  <c r="T26" i="6"/>
  <c r="U26" i="6"/>
  <c r="V26" i="6"/>
  <c r="H27" i="6"/>
  <c r="R27" i="6"/>
  <c r="S27" i="6"/>
  <c r="U27" i="6"/>
  <c r="V27" i="6"/>
  <c r="R28" i="6"/>
  <c r="S28" i="6"/>
  <c r="U28" i="6"/>
  <c r="V28" i="6"/>
  <c r="C29" i="6"/>
  <c r="D29" i="6"/>
  <c r="F29" i="6"/>
  <c r="G29" i="6"/>
  <c r="H30" i="6"/>
  <c r="R30" i="6"/>
  <c r="S30" i="6"/>
  <c r="T30" i="6"/>
  <c r="U30" i="6"/>
  <c r="V30" i="6"/>
  <c r="H31" i="6"/>
  <c r="R31" i="6"/>
  <c r="S31" i="6"/>
  <c r="T31" i="6"/>
  <c r="U31" i="6"/>
  <c r="V31" i="6"/>
  <c r="H32" i="6"/>
  <c r="R32" i="6"/>
  <c r="S32" i="6"/>
  <c r="U32" i="6"/>
  <c r="V32" i="6"/>
  <c r="R33" i="6"/>
  <c r="S33" i="6"/>
  <c r="U33" i="6"/>
  <c r="V33" i="6"/>
  <c r="H34" i="6"/>
  <c r="R34" i="6"/>
  <c r="S34" i="6"/>
  <c r="T34" i="6"/>
  <c r="U34" i="6"/>
  <c r="V34" i="6"/>
  <c r="H35" i="6"/>
  <c r="R35" i="6"/>
  <c r="S35" i="6"/>
  <c r="T35" i="6"/>
  <c r="U35" i="6"/>
  <c r="V35" i="6"/>
  <c r="H36" i="6"/>
  <c r="R36" i="6"/>
  <c r="S36" i="6"/>
  <c r="U36" i="6"/>
  <c r="V36" i="6"/>
  <c r="H37" i="6"/>
  <c r="R37" i="6"/>
  <c r="S37" i="6"/>
  <c r="U37" i="6"/>
  <c r="V37" i="6"/>
  <c r="H38" i="6"/>
  <c r="R38" i="6"/>
  <c r="S38" i="6"/>
  <c r="U38" i="6"/>
  <c r="V38" i="6"/>
  <c r="C39" i="6"/>
  <c r="D39" i="6"/>
  <c r="F39" i="6"/>
  <c r="G39" i="6"/>
  <c r="H40" i="6"/>
  <c r="R40" i="6"/>
  <c r="S40" i="6"/>
  <c r="T40" i="6"/>
  <c r="U40" i="6"/>
  <c r="V40" i="6"/>
  <c r="H41" i="6"/>
  <c r="R41" i="6"/>
  <c r="S41" i="6"/>
  <c r="T41" i="6"/>
  <c r="U41" i="6"/>
  <c r="V41" i="6"/>
  <c r="R42" i="6"/>
  <c r="S42" i="6"/>
  <c r="U42" i="6"/>
  <c r="V42" i="6"/>
  <c r="H43" i="6"/>
  <c r="R43" i="6"/>
  <c r="S43" i="6"/>
  <c r="T43" i="6"/>
  <c r="U43" i="6"/>
  <c r="V43" i="6"/>
  <c r="H44" i="6"/>
  <c r="R44" i="6"/>
  <c r="S44" i="6"/>
  <c r="U44" i="6"/>
  <c r="V44" i="6"/>
  <c r="H45" i="6"/>
  <c r="R45" i="6"/>
  <c r="S45" i="6"/>
  <c r="U45" i="6"/>
  <c r="V45" i="6"/>
  <c r="R46" i="6"/>
  <c r="S46" i="6"/>
  <c r="U46" i="6"/>
  <c r="V46" i="6"/>
  <c r="H47" i="6"/>
  <c r="R47" i="6"/>
  <c r="S47" i="6"/>
  <c r="U47" i="6"/>
  <c r="V47" i="6"/>
  <c r="R48" i="6"/>
  <c r="S48" i="6"/>
  <c r="U48" i="6"/>
  <c r="V48" i="6"/>
  <c r="C49" i="6"/>
  <c r="D49" i="6"/>
  <c r="D10" i="6" s="1"/>
  <c r="G49" i="6"/>
  <c r="H50" i="6"/>
  <c r="R50" i="6"/>
  <c r="S50" i="6"/>
  <c r="U50" i="6"/>
  <c r="V50" i="6"/>
  <c r="R51" i="6"/>
  <c r="S51" i="6"/>
  <c r="U51" i="6"/>
  <c r="V51" i="6"/>
  <c r="H52" i="6"/>
  <c r="R52" i="6"/>
  <c r="S52" i="6"/>
  <c r="T52" i="6"/>
  <c r="U52" i="6"/>
  <c r="V52" i="6"/>
  <c r="H53" i="6"/>
  <c r="R53" i="6"/>
  <c r="S53" i="6"/>
  <c r="U53" i="6"/>
  <c r="V53" i="6"/>
  <c r="H54" i="6"/>
  <c r="R54" i="6"/>
  <c r="S54" i="6"/>
  <c r="U54" i="6"/>
  <c r="V54" i="6"/>
  <c r="R55" i="6"/>
  <c r="S55" i="6"/>
  <c r="T55" i="6"/>
  <c r="U55" i="6"/>
  <c r="V55" i="6"/>
  <c r="H56" i="6"/>
  <c r="R56" i="6"/>
  <c r="S56" i="6"/>
  <c r="T56" i="6"/>
  <c r="U56" i="6"/>
  <c r="V56" i="6"/>
  <c r="H57" i="6"/>
  <c r="R57" i="6"/>
  <c r="S57" i="6"/>
  <c r="U57" i="6"/>
  <c r="V57" i="6"/>
  <c r="H58" i="6"/>
  <c r="R58" i="6"/>
  <c r="S58" i="6"/>
  <c r="U58" i="6"/>
  <c r="V58" i="6"/>
  <c r="H59" i="6"/>
  <c r="R59" i="6"/>
  <c r="S59" i="6"/>
  <c r="T59" i="6"/>
  <c r="U59" i="6"/>
  <c r="V59" i="6"/>
  <c r="E60" i="6"/>
  <c r="H60" i="6"/>
  <c r="R60" i="6"/>
  <c r="S60" i="6"/>
  <c r="U60" i="6"/>
  <c r="V60" i="6"/>
  <c r="E61" i="6"/>
  <c r="H61" i="6" s="1"/>
  <c r="R61" i="6"/>
  <c r="S61" i="6"/>
  <c r="U61" i="6"/>
  <c r="V61" i="6"/>
  <c r="E62" i="6"/>
  <c r="H62" i="6"/>
  <c r="R62" i="6"/>
  <c r="S62" i="6"/>
  <c r="U62" i="6"/>
  <c r="V62" i="6"/>
  <c r="H63" i="6"/>
  <c r="R63" i="6"/>
  <c r="S63" i="6"/>
  <c r="T63" i="6"/>
  <c r="U63" i="6"/>
  <c r="V63" i="6"/>
  <c r="E64" i="6"/>
  <c r="H64" i="6"/>
  <c r="R64" i="6"/>
  <c r="S64" i="6"/>
  <c r="U64" i="6"/>
  <c r="V64" i="6"/>
  <c r="E65" i="6"/>
  <c r="H65" i="6" s="1"/>
  <c r="R65" i="6"/>
  <c r="S65" i="6"/>
  <c r="U65" i="6"/>
  <c r="V65" i="6"/>
  <c r="E66" i="6"/>
  <c r="H66" i="6"/>
  <c r="R66" i="6"/>
  <c r="S66" i="6"/>
  <c r="U66" i="6"/>
  <c r="V66" i="6"/>
  <c r="E67" i="6"/>
  <c r="H67" i="6" s="1"/>
  <c r="R67" i="6"/>
  <c r="S67" i="6"/>
  <c r="U67" i="6"/>
  <c r="V67" i="6"/>
  <c r="E68" i="6"/>
  <c r="H68" i="6"/>
  <c r="R68" i="6"/>
  <c r="S68" i="6"/>
  <c r="U68" i="6"/>
  <c r="V68" i="6"/>
  <c r="E69" i="6"/>
  <c r="H69" i="6" s="1"/>
  <c r="R69" i="6"/>
  <c r="S69" i="6"/>
  <c r="U69" i="6"/>
  <c r="V69" i="6"/>
  <c r="E70" i="6"/>
  <c r="H70" i="6"/>
  <c r="R70" i="6"/>
  <c r="S70" i="6"/>
  <c r="U70" i="6"/>
  <c r="V70" i="6"/>
  <c r="E71" i="6"/>
  <c r="H71" i="6" s="1"/>
  <c r="R71" i="6"/>
  <c r="S71" i="6"/>
  <c r="U71" i="6"/>
  <c r="V71" i="6"/>
  <c r="H72" i="6"/>
  <c r="R72" i="6"/>
  <c r="S72" i="6"/>
  <c r="T72" i="6"/>
  <c r="U72" i="6"/>
  <c r="V72" i="6"/>
  <c r="E73" i="6"/>
  <c r="H73" i="6" s="1"/>
  <c r="R73" i="6"/>
  <c r="S73" i="6"/>
  <c r="U73" i="6"/>
  <c r="V73" i="6"/>
  <c r="E74" i="6"/>
  <c r="H74" i="6"/>
  <c r="R74" i="6"/>
  <c r="S74" i="6"/>
  <c r="U74" i="6"/>
  <c r="V74" i="6"/>
  <c r="E75" i="6"/>
  <c r="H75" i="6" s="1"/>
  <c r="R75" i="6"/>
  <c r="S75" i="6"/>
  <c r="U75" i="6"/>
  <c r="V75" i="6"/>
  <c r="H76" i="6"/>
  <c r="R76" i="6"/>
  <c r="S76" i="6"/>
  <c r="T76" i="6"/>
  <c r="U76" i="6"/>
  <c r="V76" i="6"/>
  <c r="E77" i="6"/>
  <c r="H77" i="6" s="1"/>
  <c r="R77" i="6"/>
  <c r="S77" i="6"/>
  <c r="U77" i="6"/>
  <c r="V77" i="6"/>
  <c r="E78" i="6"/>
  <c r="H78" i="6"/>
  <c r="R78" i="6"/>
  <c r="S78" i="6"/>
  <c r="U78" i="6"/>
  <c r="V78" i="6"/>
  <c r="E79" i="6"/>
  <c r="T79" i="6" s="1"/>
  <c r="R79" i="6"/>
  <c r="S79" i="6"/>
  <c r="U79" i="6"/>
  <c r="V79" i="6"/>
  <c r="E80" i="6"/>
  <c r="H80" i="6"/>
  <c r="R80" i="6"/>
  <c r="S80" i="6"/>
  <c r="U80" i="6"/>
  <c r="V80" i="6"/>
  <c r="E81" i="6"/>
  <c r="H81" i="6" s="1"/>
  <c r="R81" i="6"/>
  <c r="S81" i="6"/>
  <c r="U81" i="6"/>
  <c r="V81" i="6"/>
  <c r="E82" i="6"/>
  <c r="H82" i="6"/>
  <c r="R82" i="6"/>
  <c r="S82" i="6"/>
  <c r="U82" i="6"/>
  <c r="V82" i="6"/>
  <c r="E83" i="6"/>
  <c r="H83" i="6" s="1"/>
  <c r="R83" i="6"/>
  <c r="S83" i="6"/>
  <c r="U83" i="6"/>
  <c r="V83" i="6"/>
  <c r="C85" i="6"/>
  <c r="B24" i="9"/>
  <c r="B22" i="9" s="1"/>
  <c r="F85" i="6"/>
  <c r="E24" i="9" s="1"/>
  <c r="E22" i="9" s="1"/>
  <c r="R86" i="6"/>
  <c r="S86" i="6"/>
  <c r="T86" i="6"/>
  <c r="U86" i="6"/>
  <c r="V86" i="6"/>
  <c r="H87" i="6"/>
  <c r="R87" i="6"/>
  <c r="S87" i="6"/>
  <c r="T87" i="6"/>
  <c r="U87" i="6"/>
  <c r="V87" i="6"/>
  <c r="H88" i="6"/>
  <c r="R88" i="6"/>
  <c r="S88" i="6"/>
  <c r="U88" i="6"/>
  <c r="V88" i="6"/>
  <c r="H89" i="6"/>
  <c r="R89" i="6"/>
  <c r="S89" i="6"/>
  <c r="U89" i="6"/>
  <c r="V89" i="6"/>
  <c r="R90" i="6"/>
  <c r="S90" i="6"/>
  <c r="U90" i="6"/>
  <c r="V90" i="6"/>
  <c r="H91" i="6"/>
  <c r="R91" i="6"/>
  <c r="S91" i="6"/>
  <c r="U91" i="6"/>
  <c r="V91" i="6"/>
  <c r="H92" i="6"/>
  <c r="R92" i="6"/>
  <c r="S92" i="6"/>
  <c r="T92" i="6"/>
  <c r="U92" i="6"/>
  <c r="V92" i="6"/>
  <c r="C93" i="6"/>
  <c r="D93" i="6"/>
  <c r="F93" i="6"/>
  <c r="G93" i="6"/>
  <c r="T94" i="6"/>
  <c r="R94" i="6"/>
  <c r="S94" i="6"/>
  <c r="U94" i="6"/>
  <c r="V94" i="6"/>
  <c r="R95" i="6"/>
  <c r="S95" i="6"/>
  <c r="U95" i="6"/>
  <c r="V95" i="6"/>
  <c r="H96" i="6"/>
  <c r="R96" i="6"/>
  <c r="S96" i="6"/>
  <c r="T96" i="6"/>
  <c r="U96" i="6"/>
  <c r="V96" i="6"/>
  <c r="H97" i="6"/>
  <c r="R97" i="6"/>
  <c r="S97" i="6"/>
  <c r="T97" i="6"/>
  <c r="U97" i="6"/>
  <c r="V97" i="6"/>
  <c r="H98" i="6"/>
  <c r="R98" i="6"/>
  <c r="S98" i="6"/>
  <c r="U98" i="6"/>
  <c r="V98" i="6"/>
  <c r="R99" i="6"/>
  <c r="S99" i="6"/>
  <c r="U99" i="6"/>
  <c r="V99" i="6"/>
  <c r="H100" i="6"/>
  <c r="R100" i="6"/>
  <c r="S100" i="6"/>
  <c r="U100" i="6"/>
  <c r="V100" i="6"/>
  <c r="H101" i="6"/>
  <c r="R101" i="6"/>
  <c r="S101" i="6"/>
  <c r="T101" i="6"/>
  <c r="U101" i="6"/>
  <c r="V101" i="6"/>
  <c r="H102" i="6"/>
  <c r="R102" i="6"/>
  <c r="S102" i="6"/>
  <c r="U102" i="6"/>
  <c r="V102" i="6"/>
  <c r="C103" i="6"/>
  <c r="D103" i="6"/>
  <c r="F103" i="6"/>
  <c r="G103" i="6"/>
  <c r="R104" i="6"/>
  <c r="S104" i="6"/>
  <c r="U104" i="6"/>
  <c r="V104" i="6"/>
  <c r="H105" i="6"/>
  <c r="R105" i="6"/>
  <c r="S105" i="6"/>
  <c r="U105" i="6"/>
  <c r="V105" i="6"/>
  <c r="H106" i="6"/>
  <c r="R106" i="6"/>
  <c r="S106" i="6"/>
  <c r="U106" i="6"/>
  <c r="V106" i="6"/>
  <c r="H107" i="6"/>
  <c r="R107" i="6"/>
  <c r="S107" i="6"/>
  <c r="T107" i="6"/>
  <c r="U107" i="6"/>
  <c r="V107" i="6"/>
  <c r="R108" i="6"/>
  <c r="S108" i="6"/>
  <c r="U108" i="6"/>
  <c r="V108" i="6"/>
  <c r="H109" i="6"/>
  <c r="R109" i="6"/>
  <c r="S109" i="6"/>
  <c r="U109" i="6"/>
  <c r="V109" i="6"/>
  <c r="H110" i="6"/>
  <c r="R110" i="6"/>
  <c r="S110" i="6"/>
  <c r="U110" i="6"/>
  <c r="V110" i="6"/>
  <c r="H111" i="6"/>
  <c r="R111" i="6"/>
  <c r="S111" i="6"/>
  <c r="U111" i="6"/>
  <c r="V111" i="6"/>
  <c r="H112" i="6"/>
  <c r="R112" i="6"/>
  <c r="S112" i="6"/>
  <c r="U112" i="6"/>
  <c r="V112" i="6"/>
  <c r="C113" i="6"/>
  <c r="D113" i="6"/>
  <c r="F113" i="6"/>
  <c r="G113" i="6"/>
  <c r="H114" i="6"/>
  <c r="R114" i="6"/>
  <c r="S114" i="6"/>
  <c r="T114" i="6"/>
  <c r="U114" i="6"/>
  <c r="V114" i="6"/>
  <c r="H115" i="6"/>
  <c r="R115" i="6"/>
  <c r="S115" i="6"/>
  <c r="T115" i="6"/>
  <c r="U115" i="6"/>
  <c r="V115" i="6"/>
  <c r="H116" i="6"/>
  <c r="R116" i="6"/>
  <c r="S116" i="6"/>
  <c r="U116" i="6"/>
  <c r="V116" i="6"/>
  <c r="R117" i="6"/>
  <c r="S117" i="6"/>
  <c r="U117" i="6"/>
  <c r="V117" i="6"/>
  <c r="H118" i="6"/>
  <c r="R118" i="6"/>
  <c r="S118" i="6"/>
  <c r="U118" i="6"/>
  <c r="V118" i="6"/>
  <c r="H119" i="6"/>
  <c r="R119" i="6"/>
  <c r="S119" i="6"/>
  <c r="T119" i="6"/>
  <c r="U119" i="6"/>
  <c r="V119" i="6"/>
  <c r="H120" i="6"/>
  <c r="R120" i="6"/>
  <c r="S120" i="6"/>
  <c r="U120" i="6"/>
  <c r="V120" i="6"/>
  <c r="R121" i="6"/>
  <c r="S121" i="6"/>
  <c r="U121" i="6"/>
  <c r="V121" i="6"/>
  <c r="H122" i="6"/>
  <c r="R122" i="6"/>
  <c r="S122" i="6"/>
  <c r="T122" i="6"/>
  <c r="U122" i="6"/>
  <c r="V122" i="6"/>
  <c r="H123" i="6"/>
  <c r="E124" i="6"/>
  <c r="R124" i="6"/>
  <c r="S124" i="6"/>
  <c r="U124" i="6"/>
  <c r="V124" i="6"/>
  <c r="E125" i="6"/>
  <c r="H125" i="6"/>
  <c r="R125" i="6"/>
  <c r="S125" i="6"/>
  <c r="U125" i="6"/>
  <c r="V125" i="6"/>
  <c r="E126" i="6"/>
  <c r="R126" i="6"/>
  <c r="S126" i="6"/>
  <c r="U126" i="6"/>
  <c r="V126" i="6"/>
  <c r="E127" i="6"/>
  <c r="H127" i="6" s="1"/>
  <c r="R127" i="6"/>
  <c r="S127" i="6"/>
  <c r="U127" i="6"/>
  <c r="V127" i="6"/>
  <c r="E128" i="6"/>
  <c r="R128" i="6"/>
  <c r="S128" i="6"/>
  <c r="U128" i="6"/>
  <c r="V128" i="6"/>
  <c r="E129" i="6"/>
  <c r="H129" i="6" s="1"/>
  <c r="R129" i="6"/>
  <c r="S129" i="6"/>
  <c r="U129" i="6"/>
  <c r="V129" i="6"/>
  <c r="E130" i="6"/>
  <c r="H130" i="6"/>
  <c r="R130" i="6"/>
  <c r="S130" i="6"/>
  <c r="U130" i="6"/>
  <c r="V130" i="6"/>
  <c r="E131" i="6"/>
  <c r="H131" i="6" s="1"/>
  <c r="R131" i="6"/>
  <c r="S131" i="6"/>
  <c r="U131" i="6"/>
  <c r="V131" i="6"/>
  <c r="E132" i="6"/>
  <c r="H132" i="6"/>
  <c r="R132" i="6"/>
  <c r="S132" i="6"/>
  <c r="U132" i="6"/>
  <c r="V132" i="6"/>
  <c r="H133" i="6"/>
  <c r="E134" i="6"/>
  <c r="H134" i="6" s="1"/>
  <c r="R134" i="6"/>
  <c r="S134" i="6"/>
  <c r="U134" i="6"/>
  <c r="V134" i="6"/>
  <c r="E135" i="6"/>
  <c r="H135" i="6"/>
  <c r="R135" i="6"/>
  <c r="S135" i="6"/>
  <c r="U135" i="6"/>
  <c r="V135" i="6"/>
  <c r="E136" i="6"/>
  <c r="H136" i="6" s="1"/>
  <c r="R136" i="6"/>
  <c r="S136" i="6"/>
  <c r="U136" i="6"/>
  <c r="V136" i="6"/>
  <c r="H137" i="6"/>
  <c r="E138" i="6"/>
  <c r="H138" i="6" s="1"/>
  <c r="R138" i="6"/>
  <c r="S138" i="6"/>
  <c r="U138" i="6"/>
  <c r="V138" i="6"/>
  <c r="E139" i="6"/>
  <c r="R139" i="6"/>
  <c r="S139" i="6"/>
  <c r="U139" i="6"/>
  <c r="V139" i="6"/>
  <c r="E140" i="6"/>
  <c r="H140" i="6"/>
  <c r="R140" i="6"/>
  <c r="S140" i="6"/>
  <c r="U140" i="6"/>
  <c r="V140" i="6"/>
  <c r="E141" i="6"/>
  <c r="R141" i="6"/>
  <c r="S141" i="6"/>
  <c r="U141" i="6"/>
  <c r="V141" i="6"/>
  <c r="E142" i="6"/>
  <c r="H142" i="6"/>
  <c r="R142" i="6"/>
  <c r="S142" i="6"/>
  <c r="U142" i="6"/>
  <c r="V142" i="6"/>
  <c r="E143" i="6"/>
  <c r="R143" i="6"/>
  <c r="S143" i="6"/>
  <c r="U143" i="6"/>
  <c r="V143" i="6"/>
  <c r="E144" i="6"/>
  <c r="H144" i="6" s="1"/>
  <c r="R144" i="6"/>
  <c r="S144" i="6"/>
  <c r="U144" i="6"/>
  <c r="V144" i="6"/>
  <c r="E145" i="6"/>
  <c r="R145" i="6"/>
  <c r="S145" i="6"/>
  <c r="U145" i="6"/>
  <c r="V145" i="6"/>
  <c r="H146" i="6"/>
  <c r="E147" i="6"/>
  <c r="H147" i="6" s="1"/>
  <c r="R147" i="6"/>
  <c r="S147" i="6"/>
  <c r="U147" i="6"/>
  <c r="V147" i="6"/>
  <c r="E148" i="6"/>
  <c r="H148" i="6"/>
  <c r="R148" i="6"/>
  <c r="S148" i="6"/>
  <c r="U148" i="6"/>
  <c r="V148" i="6"/>
  <c r="E149" i="6"/>
  <c r="T149" i="6" s="1"/>
  <c r="R149" i="6"/>
  <c r="S149" i="6"/>
  <c r="U149" i="6"/>
  <c r="V149" i="6"/>
  <c r="H150" i="6"/>
  <c r="R150" i="6"/>
  <c r="S150" i="6"/>
  <c r="T150" i="6"/>
  <c r="U150" i="6"/>
  <c r="V150" i="6"/>
  <c r="E151" i="6"/>
  <c r="H151" i="6" s="1"/>
  <c r="R151" i="6"/>
  <c r="S151" i="6"/>
  <c r="U151" i="6"/>
  <c r="V151" i="6"/>
  <c r="E152" i="6"/>
  <c r="H152" i="6"/>
  <c r="R152" i="6"/>
  <c r="S152" i="6"/>
  <c r="U152" i="6"/>
  <c r="V152" i="6"/>
  <c r="E153" i="6"/>
  <c r="H153" i="6" s="1"/>
  <c r="R153" i="6"/>
  <c r="S153" i="6"/>
  <c r="U153" i="6"/>
  <c r="V153" i="6"/>
  <c r="E154" i="6"/>
  <c r="H154" i="6"/>
  <c r="R154" i="6"/>
  <c r="S154" i="6"/>
  <c r="U154" i="6"/>
  <c r="V154" i="6"/>
  <c r="E155" i="6"/>
  <c r="T155" i="6" s="1"/>
  <c r="R155" i="6"/>
  <c r="S155" i="6"/>
  <c r="U155" i="6"/>
  <c r="V155" i="6"/>
  <c r="E156" i="6"/>
  <c r="T156" i="6"/>
  <c r="R156" i="6"/>
  <c r="S156" i="6"/>
  <c r="U156" i="6"/>
  <c r="V156" i="6"/>
  <c r="E157" i="6"/>
  <c r="H157" i="6" s="1"/>
  <c r="R157" i="6"/>
  <c r="S157" i="6"/>
  <c r="U157" i="6"/>
  <c r="V157" i="6"/>
  <c r="H161" i="6"/>
  <c r="A5" i="5"/>
  <c r="I12" i="5"/>
  <c r="D19" i="5"/>
  <c r="D32" i="5"/>
  <c r="D39" i="5"/>
  <c r="D45" i="5" s="1"/>
  <c r="C12" i="4" s="1"/>
  <c r="D41" i="5"/>
  <c r="E19" i="5"/>
  <c r="G19" i="5"/>
  <c r="H19" i="5"/>
  <c r="I19" i="5" s="1"/>
  <c r="E32" i="5"/>
  <c r="G32" i="5"/>
  <c r="H32" i="5"/>
  <c r="I32" i="5" s="1"/>
  <c r="E39" i="5"/>
  <c r="G39" i="5"/>
  <c r="H39" i="5"/>
  <c r="E41" i="5"/>
  <c r="G41" i="5"/>
  <c r="H41" i="5"/>
  <c r="I41" i="5"/>
  <c r="D50" i="5"/>
  <c r="D59" i="5"/>
  <c r="D64" i="5"/>
  <c r="C63" i="4"/>
  <c r="C84" i="6"/>
  <c r="C66" i="4" s="1"/>
  <c r="E50" i="5"/>
  <c r="G50" i="5"/>
  <c r="G59" i="5"/>
  <c r="G64" i="5"/>
  <c r="D63" i="4"/>
  <c r="F84" i="6"/>
  <c r="D66" i="4" s="1"/>
  <c r="H50" i="5"/>
  <c r="E59" i="5"/>
  <c r="E70" i="5" s="1"/>
  <c r="E64" i="5"/>
  <c r="E45" i="5"/>
  <c r="E72" i="5"/>
  <c r="H59" i="5"/>
  <c r="I59" i="5" s="1"/>
  <c r="H64" i="5"/>
  <c r="I64" i="5" s="1"/>
  <c r="D72" i="5"/>
  <c r="G72" i="5"/>
  <c r="H72" i="5"/>
  <c r="D80" i="5"/>
  <c r="E80" i="5"/>
  <c r="F80" i="5"/>
  <c r="G80" i="5"/>
  <c r="H80" i="5"/>
  <c r="I80" i="5"/>
  <c r="A5" i="4"/>
  <c r="D18" i="4"/>
  <c r="E18" i="4"/>
  <c r="C28" i="4"/>
  <c r="D28" i="4"/>
  <c r="E28" i="4"/>
  <c r="C37" i="4"/>
  <c r="D37" i="4"/>
  <c r="E37" i="4"/>
  <c r="C40" i="4"/>
  <c r="D40" i="4"/>
  <c r="E40" i="4"/>
  <c r="E43" i="4" s="1"/>
  <c r="C50" i="4"/>
  <c r="D50" i="4"/>
  <c r="E50" i="4"/>
  <c r="E63" i="4"/>
  <c r="G81" i="4"/>
  <c r="A5" i="3"/>
  <c r="E9" i="3"/>
  <c r="E21" i="3" s="1"/>
  <c r="E15" i="3"/>
  <c r="G9" i="3"/>
  <c r="H9" i="3"/>
  <c r="H21" i="3" s="1"/>
  <c r="I9" i="3"/>
  <c r="J9" i="3"/>
  <c r="K10" i="3"/>
  <c r="K11" i="3"/>
  <c r="K9" i="3" s="1"/>
  <c r="K21" i="3" s="1"/>
  <c r="K12" i="3"/>
  <c r="K13" i="3"/>
  <c r="G15" i="3"/>
  <c r="G21" i="3" s="1"/>
  <c r="H15" i="3"/>
  <c r="I15" i="3"/>
  <c r="I21" i="3" s="1"/>
  <c r="J15" i="3"/>
  <c r="J21" i="3" s="1"/>
  <c r="K16" i="3"/>
  <c r="K17" i="3"/>
  <c r="K18" i="3"/>
  <c r="K19" i="3"/>
  <c r="C12" i="2"/>
  <c r="C11" i="2" s="1"/>
  <c r="C22" i="2" s="1"/>
  <c r="D12" i="2"/>
  <c r="D11" i="2"/>
  <c r="E12" i="2"/>
  <c r="E11" i="2"/>
  <c r="F12" i="2"/>
  <c r="F11" i="2"/>
  <c r="G12" i="2"/>
  <c r="G11" i="2"/>
  <c r="G22" i="2" s="1"/>
  <c r="H12" i="2"/>
  <c r="H11" i="2" s="1"/>
  <c r="I12" i="2"/>
  <c r="I11" i="2" s="1"/>
  <c r="C16" i="2"/>
  <c r="D16" i="2"/>
  <c r="E16" i="2"/>
  <c r="F16" i="2"/>
  <c r="G16" i="2"/>
  <c r="H16" i="2"/>
  <c r="I16" i="2"/>
  <c r="G25" i="2"/>
  <c r="G26" i="2"/>
  <c r="G27" i="2"/>
  <c r="G30" i="2"/>
  <c r="G31" i="2"/>
  <c r="G32" i="2"/>
  <c r="B10" i="1"/>
  <c r="B48" i="1" s="1"/>
  <c r="B26" i="1"/>
  <c r="B42" i="1"/>
  <c r="B61" i="1"/>
  <c r="C10" i="1"/>
  <c r="F10" i="1"/>
  <c r="F20" i="1"/>
  <c r="F24" i="1"/>
  <c r="F28" i="1"/>
  <c r="F32" i="1"/>
  <c r="F39" i="1"/>
  <c r="F43" i="1"/>
  <c r="F58" i="1"/>
  <c r="G10" i="1"/>
  <c r="G20" i="1"/>
  <c r="G24" i="1"/>
  <c r="G28" i="1"/>
  <c r="G32" i="1"/>
  <c r="G39" i="1"/>
  <c r="G43" i="1"/>
  <c r="G58" i="1"/>
  <c r="G64" i="1"/>
  <c r="G69" i="1"/>
  <c r="G76" i="1"/>
  <c r="C18" i="1"/>
  <c r="C26" i="1"/>
  <c r="C42" i="1"/>
  <c r="C61" i="1"/>
  <c r="F64" i="1"/>
  <c r="F69" i="1"/>
  <c r="F76" i="1"/>
  <c r="H45" i="5"/>
  <c r="E12" i="4" s="1"/>
  <c r="E48" i="4" s="1"/>
  <c r="T110" i="6"/>
  <c r="T102" i="6"/>
  <c r="T98" i="6"/>
  <c r="T89" i="6"/>
  <c r="T83" i="6"/>
  <c r="T45" i="6"/>
  <c r="T17" i="6"/>
  <c r="T100" i="6"/>
  <c r="T38" i="6"/>
  <c r="T25" i="6"/>
  <c r="T12" i="6"/>
  <c r="T36" i="6"/>
  <c r="T23" i="6"/>
  <c r="H21" i="6"/>
  <c r="T120" i="6"/>
  <c r="H79" i="6"/>
  <c r="T109" i="6"/>
  <c r="T54" i="6"/>
  <c r="T32" i="6"/>
  <c r="T18" i="6"/>
  <c r="T111" i="6"/>
  <c r="T57" i="6"/>
  <c r="T105" i="6"/>
  <c r="T91" i="6"/>
  <c r="T47" i="6"/>
  <c r="T44" i="6"/>
  <c r="T14" i="6"/>
  <c r="T118" i="6"/>
  <c r="T116" i="6"/>
  <c r="T53" i="6"/>
  <c r="T50" i="6"/>
  <c r="T27" i="6"/>
  <c r="H48" i="6"/>
  <c r="T48" i="6"/>
  <c r="K15" i="3"/>
  <c r="T106" i="6"/>
  <c r="T88" i="6"/>
  <c r="T58" i="6"/>
  <c r="D43" i="4"/>
  <c r="I50" i="5"/>
  <c r="H94" i="6"/>
  <c r="T68" i="6"/>
  <c r="T64" i="6"/>
  <c r="H149" i="6"/>
  <c r="T75" i="6"/>
  <c r="T82" i="6"/>
  <c r="T61" i="6"/>
  <c r="G10" i="6"/>
  <c r="G159" i="6" s="1"/>
  <c r="G84" i="6"/>
  <c r="E17" i="4"/>
  <c r="T131" i="6"/>
  <c r="T132" i="6"/>
  <c r="T125" i="6"/>
  <c r="T140" i="6"/>
  <c r="H156" i="6"/>
  <c r="T148" i="6"/>
  <c r="F24" i="7"/>
  <c r="F23" i="7" s="1"/>
  <c r="T71" i="6"/>
  <c r="T134" i="6"/>
  <c r="T77" i="6"/>
  <c r="T67" i="6"/>
  <c r="T60" i="6"/>
  <c r="T74" i="6"/>
  <c r="T154" i="6"/>
  <c r="T78" i="6"/>
  <c r="T152" i="6"/>
  <c r="T130" i="6"/>
  <c r="T65" i="6"/>
  <c r="T138" i="6"/>
  <c r="T151" i="6"/>
  <c r="T73" i="6"/>
  <c r="T69" i="6"/>
  <c r="T62" i="6"/>
  <c r="T144" i="6"/>
  <c r="T127" i="6"/>
  <c r="H155" i="6"/>
  <c r="T153" i="6"/>
  <c r="T142" i="6"/>
  <c r="T136" i="6"/>
  <c r="T80" i="6"/>
  <c r="T70" i="6"/>
  <c r="T157" i="6"/>
  <c r="T129" i="6"/>
  <c r="T66" i="6"/>
  <c r="T135" i="6"/>
  <c r="T81" i="6"/>
  <c r="T147" i="6"/>
  <c r="G63" i="8"/>
  <c r="G58" i="8" s="1"/>
  <c r="G47" i="8" s="1"/>
  <c r="M47" i="8" s="1"/>
  <c r="E66" i="4"/>
  <c r="E68" i="4" s="1"/>
  <c r="E69" i="4" s="1"/>
  <c r="B24" i="7"/>
  <c r="B23" i="7" s="1"/>
  <c r="C10" i="6"/>
  <c r="D84" i="6"/>
  <c r="C24" i="7"/>
  <c r="D24" i="7" s="1"/>
  <c r="D23" i="7" s="1"/>
  <c r="H143" i="6"/>
  <c r="T143" i="6"/>
  <c r="T33" i="6"/>
  <c r="H33" i="6"/>
  <c r="H29" i="6" s="1"/>
  <c r="T90" i="6"/>
  <c r="H90" i="6"/>
  <c r="T95" i="6"/>
  <c r="E93" i="6"/>
  <c r="H93" i="6" s="1"/>
  <c r="H99" i="6"/>
  <c r="T99" i="6"/>
  <c r="T108" i="6"/>
  <c r="H108" i="6"/>
  <c r="T117" i="6"/>
  <c r="E113" i="6"/>
  <c r="H113" i="6"/>
  <c r="H117" i="6"/>
  <c r="H24" i="6"/>
  <c r="G45" i="5"/>
  <c r="D12" i="4" s="1"/>
  <c r="D11" i="4" s="1"/>
  <c r="T139" i="6"/>
  <c r="H139" i="6"/>
  <c r="H95" i="6"/>
  <c r="H12" i="8"/>
  <c r="H126" i="6"/>
  <c r="T126" i="6"/>
  <c r="E11" i="6"/>
  <c r="D11" i="9" s="1"/>
  <c r="H15" i="6"/>
  <c r="T20" i="6"/>
  <c r="E19" i="6"/>
  <c r="H28" i="6"/>
  <c r="T28" i="6"/>
  <c r="T42" i="6"/>
  <c r="H42" i="6"/>
  <c r="H39" i="6" s="1"/>
  <c r="H46" i="6"/>
  <c r="E39" i="6"/>
  <c r="C63" i="8"/>
  <c r="E63" i="8" s="1"/>
  <c r="E58" i="8" s="1"/>
  <c r="C17" i="4"/>
  <c r="E103" i="6"/>
  <c r="H103" i="6"/>
  <c r="E29" i="6"/>
  <c r="T15" i="6"/>
  <c r="H145" i="6"/>
  <c r="T145" i="6"/>
  <c r="H128" i="6"/>
  <c r="T128" i="6"/>
  <c r="H124" i="6"/>
  <c r="T124" i="6"/>
  <c r="H121" i="6"/>
  <c r="H86" i="6"/>
  <c r="E85" i="6"/>
  <c r="E84" i="6" s="1"/>
  <c r="T104" i="6"/>
  <c r="T51" i="6"/>
  <c r="C43" i="4"/>
  <c r="H141" i="6"/>
  <c r="T141" i="6"/>
  <c r="H51" i="6"/>
  <c r="H20" i="6"/>
  <c r="H11" i="6"/>
  <c r="G11" i="9" s="1"/>
  <c r="B10" i="9"/>
  <c r="B33" i="9" s="1"/>
  <c r="B38" i="9" s="1"/>
  <c r="D63" i="8"/>
  <c r="D58" i="8" s="1"/>
  <c r="D17" i="4"/>
  <c r="E24" i="7"/>
  <c r="E23" i="7"/>
  <c r="F63" i="8"/>
  <c r="F58" i="8"/>
  <c r="F47" i="8" s="1"/>
  <c r="L47" i="8" s="1"/>
  <c r="C159" i="6"/>
  <c r="C173" i="6" s="1"/>
  <c r="C53" i="4"/>
  <c r="H19" i="6"/>
  <c r="D24" i="9"/>
  <c r="D22" i="9" s="1"/>
  <c r="H85" i="6"/>
  <c r="C58" i="8"/>
  <c r="E10" i="6"/>
  <c r="E25" i="8" s="1"/>
  <c r="D10" i="9"/>
  <c r="C23" i="7"/>
  <c r="C162" i="6"/>
  <c r="E53" i="4"/>
  <c r="F13" i="7"/>
  <c r="F12" i="7" s="1"/>
  <c r="F10" i="6"/>
  <c r="F159" i="6" s="1"/>
  <c r="F162" i="6" s="1"/>
  <c r="D53" i="4"/>
  <c r="C47" i="8" l="1"/>
  <c r="I47" i="8" s="1"/>
  <c r="D47" i="8"/>
  <c r="J47" i="8" s="1"/>
  <c r="H67" i="8"/>
  <c r="H63" i="8"/>
  <c r="E11" i="4"/>
  <c r="D68" i="4"/>
  <c r="D69" i="4" s="1"/>
  <c r="G162" i="6"/>
  <c r="G173" i="6"/>
  <c r="F80" i="1"/>
  <c r="H84" i="6"/>
  <c r="E159" i="6"/>
  <c r="H58" i="8"/>
  <c r="E47" i="8"/>
  <c r="K47" i="8" s="1"/>
  <c r="D25" i="8"/>
  <c r="D27" i="8"/>
  <c r="E27" i="8" s="1"/>
  <c r="C13" i="7"/>
  <c r="C12" i="7" s="1"/>
  <c r="D159" i="6"/>
  <c r="C25" i="8"/>
  <c r="C22" i="8" s="1"/>
  <c r="C11" i="8" s="1"/>
  <c r="C84" i="8" s="1"/>
  <c r="C16" i="4"/>
  <c r="C15" i="4" s="1"/>
  <c r="E55" i="4"/>
  <c r="E56" i="4" s="1"/>
  <c r="G80" i="1"/>
  <c r="G48" i="1"/>
  <c r="G60" i="1" s="1"/>
  <c r="F48" i="1"/>
  <c r="F60" i="1" s="1"/>
  <c r="F82" i="1" s="1"/>
  <c r="I72" i="5"/>
  <c r="F25" i="8"/>
  <c r="F22" i="8" s="1"/>
  <c r="F11" i="8" s="1"/>
  <c r="F84" i="8" s="1"/>
  <c r="D16" i="4"/>
  <c r="D15" i="4" s="1"/>
  <c r="D21" i="4" s="1"/>
  <c r="D22" i="4" s="1"/>
  <c r="D23" i="4" s="1"/>
  <c r="D31" i="4" s="1"/>
  <c r="D48" i="4"/>
  <c r="D55" i="4" s="1"/>
  <c r="D56" i="4" s="1"/>
  <c r="C48" i="1"/>
  <c r="C63" i="1" s="1"/>
  <c r="B63" i="1"/>
  <c r="D70" i="5"/>
  <c r="C61" i="4" s="1"/>
  <c r="F173" i="6"/>
  <c r="H10" i="6"/>
  <c r="H25" i="8"/>
  <c r="E16" i="4"/>
  <c r="E15" i="4" s="1"/>
  <c r="E21" i="4" s="1"/>
  <c r="E22" i="4" s="1"/>
  <c r="E23" i="4" s="1"/>
  <c r="E31" i="4" s="1"/>
  <c r="G25" i="8"/>
  <c r="G22" i="8" s="1"/>
  <c r="G11" i="8" s="1"/>
  <c r="G84" i="8" s="1"/>
  <c r="E13" i="7"/>
  <c r="E12" i="7" s="1"/>
  <c r="B13" i="7"/>
  <c r="C68" i="4"/>
  <c r="C69" i="4" s="1"/>
  <c r="G70" i="5"/>
  <c r="G75" i="5" s="1"/>
  <c r="G24" i="9"/>
  <c r="G29" i="9"/>
  <c r="C33" i="9"/>
  <c r="C38" i="9" s="1"/>
  <c r="G22" i="9"/>
  <c r="F33" i="9"/>
  <c r="F38" i="9" s="1"/>
  <c r="E33" i="9"/>
  <c r="E38" i="9" s="1"/>
  <c r="D33" i="9"/>
  <c r="G10" i="9"/>
  <c r="G12" i="9"/>
  <c r="G24" i="7"/>
  <c r="C33" i="7"/>
  <c r="C36" i="7" s="1"/>
  <c r="E33" i="7"/>
  <c r="E36" i="7" s="1"/>
  <c r="G23" i="7"/>
  <c r="F33" i="7"/>
  <c r="F36" i="7" s="1"/>
  <c r="D75" i="5"/>
  <c r="I45" i="5"/>
  <c r="F70" i="5"/>
  <c r="F75" i="5" s="1"/>
  <c r="E75" i="5"/>
  <c r="H70" i="5"/>
  <c r="I70" i="5" s="1"/>
  <c r="I39" i="5"/>
  <c r="H47" i="8" l="1"/>
  <c r="G82" i="1"/>
  <c r="W11" i="6"/>
  <c r="H159" i="6"/>
  <c r="D162" i="6"/>
  <c r="D173" i="6"/>
  <c r="E22" i="8"/>
  <c r="H27" i="8"/>
  <c r="E162" i="6"/>
  <c r="E173" i="6"/>
  <c r="B12" i="7"/>
  <c r="B33" i="7" s="1"/>
  <c r="B36" i="7" s="1"/>
  <c r="D13" i="7"/>
  <c r="D22" i="8"/>
  <c r="D11" i="8" s="1"/>
  <c r="D84" i="8" s="1"/>
  <c r="D38" i="9"/>
  <c r="G33" i="9"/>
  <c r="G38" i="9" s="1"/>
  <c r="C48" i="4"/>
  <c r="C55" i="4" s="1"/>
  <c r="C56" i="4" s="1"/>
  <c r="C11" i="4"/>
  <c r="H75" i="5"/>
  <c r="I75" i="5" s="1"/>
  <c r="D12" i="7" l="1"/>
  <c r="G13" i="7"/>
  <c r="H162" i="6"/>
  <c r="H173" i="6"/>
  <c r="C21" i="4"/>
  <c r="C22" i="4" s="1"/>
  <c r="C23" i="4" s="1"/>
  <c r="C31" i="4" s="1"/>
  <c r="H22" i="8"/>
  <c r="E11" i="8"/>
  <c r="G12" i="7" l="1"/>
  <c r="G33" i="7" s="1"/>
  <c r="G36" i="7" s="1"/>
  <c r="D33" i="7"/>
  <c r="D36" i="7" s="1"/>
  <c r="E84" i="8"/>
  <c r="H11" i="8"/>
  <c r="H84" i="8" s="1"/>
</calcChain>
</file>

<file path=xl/sharedStrings.xml><?xml version="1.0" encoding="utf-8"?>
<sst xmlns="http://schemas.openxmlformats.org/spreadsheetml/2006/main" count="657" uniqueCount="470">
  <si>
    <t>Formato 1 Estado de Situación Financiera Detallado - LDF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</si>
  <si>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</si>
  <si>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</si>
  <si>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</si>
  <si>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</si>
  <si>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</si>
  <si>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</si>
  <si>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</si>
  <si>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</si>
  <si>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</si>
  <si>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</si>
  <si>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</si>
  <si>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</si>
  <si>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</si>
  <si>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</si>
  <si>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</si>
  <si>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</si>
  <si>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</si>
  <si>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</si>
  <si>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</si>
  <si>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</si>
  <si>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</si>
  <si>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</si>
  <si>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</si>
  <si>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</si>
  <si>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</si>
  <si>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</si>
  <si>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</si>
  <si>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</si>
  <si>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</si>
  <si>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</si>
  <si>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</si>
  <si>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</si>
  <si>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</si>
  <si>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</si>
  <si>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</si>
  <si>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</si>
  <si>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</si>
  <si>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</si>
  <si>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</si>
  <si>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</si>
  <si>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</si>
  <si>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</si>
  <si>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</si>
  <si>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</si>
  <si>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</si>
  <si>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</si>
  <si>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</si>
  <si>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</si>
  <si>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</si>
  <si>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</si>
  <si>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</si>
  <si>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</si>
  <si>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</si>
  <si>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</si>
  <si>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</si>
  <si>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</si>
  <si>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</si>
  <si>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</si>
  <si>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</si>
  <si>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</si>
  <si>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</si>
  <si>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</si>
  <si>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</si>
  <si>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</si>
  <si>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</si>
  <si>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</si>
  <si>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</si>
  <si>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</si>
  <si>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</si>
  <si>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</si>
  <si>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</si>
  <si>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</si>
  <si>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</si>
  <si>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</si>
  <si>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</si>
  <si>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</si>
  <si>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</si>
  <si>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</si>
  <si>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</si>
  <si>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</si>
  <si>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</si>
  <si>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</si>
  <si>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</si>
  <si>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</si>
  <si>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</si>
  <si>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</si>
  <si>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</si>
  <si>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</si>
  <si>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</si>
  <si>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</si>
  <si>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</si>
  <si>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</si>
  <si>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</si>
  <si>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</si>
  <si>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</si>
  <si>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</si>
  <si>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</si>
  <si>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</si>
  <si>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</si>
  <si>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</si>
  <si>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</si>
  <si>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</si>
  <si>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</si>
  <si>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</si>
  <si>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</si>
  <si>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</si>
  <si>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</si>
  <si>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</si>
  <si>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</si>
  <si>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</si>
  <si>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</si>
  <si>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</si>
  <si>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</si>
  <si>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</si>
  <si>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</si>
  <si>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</si>
  <si>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</si>
  <si>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</si>
  <si>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</si>
  <si>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</si>
  <si>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</si>
  <si>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</si>
  <si>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</si>
  <si>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</si>
  <si>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</si>
  <si>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</si>
  <si>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</si>
  <si>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</si>
  <si>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</si>
  <si>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</si>
  <si>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</si>
  <si>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</si>
  <si>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</si>
  <si>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</si>
  <si>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</si>
  <si>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</si>
  <si>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</si>
  <si>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</si>
  <si>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</si>
  <si>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</si>
  <si>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</si>
  <si>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6"/>
        <color indexed="8"/>
        <rFont val="Arial"/>
        <family val="2"/>
      </rPr>
      <t>1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</si>
  <si>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</si>
  <si>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</si>
  <si>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</si>
  <si>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</si>
  <si>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</si>
  <si>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</si>
  <si>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</si>
  <si>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 xml:space="preserve"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</si>
  <si>
    <t>Se refiere al valor del Bono Cupón Cero que respalda el pago de los créditos asociados al mismo (Activo).</t>
  </si>
  <si>
    <t>Obligaciones a
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</si>
  <si>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</si>
  <si>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</si>
  <si>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</si>
  <si>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</si>
  <si>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</si>
  <si>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</si>
  <si>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</si>
  <si>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</si>
  <si>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</si>
  <si>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</si>
  <si>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</si>
  <si>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</si>
  <si>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</si>
  <si>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</si>
  <si>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</si>
  <si>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</si>
  <si>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</si>
  <si>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</si>
  <si>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</si>
  <si>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</si>
  <si>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</si>
  <si>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</si>
  <si>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</si>
  <si>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</si>
  <si>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</si>
  <si>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</si>
  <si>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</si>
  <si>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</si>
  <si>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</si>
  <si>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</si>
  <si>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</si>
  <si>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</si>
  <si>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</si>
  <si>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</si>
  <si>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</si>
  <si>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</si>
  <si>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</si>
  <si>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</si>
  <si>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</si>
  <si>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</si>
  <si>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</si>
  <si>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</si>
  <si>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</si>
  <si>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</si>
  <si>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</si>
  <si>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</si>
  <si>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indexed="8"/>
        <rFont val="Arial"/>
        <family val="2"/>
      </rPr>
      <t>1</t>
    </r>
    <r>
      <rPr>
        <b/>
        <sz val="6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</si>
  <si>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</si>
  <si>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</si>
  <si>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</si>
  <si>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</si>
  <si>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</si>
  <si>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</si>
  <si>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</si>
  <si>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</si>
  <si>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</si>
  <si>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</si>
  <si>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</si>
  <si>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</si>
  <si>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</si>
  <si>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</si>
  <si>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</si>
  <si>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</si>
  <si>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</si>
  <si>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</si>
  <si>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</si>
  <si>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</si>
  <si>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</si>
  <si>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</si>
  <si>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</si>
  <si>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</si>
  <si>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</si>
  <si>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</si>
  <si>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</si>
  <si>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</si>
  <si>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</si>
  <si>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</si>
  <si>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</si>
  <si>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</si>
  <si>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</si>
  <si>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</si>
  <si>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</si>
  <si>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</si>
  <si>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</si>
  <si>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</si>
  <si>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</si>
  <si>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(c)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</si>
  <si>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</si>
  <si>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</si>
  <si>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</si>
  <si>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</si>
  <si>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</si>
  <si>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</si>
  <si>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</si>
  <si>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</si>
  <si>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</si>
  <si>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</si>
  <si>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</si>
  <si>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</si>
  <si>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</si>
  <si>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</si>
  <si>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</si>
  <si>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</si>
  <si>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</si>
  <si>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</si>
  <si>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</si>
  <si>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</si>
  <si>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</si>
  <si>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</si>
  <si>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</si>
  <si>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</si>
  <si>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</si>
  <si>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</si>
  <si>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</si>
  <si>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</si>
  <si>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</si>
  <si>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</si>
  <si>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</si>
  <si>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</si>
  <si>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</si>
  <si>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</si>
  <si>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</si>
  <si>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</si>
  <si>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</si>
  <si>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</si>
  <si>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</si>
  <si>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</si>
  <si>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</si>
  <si>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</si>
  <si>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</si>
  <si>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</si>
  <si>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</si>
  <si>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</si>
  <si>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</si>
  <si>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</si>
  <si>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</si>
  <si>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</si>
  <si>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</si>
  <si>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</si>
  <si>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</si>
  <si>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</si>
  <si>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</si>
  <si>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</si>
  <si>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</si>
  <si>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</si>
  <si>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</si>
  <si>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</si>
  <si>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</si>
  <si>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</si>
  <si>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</si>
  <si>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</si>
  <si>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Formato 6 a) Estado Analítico del Ejercicio del Presupuesto de Egresos Detallado - LDF
 (Clasificación por Objeto del Gasto)
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</si>
  <si>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</si>
  <si>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</si>
  <si>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</si>
  <si>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</si>
  <si>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</si>
  <si>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</si>
  <si>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</si>
  <si>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</si>
  <si>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</si>
  <si>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</si>
  <si>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</si>
  <si>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</si>
  <si>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</si>
  <si>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</si>
  <si>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</si>
  <si>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</si>
  <si>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</si>
  <si>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</si>
  <si>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</si>
  <si>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</si>
  <si>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</si>
  <si>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</si>
  <si>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</si>
  <si>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</si>
  <si>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</si>
  <si>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</si>
  <si>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</si>
  <si>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</si>
  <si>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</si>
  <si>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</si>
  <si>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</si>
  <si>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</si>
  <si>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</si>
  <si>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</si>
  <si>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</si>
  <si>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</si>
  <si>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</si>
  <si>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</si>
  <si>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</si>
  <si>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</si>
  <si>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</si>
  <si>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</si>
  <si>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</si>
  <si>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</si>
  <si>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</si>
  <si>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</si>
  <si>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</si>
  <si>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</si>
  <si>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</si>
  <si>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</si>
  <si>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</si>
  <si>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</si>
  <si>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</si>
  <si>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</si>
  <si>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</si>
  <si>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</si>
  <si>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</si>
  <si>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</si>
  <si>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</si>
  <si>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</si>
  <si>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</si>
  <si>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</si>
  <si>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</si>
  <si>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</si>
  <si>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</si>
  <si>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</si>
  <si>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</si>
  <si>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</si>
  <si>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</si>
  <si>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</si>
  <si>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</si>
  <si>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</si>
  <si>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</si>
  <si>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</si>
  <si>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</si>
  <si>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</si>
  <si>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</si>
  <si>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</si>
  <si>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</si>
  <si>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</si>
  <si>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</si>
  <si>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</si>
  <si>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 xml:space="preserve">Formato 6 b) Estado Analítico del Ejercicio del Presupuesto de Egresos Detallado - LDF
 (Clasificación Administrativa)
</t>
  </si>
  <si>
    <t>Clasificación Administrativa</t>
  </si>
  <si>
    <t>I. Gasto No Etiquetado</t>
  </si>
  <si>
    <t>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</si>
  <si>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</si>
  <si>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</si>
  <si>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</si>
  <si>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</si>
  <si>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</si>
  <si>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</si>
  <si>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</si>
  <si>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</si>
  <si>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</si>
  <si>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 xml:space="preserve">Formato 6 c) Estado Analítico del Ejercicio del Presupuesto de Egresos Detallado - LDF
 (Clasificación Funcional)
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</si>
  <si>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</si>
  <si>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</si>
  <si>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</si>
  <si>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</si>
  <si>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</si>
  <si>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</si>
  <si>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</si>
  <si>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</si>
  <si>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</si>
  <si>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</si>
  <si>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</si>
  <si>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</si>
  <si>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</si>
  <si>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</si>
  <si>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</si>
  <si>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</si>
  <si>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</si>
  <si>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</si>
  <si>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</si>
  <si>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</si>
  <si>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</si>
  <si>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</si>
  <si>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</si>
  <si>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</si>
  <si>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</si>
  <si>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</si>
  <si>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</si>
  <si>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</si>
  <si>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</si>
  <si>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</si>
  <si>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</si>
  <si>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</si>
  <si>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</si>
  <si>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</si>
  <si>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</si>
  <si>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ETIQUETADO</t>
  </si>
  <si>
    <t xml:space="preserve">Formato 6 d) Estado Analítico del Ejercicio del Presupuesto de Egresos Detallado - LDF
 (Clasificación de Servicios Personales por Categoría)
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</si>
  <si>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</si>
  <si>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</si>
  <si>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</si>
  <si>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</si>
  <si>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</si>
  <si>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</si>
  <si>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</si>
  <si>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</si>
  <si>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</si>
  <si>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</si>
  <si>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</si>
  <si>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</si>
  <si>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</si>
  <si>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</si>
  <si>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</si>
  <si>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NO ETIQUETADO</t>
  </si>
  <si>
    <t>CENTRO DE REHABILITACIÓN INTEGRAL Y ESCUELA DE TERAPIA FÍSICA Y REHABILITACIÓN</t>
  </si>
  <si>
    <t>L.T.F. María Antonieta Ordoñez Carrera</t>
  </si>
  <si>
    <t>Directora General del CRI-ESCUELA</t>
  </si>
  <si>
    <t>C.P. Guadalupe Vásquez Pérez</t>
  </si>
  <si>
    <t>Coordinadora Administrativa</t>
  </si>
  <si>
    <t>Al 31 de Marzo de 2017 y al 31 de Diciembre de 2016</t>
  </si>
  <si>
    <t>31 de Marzo de 2017</t>
  </si>
  <si>
    <t>31 de diciembre de 2016</t>
  </si>
  <si>
    <t>Del 01 de Enero al 31 de Marzo de 2017</t>
  </si>
  <si>
    <t>Saldo al 31 de diciembre de 2016</t>
  </si>
  <si>
    <t>Monto pagado de la inversión al 31 de Marzo de 2017 (k)</t>
  </si>
  <si>
    <t>Monto pagado de la inversión actualizado al 31 de Marzo de 2017 (l)</t>
  </si>
  <si>
    <t>Saldo pendiente por pagar de la inversión al 31 de Marzo de 2017 (m = g – l)</t>
  </si>
  <si>
    <t>Recaudado / Pagado</t>
  </si>
  <si>
    <t>A. CRI-ESCUELA</t>
  </si>
  <si>
    <t>A. 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</si>
</sst>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;\-&quot;$&quot;#,##0.00"/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#,##0_ ;\-#,##0\ "/>
  </numFmts>
  <fonts count="3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6"/>
      <color indexed="8"/>
      <name val="Arial"/>
      <family val="2"/>
    </font>
    <font>
      <b/>
      <vertAlign val="superscript"/>
      <sz val="6"/>
      <color indexed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sz val="5.5"/>
      <color theme="1"/>
      <name val="Arial"/>
      <family val="2"/>
    </font>
    <font>
      <sz val="8"/>
      <color theme="1"/>
      <name val="Calibri"/>
      <family val="2"/>
      <scheme val="minor"/>
    </font>
    <font>
      <b/>
      <sz val="7"/>
      <color rgb="FF000000"/>
      <name val="Microsoft Sans Serif"/>
      <family val="2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mediumGray">
        <fgColor theme="0"/>
        <bgColor rgb="FFBFBFBF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4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 vertical="top"/>
    </xf>
    <xf numFmtId="0" fontId="7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 indent="1"/>
    </xf>
    <xf numFmtId="0" fontId="11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6" fillId="0" borderId="0" xfId="0" applyFont="1"/>
    <xf numFmtId="0" fontId="11" fillId="0" borderId="3" xfId="0" applyFont="1" applyBorder="1" applyAlignment="1">
      <alignment vertical="center"/>
    </xf>
    <xf numFmtId="0" fontId="11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 indent="5"/>
    </xf>
    <xf numFmtId="0" fontId="11" fillId="0" borderId="9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5"/>
    </xf>
    <xf numFmtId="0" fontId="11" fillId="0" borderId="5" xfId="0" applyFont="1" applyBorder="1" applyAlignment="1">
      <alignment horizontal="justify" vertical="center"/>
    </xf>
    <xf numFmtId="0" fontId="7" fillId="0" borderId="5" xfId="0" applyFont="1" applyBorder="1" applyAlignment="1">
      <alignment horizontal="left" vertical="center" indent="1"/>
    </xf>
    <xf numFmtId="0" fontId="11" fillId="0" borderId="2" xfId="0" applyFont="1" applyBorder="1" applyAlignment="1">
      <alignment horizontal="left" vertical="center" indent="1"/>
    </xf>
    <xf numFmtId="0" fontId="11" fillId="0" borderId="9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1" fillId="0" borderId="5" xfId="0" applyFont="1" applyBorder="1" applyAlignment="1">
      <alignment horizontal="left" vertical="center" wrapText="1"/>
    </xf>
    <xf numFmtId="0" fontId="0" fillId="0" borderId="0" xfId="0" applyAlignment="1"/>
    <xf numFmtId="0" fontId="11" fillId="0" borderId="4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wrapText="1"/>
    </xf>
    <xf numFmtId="43" fontId="8" fillId="0" borderId="5" xfId="1" applyFont="1" applyBorder="1" applyAlignment="1">
      <alignment horizontal="justify" vertical="center" wrapText="1"/>
    </xf>
    <xf numFmtId="43" fontId="7" fillId="0" borderId="5" xfId="1" applyFont="1" applyBorder="1" applyAlignment="1">
      <alignment horizontal="justify" vertical="center" wrapText="1"/>
    </xf>
    <xf numFmtId="43" fontId="7" fillId="0" borderId="2" xfId="1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 wrapText="1"/>
    </xf>
    <xf numFmtId="43" fontId="0" fillId="0" borderId="0" xfId="0" applyNumberFormat="1"/>
    <xf numFmtId="0" fontId="11" fillId="0" borderId="9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43" fontId="13" fillId="0" borderId="0" xfId="1" applyFont="1"/>
    <xf numFmtId="7" fontId="14" fillId="3" borderId="15" xfId="0" applyNumberFormat="1" applyFont="1" applyFill="1" applyBorder="1" applyAlignment="1">
      <alignment vertical="top" wrapText="1"/>
    </xf>
    <xf numFmtId="43" fontId="15" fillId="0" borderId="0" xfId="1" applyFont="1"/>
    <xf numFmtId="0" fontId="11" fillId="4" borderId="5" xfId="0" applyFont="1" applyFill="1" applyBorder="1" applyAlignment="1">
      <alignment horizontal="left" vertical="center"/>
    </xf>
    <xf numFmtId="43" fontId="16" fillId="0" borderId="0" xfId="1" applyFont="1"/>
    <xf numFmtId="43" fontId="16" fillId="0" borderId="0" xfId="0" applyNumberFormat="1" applyFont="1"/>
    <xf numFmtId="0" fontId="17" fillId="0" borderId="4" xfId="0" applyFont="1" applyFill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1" fillId="0" borderId="10" xfId="0" applyFont="1" applyBorder="1" applyAlignment="1">
      <alignment vertical="center" wrapText="1"/>
    </xf>
    <xf numFmtId="0" fontId="11" fillId="0" borderId="8" xfId="0" applyFont="1" applyBorder="1" applyAlignment="1">
      <alignment horizontal="left" vertical="center"/>
    </xf>
    <xf numFmtId="3" fontId="11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/>
    </xf>
    <xf numFmtId="164" fontId="0" fillId="0" borderId="0" xfId="0" applyNumberFormat="1"/>
    <xf numFmtId="43" fontId="18" fillId="0" borderId="0" xfId="1" applyFont="1"/>
    <xf numFmtId="165" fontId="0" fillId="0" borderId="0" xfId="0" applyNumberFormat="1"/>
    <xf numFmtId="3" fontId="11" fillId="0" borderId="5" xfId="0" applyNumberFormat="1" applyFont="1" applyBorder="1" applyAlignment="1">
      <alignment horizontal="center" vertical="center" wrapText="1"/>
    </xf>
    <xf numFmtId="3" fontId="7" fillId="0" borderId="5" xfId="1" applyNumberFormat="1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 wrapText="1"/>
    </xf>
    <xf numFmtId="3" fontId="11" fillId="0" borderId="2" xfId="1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3" fontId="11" fillId="0" borderId="0" xfId="1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166" fontId="7" fillId="0" borderId="5" xfId="1" applyNumberFormat="1" applyFont="1" applyBorder="1" applyAlignment="1">
      <alignment horizontal="right" vertical="center" wrapText="1"/>
    </xf>
    <xf numFmtId="166" fontId="11" fillId="0" borderId="5" xfId="1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vertical="center" wrapText="1"/>
    </xf>
    <xf numFmtId="3" fontId="11" fillId="0" borderId="5" xfId="1" applyNumberFormat="1" applyFont="1" applyBorder="1" applyAlignment="1">
      <alignment vertical="center" wrapText="1"/>
    </xf>
    <xf numFmtId="3" fontId="11" fillId="0" borderId="5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 wrapText="1"/>
    </xf>
    <xf numFmtId="0" fontId="0" fillId="0" borderId="9" xfId="0" applyBorder="1"/>
    <xf numFmtId="0" fontId="0" fillId="0" borderId="2" xfId="0" applyBorder="1"/>
    <xf numFmtId="0" fontId="0" fillId="0" borderId="1" xfId="0" applyBorder="1"/>
    <xf numFmtId="0" fontId="7" fillId="0" borderId="0" xfId="0" applyFont="1" applyBorder="1" applyAlignment="1">
      <alignment horizontal="left" vertical="center" wrapText="1" indent="1"/>
    </xf>
    <xf numFmtId="0" fontId="0" fillId="0" borderId="8" xfId="0" applyBorder="1"/>
    <xf numFmtId="0" fontId="7" fillId="0" borderId="0" xfId="0" applyFont="1" applyBorder="1" applyAlignment="1">
      <alignment horizontal="left" vertical="center" inden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 indent="1"/>
    </xf>
    <xf numFmtId="3" fontId="11" fillId="0" borderId="5" xfId="0" applyNumberFormat="1" applyFont="1" applyBorder="1" applyAlignment="1">
      <alignment vertical="center"/>
    </xf>
    <xf numFmtId="0" fontId="11" fillId="0" borderId="0" xfId="0" applyFont="1" applyAlignment="1">
      <alignment horizontal="justify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43" fontId="10" fillId="0" borderId="2" xfId="1" applyFont="1" applyBorder="1" applyAlignment="1">
      <alignment horizontal="justify" vertical="center" wrapText="1"/>
    </xf>
    <xf numFmtId="3" fontId="20" fillId="0" borderId="5" xfId="1" applyNumberFormat="1" applyFont="1" applyBorder="1" applyAlignment="1">
      <alignment horizontal="right" vertical="center"/>
    </xf>
    <xf numFmtId="3" fontId="20" fillId="0" borderId="4" xfId="0" applyNumberFormat="1" applyFont="1" applyBorder="1" applyAlignment="1">
      <alignment horizontal="right" vertical="center"/>
    </xf>
    <xf numFmtId="0" fontId="20" fillId="0" borderId="8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 wrapText="1"/>
    </xf>
    <xf numFmtId="3" fontId="20" fillId="2" borderId="5" xfId="1" applyNumberFormat="1" applyFont="1" applyFill="1" applyBorder="1" applyAlignment="1">
      <alignment horizontal="right" vertical="center"/>
    </xf>
    <xf numFmtId="0" fontId="20" fillId="0" borderId="5" xfId="0" applyFont="1" applyBorder="1" applyAlignment="1">
      <alignment horizontal="left" vertical="center" wrapText="1"/>
    </xf>
    <xf numFmtId="3" fontId="21" fillId="0" borderId="5" xfId="1" applyNumberFormat="1" applyFont="1" applyBorder="1" applyAlignment="1">
      <alignment horizontal="right" vertical="center"/>
    </xf>
    <xf numFmtId="3" fontId="0" fillId="0" borderId="0" xfId="0" applyNumberFormat="1"/>
    <xf numFmtId="3" fontId="7" fillId="0" borderId="5" xfId="0" applyNumberFormat="1" applyFont="1" applyBorder="1" applyAlignment="1">
      <alignment horizontal="right" vertical="center"/>
    </xf>
    <xf numFmtId="3" fontId="4" fillId="0" borderId="0" xfId="0" applyNumberFormat="1" applyFont="1"/>
    <xf numFmtId="3" fontId="20" fillId="0" borderId="4" xfId="1" applyNumberFormat="1" applyFont="1" applyBorder="1" applyAlignment="1">
      <alignment horizontal="right" vertical="center"/>
    </xf>
    <xf numFmtId="3" fontId="21" fillId="0" borderId="4" xfId="1" applyNumberFormat="1" applyFont="1" applyBorder="1" applyAlignment="1">
      <alignment horizontal="right" vertical="center"/>
    </xf>
    <xf numFmtId="166" fontId="7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wrapText="1"/>
    </xf>
    <xf numFmtId="3" fontId="11" fillId="0" borderId="0" xfId="1" applyNumberFormat="1" applyFont="1" applyFill="1" applyBorder="1" applyAlignment="1">
      <alignment horizontal="right" vertical="center" wrapText="1"/>
    </xf>
    <xf numFmtId="43" fontId="5" fillId="0" borderId="0" xfId="1" applyFont="1"/>
    <xf numFmtId="43" fontId="5" fillId="0" borderId="0" xfId="1" applyFont="1" applyAlignment="1">
      <alignment horizontal="center"/>
    </xf>
    <xf numFmtId="43" fontId="6" fillId="0" borderId="0" xfId="1" applyFont="1" applyAlignment="1">
      <alignment horizontal="center"/>
    </xf>
    <xf numFmtId="0" fontId="11" fillId="4" borderId="5" xfId="0" applyFont="1" applyFill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5" borderId="4" xfId="0" applyFont="1" applyFill="1" applyBorder="1" applyAlignment="1">
      <alignment horizontal="justify" vertical="center" wrapText="1"/>
    </xf>
    <xf numFmtId="0" fontId="11" fillId="5" borderId="4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justify" vertical="center" wrapText="1"/>
    </xf>
    <xf numFmtId="0" fontId="7" fillId="0" borderId="4" xfId="0" applyFont="1" applyBorder="1" applyAlignment="1">
      <alignment horizontal="justify" wrapText="1"/>
    </xf>
    <xf numFmtId="0" fontId="11" fillId="5" borderId="5" xfId="0" applyFont="1" applyFill="1" applyBorder="1" applyAlignment="1">
      <alignment horizontal="justify" vertical="center" wrapText="1"/>
    </xf>
    <xf numFmtId="166" fontId="0" fillId="0" borderId="0" xfId="0" applyNumberFormat="1" applyAlignment="1">
      <alignment horizontal="right"/>
    </xf>
    <xf numFmtId="166" fontId="8" fillId="0" borderId="5" xfId="0" applyNumberFormat="1" applyFont="1" applyBorder="1" applyAlignment="1">
      <alignment horizontal="right" vertical="center" wrapText="1"/>
    </xf>
    <xf numFmtId="166" fontId="11" fillId="5" borderId="5" xfId="1" applyNumberFormat="1" applyFont="1" applyFill="1" applyBorder="1" applyAlignment="1">
      <alignment horizontal="right" vertical="center" wrapText="1"/>
    </xf>
    <xf numFmtId="166" fontId="11" fillId="0" borderId="5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Border="1" applyAlignment="1">
      <alignment horizontal="right" vertical="center" wrapText="1"/>
    </xf>
    <xf numFmtId="166" fontId="11" fillId="0" borderId="6" xfId="1" applyNumberFormat="1" applyFont="1" applyBorder="1" applyAlignment="1">
      <alignment horizontal="right" vertical="center" wrapText="1"/>
    </xf>
    <xf numFmtId="166" fontId="11" fillId="0" borderId="5" xfId="0" applyNumberFormat="1" applyFont="1" applyBorder="1" applyAlignment="1">
      <alignment horizontal="right" vertical="center" wrapText="1"/>
    </xf>
    <xf numFmtId="166" fontId="9" fillId="0" borderId="5" xfId="0" applyNumberFormat="1" applyFont="1" applyBorder="1" applyAlignment="1">
      <alignment horizontal="right" vertical="center" wrapText="1"/>
    </xf>
    <xf numFmtId="166" fontId="9" fillId="0" borderId="2" xfId="0" applyNumberFormat="1" applyFont="1" applyBorder="1" applyAlignment="1">
      <alignment horizontal="right" vertical="center" wrapText="1"/>
    </xf>
    <xf numFmtId="166" fontId="6" fillId="0" borderId="0" xfId="0" applyNumberFormat="1" applyFont="1" applyAlignment="1">
      <alignment horizontal="right"/>
    </xf>
    <xf numFmtId="166" fontId="0" fillId="0" borderId="0" xfId="0" applyNumberFormat="1" applyAlignment="1"/>
    <xf numFmtId="166" fontId="8" fillId="0" borderId="5" xfId="0" applyNumberFormat="1" applyFont="1" applyBorder="1" applyAlignment="1">
      <alignment vertical="center" wrapText="1"/>
    </xf>
    <xf numFmtId="166" fontId="9" fillId="0" borderId="5" xfId="1" applyNumberFormat="1" applyFont="1" applyBorder="1" applyAlignment="1">
      <alignment vertical="center" wrapText="1"/>
    </xf>
    <xf numFmtId="166" fontId="11" fillId="5" borderId="5" xfId="1" applyNumberFormat="1" applyFont="1" applyFill="1" applyBorder="1" applyAlignment="1">
      <alignment vertical="center" wrapText="1"/>
    </xf>
    <xf numFmtId="166" fontId="11" fillId="0" borderId="5" xfId="1" applyNumberFormat="1" applyFont="1" applyBorder="1" applyAlignment="1">
      <alignment vertical="center" wrapText="1"/>
    </xf>
    <xf numFmtId="166" fontId="11" fillId="0" borderId="2" xfId="1" applyNumberFormat="1" applyFont="1" applyBorder="1" applyAlignment="1">
      <alignment vertical="center" wrapText="1"/>
    </xf>
    <xf numFmtId="166" fontId="11" fillId="0" borderId="6" xfId="1" applyNumberFormat="1" applyFont="1" applyBorder="1" applyAlignment="1">
      <alignment vertical="center" wrapText="1"/>
    </xf>
    <xf numFmtId="166" fontId="11" fillId="0" borderId="5" xfId="0" applyNumberFormat="1" applyFont="1" applyBorder="1" applyAlignment="1">
      <alignment vertical="center" wrapText="1"/>
    </xf>
    <xf numFmtId="166" fontId="9" fillId="0" borderId="2" xfId="1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0" fontId="26" fillId="0" borderId="0" xfId="0" applyFont="1"/>
    <xf numFmtId="3" fontId="11" fillId="0" borderId="4" xfId="0" applyNumberFormat="1" applyFont="1" applyBorder="1" applyAlignment="1">
      <alignment vertical="center"/>
    </xf>
    <xf numFmtId="0" fontId="8" fillId="6" borderId="5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 wrapText="1"/>
    </xf>
    <xf numFmtId="3" fontId="7" fillId="0" borderId="4" xfId="1" applyNumberFormat="1" applyFont="1" applyBorder="1" applyAlignment="1">
      <alignment horizontal="right" vertical="center" wrapText="1"/>
    </xf>
    <xf numFmtId="3" fontId="11" fillId="5" borderId="5" xfId="1" applyNumberFormat="1" applyFont="1" applyFill="1" applyBorder="1" applyAlignment="1">
      <alignment horizontal="right" vertical="center" wrapText="1"/>
    </xf>
    <xf numFmtId="3" fontId="11" fillId="0" borderId="4" xfId="0" applyNumberFormat="1" applyFont="1" applyBorder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20" fillId="0" borderId="18" xfId="1" applyNumberFormat="1" applyFont="1" applyBorder="1" applyAlignment="1">
      <alignment vertical="center"/>
    </xf>
    <xf numFmtId="3" fontId="11" fillId="0" borderId="2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vertical="center"/>
    </xf>
    <xf numFmtId="3" fontId="19" fillId="0" borderId="4" xfId="1" applyNumberFormat="1" applyFont="1" applyBorder="1"/>
    <xf numFmtId="3" fontId="7" fillId="0" borderId="5" xfId="1" applyNumberFormat="1" applyFont="1" applyBorder="1" applyAlignment="1">
      <alignment vertical="center"/>
    </xf>
    <xf numFmtId="0" fontId="20" fillId="0" borderId="5" xfId="0" applyFont="1" applyBorder="1" applyAlignment="1">
      <alignment horizontal="right" vertical="center" wrapText="1"/>
    </xf>
    <xf numFmtId="0" fontId="29" fillId="0" borderId="0" xfId="0" applyFont="1"/>
    <xf numFmtId="0" fontId="20" fillId="0" borderId="0" xfId="0" applyFont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3" fontId="20" fillId="0" borderId="17" xfId="1" applyNumberFormat="1" applyFont="1" applyBorder="1" applyAlignment="1">
      <alignment vertical="center"/>
    </xf>
    <xf numFmtId="3" fontId="20" fillId="0" borderId="4" xfId="1" applyNumberFormat="1" applyFont="1" applyBorder="1" applyAlignment="1">
      <alignment vertical="center"/>
    </xf>
    <xf numFmtId="3" fontId="20" fillId="0" borderId="19" xfId="1" applyNumberFormat="1" applyFont="1" applyBorder="1" applyAlignment="1">
      <alignment vertical="center"/>
    </xf>
    <xf numFmtId="166" fontId="28" fillId="5" borderId="5" xfId="1" applyNumberFormat="1" applyFont="1" applyFill="1" applyBorder="1" applyAlignment="1">
      <alignment horizontal="right" vertical="center" wrapText="1"/>
    </xf>
    <xf numFmtId="166" fontId="7" fillId="5" borderId="5" xfId="1" applyNumberFormat="1" applyFont="1" applyFill="1" applyBorder="1" applyAlignment="1">
      <alignment horizontal="right" vertical="center" wrapText="1"/>
    </xf>
    <xf numFmtId="3" fontId="11" fillId="7" borderId="5" xfId="0" applyNumberFormat="1" applyFont="1" applyFill="1" applyBorder="1" applyAlignment="1">
      <alignment vertical="center"/>
    </xf>
    <xf numFmtId="3" fontId="11" fillId="5" borderId="5" xfId="0" applyNumberFormat="1" applyFont="1" applyFill="1" applyBorder="1" applyAlignment="1">
      <alignment vertical="center" wrapText="1"/>
    </xf>
    <xf numFmtId="3" fontId="20" fillId="0" borderId="10" xfId="0" applyNumberFormat="1" applyFont="1" applyBorder="1" applyAlignment="1">
      <alignment horizontal="right" vertical="center"/>
    </xf>
    <xf numFmtId="0" fontId="16" fillId="0" borderId="0" xfId="0" applyFont="1"/>
    <xf numFmtId="0" fontId="20" fillId="0" borderId="9" xfId="0" applyFont="1" applyBorder="1" applyAlignment="1">
      <alignment horizontal="left" vertical="center"/>
    </xf>
    <xf numFmtId="3" fontId="20" fillId="0" borderId="2" xfId="1" applyNumberFormat="1" applyFont="1" applyBorder="1" applyAlignment="1">
      <alignment horizontal="right" vertical="center"/>
    </xf>
    <xf numFmtId="3" fontId="20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3" fontId="11" fillId="0" borderId="4" xfId="1" applyNumberFormat="1" applyFont="1" applyBorder="1" applyAlignment="1">
      <alignment vertical="center"/>
    </xf>
    <xf numFmtId="3" fontId="11" fillId="0" borderId="5" xfId="1" applyNumberFormat="1" applyFont="1" applyBorder="1" applyAlignment="1">
      <alignment vertical="center"/>
    </xf>
    <xf numFmtId="3" fontId="11" fillId="0" borderId="4" xfId="1" applyNumberFormat="1" applyFont="1" applyFill="1" applyBorder="1" applyAlignment="1">
      <alignment vertical="center"/>
    </xf>
    <xf numFmtId="3" fontId="11" fillId="0" borderId="5" xfId="1" applyNumberFormat="1" applyFont="1" applyFill="1" applyBorder="1" applyAlignment="1">
      <alignment vertical="center"/>
    </xf>
    <xf numFmtId="0" fontId="11" fillId="0" borderId="3" xfId="0" applyFont="1" applyBorder="1" applyAlignment="1">
      <alignment horizontal="left" vertical="center" wrapText="1"/>
    </xf>
    <xf numFmtId="3" fontId="11" fillId="0" borderId="1" xfId="1" applyNumberFormat="1" applyFont="1" applyBorder="1" applyAlignment="1">
      <alignment vertical="center"/>
    </xf>
    <xf numFmtId="3" fontId="11" fillId="0" borderId="2" xfId="1" applyNumberFormat="1" applyFont="1" applyBorder="1" applyAlignment="1">
      <alignment vertical="center"/>
    </xf>
    <xf numFmtId="3" fontId="7" fillId="0" borderId="10" xfId="1" applyNumberFormat="1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6" borderId="12" xfId="0" applyFont="1" applyFill="1" applyBorder="1" applyAlignment="1">
      <alignment horizontal="center" vertical="center"/>
    </xf>
    <xf numFmtId="0" fontId="23" fillId="6" borderId="11" xfId="0" applyFont="1" applyFill="1" applyBorder="1" applyAlignment="1">
      <alignment horizontal="center" vertical="center"/>
    </xf>
    <xf numFmtId="0" fontId="23" fillId="6" borderId="6" xfId="0" applyFont="1" applyFill="1" applyBorder="1" applyAlignment="1">
      <alignment horizontal="center" vertical="center"/>
    </xf>
    <xf numFmtId="0" fontId="23" fillId="6" borderId="8" xfId="0" applyFont="1" applyFill="1" applyBorder="1" applyAlignment="1">
      <alignment horizontal="center" vertical="center" wrapText="1"/>
    </xf>
    <xf numFmtId="0" fontId="23" fillId="6" borderId="0" xfId="0" applyFont="1" applyFill="1" applyBorder="1" applyAlignment="1">
      <alignment horizontal="center" vertical="center" wrapText="1"/>
    </xf>
    <xf numFmtId="0" fontId="23" fillId="6" borderId="5" xfId="0" applyFont="1" applyFill="1" applyBorder="1" applyAlignment="1">
      <alignment horizontal="center" vertical="center" wrapText="1"/>
    </xf>
    <xf numFmtId="0" fontId="23" fillId="6" borderId="9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 wrapText="1"/>
    </xf>
    <xf numFmtId="0" fontId="23" fillId="6" borderId="2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vertical="top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8" fillId="0" borderId="12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27" fillId="5" borderId="8" xfId="0" applyFont="1" applyFill="1" applyBorder="1" applyAlignment="1">
      <alignment horizontal="justify" vertical="center" wrapText="1"/>
    </xf>
    <xf numFmtId="0" fontId="27" fillId="5" borderId="5" xfId="0" applyFont="1" applyFill="1" applyBorder="1" applyAlignment="1">
      <alignment horizontal="justify" vertical="center" wrapText="1"/>
    </xf>
    <xf numFmtId="0" fontId="7" fillId="5" borderId="8" xfId="0" applyFont="1" applyFill="1" applyBorder="1" applyAlignment="1">
      <alignment horizontal="justify" vertical="center" wrapText="1"/>
    </xf>
    <xf numFmtId="0" fontId="7" fillId="5" borderId="5" xfId="0" applyFont="1" applyFill="1" applyBorder="1" applyAlignment="1">
      <alignment horizontal="justify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vertical="center"/>
    </xf>
    <xf numFmtId="0" fontId="7" fillId="6" borderId="13" xfId="0" applyFont="1" applyFill="1" applyBorder="1" applyAlignment="1">
      <alignment vertical="center"/>
    </xf>
    <xf numFmtId="0" fontId="7" fillId="6" borderId="7" xfId="0" applyFont="1" applyFill="1" applyBorder="1" applyAlignment="1">
      <alignment vertical="center"/>
    </xf>
    <xf numFmtId="3" fontId="11" fillId="0" borderId="4" xfId="0" applyNumberFormat="1" applyFont="1" applyBorder="1" applyAlignment="1">
      <alignment vertical="center"/>
    </xf>
    <xf numFmtId="0" fontId="7" fillId="6" borderId="12" xfId="0" applyFont="1" applyFill="1" applyBorder="1" applyAlignment="1">
      <alignment vertical="center"/>
    </xf>
    <xf numFmtId="0" fontId="7" fillId="6" borderId="6" xfId="0" applyFont="1" applyFill="1" applyBorder="1" applyAlignment="1">
      <alignment vertical="center"/>
    </xf>
    <xf numFmtId="0" fontId="7" fillId="6" borderId="9" xfId="0" applyFont="1" applyFill="1" applyBorder="1" applyAlignment="1">
      <alignment vertical="center"/>
    </xf>
    <xf numFmtId="0" fontId="7" fillId="6" borderId="2" xfId="0" applyFont="1" applyFill="1" applyBorder="1" applyAlignment="1">
      <alignment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23" fillId="6" borderId="8" xfId="0" applyFont="1" applyFill="1" applyBorder="1" applyAlignment="1">
      <alignment horizontal="center" vertical="center"/>
    </xf>
    <xf numFmtId="0" fontId="23" fillId="6" borderId="0" xfId="0" applyFont="1" applyFill="1" applyBorder="1" applyAlignment="1">
      <alignment horizontal="center" vertical="center"/>
    </xf>
    <xf numFmtId="0" fontId="23" fillId="6" borderId="5" xfId="0" applyFont="1" applyFill="1" applyBorder="1" applyAlignment="1">
      <alignment horizontal="center" vertical="center"/>
    </xf>
    <xf numFmtId="0" fontId="23" fillId="6" borderId="9" xfId="0" applyFont="1" applyFill="1" applyBorder="1" applyAlignment="1">
      <alignment horizontal="center" vertical="center"/>
    </xf>
    <xf numFmtId="0" fontId="23" fillId="6" borderId="3" xfId="0" applyFont="1" applyFill="1" applyBorder="1" applyAlignment="1">
      <alignment horizontal="center" vertical="center"/>
    </xf>
    <xf numFmtId="0" fontId="23" fillId="6" borderId="2" xfId="0" applyFont="1" applyFill="1" applyBorder="1" applyAlignment="1">
      <alignment horizontal="center" vertical="center"/>
    </xf>
    <xf numFmtId="0" fontId="21" fillId="6" borderId="12" xfId="0" applyFont="1" applyFill="1" applyBorder="1" applyAlignment="1">
      <alignment horizontal="center" vertical="center"/>
    </xf>
    <xf numFmtId="0" fontId="21" fillId="6" borderId="11" xfId="0" applyFont="1" applyFill="1" applyBorder="1" applyAlignment="1">
      <alignment horizontal="center" vertical="center"/>
    </xf>
    <xf numFmtId="0" fontId="21" fillId="6" borderId="6" xfId="0" applyFont="1" applyFill="1" applyBorder="1" applyAlignment="1">
      <alignment horizontal="center" vertical="center"/>
    </xf>
    <xf numFmtId="0" fontId="21" fillId="6" borderId="13" xfId="0" applyFont="1" applyFill="1" applyBorder="1" applyAlignment="1">
      <alignment horizontal="center" vertical="center"/>
    </xf>
    <xf numFmtId="0" fontId="21" fillId="6" borderId="14" xfId="0" applyFont="1" applyFill="1" applyBorder="1" applyAlignment="1">
      <alignment horizontal="center" vertical="center"/>
    </xf>
    <xf numFmtId="0" fontId="21" fillId="6" borderId="7" xfId="0" applyFont="1" applyFill="1" applyBorder="1" applyAlignment="1">
      <alignment horizontal="center" vertical="center"/>
    </xf>
    <xf numFmtId="0" fontId="21" fillId="6" borderId="10" xfId="0" applyFont="1" applyFill="1" applyBorder="1" applyAlignment="1">
      <alignment horizontal="center" vertical="center"/>
    </xf>
    <xf numFmtId="0" fontId="21" fillId="6" borderId="4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/>
    </xf>
    <xf numFmtId="0" fontId="21" fillId="6" borderId="8" xfId="0" applyFont="1" applyFill="1" applyBorder="1" applyAlignment="1">
      <alignment horizontal="center" vertical="center"/>
    </xf>
    <xf numFmtId="0" fontId="21" fillId="6" borderId="0" xfId="0" applyFont="1" applyFill="1" applyBorder="1" applyAlignment="1">
      <alignment horizontal="center" vertical="center"/>
    </xf>
    <xf numFmtId="0" fontId="21" fillId="6" borderId="5" xfId="0" applyFont="1" applyFill="1" applyBorder="1" applyAlignment="1">
      <alignment horizontal="center" vertical="center"/>
    </xf>
    <xf numFmtId="0" fontId="21" fillId="6" borderId="9" xfId="0" applyFont="1" applyFill="1" applyBorder="1" applyAlignment="1">
      <alignment horizontal="center" vertical="center"/>
    </xf>
    <xf numFmtId="0" fontId="21" fillId="6" borderId="3" xfId="0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horizontal="center" vertical="center"/>
    </xf>
    <xf numFmtId="0" fontId="21" fillId="6" borderId="10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20" fillId="0" borderId="12" xfId="0" applyFont="1" applyBorder="1" applyAlignment="1">
      <alignment horizontal="justify" vertical="center"/>
    </xf>
    <xf numFmtId="0" fontId="20" fillId="0" borderId="11" xfId="0" applyFont="1" applyBorder="1" applyAlignment="1">
      <alignment horizontal="justify" vertical="center"/>
    </xf>
    <xf numFmtId="0" fontId="20" fillId="0" borderId="6" xfId="0" applyFont="1" applyBorder="1" applyAlignment="1">
      <alignment horizontal="justify" vertical="center"/>
    </xf>
    <xf numFmtId="0" fontId="21" fillId="0" borderId="8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20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30" fillId="0" borderId="0" xfId="0" applyFont="1" applyAlignment="1">
      <alignment horizontal="left" vertical="top" wrapText="1"/>
    </xf>
    <xf numFmtId="0" fontId="23" fillId="6" borderId="20" xfId="0" applyFont="1" applyFill="1" applyBorder="1" applyAlignment="1">
      <alignment horizontal="center" vertical="center"/>
    </xf>
    <xf numFmtId="0" fontId="23" fillId="6" borderId="16" xfId="0" applyFont="1" applyFill="1" applyBorder="1" applyAlignment="1">
      <alignment horizontal="center" vertical="center"/>
    </xf>
    <xf numFmtId="0" fontId="23" fillId="6" borderId="2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12" fillId="6" borderId="13" xfId="0" applyFont="1" applyFill="1" applyBorder="1" applyAlignment="1">
      <alignment horizontal="center" vertical="center"/>
    </xf>
    <xf numFmtId="0" fontId="12" fillId="6" borderId="14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23" fillId="6" borderId="12" xfId="0" applyFont="1" applyFill="1" applyBorder="1" applyAlignment="1">
      <alignment horizontal="center" vertical="center" wrapText="1"/>
    </xf>
    <xf numFmtId="0" fontId="23" fillId="6" borderId="11" xfId="0" applyFont="1" applyFill="1" applyBorder="1" applyAlignment="1">
      <alignment horizontal="center" vertical="center" wrapText="1"/>
    </xf>
    <xf numFmtId="0" fontId="23" fillId="6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7" fillId="6" borderId="13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7" fillId="6" borderId="12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justify" vertical="center" wrapText="1"/>
    </xf>
    <xf numFmtId="0" fontId="7" fillId="0" borderId="21" xfId="0" applyFont="1" applyBorder="1" applyAlignment="1">
      <alignment horizontal="justify" vertical="center" wrapText="1"/>
    </xf>
    <xf numFmtId="0" fontId="7" fillId="0" borderId="16" xfId="0" applyFont="1" applyBorder="1" applyAlignment="1">
      <alignment horizontal="left" vertical="center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tabSelected="1" view="pageBreakPreview" topLeftCell="A73" zoomScale="110" zoomScaleNormal="100" zoomScaleSheetLayoutView="110" workbookViewId="0">
      <selection activeCell="F15" sqref="F15"/>
    </sheetView>
  </sheetViews>
  <sheetFormatPr baseColWidth="10" defaultColWidth="9.140625" defaultRowHeight="15" x14ac:dyDescent="0.25"/>
  <cols>
    <col min="1" max="1" width="41.42578125" customWidth="1"/>
    <col min="2" max="3" width="11.42578125" style="137" customWidth="1"/>
    <col min="4" max="4" width="2.28515625" customWidth="1"/>
    <col min="5" max="5" width="57.5703125" customWidth="1"/>
    <col min="6" max="7" width="11.42578125" style="148" customWidth="1"/>
    <col min="8" max="256" width="11.42578125" customWidth="1"/>
  </cols>
  <sheetData>
    <row r="1" spans="1:7" x14ac:dyDescent="0.25">
      <c r="A1" s="209" t="s">
        <v>0</v>
      </c>
      <c r="B1" s="209"/>
      <c r="C1" s="209"/>
      <c r="D1" s="209"/>
      <c r="E1" s="209"/>
      <c r="F1" s="209"/>
      <c r="G1" s="209"/>
    </row>
    <row r="2" spans="1:7" ht="15.75" thickBot="1" x14ac:dyDescent="0.3"/>
    <row r="3" spans="1:7" x14ac:dyDescent="0.25">
      <c r="A3" s="212" t="s">
        <v>454</v>
      </c>
      <c r="B3" s="213"/>
      <c r="C3" s="213"/>
      <c r="D3" s="213"/>
      <c r="E3" s="213"/>
      <c r="F3" s="213"/>
      <c r="G3" s="214"/>
    </row>
    <row r="4" spans="1:7" x14ac:dyDescent="0.25">
      <c r="A4" s="215" t="s">
        <v>1</v>
      </c>
      <c r="B4" s="216"/>
      <c r="C4" s="216"/>
      <c r="D4" s="216"/>
      <c r="E4" s="216"/>
      <c r="F4" s="216"/>
      <c r="G4" s="217"/>
    </row>
    <row r="5" spans="1:7" x14ac:dyDescent="0.25">
      <c r="A5" s="215" t="s">
        <v>459</v>
      </c>
      <c r="B5" s="216"/>
      <c r="C5" s="216"/>
      <c r="D5" s="216"/>
      <c r="E5" s="216"/>
      <c r="F5" s="216"/>
      <c r="G5" s="217"/>
    </row>
    <row r="6" spans="1:7" ht="15.75" thickBot="1" x14ac:dyDescent="0.3">
      <c r="A6" s="218" t="s">
        <v>2</v>
      </c>
      <c r="B6" s="219"/>
      <c r="C6" s="219"/>
      <c r="D6" s="219"/>
      <c r="E6" s="219"/>
      <c r="F6" s="219"/>
      <c r="G6" s="220"/>
    </row>
    <row r="7" spans="1:7" s="160" customFormat="1" ht="17.25" thickBot="1" x14ac:dyDescent="0.3">
      <c r="A7" s="157" t="s">
        <v>3</v>
      </c>
      <c r="B7" s="158" t="s">
        <v>460</v>
      </c>
      <c r="C7" s="158" t="s">
        <v>461</v>
      </c>
      <c r="D7" s="159"/>
      <c r="E7" s="158" t="s">
        <v>3</v>
      </c>
      <c r="F7" s="158" t="s">
        <v>460</v>
      </c>
      <c r="G7" s="158" t="s">
        <v>461</v>
      </c>
    </row>
    <row r="8" spans="1:7" ht="12" customHeight="1" x14ac:dyDescent="0.25">
      <c r="A8" s="2" t="s">
        <v>4</v>
      </c>
      <c r="B8" s="138"/>
      <c r="C8" s="138"/>
      <c r="D8" s="3"/>
      <c r="E8" s="15" t="s">
        <v>5</v>
      </c>
      <c r="F8" s="149"/>
      <c r="G8" s="149"/>
    </row>
    <row r="9" spans="1:7" ht="12" customHeight="1" x14ac:dyDescent="0.25">
      <c r="A9" s="135" t="s">
        <v>6</v>
      </c>
      <c r="B9" s="76"/>
      <c r="C9" s="76"/>
      <c r="D9" s="92"/>
      <c r="E9" s="131" t="s">
        <v>7</v>
      </c>
      <c r="F9" s="150"/>
      <c r="G9" s="150"/>
    </row>
    <row r="10" spans="1:7" ht="12" customHeight="1" x14ac:dyDescent="0.25">
      <c r="A10" s="132" t="s">
        <v>8</v>
      </c>
      <c r="B10" s="139">
        <f>B11+B12+B13+B14+B15+B16+B17</f>
        <v>8532027</v>
      </c>
      <c r="C10" s="139">
        <f>C11+C12+C13+C14+C15+C16+C17</f>
        <v>8120936</v>
      </c>
      <c r="D10" s="92"/>
      <c r="E10" s="136" t="s">
        <v>9</v>
      </c>
      <c r="F10" s="151">
        <f>F11+F12+F13+F14+F15+F16+F17+F18+F19</f>
        <v>74663</v>
      </c>
      <c r="G10" s="151">
        <f>G11+G12+G13+G14+G15+G16+G17+G18+G19</f>
        <v>7796</v>
      </c>
    </row>
    <row r="11" spans="1:7" ht="12" customHeight="1" x14ac:dyDescent="0.25">
      <c r="A11" s="34" t="s">
        <v>10</v>
      </c>
      <c r="B11" s="140">
        <v>0</v>
      </c>
      <c r="C11" s="76">
        <v>0</v>
      </c>
      <c r="D11" s="92"/>
      <c r="E11" s="120" t="s">
        <v>11</v>
      </c>
      <c r="F11" s="152">
        <v>0</v>
      </c>
      <c r="G11" s="152">
        <v>0</v>
      </c>
    </row>
    <row r="12" spans="1:7" ht="12" customHeight="1" x14ac:dyDescent="0.25">
      <c r="A12" s="34" t="s">
        <v>12</v>
      </c>
      <c r="B12" s="140">
        <v>1064027</v>
      </c>
      <c r="C12" s="76">
        <v>652936</v>
      </c>
      <c r="D12" s="92"/>
      <c r="E12" s="120" t="s">
        <v>13</v>
      </c>
      <c r="F12" s="152">
        <v>0</v>
      </c>
      <c r="G12" s="152">
        <v>0</v>
      </c>
    </row>
    <row r="13" spans="1:7" ht="12" customHeight="1" x14ac:dyDescent="0.25">
      <c r="A13" s="34" t="s">
        <v>14</v>
      </c>
      <c r="B13" s="140">
        <v>0</v>
      </c>
      <c r="C13" s="76">
        <v>0</v>
      </c>
      <c r="D13" s="92"/>
      <c r="E13" s="120" t="s">
        <v>15</v>
      </c>
      <c r="F13" s="152">
        <v>0</v>
      </c>
      <c r="G13" s="152">
        <v>0</v>
      </c>
    </row>
    <row r="14" spans="1:7" ht="12" customHeight="1" x14ac:dyDescent="0.25">
      <c r="A14" s="34" t="s">
        <v>16</v>
      </c>
      <c r="B14" s="140">
        <v>7468000</v>
      </c>
      <c r="C14" s="76">
        <v>7468000</v>
      </c>
      <c r="D14" s="92"/>
      <c r="E14" s="120" t="s">
        <v>17</v>
      </c>
      <c r="F14" s="152">
        <v>0</v>
      </c>
      <c r="G14" s="152">
        <v>0</v>
      </c>
    </row>
    <row r="15" spans="1:7" ht="12" customHeight="1" x14ac:dyDescent="0.25">
      <c r="A15" s="34" t="s">
        <v>18</v>
      </c>
      <c r="B15" s="140">
        <v>0</v>
      </c>
      <c r="C15" s="76">
        <v>0</v>
      </c>
      <c r="D15" s="92"/>
      <c r="E15" s="120" t="s">
        <v>19</v>
      </c>
      <c r="F15" s="152">
        <v>0</v>
      </c>
      <c r="G15" s="152">
        <v>0</v>
      </c>
    </row>
    <row r="16" spans="1:7" ht="12" customHeight="1" x14ac:dyDescent="0.25">
      <c r="A16" s="34" t="s">
        <v>20</v>
      </c>
      <c r="B16" s="140">
        <v>0</v>
      </c>
      <c r="C16" s="76">
        <v>0</v>
      </c>
      <c r="D16" s="92"/>
      <c r="E16" s="120" t="s">
        <v>21</v>
      </c>
      <c r="F16" s="152">
        <v>0</v>
      </c>
      <c r="G16" s="152">
        <v>0</v>
      </c>
    </row>
    <row r="17" spans="1:8" ht="12" customHeight="1" x14ac:dyDescent="0.25">
      <c r="A17" s="34" t="s">
        <v>22</v>
      </c>
      <c r="B17" s="140">
        <v>0</v>
      </c>
      <c r="C17" s="76">
        <v>0</v>
      </c>
      <c r="D17" s="92"/>
      <c r="E17" s="120" t="s">
        <v>23</v>
      </c>
      <c r="F17" s="152">
        <v>74663</v>
      </c>
      <c r="G17" s="152">
        <v>7796</v>
      </c>
    </row>
    <row r="18" spans="1:8" ht="12" customHeight="1" x14ac:dyDescent="0.25">
      <c r="A18" s="133" t="s">
        <v>24</v>
      </c>
      <c r="B18" s="139">
        <f>B19+B20+B21+B22+B23+B24+B25</f>
        <v>46627</v>
      </c>
      <c r="C18" s="139">
        <f>C19+C20+C21+C22+C23+C24+C25</f>
        <v>0</v>
      </c>
      <c r="D18" s="92"/>
      <c r="E18" s="120" t="s">
        <v>25</v>
      </c>
      <c r="F18" s="152">
        <v>0</v>
      </c>
      <c r="G18" s="152">
        <v>0</v>
      </c>
    </row>
    <row r="19" spans="1:8" ht="12" customHeight="1" x14ac:dyDescent="0.25">
      <c r="A19" s="34" t="s">
        <v>26</v>
      </c>
      <c r="B19" s="140">
        <v>0</v>
      </c>
      <c r="C19" s="76">
        <v>0</v>
      </c>
      <c r="D19" s="92"/>
      <c r="E19" s="120" t="s">
        <v>27</v>
      </c>
      <c r="F19" s="152">
        <v>0</v>
      </c>
      <c r="G19" s="152">
        <v>0</v>
      </c>
      <c r="H19" s="116"/>
    </row>
    <row r="20" spans="1:8" ht="12" customHeight="1" x14ac:dyDescent="0.25">
      <c r="A20" s="34" t="s">
        <v>28</v>
      </c>
      <c r="B20" s="140">
        <v>0</v>
      </c>
      <c r="C20" s="76">
        <v>0</v>
      </c>
      <c r="D20" s="92"/>
      <c r="E20" s="136" t="s">
        <v>29</v>
      </c>
      <c r="F20" s="151">
        <f>F21+F22+F23</f>
        <v>0</v>
      </c>
      <c r="G20" s="151">
        <f>G21+G22+G23</f>
        <v>0</v>
      </c>
    </row>
    <row r="21" spans="1:8" ht="12" customHeight="1" x14ac:dyDescent="0.25">
      <c r="A21" s="34" t="s">
        <v>30</v>
      </c>
      <c r="B21" s="140">
        <v>0</v>
      </c>
      <c r="C21" s="76">
        <v>0</v>
      </c>
      <c r="D21" s="92"/>
      <c r="E21" s="124" t="s">
        <v>31</v>
      </c>
      <c r="F21" s="152">
        <v>0</v>
      </c>
      <c r="G21" s="152">
        <v>0</v>
      </c>
    </row>
    <row r="22" spans="1:8" ht="12" customHeight="1" x14ac:dyDescent="0.25">
      <c r="A22" s="34" t="s">
        <v>32</v>
      </c>
      <c r="B22" s="140">
        <v>46627</v>
      </c>
      <c r="C22" s="76">
        <v>0</v>
      </c>
      <c r="D22" s="92"/>
      <c r="E22" s="124" t="s">
        <v>33</v>
      </c>
      <c r="F22" s="152">
        <v>0</v>
      </c>
      <c r="G22" s="152">
        <v>0</v>
      </c>
    </row>
    <row r="23" spans="1:8" ht="12" customHeight="1" x14ac:dyDescent="0.25">
      <c r="A23" s="34" t="s">
        <v>34</v>
      </c>
      <c r="B23" s="140">
        <v>0</v>
      </c>
      <c r="C23" s="76">
        <v>0</v>
      </c>
      <c r="D23" s="92"/>
      <c r="E23" s="124" t="s">
        <v>35</v>
      </c>
      <c r="F23" s="152">
        <v>0</v>
      </c>
      <c r="G23" s="152">
        <v>0</v>
      </c>
    </row>
    <row r="24" spans="1:8" ht="12" customHeight="1" x14ac:dyDescent="0.25">
      <c r="A24" s="34" t="s">
        <v>36</v>
      </c>
      <c r="B24" s="140">
        <v>0</v>
      </c>
      <c r="C24" s="76">
        <v>0</v>
      </c>
      <c r="D24" s="92"/>
      <c r="E24" s="136" t="s">
        <v>37</v>
      </c>
      <c r="F24" s="151">
        <f>F25+F26</f>
        <v>0</v>
      </c>
      <c r="G24" s="151">
        <f>G25+G26</f>
        <v>0</v>
      </c>
    </row>
    <row r="25" spans="1:8" ht="12" customHeight="1" x14ac:dyDescent="0.25">
      <c r="A25" s="34" t="s">
        <v>38</v>
      </c>
      <c r="B25" s="140">
        <v>0</v>
      </c>
      <c r="C25" s="76">
        <v>0</v>
      </c>
      <c r="D25" s="92"/>
      <c r="E25" s="124" t="s">
        <v>39</v>
      </c>
      <c r="F25" s="152">
        <v>0</v>
      </c>
      <c r="G25" s="152">
        <v>0</v>
      </c>
    </row>
    <row r="26" spans="1:8" ht="12" customHeight="1" x14ac:dyDescent="0.25">
      <c r="A26" s="132" t="s">
        <v>40</v>
      </c>
      <c r="B26" s="139">
        <f>B27+B28+B29+B30+B31</f>
        <v>0</v>
      </c>
      <c r="C26" s="139">
        <f>C27+C28+C29+C30+C31</f>
        <v>0</v>
      </c>
      <c r="D26" s="92"/>
      <c r="E26" s="124" t="s">
        <v>41</v>
      </c>
      <c r="F26" s="152">
        <v>0</v>
      </c>
      <c r="G26" s="152">
        <v>0</v>
      </c>
    </row>
    <row r="27" spans="1:8" ht="15" customHeight="1" x14ac:dyDescent="0.25">
      <c r="A27" s="34" t="s">
        <v>42</v>
      </c>
      <c r="B27" s="140"/>
      <c r="C27" s="76">
        <v>0</v>
      </c>
      <c r="D27" s="92"/>
      <c r="E27" s="136" t="s">
        <v>43</v>
      </c>
      <c r="F27" s="151">
        <v>0</v>
      </c>
      <c r="G27" s="151">
        <v>0</v>
      </c>
    </row>
    <row r="28" spans="1:8" ht="15" customHeight="1" x14ac:dyDescent="0.25">
      <c r="A28" s="34" t="s">
        <v>44</v>
      </c>
      <c r="B28" s="140">
        <v>0</v>
      </c>
      <c r="C28" s="76">
        <v>0</v>
      </c>
      <c r="D28" s="92"/>
      <c r="E28" s="136" t="s">
        <v>45</v>
      </c>
      <c r="F28" s="151">
        <f>F29+F30+F31</f>
        <v>0</v>
      </c>
      <c r="G28" s="151">
        <f>G29+G30+G31</f>
        <v>0</v>
      </c>
    </row>
    <row r="29" spans="1:8" ht="12" customHeight="1" x14ac:dyDescent="0.25">
      <c r="A29" s="34" t="s">
        <v>46</v>
      </c>
      <c r="B29" s="140">
        <v>0</v>
      </c>
      <c r="C29" s="76">
        <v>0</v>
      </c>
      <c r="D29" s="92"/>
      <c r="E29" s="124" t="s">
        <v>47</v>
      </c>
      <c r="F29" s="152">
        <v>0</v>
      </c>
      <c r="G29" s="152">
        <v>0</v>
      </c>
    </row>
    <row r="30" spans="1:8" ht="12" customHeight="1" x14ac:dyDescent="0.25">
      <c r="A30" s="34" t="s">
        <v>48</v>
      </c>
      <c r="B30" s="140">
        <v>0</v>
      </c>
      <c r="C30" s="76">
        <v>0</v>
      </c>
      <c r="D30" s="92"/>
      <c r="E30" s="124" t="s">
        <v>49</v>
      </c>
      <c r="F30" s="152">
        <v>0</v>
      </c>
      <c r="G30" s="152">
        <v>0</v>
      </c>
    </row>
    <row r="31" spans="1:8" ht="12" customHeight="1" x14ac:dyDescent="0.25">
      <c r="A31" s="34" t="s">
        <v>50</v>
      </c>
      <c r="B31" s="140">
        <v>0</v>
      </c>
      <c r="C31" s="76">
        <v>0</v>
      </c>
      <c r="D31" s="92"/>
      <c r="E31" s="124" t="s">
        <v>51</v>
      </c>
      <c r="F31" s="152">
        <v>0</v>
      </c>
      <c r="G31" s="152">
        <v>0</v>
      </c>
    </row>
    <row r="32" spans="1:8" ht="12" customHeight="1" x14ac:dyDescent="0.25">
      <c r="A32" s="132" t="s">
        <v>52</v>
      </c>
      <c r="B32" s="139">
        <f>B33+B34+B35+B36+B37</f>
        <v>0</v>
      </c>
      <c r="C32" s="139">
        <v>0</v>
      </c>
      <c r="D32" s="92"/>
      <c r="E32" s="136" t="s">
        <v>53</v>
      </c>
      <c r="F32" s="151">
        <f>F33+F34+F35+F36+F37+F38</f>
        <v>0</v>
      </c>
      <c r="G32" s="151">
        <f>G33+G34+G35+G36+G37+G38</f>
        <v>0</v>
      </c>
    </row>
    <row r="33" spans="1:7" ht="12" customHeight="1" x14ac:dyDescent="0.25">
      <c r="A33" s="34" t="s">
        <v>54</v>
      </c>
      <c r="B33" s="140">
        <v>0</v>
      </c>
      <c r="C33" s="76">
        <v>0</v>
      </c>
      <c r="D33" s="92"/>
      <c r="E33" s="124" t="s">
        <v>55</v>
      </c>
      <c r="F33" s="152">
        <v>0</v>
      </c>
      <c r="G33" s="152">
        <v>0</v>
      </c>
    </row>
    <row r="34" spans="1:7" ht="12" customHeight="1" x14ac:dyDescent="0.25">
      <c r="A34" s="34" t="s">
        <v>56</v>
      </c>
      <c r="B34" s="140">
        <v>0</v>
      </c>
      <c r="C34" s="76">
        <v>0</v>
      </c>
      <c r="D34" s="92"/>
      <c r="E34" s="124" t="s">
        <v>57</v>
      </c>
      <c r="F34" s="152">
        <v>0</v>
      </c>
      <c r="G34" s="152">
        <v>0</v>
      </c>
    </row>
    <row r="35" spans="1:7" ht="12" customHeight="1" x14ac:dyDescent="0.25">
      <c r="A35" s="34" t="s">
        <v>58</v>
      </c>
      <c r="B35" s="140">
        <v>0</v>
      </c>
      <c r="C35" s="76">
        <v>0</v>
      </c>
      <c r="D35" s="92"/>
      <c r="E35" s="124" t="s">
        <v>59</v>
      </c>
      <c r="F35" s="152">
        <v>0</v>
      </c>
      <c r="G35" s="152">
        <v>0</v>
      </c>
    </row>
    <row r="36" spans="1:7" ht="12" customHeight="1" x14ac:dyDescent="0.25">
      <c r="A36" s="34" t="s">
        <v>60</v>
      </c>
      <c r="B36" s="140">
        <v>0</v>
      </c>
      <c r="C36" s="76">
        <v>0</v>
      </c>
      <c r="D36" s="92"/>
      <c r="E36" s="124" t="s">
        <v>61</v>
      </c>
      <c r="F36" s="152">
        <v>0</v>
      </c>
      <c r="G36" s="152">
        <v>0</v>
      </c>
    </row>
    <row r="37" spans="1:7" ht="12" customHeight="1" x14ac:dyDescent="0.25">
      <c r="A37" s="34" t="s">
        <v>62</v>
      </c>
      <c r="B37" s="140">
        <v>0</v>
      </c>
      <c r="C37" s="76">
        <v>0</v>
      </c>
      <c r="D37" s="92"/>
      <c r="E37" s="124" t="s">
        <v>63</v>
      </c>
      <c r="F37" s="152">
        <v>0</v>
      </c>
      <c r="G37" s="152">
        <v>0</v>
      </c>
    </row>
    <row r="38" spans="1:7" ht="12" customHeight="1" x14ac:dyDescent="0.25">
      <c r="A38" s="132" t="s">
        <v>64</v>
      </c>
      <c r="B38" s="139">
        <v>0</v>
      </c>
      <c r="C38" s="139">
        <v>0</v>
      </c>
      <c r="D38" s="92"/>
      <c r="E38" s="130" t="s">
        <v>65</v>
      </c>
      <c r="F38" s="152">
        <v>0</v>
      </c>
      <c r="G38" s="152">
        <v>0</v>
      </c>
    </row>
    <row r="39" spans="1:7" ht="12" customHeight="1" x14ac:dyDescent="0.25">
      <c r="A39" s="132" t="s">
        <v>66</v>
      </c>
      <c r="B39" s="139">
        <f>B40+B41</f>
        <v>0</v>
      </c>
      <c r="C39" s="139">
        <f>C40+C41</f>
        <v>0</v>
      </c>
      <c r="D39" s="92"/>
      <c r="E39" s="136" t="s">
        <v>67</v>
      </c>
      <c r="F39" s="151">
        <f>F40+F41+F42</f>
        <v>0</v>
      </c>
      <c r="G39" s="151">
        <f>G40+G41+G42</f>
        <v>0</v>
      </c>
    </row>
    <row r="40" spans="1:7" ht="15" customHeight="1" x14ac:dyDescent="0.25">
      <c r="A40" s="34" t="s">
        <v>68</v>
      </c>
      <c r="B40" s="140">
        <v>0</v>
      </c>
      <c r="C40" s="76">
        <v>0</v>
      </c>
      <c r="D40" s="92"/>
      <c r="E40" s="124" t="s">
        <v>69</v>
      </c>
      <c r="F40" s="152">
        <v>0</v>
      </c>
      <c r="G40" s="152">
        <v>0</v>
      </c>
    </row>
    <row r="41" spans="1:7" ht="12" customHeight="1" x14ac:dyDescent="0.25">
      <c r="A41" s="34" t="s">
        <v>70</v>
      </c>
      <c r="B41" s="140">
        <v>0</v>
      </c>
      <c r="C41" s="76">
        <v>0</v>
      </c>
      <c r="D41" s="92"/>
      <c r="E41" s="124" t="s">
        <v>71</v>
      </c>
      <c r="F41" s="152">
        <v>0</v>
      </c>
      <c r="G41" s="152">
        <v>0</v>
      </c>
    </row>
    <row r="42" spans="1:7" ht="12" customHeight="1" x14ac:dyDescent="0.25">
      <c r="A42" s="132" t="s">
        <v>72</v>
      </c>
      <c r="B42" s="139">
        <f>B43+B44+B45+B46</f>
        <v>0</v>
      </c>
      <c r="C42" s="139">
        <f>C43+C44+C45+C46</f>
        <v>0</v>
      </c>
      <c r="D42" s="92"/>
      <c r="E42" s="124" t="s">
        <v>73</v>
      </c>
      <c r="F42" s="152">
        <v>0</v>
      </c>
      <c r="G42" s="152">
        <v>0</v>
      </c>
    </row>
    <row r="43" spans="1:7" ht="12" customHeight="1" x14ac:dyDescent="0.25">
      <c r="A43" s="34" t="s">
        <v>74</v>
      </c>
      <c r="B43" s="140">
        <v>0</v>
      </c>
      <c r="C43" s="76">
        <v>0</v>
      </c>
      <c r="D43" s="92"/>
      <c r="E43" s="136" t="s">
        <v>75</v>
      </c>
      <c r="F43" s="151">
        <f>F44+F45+F46</f>
        <v>0</v>
      </c>
      <c r="G43" s="151">
        <f>G44+G45+G46</f>
        <v>0</v>
      </c>
    </row>
    <row r="44" spans="1:7" ht="12" customHeight="1" x14ac:dyDescent="0.25">
      <c r="A44" s="34" t="s">
        <v>76</v>
      </c>
      <c r="B44" s="140">
        <v>0</v>
      </c>
      <c r="C44" s="76">
        <v>0</v>
      </c>
      <c r="D44" s="92"/>
      <c r="E44" s="124" t="s">
        <v>77</v>
      </c>
      <c r="F44" s="152">
        <v>0</v>
      </c>
      <c r="G44" s="152">
        <v>0</v>
      </c>
    </row>
    <row r="45" spans="1:7" ht="12" customHeight="1" x14ac:dyDescent="0.25">
      <c r="A45" s="34" t="s">
        <v>78</v>
      </c>
      <c r="B45" s="140">
        <v>0</v>
      </c>
      <c r="C45" s="76">
        <v>0</v>
      </c>
      <c r="D45" s="92"/>
      <c r="E45" s="124" t="s">
        <v>79</v>
      </c>
      <c r="F45" s="152">
        <v>0</v>
      </c>
      <c r="G45" s="152">
        <v>0</v>
      </c>
    </row>
    <row r="46" spans="1:7" ht="12" customHeight="1" x14ac:dyDescent="0.25">
      <c r="A46" s="34" t="s">
        <v>80</v>
      </c>
      <c r="B46" s="140">
        <v>0</v>
      </c>
      <c r="C46" s="76">
        <v>0</v>
      </c>
      <c r="D46" s="92"/>
      <c r="E46" s="124" t="s">
        <v>81</v>
      </c>
      <c r="F46" s="152">
        <v>0</v>
      </c>
      <c r="G46" s="152">
        <v>0</v>
      </c>
    </row>
    <row r="47" spans="1:7" ht="12" customHeight="1" x14ac:dyDescent="0.25">
      <c r="A47" s="34"/>
      <c r="B47" s="140"/>
      <c r="C47" s="76"/>
      <c r="D47" s="92"/>
      <c r="E47" s="124"/>
      <c r="F47" s="152"/>
      <c r="G47" s="152"/>
    </row>
    <row r="48" spans="1:7" ht="12" customHeight="1" x14ac:dyDescent="0.25">
      <c r="A48" s="134" t="s">
        <v>82</v>
      </c>
      <c r="B48" s="139">
        <f>B10+B18+B26+B32+B38+B39+B42</f>
        <v>8578654</v>
      </c>
      <c r="C48" s="139">
        <f>C10+C18+C26+C32+C38+C39+C42</f>
        <v>8120936</v>
      </c>
      <c r="D48" s="92"/>
      <c r="E48" s="122" t="s">
        <v>83</v>
      </c>
      <c r="F48" s="152">
        <f>F10+F20+F24+F27+F28+F32+F39+F43</f>
        <v>74663</v>
      </c>
      <c r="G48" s="152">
        <f>G10+G20+G24+G27+G28+G32+G39+G43</f>
        <v>7796</v>
      </c>
    </row>
    <row r="49" spans="1:7" ht="9.75" customHeight="1" thickBot="1" x14ac:dyDescent="0.3">
      <c r="A49" s="93"/>
      <c r="B49" s="141"/>
      <c r="C49" s="142"/>
      <c r="D49" s="94"/>
      <c r="E49" s="125"/>
      <c r="F49" s="153"/>
      <c r="G49" s="153"/>
    </row>
    <row r="50" spans="1:7" ht="12" customHeight="1" x14ac:dyDescent="0.25">
      <c r="A50" s="95" t="s">
        <v>84</v>
      </c>
      <c r="B50" s="143"/>
      <c r="C50" s="143"/>
      <c r="D50" s="96"/>
      <c r="E50" s="97" t="s">
        <v>85</v>
      </c>
      <c r="F50" s="154"/>
      <c r="G50" s="154"/>
    </row>
    <row r="51" spans="1:7" ht="12" customHeight="1" x14ac:dyDescent="0.25">
      <c r="A51" s="34" t="s">
        <v>86</v>
      </c>
      <c r="B51" s="76">
        <v>0</v>
      </c>
      <c r="C51" s="76">
        <v>0</v>
      </c>
      <c r="D51" s="92"/>
      <c r="E51" s="124" t="s">
        <v>87</v>
      </c>
      <c r="F51" s="152">
        <v>0</v>
      </c>
      <c r="G51" s="152">
        <v>0</v>
      </c>
    </row>
    <row r="52" spans="1:7" ht="12" customHeight="1" x14ac:dyDescent="0.25">
      <c r="A52" s="34" t="s">
        <v>88</v>
      </c>
      <c r="B52" s="76">
        <v>0</v>
      </c>
      <c r="C52" s="76">
        <v>0</v>
      </c>
      <c r="D52" s="92"/>
      <c r="E52" s="124" t="s">
        <v>89</v>
      </c>
      <c r="F52" s="152">
        <v>0</v>
      </c>
      <c r="G52" s="152">
        <v>0</v>
      </c>
    </row>
    <row r="53" spans="1:7" ht="12" customHeight="1" x14ac:dyDescent="0.25">
      <c r="A53" s="34" t="s">
        <v>90</v>
      </c>
      <c r="B53" s="76">
        <v>0</v>
      </c>
      <c r="C53" s="76">
        <v>0</v>
      </c>
      <c r="D53" s="92"/>
      <c r="E53" s="124" t="s">
        <v>91</v>
      </c>
      <c r="F53" s="152">
        <v>0</v>
      </c>
      <c r="G53" s="152">
        <v>0</v>
      </c>
    </row>
    <row r="54" spans="1:7" ht="12" customHeight="1" x14ac:dyDescent="0.25">
      <c r="A54" s="34" t="s">
        <v>92</v>
      </c>
      <c r="B54" s="76">
        <v>7512031</v>
      </c>
      <c r="C54" s="76">
        <v>7433934</v>
      </c>
      <c r="D54" s="92"/>
      <c r="E54" s="124" t="s">
        <v>93</v>
      </c>
      <c r="F54" s="152">
        <v>0</v>
      </c>
      <c r="G54" s="152">
        <v>0</v>
      </c>
    </row>
    <row r="55" spans="1:7" ht="12" customHeight="1" x14ac:dyDescent="0.25">
      <c r="A55" s="34" t="s">
        <v>94</v>
      </c>
      <c r="B55" s="76">
        <v>0</v>
      </c>
      <c r="C55" s="76">
        <v>0</v>
      </c>
      <c r="D55" s="98"/>
      <c r="E55" s="124" t="s">
        <v>95</v>
      </c>
      <c r="F55" s="152">
        <v>0</v>
      </c>
      <c r="G55" s="152">
        <v>0</v>
      </c>
    </row>
    <row r="56" spans="1:7" ht="12" customHeight="1" x14ac:dyDescent="0.25">
      <c r="A56" s="34" t="s">
        <v>96</v>
      </c>
      <c r="B56" s="76">
        <v>0</v>
      </c>
      <c r="C56" s="76">
        <v>0</v>
      </c>
      <c r="D56" s="99"/>
      <c r="E56" s="124" t="s">
        <v>97</v>
      </c>
      <c r="F56" s="152">
        <v>0</v>
      </c>
      <c r="G56" s="152">
        <v>0</v>
      </c>
    </row>
    <row r="57" spans="1:7" ht="12" customHeight="1" x14ac:dyDescent="0.25">
      <c r="A57" s="34" t="s">
        <v>98</v>
      </c>
      <c r="B57" s="76">
        <v>0</v>
      </c>
      <c r="C57" s="76">
        <v>0</v>
      </c>
      <c r="D57" s="99"/>
      <c r="E57" s="122"/>
      <c r="F57" s="152"/>
      <c r="G57" s="152"/>
    </row>
    <row r="58" spans="1:7" ht="12" customHeight="1" x14ac:dyDescent="0.25">
      <c r="A58" s="34" t="s">
        <v>99</v>
      </c>
      <c r="B58" s="76">
        <v>0</v>
      </c>
      <c r="C58" s="76">
        <v>0</v>
      </c>
      <c r="D58" s="99"/>
      <c r="E58" s="122" t="s">
        <v>100</v>
      </c>
      <c r="F58" s="152">
        <f>F51+F52+F53+F54+F55+F56</f>
        <v>0</v>
      </c>
      <c r="G58" s="152">
        <f>G51+G52+G53+G54+G55+G56</f>
        <v>0</v>
      </c>
    </row>
    <row r="59" spans="1:7" ht="12" customHeight="1" x14ac:dyDescent="0.25">
      <c r="A59" s="34" t="s">
        <v>101</v>
      </c>
      <c r="B59" s="76">
        <v>0</v>
      </c>
      <c r="C59" s="76">
        <v>0</v>
      </c>
      <c r="D59" s="92"/>
      <c r="E59" s="126"/>
      <c r="F59" s="152"/>
      <c r="G59" s="152"/>
    </row>
    <row r="60" spans="1:7" ht="12" customHeight="1" x14ac:dyDescent="0.25">
      <c r="A60" s="34"/>
      <c r="B60" s="76"/>
      <c r="C60" s="76"/>
      <c r="D60" s="92"/>
      <c r="E60" s="122" t="s">
        <v>102</v>
      </c>
      <c r="F60" s="155">
        <f>F48+F58</f>
        <v>74663</v>
      </c>
      <c r="G60" s="155">
        <f>G48+G58</f>
        <v>7796</v>
      </c>
    </row>
    <row r="61" spans="1:7" ht="16.5" x14ac:dyDescent="0.25">
      <c r="A61" s="10" t="s">
        <v>103</v>
      </c>
      <c r="B61" s="76">
        <f>B51+B52+B53+B54+B55+B56+B57+B58+B59</f>
        <v>7512031</v>
      </c>
      <c r="C61" s="76">
        <f>C51+C52+C53+C54+C55+C56+C57+C58+C59</f>
        <v>7433934</v>
      </c>
      <c r="D61" s="92"/>
      <c r="E61" s="124"/>
      <c r="F61" s="155"/>
      <c r="G61" s="155"/>
    </row>
    <row r="62" spans="1:7" ht="12" customHeight="1" x14ac:dyDescent="0.25">
      <c r="A62" s="34"/>
      <c r="B62" s="144"/>
      <c r="C62" s="144"/>
      <c r="D62" s="99"/>
      <c r="E62" s="122" t="s">
        <v>104</v>
      </c>
      <c r="F62" s="155"/>
      <c r="G62" s="155"/>
    </row>
    <row r="63" spans="1:7" ht="12" customHeight="1" x14ac:dyDescent="0.25">
      <c r="A63" s="10" t="s">
        <v>105</v>
      </c>
      <c r="B63" s="144">
        <f>B48+B61</f>
        <v>16090685</v>
      </c>
      <c r="C63" s="144">
        <f>C48+C61</f>
        <v>15554870</v>
      </c>
      <c r="D63" s="92"/>
      <c r="E63" s="122"/>
      <c r="F63" s="155"/>
      <c r="G63" s="155"/>
    </row>
    <row r="64" spans="1:7" ht="12" customHeight="1" x14ac:dyDescent="0.25">
      <c r="A64" s="34"/>
      <c r="B64" s="144"/>
      <c r="C64" s="144"/>
      <c r="D64" s="92"/>
      <c r="E64" s="122" t="s">
        <v>106</v>
      </c>
      <c r="F64" s="152">
        <f>F65+F66+F67</f>
        <v>0</v>
      </c>
      <c r="G64" s="152">
        <f>G65+G66+G67</f>
        <v>0</v>
      </c>
    </row>
    <row r="65" spans="1:7" ht="12" customHeight="1" x14ac:dyDescent="0.25">
      <c r="A65" s="34"/>
      <c r="B65" s="144"/>
      <c r="C65" s="144"/>
      <c r="D65" s="92"/>
      <c r="E65" s="124" t="s">
        <v>107</v>
      </c>
      <c r="F65" s="152">
        <v>0</v>
      </c>
      <c r="G65" s="152">
        <v>0</v>
      </c>
    </row>
    <row r="66" spans="1:7" ht="12" customHeight="1" x14ac:dyDescent="0.25">
      <c r="A66" s="34"/>
      <c r="B66" s="144"/>
      <c r="C66" s="144"/>
      <c r="D66" s="92"/>
      <c r="E66" s="124" t="s">
        <v>108</v>
      </c>
      <c r="F66" s="152">
        <v>0</v>
      </c>
      <c r="G66" s="152">
        <v>0</v>
      </c>
    </row>
    <row r="67" spans="1:7" ht="12" customHeight="1" x14ac:dyDescent="0.25">
      <c r="A67" s="34"/>
      <c r="B67" s="144"/>
      <c r="C67" s="144"/>
      <c r="D67" s="92"/>
      <c r="E67" s="124" t="s">
        <v>109</v>
      </c>
      <c r="F67" s="152">
        <v>0</v>
      </c>
      <c r="G67" s="152">
        <v>0</v>
      </c>
    </row>
    <row r="68" spans="1:7" ht="12" customHeight="1" x14ac:dyDescent="0.25">
      <c r="A68" s="34"/>
      <c r="B68" s="144"/>
      <c r="C68" s="144"/>
      <c r="D68" s="92"/>
      <c r="E68" s="124"/>
      <c r="F68" s="152"/>
      <c r="G68" s="152"/>
    </row>
    <row r="69" spans="1:7" ht="12" customHeight="1" x14ac:dyDescent="0.25">
      <c r="A69" s="34"/>
      <c r="B69" s="144"/>
      <c r="C69" s="144"/>
      <c r="D69" s="92"/>
      <c r="E69" s="122" t="s">
        <v>110</v>
      </c>
      <c r="F69" s="152">
        <f>F70+F71+F72+F73+F74</f>
        <v>16016022</v>
      </c>
      <c r="G69" s="152">
        <f>G70+G71+G72+G73+G74</f>
        <v>15547074</v>
      </c>
    </row>
    <row r="70" spans="1:7" ht="12" customHeight="1" x14ac:dyDescent="0.25">
      <c r="A70" s="34"/>
      <c r="B70" s="144"/>
      <c r="C70" s="144"/>
      <c r="D70" s="92"/>
      <c r="E70" s="124" t="s">
        <v>111</v>
      </c>
      <c r="F70" s="152">
        <v>533196</v>
      </c>
      <c r="G70" s="152">
        <v>1981428</v>
      </c>
    </row>
    <row r="71" spans="1:7" ht="12" customHeight="1" x14ac:dyDescent="0.25">
      <c r="A71" s="34"/>
      <c r="B71" s="144"/>
      <c r="C71" s="144"/>
      <c r="D71" s="92"/>
      <c r="E71" s="124" t="s">
        <v>112</v>
      </c>
      <c r="F71" s="152">
        <v>2894542</v>
      </c>
      <c r="G71" s="152">
        <v>977362</v>
      </c>
    </row>
    <row r="72" spans="1:7" ht="12" customHeight="1" x14ac:dyDescent="0.25">
      <c r="A72" s="34"/>
      <c r="B72" s="144"/>
      <c r="C72" s="144"/>
      <c r="D72" s="92"/>
      <c r="E72" s="124" t="s">
        <v>113</v>
      </c>
      <c r="F72" s="152">
        <v>0</v>
      </c>
      <c r="G72" s="152">
        <v>0</v>
      </c>
    </row>
    <row r="73" spans="1:7" ht="12" customHeight="1" x14ac:dyDescent="0.25">
      <c r="A73" s="34"/>
      <c r="B73" s="144"/>
      <c r="C73" s="144"/>
      <c r="D73" s="92"/>
      <c r="E73" s="124" t="s">
        <v>114</v>
      </c>
      <c r="F73" s="152">
        <v>0</v>
      </c>
      <c r="G73" s="152">
        <v>0</v>
      </c>
    </row>
    <row r="74" spans="1:7" ht="12" customHeight="1" x14ac:dyDescent="0.25">
      <c r="A74" s="34"/>
      <c r="B74" s="144"/>
      <c r="C74" s="144"/>
      <c r="D74" s="92"/>
      <c r="E74" s="124" t="s">
        <v>115</v>
      </c>
      <c r="F74" s="152">
        <v>12588284</v>
      </c>
      <c r="G74" s="152">
        <v>12588284</v>
      </c>
    </row>
    <row r="75" spans="1:7" ht="12" customHeight="1" x14ac:dyDescent="0.25">
      <c r="A75" s="34"/>
      <c r="B75" s="144"/>
      <c r="C75" s="144"/>
      <c r="D75" s="92"/>
      <c r="E75" s="124"/>
      <c r="F75" s="152"/>
      <c r="G75" s="152"/>
    </row>
    <row r="76" spans="1:7" ht="16.5" x14ac:dyDescent="0.25">
      <c r="A76" s="34"/>
      <c r="B76" s="144"/>
      <c r="C76" s="144"/>
      <c r="D76" s="92"/>
      <c r="E76" s="122" t="s">
        <v>116</v>
      </c>
      <c r="F76" s="152">
        <f>F77+F78</f>
        <v>0</v>
      </c>
      <c r="G76" s="152">
        <f>G77+G78</f>
        <v>0</v>
      </c>
    </row>
    <row r="77" spans="1:7" ht="12" customHeight="1" x14ac:dyDescent="0.25">
      <c r="A77" s="34"/>
      <c r="B77" s="144"/>
      <c r="C77" s="144"/>
      <c r="D77" s="92"/>
      <c r="E77" s="124" t="s">
        <v>117</v>
      </c>
      <c r="F77" s="152"/>
      <c r="G77" s="152"/>
    </row>
    <row r="78" spans="1:7" ht="12" customHeight="1" x14ac:dyDescent="0.25">
      <c r="A78" s="34"/>
      <c r="B78" s="144"/>
      <c r="C78" s="144"/>
      <c r="D78" s="92"/>
      <c r="E78" s="124" t="s">
        <v>118</v>
      </c>
      <c r="F78" s="152"/>
      <c r="G78" s="152"/>
    </row>
    <row r="79" spans="1:7" ht="12" customHeight="1" x14ac:dyDescent="0.25">
      <c r="A79" s="34"/>
      <c r="B79" s="144"/>
      <c r="C79" s="144"/>
      <c r="D79" s="92"/>
      <c r="E79" s="124"/>
      <c r="F79" s="152"/>
      <c r="G79" s="152"/>
    </row>
    <row r="80" spans="1:7" ht="12" customHeight="1" x14ac:dyDescent="0.25">
      <c r="A80" s="34"/>
      <c r="B80" s="144"/>
      <c r="C80" s="144"/>
      <c r="D80" s="92"/>
      <c r="E80" s="122" t="s">
        <v>119</v>
      </c>
      <c r="F80" s="152">
        <f>F64+F69+F76</f>
        <v>16016022</v>
      </c>
      <c r="G80" s="152">
        <f>G64+G69+G76</f>
        <v>15547074</v>
      </c>
    </row>
    <row r="81" spans="1:7" ht="12" customHeight="1" x14ac:dyDescent="0.25">
      <c r="A81" s="34"/>
      <c r="B81" s="144"/>
      <c r="C81" s="144"/>
      <c r="D81" s="92"/>
      <c r="E81" s="124"/>
      <c r="F81" s="152"/>
      <c r="G81" s="152"/>
    </row>
    <row r="82" spans="1:7" ht="12" customHeight="1" x14ac:dyDescent="0.25">
      <c r="A82" s="34"/>
      <c r="B82" s="144"/>
      <c r="C82" s="144"/>
      <c r="D82" s="92"/>
      <c r="E82" s="122" t="s">
        <v>120</v>
      </c>
      <c r="F82" s="152">
        <f>F60+F80</f>
        <v>16090685</v>
      </c>
      <c r="G82" s="152">
        <f>G60+G80</f>
        <v>15554870</v>
      </c>
    </row>
    <row r="83" spans="1:7" ht="12" customHeight="1" x14ac:dyDescent="0.25">
      <c r="A83" s="5"/>
      <c r="B83" s="145"/>
      <c r="C83" s="145"/>
      <c r="D83" s="3"/>
      <c r="E83" s="4"/>
      <c r="F83" s="150"/>
      <c r="G83" s="150"/>
    </row>
    <row r="84" spans="1:7" ht="15.75" thickBot="1" x14ac:dyDescent="0.3">
      <c r="A84" s="8"/>
      <c r="B84" s="146"/>
      <c r="C84" s="146"/>
      <c r="D84" s="7"/>
      <c r="E84" s="6"/>
      <c r="F84" s="156"/>
      <c r="G84" s="156"/>
    </row>
    <row r="89" spans="1:7" x14ac:dyDescent="0.25">
      <c r="A89" s="210" t="s">
        <v>455</v>
      </c>
      <c r="B89" s="210"/>
      <c r="D89" s="87"/>
      <c r="E89" s="210" t="s">
        <v>457</v>
      </c>
      <c r="F89" s="210"/>
    </row>
    <row r="90" spans="1:7" x14ac:dyDescent="0.25">
      <c r="A90" s="211" t="s">
        <v>456</v>
      </c>
      <c r="B90" s="211"/>
      <c r="C90" s="147"/>
      <c r="D90" s="88"/>
      <c r="E90" s="211" t="s">
        <v>458</v>
      </c>
      <c r="F90" s="211"/>
    </row>
    <row r="91" spans="1:7" x14ac:dyDescent="0.25">
      <c r="A91" s="88"/>
      <c r="B91" s="147"/>
      <c r="C91" s="147"/>
      <c r="D91" s="88"/>
      <c r="E91" s="88"/>
    </row>
    <row r="92" spans="1:7" x14ac:dyDescent="0.25">
      <c r="F92" s="148">
        <f>+B63-F82</f>
        <v>0</v>
      </c>
      <c r="G92" s="148">
        <f>+C63-G82</f>
        <v>0</v>
      </c>
    </row>
  </sheetData>
  <mergeCells count="9">
    <mergeCell ref="A1:G1"/>
    <mergeCell ref="A89:B89"/>
    <mergeCell ref="A90:B90"/>
    <mergeCell ref="E89:F89"/>
    <mergeCell ref="E90:F90"/>
    <mergeCell ref="A3:G3"/>
    <mergeCell ref="A4:G4"/>
    <mergeCell ref="A5:G5"/>
    <mergeCell ref="A6:G6"/>
  </mergeCells>
  <printOptions horizontalCentered="1"/>
  <pageMargins left="0.59055118110236227" right="0.39370078740157483" top="0.78740157480314965" bottom="0.78740157480314965" header="0.31496062992125984" footer="0.31496062992125984"/>
  <pageSetup scale="80" fitToHeight="2" orientation="landscape" verticalDpi="300" r:id="rId1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view="pageBreakPreview" topLeftCell="A7" zoomScale="120" zoomScaleNormal="130" zoomScaleSheetLayoutView="120" workbookViewId="0">
      <selection activeCell="B19" sqref="B19"/>
    </sheetView>
  </sheetViews>
  <sheetFormatPr baseColWidth="10" defaultColWidth="9.140625" defaultRowHeight="15" x14ac:dyDescent="0.25"/>
  <cols>
    <col min="1" max="1" width="13.5703125" customWidth="1"/>
    <col min="2" max="2" width="20.28515625" customWidth="1"/>
    <col min="3" max="9" width="11.140625" customWidth="1"/>
    <col min="10" max="256" width="11.42578125" customWidth="1"/>
  </cols>
  <sheetData>
    <row r="1" spans="1:9" ht="5.25" customHeight="1" x14ac:dyDescent="0.25"/>
    <row r="2" spans="1:9" x14ac:dyDescent="0.25">
      <c r="A2" s="16" t="s">
        <v>121</v>
      </c>
    </row>
    <row r="3" spans="1:9" ht="15.75" thickBot="1" x14ac:dyDescent="0.3"/>
    <row r="4" spans="1:9" x14ac:dyDescent="0.25">
      <c r="A4" s="212" t="str">
        <f>'1'!A3:G3</f>
        <v>CENTRO DE REHABILITACIÓN INTEGRAL Y ESCUELA DE TERAPIA FÍSICA Y REHABILITACIÓN</v>
      </c>
      <c r="B4" s="213"/>
      <c r="C4" s="213"/>
      <c r="D4" s="213"/>
      <c r="E4" s="213"/>
      <c r="F4" s="213"/>
      <c r="G4" s="213"/>
      <c r="H4" s="213"/>
      <c r="I4" s="214"/>
    </row>
    <row r="5" spans="1:9" x14ac:dyDescent="0.25">
      <c r="A5" s="215" t="s">
        <v>122</v>
      </c>
      <c r="B5" s="216"/>
      <c r="C5" s="216"/>
      <c r="D5" s="216"/>
      <c r="E5" s="216"/>
      <c r="F5" s="216"/>
      <c r="G5" s="216"/>
      <c r="H5" s="216"/>
      <c r="I5" s="217"/>
    </row>
    <row r="6" spans="1:9" x14ac:dyDescent="0.25">
      <c r="A6" s="215" t="s">
        <v>462</v>
      </c>
      <c r="B6" s="216"/>
      <c r="C6" s="216"/>
      <c r="D6" s="216"/>
      <c r="E6" s="216"/>
      <c r="F6" s="216"/>
      <c r="G6" s="216"/>
      <c r="H6" s="216"/>
      <c r="I6" s="217"/>
    </row>
    <row r="7" spans="1:9" ht="15.75" thickBot="1" x14ac:dyDescent="0.3">
      <c r="A7" s="218" t="s">
        <v>2</v>
      </c>
      <c r="B7" s="219"/>
      <c r="C7" s="219"/>
      <c r="D7" s="219"/>
      <c r="E7" s="219"/>
      <c r="F7" s="219"/>
      <c r="G7" s="219"/>
      <c r="H7" s="219"/>
      <c r="I7" s="220"/>
    </row>
    <row r="8" spans="1:9" ht="16.5" x14ac:dyDescent="0.25">
      <c r="A8" s="243" t="s">
        <v>123</v>
      </c>
      <c r="B8" s="244"/>
      <c r="C8" s="247" t="s">
        <v>463</v>
      </c>
      <c r="D8" s="241" t="s">
        <v>124</v>
      </c>
      <c r="E8" s="241" t="s">
        <v>125</v>
      </c>
      <c r="F8" s="241" t="s">
        <v>126</v>
      </c>
      <c r="G8" s="165" t="s">
        <v>127</v>
      </c>
      <c r="H8" s="241" t="s">
        <v>128</v>
      </c>
      <c r="I8" s="225" t="s">
        <v>129</v>
      </c>
    </row>
    <row r="9" spans="1:9" ht="15.75" thickBot="1" x14ac:dyDescent="0.3">
      <c r="A9" s="245"/>
      <c r="B9" s="246"/>
      <c r="C9" s="242"/>
      <c r="D9" s="242"/>
      <c r="E9" s="242"/>
      <c r="F9" s="242"/>
      <c r="G9" s="166" t="s">
        <v>130</v>
      </c>
      <c r="H9" s="242"/>
      <c r="I9" s="226"/>
    </row>
    <row r="10" spans="1:9" x14ac:dyDescent="0.25">
      <c r="A10" s="235"/>
      <c r="B10" s="236"/>
      <c r="C10" s="41"/>
      <c r="D10" s="41"/>
      <c r="E10" s="41"/>
      <c r="F10" s="41"/>
      <c r="G10" s="41"/>
      <c r="H10" s="41"/>
      <c r="I10" s="41"/>
    </row>
    <row r="11" spans="1:9" x14ac:dyDescent="0.25">
      <c r="A11" s="227" t="s">
        <v>131</v>
      </c>
      <c r="B11" s="228"/>
      <c r="C11" s="75">
        <f t="shared" ref="C11:I11" si="0">C12+C13+C14</f>
        <v>0</v>
      </c>
      <c r="D11" s="75">
        <f t="shared" si="0"/>
        <v>0</v>
      </c>
      <c r="E11" s="75">
        <f t="shared" si="0"/>
        <v>0</v>
      </c>
      <c r="F11" s="75">
        <f t="shared" si="0"/>
        <v>0</v>
      </c>
      <c r="G11" s="75">
        <f t="shared" si="0"/>
        <v>0</v>
      </c>
      <c r="H11" s="75">
        <f t="shared" si="0"/>
        <v>0</v>
      </c>
      <c r="I11" s="75">
        <f t="shared" si="0"/>
        <v>0</v>
      </c>
    </row>
    <row r="12" spans="1:9" x14ac:dyDescent="0.25">
      <c r="A12" s="227" t="s">
        <v>132</v>
      </c>
      <c r="B12" s="228"/>
      <c r="C12" s="75">
        <f>C13+C14+C15</f>
        <v>0</v>
      </c>
      <c r="D12" s="75">
        <f t="shared" ref="D12:I12" si="1">D13+D14+D15</f>
        <v>0</v>
      </c>
      <c r="E12" s="75">
        <f t="shared" si="1"/>
        <v>0</v>
      </c>
      <c r="F12" s="75">
        <f t="shared" si="1"/>
        <v>0</v>
      </c>
      <c r="G12" s="75">
        <f t="shared" si="1"/>
        <v>0</v>
      </c>
      <c r="H12" s="75">
        <f t="shared" si="1"/>
        <v>0</v>
      </c>
      <c r="I12" s="75">
        <f t="shared" si="1"/>
        <v>0</v>
      </c>
    </row>
    <row r="13" spans="1:9" x14ac:dyDescent="0.25">
      <c r="A13" s="121"/>
      <c r="B13" s="124" t="s">
        <v>133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  <c r="H13" s="76">
        <v>0</v>
      </c>
      <c r="I13" s="76">
        <v>0</v>
      </c>
    </row>
    <row r="14" spans="1:9" x14ac:dyDescent="0.25">
      <c r="A14" s="123"/>
      <c r="B14" s="124" t="s">
        <v>134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  <c r="H14" s="76">
        <v>0</v>
      </c>
      <c r="I14" s="76">
        <v>0</v>
      </c>
    </row>
    <row r="15" spans="1:9" x14ac:dyDescent="0.25">
      <c r="A15" s="123"/>
      <c r="B15" s="124" t="s">
        <v>135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v>0</v>
      </c>
      <c r="I15" s="76">
        <v>0</v>
      </c>
    </row>
    <row r="16" spans="1:9" x14ac:dyDescent="0.25">
      <c r="A16" s="227" t="s">
        <v>136</v>
      </c>
      <c r="B16" s="228"/>
      <c r="C16" s="75">
        <f>C17+C18+C19</f>
        <v>0</v>
      </c>
      <c r="D16" s="75">
        <f t="shared" ref="D16:I16" si="2">D17+D18+D19</f>
        <v>0</v>
      </c>
      <c r="E16" s="75">
        <f t="shared" si="2"/>
        <v>0</v>
      </c>
      <c r="F16" s="75">
        <f t="shared" si="2"/>
        <v>0</v>
      </c>
      <c r="G16" s="75">
        <f t="shared" si="2"/>
        <v>0</v>
      </c>
      <c r="H16" s="75">
        <f t="shared" si="2"/>
        <v>0</v>
      </c>
      <c r="I16" s="75">
        <f t="shared" si="2"/>
        <v>0</v>
      </c>
    </row>
    <row r="17" spans="1:9" x14ac:dyDescent="0.25">
      <c r="A17" s="121"/>
      <c r="B17" s="124" t="s">
        <v>137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  <c r="H17" s="76">
        <v>0</v>
      </c>
      <c r="I17" s="76">
        <v>0</v>
      </c>
    </row>
    <row r="18" spans="1:9" x14ac:dyDescent="0.25">
      <c r="A18" s="123"/>
      <c r="B18" s="124" t="s">
        <v>138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  <c r="H18" s="76">
        <v>0</v>
      </c>
      <c r="I18" s="76">
        <v>0</v>
      </c>
    </row>
    <row r="19" spans="1:9" x14ac:dyDescent="0.25">
      <c r="A19" s="123"/>
      <c r="B19" s="124" t="s">
        <v>139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  <c r="H19" s="76">
        <v>0</v>
      </c>
      <c r="I19" s="76">
        <v>0</v>
      </c>
    </row>
    <row r="20" spans="1:9" s="185" customFormat="1" x14ac:dyDescent="0.25">
      <c r="A20" s="237" t="s">
        <v>140</v>
      </c>
      <c r="B20" s="238"/>
      <c r="C20" s="191">
        <v>7796</v>
      </c>
      <c r="D20" s="191"/>
      <c r="E20" s="191"/>
      <c r="F20" s="191"/>
      <c r="G20" s="191">
        <v>74663</v>
      </c>
      <c r="H20" s="191"/>
      <c r="I20" s="191"/>
    </row>
    <row r="21" spans="1:9" x14ac:dyDescent="0.25">
      <c r="A21" s="123"/>
      <c r="B21" s="124"/>
      <c r="C21" s="76"/>
      <c r="D21" s="76"/>
      <c r="E21" s="76"/>
      <c r="F21" s="76"/>
      <c r="G21" s="76"/>
      <c r="H21" s="76"/>
      <c r="I21" s="76"/>
    </row>
    <row r="22" spans="1:9" x14ac:dyDescent="0.25">
      <c r="A22" s="239" t="s">
        <v>141</v>
      </c>
      <c r="B22" s="240"/>
      <c r="C22" s="192">
        <f>C11+C20</f>
        <v>7796</v>
      </c>
      <c r="D22" s="192">
        <v>0</v>
      </c>
      <c r="E22" s="192">
        <v>0</v>
      </c>
      <c r="F22" s="192">
        <v>0</v>
      </c>
      <c r="G22" s="192">
        <f>G11+G20</f>
        <v>74663</v>
      </c>
      <c r="H22" s="192">
        <v>0</v>
      </c>
      <c r="I22" s="192">
        <v>0</v>
      </c>
    </row>
    <row r="23" spans="1:9" x14ac:dyDescent="0.25">
      <c r="A23" s="227"/>
      <c r="B23" s="228"/>
      <c r="C23" s="76"/>
      <c r="D23" s="76"/>
      <c r="E23" s="76"/>
      <c r="F23" s="76"/>
      <c r="G23" s="76"/>
      <c r="H23" s="76"/>
      <c r="I23" s="76"/>
    </row>
    <row r="24" spans="1:9" x14ac:dyDescent="0.25">
      <c r="A24" s="227" t="s">
        <v>142</v>
      </c>
      <c r="B24" s="228"/>
      <c r="C24" s="76"/>
      <c r="D24" s="76"/>
      <c r="E24" s="76"/>
      <c r="F24" s="76"/>
      <c r="G24" s="76"/>
      <c r="H24" s="76"/>
      <c r="I24" s="76"/>
    </row>
    <row r="25" spans="1:9" x14ac:dyDescent="0.25">
      <c r="A25" s="229" t="s">
        <v>143</v>
      </c>
      <c r="B25" s="230"/>
      <c r="C25" s="76">
        <v>0</v>
      </c>
      <c r="D25" s="76">
        <v>0</v>
      </c>
      <c r="E25" s="76">
        <v>0</v>
      </c>
      <c r="F25" s="76">
        <v>0</v>
      </c>
      <c r="G25" s="76">
        <f>+C25+D25-E25+F25</f>
        <v>0</v>
      </c>
      <c r="H25" s="76">
        <v>0</v>
      </c>
      <c r="I25" s="76">
        <v>0</v>
      </c>
    </row>
    <row r="26" spans="1:9" x14ac:dyDescent="0.25">
      <c r="A26" s="229" t="s">
        <v>144</v>
      </c>
      <c r="B26" s="230"/>
      <c r="C26" s="76">
        <v>0</v>
      </c>
      <c r="D26" s="76">
        <v>0</v>
      </c>
      <c r="E26" s="76">
        <v>0</v>
      </c>
      <c r="F26" s="76">
        <v>0</v>
      </c>
      <c r="G26" s="76">
        <f>+C26+D26-E26+F26</f>
        <v>0</v>
      </c>
      <c r="H26" s="76">
        <v>0</v>
      </c>
      <c r="I26" s="76">
        <v>0</v>
      </c>
    </row>
    <row r="27" spans="1:9" x14ac:dyDescent="0.25">
      <c r="A27" s="229" t="s">
        <v>145</v>
      </c>
      <c r="B27" s="230"/>
      <c r="C27" s="76">
        <v>0</v>
      </c>
      <c r="D27" s="76">
        <v>0</v>
      </c>
      <c r="E27" s="76">
        <v>0</v>
      </c>
      <c r="F27" s="76">
        <v>0</v>
      </c>
      <c r="G27" s="76">
        <f>+C27+D27-E27+F27</f>
        <v>0</v>
      </c>
      <c r="H27" s="76">
        <v>0</v>
      </c>
      <c r="I27" s="76">
        <v>0</v>
      </c>
    </row>
    <row r="28" spans="1:9" x14ac:dyDescent="0.25">
      <c r="A28" s="233"/>
      <c r="B28" s="234"/>
      <c r="C28" s="76"/>
      <c r="D28" s="76"/>
      <c r="E28" s="76"/>
      <c r="F28" s="76"/>
      <c r="G28" s="76"/>
      <c r="H28" s="76"/>
      <c r="I28" s="76"/>
    </row>
    <row r="29" spans="1:9" x14ac:dyDescent="0.25">
      <c r="A29" s="227" t="s">
        <v>146</v>
      </c>
      <c r="B29" s="228"/>
      <c r="C29" s="76"/>
      <c r="D29" s="76"/>
      <c r="E29" s="76"/>
      <c r="F29" s="76"/>
      <c r="G29" s="76"/>
      <c r="H29" s="76"/>
      <c r="I29" s="76"/>
    </row>
    <row r="30" spans="1:9" x14ac:dyDescent="0.25">
      <c r="A30" s="229" t="s">
        <v>147</v>
      </c>
      <c r="B30" s="230"/>
      <c r="C30" s="76">
        <v>0</v>
      </c>
      <c r="D30" s="76">
        <v>0</v>
      </c>
      <c r="E30" s="76">
        <v>0</v>
      </c>
      <c r="F30" s="76">
        <v>0</v>
      </c>
      <c r="G30" s="76">
        <f>+C30+D30-E30+F30</f>
        <v>0</v>
      </c>
      <c r="H30" s="76">
        <v>0</v>
      </c>
      <c r="I30" s="76">
        <v>0</v>
      </c>
    </row>
    <row r="31" spans="1:9" x14ac:dyDescent="0.25">
      <c r="A31" s="229" t="s">
        <v>148</v>
      </c>
      <c r="B31" s="230"/>
      <c r="C31" s="76">
        <v>0</v>
      </c>
      <c r="D31" s="76">
        <v>0</v>
      </c>
      <c r="E31" s="76">
        <v>0</v>
      </c>
      <c r="F31" s="76">
        <v>0</v>
      </c>
      <c r="G31" s="76">
        <f>+C31+D31-E31+F31</f>
        <v>0</v>
      </c>
      <c r="H31" s="76">
        <v>0</v>
      </c>
      <c r="I31" s="76">
        <v>0</v>
      </c>
    </row>
    <row r="32" spans="1:9" x14ac:dyDescent="0.25">
      <c r="A32" s="229" t="s">
        <v>149</v>
      </c>
      <c r="B32" s="230"/>
      <c r="C32" s="76">
        <v>0</v>
      </c>
      <c r="D32" s="76">
        <v>0</v>
      </c>
      <c r="E32" s="76">
        <v>0</v>
      </c>
      <c r="F32" s="76">
        <v>0</v>
      </c>
      <c r="G32" s="76">
        <f>+C32+D32-E32+F32</f>
        <v>0</v>
      </c>
      <c r="H32" s="76">
        <v>0</v>
      </c>
      <c r="I32" s="76">
        <v>0</v>
      </c>
    </row>
    <row r="33" spans="1:9" ht="15.75" thickBot="1" x14ac:dyDescent="0.3">
      <c r="A33" s="231"/>
      <c r="B33" s="232"/>
      <c r="C33" s="100"/>
      <c r="D33" s="100"/>
      <c r="E33" s="100"/>
      <c r="F33" s="100"/>
      <c r="G33" s="100"/>
      <c r="H33" s="100"/>
      <c r="I33" s="100"/>
    </row>
    <row r="36" spans="1:9" ht="45.75" customHeight="1" x14ac:dyDescent="0.25">
      <c r="A36" s="9">
        <v>1</v>
      </c>
      <c r="B36" s="221" t="s">
        <v>150</v>
      </c>
      <c r="C36" s="221"/>
      <c r="D36" s="221"/>
      <c r="E36" s="221"/>
      <c r="F36" s="221"/>
      <c r="G36" s="221"/>
      <c r="H36" s="221"/>
      <c r="I36" s="221"/>
    </row>
    <row r="37" spans="1:9" x14ac:dyDescent="0.25">
      <c r="A37" s="9">
        <v>2</v>
      </c>
      <c r="B37" s="161" t="s">
        <v>151</v>
      </c>
    </row>
    <row r="38" spans="1:9" x14ac:dyDescent="0.25">
      <c r="A38" s="9"/>
      <c r="B38" s="161"/>
    </row>
    <row r="39" spans="1:9" ht="15.75" thickBot="1" x14ac:dyDescent="0.3"/>
    <row r="40" spans="1:9" x14ac:dyDescent="0.25">
      <c r="A40" s="222" t="s">
        <v>152</v>
      </c>
      <c r="B40" s="167" t="s">
        <v>153</v>
      </c>
      <c r="C40" s="167" t="s">
        <v>154</v>
      </c>
      <c r="D40" s="167" t="s">
        <v>155</v>
      </c>
      <c r="E40" s="222" t="s">
        <v>156</v>
      </c>
      <c r="F40" s="167" t="s">
        <v>157</v>
      </c>
    </row>
    <row r="41" spans="1:9" x14ac:dyDescent="0.25">
      <c r="A41" s="223"/>
      <c r="B41" s="163" t="s">
        <v>158</v>
      </c>
      <c r="C41" s="163" t="s">
        <v>159</v>
      </c>
      <c r="D41" s="163" t="s">
        <v>160</v>
      </c>
      <c r="E41" s="225"/>
      <c r="F41" s="163" t="s">
        <v>161</v>
      </c>
    </row>
    <row r="42" spans="1:9" ht="15.75" thickBot="1" x14ac:dyDescent="0.3">
      <c r="A42" s="224"/>
      <c r="B42" s="168"/>
      <c r="C42" s="164" t="s">
        <v>162</v>
      </c>
      <c r="D42" s="168"/>
      <c r="E42" s="226"/>
      <c r="F42" s="168"/>
    </row>
    <row r="43" spans="1:9" ht="24.75" x14ac:dyDescent="0.25">
      <c r="A43" s="11" t="s">
        <v>163</v>
      </c>
      <c r="B43" s="184">
        <v>0</v>
      </c>
      <c r="C43" s="184"/>
      <c r="D43" s="184"/>
      <c r="E43" s="184">
        <v>0</v>
      </c>
      <c r="F43" s="4"/>
    </row>
    <row r="44" spans="1:9" x14ac:dyDescent="0.25">
      <c r="A44" s="34" t="s">
        <v>164</v>
      </c>
      <c r="B44" s="4"/>
      <c r="C44" s="4"/>
      <c r="D44" s="4"/>
      <c r="E44" s="4"/>
      <c r="F44" s="4"/>
    </row>
    <row r="45" spans="1:9" x14ac:dyDescent="0.25">
      <c r="A45" s="34" t="s">
        <v>165</v>
      </c>
      <c r="B45" s="4"/>
      <c r="C45" s="4"/>
      <c r="D45" s="4"/>
      <c r="E45" s="4"/>
      <c r="F45" s="4"/>
    </row>
    <row r="46" spans="1:9" ht="15.75" thickBot="1" x14ac:dyDescent="0.3">
      <c r="A46" s="14" t="s">
        <v>166</v>
      </c>
      <c r="B46" s="6"/>
      <c r="C46" s="6"/>
      <c r="D46" s="6"/>
      <c r="E46" s="6"/>
      <c r="F46" s="6"/>
    </row>
    <row r="55" spans="1:7" x14ac:dyDescent="0.25">
      <c r="A55" s="87"/>
      <c r="B55" s="87" t="str">
        <f>'1'!A89</f>
        <v>L.T.F. María Antonieta Ordoñez Carrera</v>
      </c>
      <c r="F55" s="87"/>
      <c r="G55" s="87" t="str">
        <f>'1'!E89</f>
        <v>C.P. Guadalupe Vásquez Pérez</v>
      </c>
    </row>
    <row r="56" spans="1:7" x14ac:dyDescent="0.25">
      <c r="A56" s="88"/>
      <c r="B56" s="88" t="str">
        <f>'1'!A90</f>
        <v>Directora General del CRI-ESCUELA</v>
      </c>
      <c r="F56" s="88"/>
      <c r="G56" s="88" t="str">
        <f>'1'!E90</f>
        <v>Coordinadora Administrativa</v>
      </c>
    </row>
    <row r="57" spans="1:7" x14ac:dyDescent="0.25">
      <c r="A57" s="88"/>
      <c r="B57" s="88"/>
      <c r="F57" s="88"/>
      <c r="G57" s="88"/>
    </row>
  </sheetData>
  <mergeCells count="31">
    <mergeCell ref="H8:H9"/>
    <mergeCell ref="I8:I9"/>
    <mergeCell ref="A26:B26"/>
    <mergeCell ref="A27:B27"/>
    <mergeCell ref="A4:I4"/>
    <mergeCell ref="A5:I5"/>
    <mergeCell ref="A6:I6"/>
    <mergeCell ref="A7:I7"/>
    <mergeCell ref="A8:B9"/>
    <mergeCell ref="D8:D9"/>
    <mergeCell ref="E8:E9"/>
    <mergeCell ref="F8:F9"/>
    <mergeCell ref="C8:C9"/>
    <mergeCell ref="A28:B28"/>
    <mergeCell ref="A10:B10"/>
    <mergeCell ref="A11:B11"/>
    <mergeCell ref="A12:B12"/>
    <mergeCell ref="A16:B16"/>
    <mergeCell ref="A20:B20"/>
    <mergeCell ref="A22:B22"/>
    <mergeCell ref="A23:B23"/>
    <mergeCell ref="A24:B24"/>
    <mergeCell ref="A25:B25"/>
    <mergeCell ref="B36:I36"/>
    <mergeCell ref="A40:A42"/>
    <mergeCell ref="E40:E42"/>
    <mergeCell ref="A29:B29"/>
    <mergeCell ref="A30:B30"/>
    <mergeCell ref="A31:B31"/>
    <mergeCell ref="A32:B32"/>
    <mergeCell ref="A33:B33"/>
  </mergeCells>
  <printOptions horizontalCentered="1"/>
  <pageMargins left="0.98425196850393704" right="0.51181102362204722" top="0.55118110236220474" bottom="0.55118110236220474" header="0.31496062992125984" footer="0.31496062992125984"/>
  <pageSetup scale="7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view="pageBreakPreview" zoomScale="120" zoomScaleNormal="100" zoomScaleSheetLayoutView="120" workbookViewId="0">
      <selection activeCell="A18" sqref="A18"/>
    </sheetView>
  </sheetViews>
  <sheetFormatPr baseColWidth="10" defaultColWidth="9.140625" defaultRowHeight="15" x14ac:dyDescent="0.25"/>
  <cols>
    <col min="1" max="1" width="15.5703125" customWidth="1"/>
    <col min="2" max="256" width="11.42578125" customWidth="1"/>
  </cols>
  <sheetData>
    <row r="1" spans="1:11" x14ac:dyDescent="0.25">
      <c r="A1" t="s">
        <v>167</v>
      </c>
    </row>
    <row r="2" spans="1:11" ht="15.75" thickBot="1" x14ac:dyDescent="0.3"/>
    <row r="3" spans="1:11" x14ac:dyDescent="0.25">
      <c r="A3" s="212" t="str">
        <f>'1'!A3:G3</f>
        <v>CENTRO DE REHABILITACIÓN INTEGRAL Y ESCUELA DE TERAPIA FÍSICA Y REHABILITACIÓN</v>
      </c>
      <c r="B3" s="213"/>
      <c r="C3" s="213"/>
      <c r="D3" s="213"/>
      <c r="E3" s="213"/>
      <c r="F3" s="213"/>
      <c r="G3" s="213"/>
      <c r="H3" s="213"/>
      <c r="I3" s="213"/>
      <c r="J3" s="213"/>
      <c r="K3" s="214"/>
    </row>
    <row r="4" spans="1:11" x14ac:dyDescent="0.25">
      <c r="A4" s="215" t="s">
        <v>168</v>
      </c>
      <c r="B4" s="216"/>
      <c r="C4" s="216"/>
      <c r="D4" s="216"/>
      <c r="E4" s="216"/>
      <c r="F4" s="216"/>
      <c r="G4" s="216"/>
      <c r="H4" s="216"/>
      <c r="I4" s="216"/>
      <c r="J4" s="216"/>
      <c r="K4" s="217"/>
    </row>
    <row r="5" spans="1:11" x14ac:dyDescent="0.25">
      <c r="A5" s="215" t="str">
        <f>+'2'!A6:I6</f>
        <v>Del 01 de Enero al 31 de Marzo de 2017</v>
      </c>
      <c r="B5" s="216"/>
      <c r="C5" s="216"/>
      <c r="D5" s="216"/>
      <c r="E5" s="216"/>
      <c r="F5" s="216"/>
      <c r="G5" s="216"/>
      <c r="H5" s="216"/>
      <c r="I5" s="216"/>
      <c r="J5" s="216"/>
      <c r="K5" s="217"/>
    </row>
    <row r="6" spans="1:11" ht="15.75" thickBot="1" x14ac:dyDescent="0.3">
      <c r="A6" s="218" t="s">
        <v>2</v>
      </c>
      <c r="B6" s="219"/>
      <c r="C6" s="219"/>
      <c r="D6" s="219"/>
      <c r="E6" s="219"/>
      <c r="F6" s="219"/>
      <c r="G6" s="219"/>
      <c r="H6" s="219"/>
      <c r="I6" s="219"/>
      <c r="J6" s="219"/>
      <c r="K6" s="220"/>
    </row>
    <row r="7" spans="1:11" ht="75" thickBot="1" x14ac:dyDescent="0.3">
      <c r="A7" s="169" t="s">
        <v>169</v>
      </c>
      <c r="B7" s="166" t="s">
        <v>170</v>
      </c>
      <c r="C7" s="166" t="s">
        <v>171</v>
      </c>
      <c r="D7" s="166" t="s">
        <v>172</v>
      </c>
      <c r="E7" s="166" t="s">
        <v>173</v>
      </c>
      <c r="F7" s="166" t="s">
        <v>174</v>
      </c>
      <c r="G7" s="166" t="s">
        <v>175</v>
      </c>
      <c r="H7" s="166" t="s">
        <v>176</v>
      </c>
      <c r="I7" s="166" t="s">
        <v>464</v>
      </c>
      <c r="J7" s="166" t="s">
        <v>465</v>
      </c>
      <c r="K7" s="166" t="s">
        <v>466</v>
      </c>
    </row>
    <row r="8" spans="1:11" x14ac:dyDescent="0.25">
      <c r="A8" s="10"/>
      <c r="B8" s="126"/>
      <c r="C8" s="126"/>
      <c r="D8" s="126"/>
      <c r="E8" s="126"/>
      <c r="F8" s="126"/>
      <c r="G8" s="126"/>
      <c r="H8" s="126"/>
      <c r="I8" s="126"/>
      <c r="J8" s="126"/>
      <c r="K8" s="126"/>
    </row>
    <row r="9" spans="1:11" ht="24.75" x14ac:dyDescent="0.25">
      <c r="A9" s="11" t="s">
        <v>177</v>
      </c>
      <c r="B9" s="75"/>
      <c r="C9" s="75"/>
      <c r="D9" s="75"/>
      <c r="E9" s="75">
        <f t="shared" ref="E9:K9" si="0">E10+E11+E12+E13</f>
        <v>0</v>
      </c>
      <c r="F9" s="75"/>
      <c r="G9" s="75">
        <f t="shared" si="0"/>
        <v>0</v>
      </c>
      <c r="H9" s="75">
        <f t="shared" si="0"/>
        <v>0</v>
      </c>
      <c r="I9" s="75">
        <f t="shared" si="0"/>
        <v>0</v>
      </c>
      <c r="J9" s="75">
        <f t="shared" si="0"/>
        <v>0</v>
      </c>
      <c r="K9" s="75">
        <f t="shared" si="0"/>
        <v>0</v>
      </c>
    </row>
    <row r="10" spans="1:11" x14ac:dyDescent="0.25">
      <c r="A10" s="12" t="s">
        <v>178</v>
      </c>
      <c r="B10" s="76"/>
      <c r="C10" s="76"/>
      <c r="D10" s="76"/>
      <c r="E10" s="76">
        <v>0</v>
      </c>
      <c r="F10" s="76"/>
      <c r="G10" s="76">
        <v>0</v>
      </c>
      <c r="H10" s="76">
        <v>0</v>
      </c>
      <c r="I10" s="76">
        <v>0</v>
      </c>
      <c r="J10" s="76">
        <v>0</v>
      </c>
      <c r="K10" s="76">
        <f>E10-J10</f>
        <v>0</v>
      </c>
    </row>
    <row r="11" spans="1:11" x14ac:dyDescent="0.25">
      <c r="A11" s="12" t="s">
        <v>179</v>
      </c>
      <c r="B11" s="76"/>
      <c r="C11" s="76"/>
      <c r="D11" s="76"/>
      <c r="E11" s="76">
        <v>0</v>
      </c>
      <c r="F11" s="76"/>
      <c r="G11" s="76">
        <v>0</v>
      </c>
      <c r="H11" s="76">
        <v>0</v>
      </c>
      <c r="I11" s="76">
        <v>0</v>
      </c>
      <c r="J11" s="76">
        <v>0</v>
      </c>
      <c r="K11" s="76">
        <f>E11-J11</f>
        <v>0</v>
      </c>
    </row>
    <row r="12" spans="1:11" x14ac:dyDescent="0.25">
      <c r="A12" s="12" t="s">
        <v>180</v>
      </c>
      <c r="B12" s="76"/>
      <c r="C12" s="76"/>
      <c r="D12" s="76"/>
      <c r="E12" s="76">
        <v>0</v>
      </c>
      <c r="F12" s="76"/>
      <c r="G12" s="76">
        <v>0</v>
      </c>
      <c r="H12" s="76">
        <v>0</v>
      </c>
      <c r="I12" s="76">
        <v>0</v>
      </c>
      <c r="J12" s="76">
        <v>0</v>
      </c>
      <c r="K12" s="76">
        <f>E12-J12</f>
        <v>0</v>
      </c>
    </row>
    <row r="13" spans="1:11" x14ac:dyDescent="0.25">
      <c r="A13" s="12" t="s">
        <v>181</v>
      </c>
      <c r="B13" s="76"/>
      <c r="C13" s="76"/>
      <c r="D13" s="76"/>
      <c r="E13" s="76">
        <v>0</v>
      </c>
      <c r="F13" s="76"/>
      <c r="G13" s="76">
        <v>0</v>
      </c>
      <c r="H13" s="76">
        <v>0</v>
      </c>
      <c r="I13" s="76">
        <v>0</v>
      </c>
      <c r="J13" s="76">
        <v>0</v>
      </c>
      <c r="K13" s="76">
        <f>E13-J13</f>
        <v>0</v>
      </c>
    </row>
    <row r="14" spans="1:11" x14ac:dyDescent="0.25">
      <c r="A14" s="13"/>
      <c r="B14" s="42"/>
      <c r="C14" s="42"/>
      <c r="D14" s="42"/>
      <c r="E14" s="42"/>
      <c r="F14" s="42"/>
      <c r="G14" s="42"/>
      <c r="H14" s="42"/>
      <c r="I14" s="42"/>
      <c r="J14" s="42"/>
      <c r="K14" s="42"/>
    </row>
    <row r="15" spans="1:11" ht="16.5" x14ac:dyDescent="0.25">
      <c r="A15" s="11" t="s">
        <v>182</v>
      </c>
      <c r="B15" s="75"/>
      <c r="C15" s="75"/>
      <c r="D15" s="75"/>
      <c r="E15" s="75">
        <f>E16+E17+E18+E19</f>
        <v>0</v>
      </c>
      <c r="F15" s="75"/>
      <c r="G15" s="75">
        <f>G16+G17+G18+G19</f>
        <v>0</v>
      </c>
      <c r="H15" s="75">
        <f>H16+H17+H18+H19</f>
        <v>0</v>
      </c>
      <c r="I15" s="75">
        <f>I16+I17+I18+I19</f>
        <v>0</v>
      </c>
      <c r="J15" s="75">
        <f>J16+J17+J18+J19</f>
        <v>0</v>
      </c>
      <c r="K15" s="75">
        <f>K16+K17+K18+K19</f>
        <v>0</v>
      </c>
    </row>
    <row r="16" spans="1:11" x14ac:dyDescent="0.25">
      <c r="A16" s="12" t="s">
        <v>183</v>
      </c>
      <c r="B16" s="76"/>
      <c r="C16" s="76"/>
      <c r="D16" s="76"/>
      <c r="E16" s="76">
        <v>0</v>
      </c>
      <c r="F16" s="76"/>
      <c r="G16" s="76">
        <v>0</v>
      </c>
      <c r="H16" s="76">
        <v>0</v>
      </c>
      <c r="I16" s="76">
        <v>0</v>
      </c>
      <c r="J16" s="76">
        <v>0</v>
      </c>
      <c r="K16" s="76">
        <f>E16-J16</f>
        <v>0</v>
      </c>
    </row>
    <row r="17" spans="1:11" x14ac:dyDescent="0.25">
      <c r="A17" s="12" t="s">
        <v>184</v>
      </c>
      <c r="B17" s="76"/>
      <c r="C17" s="76"/>
      <c r="D17" s="76"/>
      <c r="E17" s="76">
        <v>0</v>
      </c>
      <c r="F17" s="76"/>
      <c r="G17" s="76">
        <v>0</v>
      </c>
      <c r="H17" s="76">
        <v>0</v>
      </c>
      <c r="I17" s="76">
        <v>0</v>
      </c>
      <c r="J17" s="76">
        <v>0</v>
      </c>
      <c r="K17" s="76">
        <f>E17-J17</f>
        <v>0</v>
      </c>
    </row>
    <row r="18" spans="1:11" x14ac:dyDescent="0.25">
      <c r="A18" s="12" t="s">
        <v>185</v>
      </c>
      <c r="B18" s="76"/>
      <c r="C18" s="76"/>
      <c r="D18" s="76"/>
      <c r="E18" s="76">
        <v>0</v>
      </c>
      <c r="F18" s="76"/>
      <c r="G18" s="76">
        <v>0</v>
      </c>
      <c r="H18" s="76">
        <v>0</v>
      </c>
      <c r="I18" s="76">
        <v>0</v>
      </c>
      <c r="J18" s="76">
        <v>0</v>
      </c>
      <c r="K18" s="76">
        <f>E18-J18</f>
        <v>0</v>
      </c>
    </row>
    <row r="19" spans="1:11" x14ac:dyDescent="0.25">
      <c r="A19" s="12" t="s">
        <v>186</v>
      </c>
      <c r="B19" s="76"/>
      <c r="C19" s="76"/>
      <c r="D19" s="76"/>
      <c r="E19" s="76">
        <v>0</v>
      </c>
      <c r="F19" s="76"/>
      <c r="G19" s="76">
        <v>0</v>
      </c>
      <c r="H19" s="76">
        <v>0</v>
      </c>
      <c r="I19" s="76">
        <v>0</v>
      </c>
      <c r="J19" s="76">
        <v>0</v>
      </c>
      <c r="K19" s="76">
        <f>E19-J19</f>
        <v>0</v>
      </c>
    </row>
    <row r="20" spans="1:11" x14ac:dyDescent="0.25">
      <c r="A20" s="13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1" ht="41.25" x14ac:dyDescent="0.25">
      <c r="A21" s="11" t="s">
        <v>187</v>
      </c>
      <c r="B21" s="75"/>
      <c r="C21" s="42"/>
      <c r="D21" s="42"/>
      <c r="E21" s="75">
        <f>E9+E15</f>
        <v>0</v>
      </c>
      <c r="F21" s="42"/>
      <c r="G21" s="75">
        <f>G9+G15</f>
        <v>0</v>
      </c>
      <c r="H21" s="75">
        <f>H9+H15</f>
        <v>0</v>
      </c>
      <c r="I21" s="75">
        <f>I9+I15</f>
        <v>0</v>
      </c>
      <c r="J21" s="75">
        <f>J9+J15</f>
        <v>0</v>
      </c>
      <c r="K21" s="75">
        <f>K9+K15</f>
        <v>0</v>
      </c>
    </row>
    <row r="22" spans="1:11" ht="15.75" thickBot="1" x14ac:dyDescent="0.3">
      <c r="A22" s="14"/>
      <c r="B22" s="43"/>
      <c r="C22" s="43"/>
      <c r="D22" s="43"/>
      <c r="E22" s="43"/>
      <c r="F22" s="43"/>
      <c r="G22" s="43"/>
      <c r="H22" s="43"/>
      <c r="I22" s="43"/>
      <c r="J22" s="43"/>
      <c r="K22" s="43"/>
    </row>
    <row r="27" spans="1:11" x14ac:dyDescent="0.25">
      <c r="C27" s="87" t="str">
        <f>'1'!A89</f>
        <v>L.T.F. María Antonieta Ordoñez Carrera</v>
      </c>
      <c r="I27" s="87" t="str">
        <f>'1'!E89</f>
        <v>C.P. Guadalupe Vásquez Pérez</v>
      </c>
    </row>
    <row r="28" spans="1:11" x14ac:dyDescent="0.25">
      <c r="C28" s="88" t="str">
        <f>'1'!A90</f>
        <v>Directora General del CRI-ESCUELA</v>
      </c>
      <c r="I28" s="88" t="str">
        <f>'1'!E90</f>
        <v>Coordinadora Administrativa</v>
      </c>
    </row>
    <row r="29" spans="1:11" x14ac:dyDescent="0.25">
      <c r="C29" s="88"/>
      <c r="I29" s="88"/>
    </row>
  </sheetData>
  <mergeCells count="4">
    <mergeCell ref="A3:K3"/>
    <mergeCell ref="A4:K4"/>
    <mergeCell ref="A5:K5"/>
    <mergeCell ref="A6:K6"/>
  </mergeCells>
  <printOptions horizontalCentered="1"/>
  <pageMargins left="0.59055118110236227" right="0.39370078740157483" top="0.55118110236220474" bottom="0.55118110236220474" header="0.31496062992125984" footer="0.31496062992125984"/>
  <pageSetup scale="95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view="pageBreakPreview" topLeftCell="A61" zoomScaleNormal="100" zoomScaleSheetLayoutView="100" workbookViewId="0">
      <selection activeCell="B72" sqref="B72"/>
    </sheetView>
  </sheetViews>
  <sheetFormatPr baseColWidth="10" defaultColWidth="9.140625" defaultRowHeight="15" x14ac:dyDescent="0.25"/>
  <cols>
    <col min="1" max="1" width="5.7109375" customWidth="1"/>
    <col min="2" max="2" width="59.85546875" customWidth="1"/>
    <col min="3" max="5" width="10.7109375" customWidth="1"/>
    <col min="6" max="6" width="17.85546875" bestFit="1" customWidth="1"/>
    <col min="7" max="7" width="12.85546875" bestFit="1" customWidth="1"/>
    <col min="8" max="256" width="11.42578125" customWidth="1"/>
  </cols>
  <sheetData>
    <row r="1" spans="1:7" ht="12" customHeight="1" x14ac:dyDescent="0.25">
      <c r="A1" s="16" t="s">
        <v>188</v>
      </c>
    </row>
    <row r="2" spans="1:7" ht="12" customHeight="1" thickBot="1" x14ac:dyDescent="0.3"/>
    <row r="3" spans="1:7" ht="12" customHeight="1" x14ac:dyDescent="0.25">
      <c r="A3" s="212" t="str">
        <f>'1'!A3:G3</f>
        <v>CENTRO DE REHABILITACIÓN INTEGRAL Y ESCUELA DE TERAPIA FÍSICA Y REHABILITACIÓN</v>
      </c>
      <c r="B3" s="213"/>
      <c r="C3" s="213"/>
      <c r="D3" s="213"/>
      <c r="E3" s="214"/>
    </row>
    <row r="4" spans="1:7" ht="12" customHeight="1" x14ac:dyDescent="0.25">
      <c r="A4" s="262" t="s">
        <v>189</v>
      </c>
      <c r="B4" s="263"/>
      <c r="C4" s="263"/>
      <c r="D4" s="263"/>
      <c r="E4" s="264"/>
    </row>
    <row r="5" spans="1:7" ht="12" customHeight="1" x14ac:dyDescent="0.25">
      <c r="A5" s="262" t="str">
        <f>+'2'!A6:I6</f>
        <v>Del 01 de Enero al 31 de Marzo de 2017</v>
      </c>
      <c r="B5" s="263"/>
      <c r="C5" s="263"/>
      <c r="D5" s="263"/>
      <c r="E5" s="264"/>
    </row>
    <row r="6" spans="1:7" ht="12" customHeight="1" thickBot="1" x14ac:dyDescent="0.3">
      <c r="A6" s="265" t="s">
        <v>2</v>
      </c>
      <c r="B6" s="266"/>
      <c r="C6" s="266"/>
      <c r="D6" s="266"/>
      <c r="E6" s="267"/>
    </row>
    <row r="7" spans="1:7" ht="15.75" thickBot="1" x14ac:dyDescent="0.3">
      <c r="A7" s="17"/>
      <c r="B7" s="17"/>
      <c r="C7" s="17"/>
      <c r="D7" s="17"/>
      <c r="E7" s="17"/>
    </row>
    <row r="8" spans="1:7" ht="15" customHeight="1" x14ac:dyDescent="0.25">
      <c r="A8" s="252" t="s">
        <v>3</v>
      </c>
      <c r="B8" s="253"/>
      <c r="C8" s="165" t="s">
        <v>190</v>
      </c>
      <c r="D8" s="247" t="s">
        <v>191</v>
      </c>
      <c r="E8" s="165" t="s">
        <v>192</v>
      </c>
    </row>
    <row r="9" spans="1:7" ht="15" customHeight="1" thickBot="1" x14ac:dyDescent="0.3">
      <c r="A9" s="254"/>
      <c r="B9" s="255"/>
      <c r="C9" s="166" t="s">
        <v>193</v>
      </c>
      <c r="D9" s="242"/>
      <c r="E9" s="166" t="s">
        <v>194</v>
      </c>
    </row>
    <row r="10" spans="1:7" ht="15" customHeight="1" x14ac:dyDescent="0.25">
      <c r="A10" s="44"/>
      <c r="B10" s="18"/>
      <c r="C10" s="18"/>
      <c r="D10" s="18"/>
      <c r="E10" s="18"/>
    </row>
    <row r="11" spans="1:7" ht="15" customHeight="1" x14ac:dyDescent="0.25">
      <c r="A11" s="44"/>
      <c r="B11" s="19" t="s">
        <v>195</v>
      </c>
      <c r="C11" s="77">
        <f>SUM(C12:C14)</f>
        <v>10088389</v>
      </c>
      <c r="D11" s="77">
        <f>D12+D13+D14</f>
        <v>2218038</v>
      </c>
      <c r="E11" s="77">
        <f>E12+E13+E14</f>
        <v>2218038</v>
      </c>
    </row>
    <row r="12" spans="1:7" ht="15" customHeight="1" x14ac:dyDescent="0.25">
      <c r="A12" s="44"/>
      <c r="B12" s="20" t="s">
        <v>196</v>
      </c>
      <c r="C12" s="78">
        <f>'5'!D45</f>
        <v>10088389</v>
      </c>
      <c r="D12" s="78">
        <f>'5'!G45</f>
        <v>2218038</v>
      </c>
      <c r="E12" s="78">
        <f>'5'!H45</f>
        <v>2218038</v>
      </c>
    </row>
    <row r="13" spans="1:7" ht="15" customHeight="1" x14ac:dyDescent="0.25">
      <c r="A13" s="44"/>
      <c r="B13" s="20" t="s">
        <v>197</v>
      </c>
      <c r="C13" s="78">
        <v>0</v>
      </c>
      <c r="D13" s="78">
        <v>0</v>
      </c>
      <c r="E13" s="78">
        <v>0</v>
      </c>
      <c r="G13" s="108"/>
    </row>
    <row r="14" spans="1:7" ht="15" customHeight="1" x14ac:dyDescent="0.25">
      <c r="A14" s="44"/>
      <c r="B14" s="20" t="s">
        <v>198</v>
      </c>
      <c r="C14" s="78">
        <v>0</v>
      </c>
      <c r="D14" s="78">
        <v>0</v>
      </c>
      <c r="E14" s="78">
        <v>0</v>
      </c>
    </row>
    <row r="15" spans="1:7" ht="15" customHeight="1" x14ac:dyDescent="0.25">
      <c r="A15" s="74"/>
      <c r="B15" s="19" t="s">
        <v>199</v>
      </c>
      <c r="C15" s="77">
        <f>C16+C17</f>
        <v>10088389</v>
      </c>
      <c r="D15" s="77">
        <f>D16+D17</f>
        <v>1762938</v>
      </c>
      <c r="E15" s="77">
        <f>E16+E17</f>
        <v>1749195</v>
      </c>
      <c r="F15" s="117"/>
      <c r="G15" s="108"/>
    </row>
    <row r="16" spans="1:7" ht="15" customHeight="1" x14ac:dyDescent="0.25">
      <c r="A16" s="44"/>
      <c r="B16" s="20" t="s">
        <v>200</v>
      </c>
      <c r="C16" s="78">
        <f>'6a'!C10</f>
        <v>10088389</v>
      </c>
      <c r="D16" s="78">
        <f>'6a'!F10</f>
        <v>1762938</v>
      </c>
      <c r="E16" s="78">
        <f>'6a'!G10</f>
        <v>1749195</v>
      </c>
      <c r="F16" s="108"/>
    </row>
    <row r="17" spans="1:5" ht="15" customHeight="1" x14ac:dyDescent="0.25">
      <c r="A17" s="44"/>
      <c r="B17" s="20" t="s">
        <v>201</v>
      </c>
      <c r="C17" s="78">
        <f>'6a'!C84</f>
        <v>0</v>
      </c>
      <c r="D17" s="78">
        <f>'6a'!F84</f>
        <v>0</v>
      </c>
      <c r="E17" s="78">
        <f>'6a'!G84</f>
        <v>0</v>
      </c>
    </row>
    <row r="18" spans="1:5" ht="15" customHeight="1" x14ac:dyDescent="0.25">
      <c r="A18" s="44"/>
      <c r="B18" s="19" t="s">
        <v>202</v>
      </c>
      <c r="C18" s="77">
        <f>C19+C20</f>
        <v>0</v>
      </c>
      <c r="D18" s="77">
        <f>D19+D20</f>
        <v>0</v>
      </c>
      <c r="E18" s="77">
        <f>E19+E20</f>
        <v>0</v>
      </c>
    </row>
    <row r="19" spans="1:5" ht="15" customHeight="1" x14ac:dyDescent="0.25">
      <c r="A19" s="44"/>
      <c r="B19" s="20" t="s">
        <v>203</v>
      </c>
      <c r="C19" s="194">
        <v>0</v>
      </c>
      <c r="D19" s="194">
        <v>0</v>
      </c>
      <c r="E19" s="194">
        <v>0</v>
      </c>
    </row>
    <row r="20" spans="1:5" ht="15" customHeight="1" x14ac:dyDescent="0.25">
      <c r="A20" s="44"/>
      <c r="B20" s="20" t="s">
        <v>204</v>
      </c>
      <c r="C20" s="194">
        <v>0</v>
      </c>
      <c r="D20" s="194">
        <v>0</v>
      </c>
      <c r="E20" s="194">
        <v>0</v>
      </c>
    </row>
    <row r="21" spans="1:5" ht="15" customHeight="1" x14ac:dyDescent="0.25">
      <c r="A21" s="44"/>
      <c r="B21" s="19" t="s">
        <v>205</v>
      </c>
      <c r="C21" s="80">
        <f>C11-C15+C18</f>
        <v>0</v>
      </c>
      <c r="D21" s="80">
        <f t="shared" ref="D21:E21" si="0">D11-D15+D18</f>
        <v>455100</v>
      </c>
      <c r="E21" s="80">
        <f t="shared" si="0"/>
        <v>468843</v>
      </c>
    </row>
    <row r="22" spans="1:5" ht="15" customHeight="1" x14ac:dyDescent="0.25">
      <c r="A22" s="44"/>
      <c r="B22" s="19" t="s">
        <v>206</v>
      </c>
      <c r="C22" s="80">
        <f>C21-C14</f>
        <v>0</v>
      </c>
      <c r="D22" s="80">
        <f t="shared" ref="D22:E22" si="1">D21-D14</f>
        <v>455100</v>
      </c>
      <c r="E22" s="80">
        <f t="shared" si="1"/>
        <v>468843</v>
      </c>
    </row>
    <row r="23" spans="1:5" ht="15" customHeight="1" x14ac:dyDescent="0.25">
      <c r="A23" s="44"/>
      <c r="B23" s="19" t="s">
        <v>207</v>
      </c>
      <c r="C23" s="80">
        <f>C22-C18</f>
        <v>0</v>
      </c>
      <c r="D23" s="80">
        <f t="shared" ref="D23:E23" si="2">D22-D18</f>
        <v>455100</v>
      </c>
      <c r="E23" s="80">
        <f t="shared" si="2"/>
        <v>468843</v>
      </c>
    </row>
    <row r="24" spans="1:5" ht="15" customHeight="1" thickBot="1" x14ac:dyDescent="0.3">
      <c r="A24" s="21"/>
      <c r="B24" s="22"/>
      <c r="C24" s="178"/>
      <c r="D24" s="178"/>
      <c r="E24" s="178"/>
    </row>
    <row r="25" spans="1:5" ht="15" customHeight="1" thickBot="1" x14ac:dyDescent="0.3">
      <c r="A25" s="248"/>
      <c r="B25" s="248"/>
      <c r="C25" s="248"/>
      <c r="D25" s="248"/>
      <c r="E25" s="248"/>
    </row>
    <row r="26" spans="1:5" ht="15" customHeight="1" thickBot="1" x14ac:dyDescent="0.3">
      <c r="A26" s="249" t="s">
        <v>208</v>
      </c>
      <c r="B26" s="250"/>
      <c r="C26" s="170" t="s">
        <v>209</v>
      </c>
      <c r="D26" s="170" t="s">
        <v>191</v>
      </c>
      <c r="E26" s="170" t="s">
        <v>210</v>
      </c>
    </row>
    <row r="27" spans="1:5" ht="15" customHeight="1" x14ac:dyDescent="0.25">
      <c r="A27" s="44"/>
      <c r="B27" s="18"/>
      <c r="C27" s="18"/>
      <c r="D27" s="18"/>
      <c r="E27" s="18"/>
    </row>
    <row r="28" spans="1:5" ht="15" customHeight="1" x14ac:dyDescent="0.25">
      <c r="A28" s="74"/>
      <c r="B28" s="19" t="s">
        <v>211</v>
      </c>
      <c r="C28" s="80">
        <f>C29+C30</f>
        <v>0</v>
      </c>
      <c r="D28" s="80">
        <f>D29+D30</f>
        <v>0</v>
      </c>
      <c r="E28" s="80">
        <f>E29+E30</f>
        <v>0</v>
      </c>
    </row>
    <row r="29" spans="1:5" ht="15" customHeight="1" x14ac:dyDescent="0.25">
      <c r="A29" s="74"/>
      <c r="B29" s="20" t="s">
        <v>212</v>
      </c>
      <c r="C29" s="79">
        <v>0</v>
      </c>
      <c r="D29" s="79">
        <v>0</v>
      </c>
      <c r="E29" s="79">
        <v>0</v>
      </c>
    </row>
    <row r="30" spans="1:5" ht="15" customHeight="1" x14ac:dyDescent="0.25">
      <c r="A30" s="74"/>
      <c r="B30" s="20" t="s">
        <v>213</v>
      </c>
      <c r="C30" s="79">
        <v>0</v>
      </c>
      <c r="D30" s="79">
        <v>0</v>
      </c>
      <c r="E30" s="79">
        <v>0</v>
      </c>
    </row>
    <row r="31" spans="1:5" ht="15" customHeight="1" x14ac:dyDescent="0.25">
      <c r="A31" s="74"/>
      <c r="B31" s="19" t="s">
        <v>214</v>
      </c>
      <c r="C31" s="80">
        <f>C23+C28</f>
        <v>0</v>
      </c>
      <c r="D31" s="80">
        <f t="shared" ref="D31:E31" si="3">D23+D28</f>
        <v>455100</v>
      </c>
      <c r="E31" s="80">
        <f t="shared" si="3"/>
        <v>468843</v>
      </c>
    </row>
    <row r="32" spans="1:5" ht="15" customHeight="1" thickBot="1" x14ac:dyDescent="0.3">
      <c r="A32" s="23"/>
      <c r="B32" s="22"/>
      <c r="C32" s="22"/>
      <c r="D32" s="22"/>
      <c r="E32" s="22"/>
    </row>
    <row r="33" spans="1:5" ht="15" customHeight="1" thickBot="1" x14ac:dyDescent="0.3"/>
    <row r="34" spans="1:5" ht="15" customHeight="1" x14ac:dyDescent="0.25">
      <c r="A34" s="252" t="s">
        <v>208</v>
      </c>
      <c r="B34" s="253"/>
      <c r="C34" s="247" t="s">
        <v>215</v>
      </c>
      <c r="D34" s="256" t="s">
        <v>191</v>
      </c>
      <c r="E34" s="247" t="s">
        <v>467</v>
      </c>
    </row>
    <row r="35" spans="1:5" ht="15" customHeight="1" thickBot="1" x14ac:dyDescent="0.3">
      <c r="A35" s="254"/>
      <c r="B35" s="255"/>
      <c r="C35" s="242"/>
      <c r="D35" s="257"/>
      <c r="E35" s="242"/>
    </row>
    <row r="36" spans="1:5" ht="15" customHeight="1" x14ac:dyDescent="0.25">
      <c r="A36" s="127"/>
      <c r="B36" s="24"/>
      <c r="C36" s="24"/>
      <c r="D36" s="24"/>
      <c r="E36" s="24"/>
    </row>
    <row r="37" spans="1:5" ht="15" customHeight="1" x14ac:dyDescent="0.25">
      <c r="A37" s="72"/>
      <c r="B37" s="73" t="s">
        <v>216</v>
      </c>
      <c r="C37" s="179">
        <f>C38+C39</f>
        <v>0</v>
      </c>
      <c r="D37" s="179">
        <f>D38+D39</f>
        <v>0</v>
      </c>
      <c r="E37" s="179">
        <f>E38+E39</f>
        <v>0</v>
      </c>
    </row>
    <row r="38" spans="1:5" ht="15" customHeight="1" x14ac:dyDescent="0.25">
      <c r="A38" s="127"/>
      <c r="B38" s="25" t="s">
        <v>217</v>
      </c>
      <c r="C38" s="162">
        <v>0</v>
      </c>
      <c r="D38" s="162">
        <v>0</v>
      </c>
      <c r="E38" s="162">
        <v>0</v>
      </c>
    </row>
    <row r="39" spans="1:5" ht="15" customHeight="1" x14ac:dyDescent="0.25">
      <c r="A39" s="127"/>
      <c r="B39" s="25" t="s">
        <v>218</v>
      </c>
      <c r="C39" s="162">
        <v>0</v>
      </c>
      <c r="D39" s="162">
        <v>0</v>
      </c>
      <c r="E39" s="162">
        <v>0</v>
      </c>
    </row>
    <row r="40" spans="1:5" ht="15" customHeight="1" x14ac:dyDescent="0.25">
      <c r="A40" s="72"/>
      <c r="B40" s="73" t="s">
        <v>219</v>
      </c>
      <c r="C40" s="180">
        <f>C41+C42</f>
        <v>0</v>
      </c>
      <c r="D40" s="180">
        <f>D41+D42</f>
        <v>0</v>
      </c>
      <c r="E40" s="180">
        <f>E41+E42</f>
        <v>0</v>
      </c>
    </row>
    <row r="41" spans="1:5" ht="15" customHeight="1" x14ac:dyDescent="0.25">
      <c r="A41" s="72"/>
      <c r="B41" s="25" t="s">
        <v>220</v>
      </c>
      <c r="C41" s="91">
        <v>0</v>
      </c>
      <c r="D41" s="91">
        <v>0</v>
      </c>
      <c r="E41" s="91">
        <v>0</v>
      </c>
    </row>
    <row r="42" spans="1:5" ht="15" customHeight="1" x14ac:dyDescent="0.25">
      <c r="A42" s="72"/>
      <c r="B42" s="25" t="s">
        <v>221</v>
      </c>
      <c r="C42" s="91">
        <v>0</v>
      </c>
      <c r="D42" s="91">
        <v>0</v>
      </c>
      <c r="E42" s="91">
        <v>0</v>
      </c>
    </row>
    <row r="43" spans="1:5" ht="15" customHeight="1" x14ac:dyDescent="0.25">
      <c r="A43" s="72"/>
      <c r="B43" s="73" t="s">
        <v>222</v>
      </c>
      <c r="C43" s="179">
        <f>C37-C40</f>
        <v>0</v>
      </c>
      <c r="D43" s="179">
        <f>D37-D40</f>
        <v>0</v>
      </c>
      <c r="E43" s="179">
        <f>E37-E40</f>
        <v>0</v>
      </c>
    </row>
    <row r="44" spans="1:5" ht="15" customHeight="1" thickBot="1" x14ac:dyDescent="0.3">
      <c r="A44" s="81"/>
      <c r="B44" s="82"/>
      <c r="C44" s="83"/>
      <c r="D44" s="83"/>
      <c r="E44" s="83"/>
    </row>
    <row r="45" spans="1:5" ht="15" customHeight="1" x14ac:dyDescent="0.25">
      <c r="A45" s="252" t="s">
        <v>208</v>
      </c>
      <c r="B45" s="253"/>
      <c r="C45" s="247" t="s">
        <v>215</v>
      </c>
      <c r="D45" s="256" t="s">
        <v>191</v>
      </c>
      <c r="E45" s="247" t="s">
        <v>467</v>
      </c>
    </row>
    <row r="46" spans="1:5" ht="15" customHeight="1" thickBot="1" x14ac:dyDescent="0.3">
      <c r="A46" s="254"/>
      <c r="B46" s="255"/>
      <c r="C46" s="242"/>
      <c r="D46" s="257"/>
      <c r="E46" s="242"/>
    </row>
    <row r="47" spans="1:5" ht="15" customHeight="1" x14ac:dyDescent="0.25">
      <c r="A47" s="258"/>
      <c r="B47" s="259"/>
      <c r="C47" s="24"/>
      <c r="D47" s="24"/>
      <c r="E47" s="24"/>
    </row>
    <row r="48" spans="1:5" ht="15" customHeight="1" x14ac:dyDescent="0.25">
      <c r="A48" s="260"/>
      <c r="B48" s="261" t="s">
        <v>223</v>
      </c>
      <c r="C48" s="251">
        <f>C12</f>
        <v>10088389</v>
      </c>
      <c r="D48" s="251">
        <f>D12</f>
        <v>2218038</v>
      </c>
      <c r="E48" s="251">
        <f>E12</f>
        <v>2218038</v>
      </c>
    </row>
    <row r="49" spans="1:5" ht="15" customHeight="1" x14ac:dyDescent="0.25">
      <c r="A49" s="260"/>
      <c r="B49" s="261"/>
      <c r="C49" s="251"/>
      <c r="D49" s="251"/>
      <c r="E49" s="251"/>
    </row>
    <row r="50" spans="1:5" ht="15" customHeight="1" x14ac:dyDescent="0.25">
      <c r="A50" s="127"/>
      <c r="B50" s="26" t="s">
        <v>224</v>
      </c>
      <c r="C50" s="180">
        <f>C51-C52</f>
        <v>0</v>
      </c>
      <c r="D50" s="180">
        <f>D51-D52</f>
        <v>0</v>
      </c>
      <c r="E50" s="180">
        <f>E51-E52</f>
        <v>0</v>
      </c>
    </row>
    <row r="51" spans="1:5" ht="15" customHeight="1" x14ac:dyDescent="0.25">
      <c r="A51" s="127"/>
      <c r="B51" s="25" t="s">
        <v>217</v>
      </c>
      <c r="C51" s="91">
        <v>0</v>
      </c>
      <c r="D51" s="91">
        <v>0</v>
      </c>
      <c r="E51" s="91">
        <v>0</v>
      </c>
    </row>
    <row r="52" spans="1:5" ht="15" customHeight="1" x14ac:dyDescent="0.25">
      <c r="A52" s="127"/>
      <c r="B52" s="25" t="s">
        <v>220</v>
      </c>
      <c r="C52" s="91">
        <v>0</v>
      </c>
      <c r="D52" s="91">
        <v>0</v>
      </c>
      <c r="E52" s="91">
        <v>0</v>
      </c>
    </row>
    <row r="53" spans="1:5" ht="15" customHeight="1" x14ac:dyDescent="0.25">
      <c r="A53" s="127"/>
      <c r="B53" s="128" t="s">
        <v>200</v>
      </c>
      <c r="C53" s="91">
        <f>'6a'!C10</f>
        <v>10088389</v>
      </c>
      <c r="D53" s="91">
        <f>'6a'!F10</f>
        <v>1762938</v>
      </c>
      <c r="E53" s="91">
        <f>'6a'!G10</f>
        <v>1749195</v>
      </c>
    </row>
    <row r="54" spans="1:5" ht="15" customHeight="1" x14ac:dyDescent="0.25">
      <c r="A54" s="127"/>
      <c r="B54" s="128" t="s">
        <v>203</v>
      </c>
      <c r="C54" s="193"/>
      <c r="D54" s="91">
        <v>0</v>
      </c>
      <c r="E54" s="91">
        <v>0</v>
      </c>
    </row>
    <row r="55" spans="1:5" ht="15" customHeight="1" x14ac:dyDescent="0.25">
      <c r="A55" s="72"/>
      <c r="B55" s="86" t="s">
        <v>225</v>
      </c>
      <c r="C55" s="181">
        <f>C48+C50-C53+C54</f>
        <v>0</v>
      </c>
      <c r="D55" s="181">
        <f t="shared" ref="D55:E55" si="4">D48+D50-D53+D54</f>
        <v>455100</v>
      </c>
      <c r="E55" s="181">
        <f t="shared" si="4"/>
        <v>468843</v>
      </c>
    </row>
    <row r="56" spans="1:5" ht="15" customHeight="1" x14ac:dyDescent="0.25">
      <c r="A56" s="85"/>
      <c r="B56" s="84" t="s">
        <v>226</v>
      </c>
      <c r="C56" s="182">
        <f>C55-C50</f>
        <v>0</v>
      </c>
      <c r="D56" s="182">
        <f t="shared" ref="D56:E56" si="5">D55-D50</f>
        <v>455100</v>
      </c>
      <c r="E56" s="182">
        <f t="shared" si="5"/>
        <v>468843</v>
      </c>
    </row>
    <row r="57" spans="1:5" ht="15" customHeight="1" thickBot="1" x14ac:dyDescent="0.3">
      <c r="A57" s="81"/>
      <c r="C57" s="83"/>
      <c r="D57" s="83"/>
      <c r="E57" s="83"/>
    </row>
    <row r="58" spans="1:5" ht="15" customHeight="1" x14ac:dyDescent="0.25">
      <c r="A58" s="252" t="s">
        <v>208</v>
      </c>
      <c r="B58" s="253"/>
      <c r="C58" s="247" t="s">
        <v>215</v>
      </c>
      <c r="D58" s="256" t="s">
        <v>191</v>
      </c>
      <c r="E58" s="247" t="s">
        <v>467</v>
      </c>
    </row>
    <row r="59" spans="1:5" ht="15" customHeight="1" thickBot="1" x14ac:dyDescent="0.3">
      <c r="A59" s="254"/>
      <c r="B59" s="255"/>
      <c r="C59" s="242"/>
      <c r="D59" s="257"/>
      <c r="E59" s="242"/>
    </row>
    <row r="60" spans="1:5" ht="15" customHeight="1" x14ac:dyDescent="0.25">
      <c r="A60" s="258"/>
      <c r="B60" s="259"/>
      <c r="C60" s="24"/>
      <c r="D60" s="24"/>
      <c r="E60" s="24"/>
    </row>
    <row r="61" spans="1:5" ht="15" customHeight="1" x14ac:dyDescent="0.25">
      <c r="A61" s="260"/>
      <c r="B61" s="261" t="s">
        <v>197</v>
      </c>
      <c r="C61" s="251">
        <f>C13</f>
        <v>0</v>
      </c>
      <c r="D61" s="251">
        <f>D13</f>
        <v>0</v>
      </c>
      <c r="E61" s="251">
        <f>E13</f>
        <v>0</v>
      </c>
    </row>
    <row r="62" spans="1:5" ht="15" customHeight="1" x14ac:dyDescent="0.25">
      <c r="A62" s="260"/>
      <c r="B62" s="261"/>
      <c r="C62" s="251"/>
      <c r="D62" s="251"/>
      <c r="E62" s="251"/>
    </row>
    <row r="63" spans="1:5" ht="15" customHeight="1" x14ac:dyDescent="0.25">
      <c r="A63" s="127"/>
      <c r="B63" s="128" t="s">
        <v>227</v>
      </c>
      <c r="C63" s="91">
        <f>C64-C65</f>
        <v>0</v>
      </c>
      <c r="D63" s="91">
        <f>D64-D65</f>
        <v>0</v>
      </c>
      <c r="E63" s="91">
        <f>E64-E65</f>
        <v>0</v>
      </c>
    </row>
    <row r="64" spans="1:5" ht="15" customHeight="1" x14ac:dyDescent="0.25">
      <c r="A64" s="127"/>
      <c r="B64" s="25" t="s">
        <v>218</v>
      </c>
      <c r="C64" s="91">
        <v>0</v>
      </c>
      <c r="D64" s="91">
        <v>0</v>
      </c>
      <c r="E64" s="91">
        <v>0</v>
      </c>
    </row>
    <row r="65" spans="1:5" ht="15" customHeight="1" x14ac:dyDescent="0.25">
      <c r="A65" s="127"/>
      <c r="B65" s="25" t="s">
        <v>221</v>
      </c>
      <c r="C65" s="91">
        <v>0</v>
      </c>
      <c r="D65" s="91">
        <v>0</v>
      </c>
      <c r="E65" s="91">
        <v>0</v>
      </c>
    </row>
    <row r="66" spans="1:5" ht="15" customHeight="1" x14ac:dyDescent="0.25">
      <c r="A66" s="127"/>
      <c r="B66" s="128" t="s">
        <v>228</v>
      </c>
      <c r="C66" s="91">
        <f>'6a'!C84</f>
        <v>0</v>
      </c>
      <c r="D66" s="91">
        <f>'6a'!F84</f>
        <v>0</v>
      </c>
      <c r="E66" s="91">
        <f>'6a'!G84</f>
        <v>0</v>
      </c>
    </row>
    <row r="67" spans="1:5" ht="15" customHeight="1" x14ac:dyDescent="0.25">
      <c r="A67" s="127"/>
      <c r="B67" s="128" t="s">
        <v>204</v>
      </c>
      <c r="C67" s="193"/>
      <c r="D67" s="91">
        <v>0</v>
      </c>
      <c r="E67" s="91">
        <v>0</v>
      </c>
    </row>
    <row r="68" spans="1:5" ht="15" customHeight="1" x14ac:dyDescent="0.25">
      <c r="A68" s="127"/>
      <c r="B68" s="27" t="s">
        <v>229</v>
      </c>
      <c r="C68" s="183">
        <f>C61+C63-C66+C67</f>
        <v>0</v>
      </c>
      <c r="D68" s="183">
        <f>D61+D63-D66+D67</f>
        <v>0</v>
      </c>
      <c r="E68" s="183">
        <f>E61+E63-E66+E67</f>
        <v>0</v>
      </c>
    </row>
    <row r="69" spans="1:5" ht="15" customHeight="1" x14ac:dyDescent="0.25">
      <c r="A69" s="127"/>
      <c r="B69" s="27" t="s">
        <v>230</v>
      </c>
      <c r="C69" s="183">
        <f>C68-C63</f>
        <v>0</v>
      </c>
      <c r="D69" s="183">
        <f>D68-D63</f>
        <v>0</v>
      </c>
      <c r="E69" s="183">
        <f>E68-E63</f>
        <v>0</v>
      </c>
    </row>
    <row r="70" spans="1:5" ht="15" customHeight="1" thickBot="1" x14ac:dyDescent="0.3">
      <c r="A70" s="46"/>
      <c r="B70" s="28"/>
      <c r="C70" s="47"/>
      <c r="D70" s="47"/>
      <c r="E70" s="47"/>
    </row>
    <row r="71" spans="1:5" x14ac:dyDescent="0.25">
      <c r="A71" s="89"/>
      <c r="B71" s="90"/>
      <c r="C71" s="89"/>
      <c r="D71" s="89"/>
      <c r="E71" s="89"/>
    </row>
    <row r="72" spans="1:5" x14ac:dyDescent="0.25">
      <c r="A72" s="89"/>
      <c r="B72" s="90"/>
      <c r="C72" s="89"/>
      <c r="D72" s="89"/>
      <c r="E72" s="89"/>
    </row>
    <row r="73" spans="1:5" x14ac:dyDescent="0.25">
      <c r="A73" s="89"/>
      <c r="B73" s="90"/>
      <c r="C73" s="89"/>
      <c r="D73" s="89"/>
      <c r="E73" s="89"/>
    </row>
    <row r="74" spans="1:5" x14ac:dyDescent="0.25">
      <c r="A74" s="89"/>
      <c r="B74" s="90"/>
      <c r="C74" s="89"/>
      <c r="D74" s="89"/>
      <c r="E74" s="89"/>
    </row>
    <row r="75" spans="1:5" x14ac:dyDescent="0.25">
      <c r="A75" s="89"/>
      <c r="B75" s="90"/>
      <c r="C75" s="89"/>
      <c r="D75" s="89"/>
      <c r="E75" s="89"/>
    </row>
    <row r="78" spans="1:5" x14ac:dyDescent="0.25">
      <c r="B78" s="87" t="str">
        <f>'1'!A89</f>
        <v>L.T.F. María Antonieta Ordoñez Carrera</v>
      </c>
      <c r="D78" s="87" t="str">
        <f>'1'!E89</f>
        <v>C.P. Guadalupe Vásquez Pérez</v>
      </c>
    </row>
    <row r="79" spans="1:5" x14ac:dyDescent="0.25">
      <c r="B79" s="88" t="str">
        <f>'1'!A90</f>
        <v>Directora General del CRI-ESCUELA</v>
      </c>
      <c r="D79" s="88" t="str">
        <f>'1'!E90</f>
        <v>Coordinadora Administrativa</v>
      </c>
    </row>
    <row r="80" spans="1:5" x14ac:dyDescent="0.25">
      <c r="B80" s="88"/>
      <c r="D80" s="88"/>
    </row>
    <row r="81" spans="7:7" x14ac:dyDescent="0.25">
      <c r="G81">
        <f>+'3'!A5:K5</f>
        <v>0</v>
      </c>
    </row>
  </sheetData>
  <mergeCells count="32">
    <mergeCell ref="A3:E3"/>
    <mergeCell ref="A4:E4"/>
    <mergeCell ref="A5:E5"/>
    <mergeCell ref="A6:E6"/>
    <mergeCell ref="A8:B9"/>
    <mergeCell ref="D8:D9"/>
    <mergeCell ref="E61:E62"/>
    <mergeCell ref="A58:B59"/>
    <mergeCell ref="C58:C59"/>
    <mergeCell ref="A60:B60"/>
    <mergeCell ref="A47:B47"/>
    <mergeCell ref="C48:C49"/>
    <mergeCell ref="D61:D62"/>
    <mergeCell ref="A48:A49"/>
    <mergeCell ref="B48:B49"/>
    <mergeCell ref="D58:D59"/>
    <mergeCell ref="D48:D49"/>
    <mergeCell ref="A61:A62"/>
    <mergeCell ref="B61:B62"/>
    <mergeCell ref="C61:C62"/>
    <mergeCell ref="E58:E59"/>
    <mergeCell ref="A25:E25"/>
    <mergeCell ref="A26:B26"/>
    <mergeCell ref="E48:E49"/>
    <mergeCell ref="A34:B35"/>
    <mergeCell ref="C34:C35"/>
    <mergeCell ref="D34:D35"/>
    <mergeCell ref="A45:B46"/>
    <mergeCell ref="D45:D46"/>
    <mergeCell ref="E34:E35"/>
    <mergeCell ref="C45:C46"/>
    <mergeCell ref="E45:E46"/>
  </mergeCells>
  <printOptions horizontalCentered="1"/>
  <pageMargins left="0.59055118110236227" right="0.39370078740157483" top="0.39370078740157483" bottom="0.39370078740157483" header="0" footer="0"/>
  <pageSetup scale="62" orientation="portrait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view="pageBreakPreview" zoomScale="90" zoomScaleNormal="100" zoomScaleSheetLayoutView="90" workbookViewId="0">
      <pane ySplit="9" topLeftCell="A10" activePane="bottomLeft" state="frozen"/>
      <selection activeCell="A7" sqref="A7:G7"/>
      <selection pane="bottomLeft" activeCell="C55" sqref="C55"/>
    </sheetView>
  </sheetViews>
  <sheetFormatPr baseColWidth="10" defaultColWidth="9.140625" defaultRowHeight="15" x14ac:dyDescent="0.25"/>
  <cols>
    <col min="1" max="2" width="6.7109375" customWidth="1"/>
    <col min="3" max="3" width="31.140625" style="31" customWidth="1"/>
    <col min="4" max="9" width="11.7109375" customWidth="1"/>
    <col min="10" max="10" width="11.42578125" customWidth="1"/>
    <col min="11" max="11" width="16.140625" bestFit="1" customWidth="1"/>
    <col min="12" max="256" width="11.42578125" customWidth="1"/>
  </cols>
  <sheetData>
    <row r="1" spans="1:9" x14ac:dyDescent="0.25">
      <c r="A1" s="16" t="s">
        <v>231</v>
      </c>
    </row>
    <row r="2" spans="1:9" ht="6" customHeight="1" thickBot="1" x14ac:dyDescent="0.3"/>
    <row r="3" spans="1:9" x14ac:dyDescent="0.25">
      <c r="A3" s="212" t="str">
        <f>'1'!A3:G3</f>
        <v>CENTRO DE REHABILITACIÓN INTEGRAL Y ESCUELA DE TERAPIA FÍSICA Y REHABILITACIÓN</v>
      </c>
      <c r="B3" s="213"/>
      <c r="C3" s="213"/>
      <c r="D3" s="213"/>
      <c r="E3" s="213"/>
      <c r="F3" s="213"/>
      <c r="G3" s="213"/>
      <c r="H3" s="213"/>
      <c r="I3" s="214"/>
    </row>
    <row r="4" spans="1:9" x14ac:dyDescent="0.25">
      <c r="A4" s="262" t="s">
        <v>232</v>
      </c>
      <c r="B4" s="263"/>
      <c r="C4" s="263"/>
      <c r="D4" s="263"/>
      <c r="E4" s="263"/>
      <c r="F4" s="263"/>
      <c r="G4" s="263"/>
      <c r="H4" s="263"/>
      <c r="I4" s="264"/>
    </row>
    <row r="5" spans="1:9" x14ac:dyDescent="0.25">
      <c r="A5" s="262" t="str">
        <f>+'2'!A6:I6</f>
        <v>Del 01 de Enero al 31 de Marzo de 2017</v>
      </c>
      <c r="B5" s="263"/>
      <c r="C5" s="263"/>
      <c r="D5" s="263"/>
      <c r="E5" s="263"/>
      <c r="F5" s="263"/>
      <c r="G5" s="263"/>
      <c r="H5" s="263"/>
      <c r="I5" s="264"/>
    </row>
    <row r="6" spans="1:9" ht="15.75" thickBot="1" x14ac:dyDescent="0.3">
      <c r="A6" s="265" t="s">
        <v>2</v>
      </c>
      <c r="B6" s="266"/>
      <c r="C6" s="266"/>
      <c r="D6" s="266"/>
      <c r="E6" s="266"/>
      <c r="F6" s="266"/>
      <c r="G6" s="266"/>
      <c r="H6" s="266"/>
      <c r="I6" s="267"/>
    </row>
    <row r="7" spans="1:9" ht="15.75" thickBot="1" x14ac:dyDescent="0.3">
      <c r="A7" s="268"/>
      <c r="B7" s="269"/>
      <c r="C7" s="270"/>
      <c r="D7" s="271" t="s">
        <v>233</v>
      </c>
      <c r="E7" s="272"/>
      <c r="F7" s="272"/>
      <c r="G7" s="272"/>
      <c r="H7" s="273"/>
      <c r="I7" s="274" t="s">
        <v>234</v>
      </c>
    </row>
    <row r="8" spans="1:9" x14ac:dyDescent="0.25">
      <c r="A8" s="277" t="s">
        <v>208</v>
      </c>
      <c r="B8" s="278"/>
      <c r="C8" s="279"/>
      <c r="D8" s="274" t="s">
        <v>235</v>
      </c>
      <c r="E8" s="283" t="s">
        <v>236</v>
      </c>
      <c r="F8" s="274" t="s">
        <v>237</v>
      </c>
      <c r="G8" s="274" t="s">
        <v>191</v>
      </c>
      <c r="H8" s="274" t="s">
        <v>238</v>
      </c>
      <c r="I8" s="275"/>
    </row>
    <row r="9" spans="1:9" ht="15.75" thickBot="1" x14ac:dyDescent="0.3">
      <c r="A9" s="280" t="s">
        <v>239</v>
      </c>
      <c r="B9" s="281"/>
      <c r="C9" s="282"/>
      <c r="D9" s="276"/>
      <c r="E9" s="284"/>
      <c r="F9" s="276"/>
      <c r="G9" s="276"/>
      <c r="H9" s="276"/>
      <c r="I9" s="276"/>
    </row>
    <row r="10" spans="1:9" s="196" customFormat="1" ht="9" x14ac:dyDescent="0.15">
      <c r="A10" s="287"/>
      <c r="B10" s="288"/>
      <c r="C10" s="289"/>
      <c r="D10" s="101"/>
      <c r="E10" s="101"/>
      <c r="F10" s="101"/>
      <c r="G10" s="101"/>
      <c r="H10" s="101"/>
      <c r="I10" s="195"/>
    </row>
    <row r="11" spans="1:9" s="196" customFormat="1" ht="9" x14ac:dyDescent="0.15">
      <c r="A11" s="290" t="s">
        <v>240</v>
      </c>
      <c r="B11" s="291"/>
      <c r="C11" s="292"/>
      <c r="D11" s="101"/>
      <c r="E11" s="101"/>
      <c r="F11" s="101"/>
      <c r="G11" s="101"/>
      <c r="H11" s="101"/>
      <c r="I11" s="102"/>
    </row>
    <row r="12" spans="1:9" s="196" customFormat="1" ht="9" x14ac:dyDescent="0.15">
      <c r="A12" s="103"/>
      <c r="B12" s="285" t="s">
        <v>241</v>
      </c>
      <c r="C12" s="286"/>
      <c r="D12" s="101">
        <v>0</v>
      </c>
      <c r="E12" s="101">
        <v>0</v>
      </c>
      <c r="F12" s="101">
        <f t="shared" ref="F12:F18" si="0">D12+E12</f>
        <v>0</v>
      </c>
      <c r="G12" s="101">
        <v>0</v>
      </c>
      <c r="H12" s="101">
        <v>0</v>
      </c>
      <c r="I12" s="111">
        <f>+H12-D12</f>
        <v>0</v>
      </c>
    </row>
    <row r="13" spans="1:9" s="196" customFormat="1" ht="9" x14ac:dyDescent="0.15">
      <c r="A13" s="103"/>
      <c r="B13" s="285" t="s">
        <v>242</v>
      </c>
      <c r="C13" s="286"/>
      <c r="D13" s="101">
        <v>0</v>
      </c>
      <c r="E13" s="101">
        <v>0</v>
      </c>
      <c r="F13" s="101">
        <f t="shared" si="0"/>
        <v>0</v>
      </c>
      <c r="G13" s="101">
        <v>0</v>
      </c>
      <c r="H13" s="101">
        <v>0</v>
      </c>
      <c r="I13" s="111">
        <f t="shared" ref="I13:I47" si="1">+H13-D13</f>
        <v>0</v>
      </c>
    </row>
    <row r="14" spans="1:9" s="196" customFormat="1" ht="9" x14ac:dyDescent="0.15">
      <c r="A14" s="103"/>
      <c r="B14" s="285" t="s">
        <v>243</v>
      </c>
      <c r="C14" s="286"/>
      <c r="D14" s="101">
        <v>0</v>
      </c>
      <c r="E14" s="101">
        <v>0</v>
      </c>
      <c r="F14" s="101">
        <f t="shared" si="0"/>
        <v>0</v>
      </c>
      <c r="G14" s="101">
        <v>0</v>
      </c>
      <c r="H14" s="101">
        <v>0</v>
      </c>
      <c r="I14" s="111">
        <f t="shared" si="1"/>
        <v>0</v>
      </c>
    </row>
    <row r="15" spans="1:9" s="196" customFormat="1" ht="9" x14ac:dyDescent="0.15">
      <c r="A15" s="103"/>
      <c r="B15" s="285" t="s">
        <v>244</v>
      </c>
      <c r="C15" s="286"/>
      <c r="D15" s="101">
        <v>0</v>
      </c>
      <c r="E15" s="101">
        <v>0</v>
      </c>
      <c r="F15" s="101">
        <f t="shared" si="0"/>
        <v>0</v>
      </c>
      <c r="G15" s="101">
        <v>0</v>
      </c>
      <c r="H15" s="101">
        <v>0</v>
      </c>
      <c r="I15" s="111">
        <f t="shared" si="1"/>
        <v>0</v>
      </c>
    </row>
    <row r="16" spans="1:9" s="196" customFormat="1" ht="9" x14ac:dyDescent="0.15">
      <c r="A16" s="103"/>
      <c r="B16" s="285" t="s">
        <v>245</v>
      </c>
      <c r="C16" s="286"/>
      <c r="D16" s="101">
        <v>0</v>
      </c>
      <c r="E16" s="101">
        <v>0</v>
      </c>
      <c r="F16" s="101">
        <f t="shared" si="0"/>
        <v>0</v>
      </c>
      <c r="G16" s="101">
        <v>0</v>
      </c>
      <c r="H16" s="101">
        <v>0</v>
      </c>
      <c r="I16" s="111">
        <f t="shared" si="1"/>
        <v>0</v>
      </c>
    </row>
    <row r="17" spans="1:9" s="196" customFormat="1" ht="9" x14ac:dyDescent="0.15">
      <c r="A17" s="103"/>
      <c r="B17" s="285" t="s">
        <v>246</v>
      </c>
      <c r="C17" s="286"/>
      <c r="D17" s="101">
        <v>0</v>
      </c>
      <c r="E17" s="101">
        <v>0</v>
      </c>
      <c r="F17" s="101">
        <f t="shared" si="0"/>
        <v>0</v>
      </c>
      <c r="G17" s="101">
        <v>0</v>
      </c>
      <c r="H17" s="101">
        <v>0</v>
      </c>
      <c r="I17" s="111">
        <f t="shared" si="1"/>
        <v>0</v>
      </c>
    </row>
    <row r="18" spans="1:9" s="196" customFormat="1" ht="9" x14ac:dyDescent="0.15">
      <c r="A18" s="103"/>
      <c r="B18" s="285" t="s">
        <v>247</v>
      </c>
      <c r="C18" s="286"/>
      <c r="D18" s="101">
        <v>9043389</v>
      </c>
      <c r="E18" s="101">
        <v>0</v>
      </c>
      <c r="F18" s="101">
        <f t="shared" si="0"/>
        <v>9043389</v>
      </c>
      <c r="G18" s="101">
        <v>2218038</v>
      </c>
      <c r="H18" s="101">
        <v>2218038</v>
      </c>
      <c r="I18" s="111">
        <f t="shared" si="1"/>
        <v>-6825351</v>
      </c>
    </row>
    <row r="19" spans="1:9" s="196" customFormat="1" ht="9" x14ac:dyDescent="0.15">
      <c r="A19" s="103"/>
      <c r="B19" s="285" t="s">
        <v>248</v>
      </c>
      <c r="C19" s="286"/>
      <c r="D19" s="188">
        <f>D21+D22+D23+D24+D25+D26+D27+D28+D29+D30+D31</f>
        <v>1045000</v>
      </c>
      <c r="E19" s="189">
        <f>E21+E22+E23+E24+E25+E26+E27+E28+E29+E30+E31</f>
        <v>0</v>
      </c>
      <c r="F19" s="190">
        <f>F21+F22+F23+F24+F25+F26+F27+F28+F29+F30+F31</f>
        <v>1045000</v>
      </c>
      <c r="G19" s="177">
        <f>G21+G22+G23+G24+G25+G26+G27+G28+G29+G30+G31</f>
        <v>0</v>
      </c>
      <c r="H19" s="188">
        <f>H21+H22+H23+H24+H25+H26+H27+H28+H29+H30+H31</f>
        <v>0</v>
      </c>
      <c r="I19" s="189">
        <f t="shared" si="1"/>
        <v>-1045000</v>
      </c>
    </row>
    <row r="20" spans="1:9" s="196" customFormat="1" ht="9" x14ac:dyDescent="0.15">
      <c r="A20" s="103"/>
      <c r="B20" s="285" t="s">
        <v>249</v>
      </c>
      <c r="C20" s="286"/>
      <c r="D20" s="188"/>
      <c r="E20" s="189"/>
      <c r="F20" s="190"/>
      <c r="G20" s="177"/>
      <c r="H20" s="188"/>
      <c r="I20" s="189"/>
    </row>
    <row r="21" spans="1:9" s="196" customFormat="1" ht="9" x14ac:dyDescent="0.15">
      <c r="A21" s="103"/>
      <c r="B21" s="186"/>
      <c r="C21" s="104" t="s">
        <v>250</v>
      </c>
      <c r="D21" s="101">
        <v>1045000</v>
      </c>
      <c r="E21" s="101">
        <v>0</v>
      </c>
      <c r="F21" s="101">
        <f>+D21+E21</f>
        <v>1045000</v>
      </c>
      <c r="G21" s="101">
        <v>0</v>
      </c>
      <c r="H21" s="101">
        <v>0</v>
      </c>
      <c r="I21" s="111">
        <f t="shared" si="1"/>
        <v>-1045000</v>
      </c>
    </row>
    <row r="22" spans="1:9" s="196" customFormat="1" ht="9" x14ac:dyDescent="0.15">
      <c r="A22" s="103"/>
      <c r="B22" s="186"/>
      <c r="C22" s="104" t="s">
        <v>251</v>
      </c>
      <c r="D22" s="101">
        <v>0</v>
      </c>
      <c r="E22" s="101">
        <v>0</v>
      </c>
      <c r="F22" s="101">
        <v>0</v>
      </c>
      <c r="G22" s="101">
        <v>0</v>
      </c>
      <c r="H22" s="101">
        <v>0</v>
      </c>
      <c r="I22" s="111">
        <f t="shared" si="1"/>
        <v>0</v>
      </c>
    </row>
    <row r="23" spans="1:9" s="196" customFormat="1" ht="9" x14ac:dyDescent="0.15">
      <c r="A23" s="103"/>
      <c r="B23" s="186"/>
      <c r="C23" s="104" t="s">
        <v>252</v>
      </c>
      <c r="D23" s="101">
        <v>0</v>
      </c>
      <c r="E23" s="101">
        <v>0</v>
      </c>
      <c r="F23" s="101">
        <v>0</v>
      </c>
      <c r="G23" s="101">
        <v>0</v>
      </c>
      <c r="H23" s="101">
        <v>0</v>
      </c>
      <c r="I23" s="111">
        <f t="shared" si="1"/>
        <v>0</v>
      </c>
    </row>
    <row r="24" spans="1:9" s="196" customFormat="1" ht="9" x14ac:dyDescent="0.15">
      <c r="A24" s="103"/>
      <c r="B24" s="186"/>
      <c r="C24" s="104" t="s">
        <v>253</v>
      </c>
      <c r="D24" s="101">
        <v>0</v>
      </c>
      <c r="E24" s="101">
        <v>0</v>
      </c>
      <c r="F24" s="101">
        <v>0</v>
      </c>
      <c r="G24" s="101">
        <v>0</v>
      </c>
      <c r="H24" s="101">
        <v>0</v>
      </c>
      <c r="I24" s="111">
        <f t="shared" si="1"/>
        <v>0</v>
      </c>
    </row>
    <row r="25" spans="1:9" s="196" customFormat="1" ht="9" x14ac:dyDescent="0.15">
      <c r="A25" s="103"/>
      <c r="B25" s="186"/>
      <c r="C25" s="104" t="s">
        <v>254</v>
      </c>
      <c r="D25" s="101">
        <v>0</v>
      </c>
      <c r="E25" s="101">
        <v>0</v>
      </c>
      <c r="F25" s="101">
        <v>0</v>
      </c>
      <c r="G25" s="101">
        <v>0</v>
      </c>
      <c r="H25" s="101">
        <v>0</v>
      </c>
      <c r="I25" s="111">
        <f t="shared" si="1"/>
        <v>0</v>
      </c>
    </row>
    <row r="26" spans="1:9" s="196" customFormat="1" ht="18" x14ac:dyDescent="0.15">
      <c r="A26" s="103"/>
      <c r="B26" s="186"/>
      <c r="C26" s="104" t="s">
        <v>255</v>
      </c>
      <c r="D26" s="101">
        <v>0</v>
      </c>
      <c r="E26" s="101">
        <v>0</v>
      </c>
      <c r="F26" s="101">
        <v>0</v>
      </c>
      <c r="G26" s="101">
        <v>0</v>
      </c>
      <c r="H26" s="101">
        <v>0</v>
      </c>
      <c r="I26" s="111">
        <f t="shared" si="1"/>
        <v>0</v>
      </c>
    </row>
    <row r="27" spans="1:9" s="196" customFormat="1" ht="9" x14ac:dyDescent="0.15">
      <c r="A27" s="103"/>
      <c r="B27" s="186"/>
      <c r="C27" s="104" t="s">
        <v>256</v>
      </c>
      <c r="D27" s="101">
        <v>0</v>
      </c>
      <c r="E27" s="101">
        <v>0</v>
      </c>
      <c r="F27" s="101">
        <v>0</v>
      </c>
      <c r="G27" s="101">
        <v>0</v>
      </c>
      <c r="H27" s="101">
        <v>0</v>
      </c>
      <c r="I27" s="111">
        <f t="shared" si="1"/>
        <v>0</v>
      </c>
    </row>
    <row r="28" spans="1:9" s="196" customFormat="1" ht="9" x14ac:dyDescent="0.15">
      <c r="A28" s="103"/>
      <c r="B28" s="186"/>
      <c r="C28" s="104" t="s">
        <v>257</v>
      </c>
      <c r="D28" s="101">
        <v>0</v>
      </c>
      <c r="E28" s="101">
        <v>0</v>
      </c>
      <c r="F28" s="101">
        <v>0</v>
      </c>
      <c r="G28" s="101">
        <v>0</v>
      </c>
      <c r="H28" s="101">
        <v>0</v>
      </c>
      <c r="I28" s="111">
        <f t="shared" si="1"/>
        <v>0</v>
      </c>
    </row>
    <row r="29" spans="1:9" s="196" customFormat="1" ht="9" x14ac:dyDescent="0.15">
      <c r="A29" s="103"/>
      <c r="B29" s="186"/>
      <c r="C29" s="104" t="s">
        <v>258</v>
      </c>
      <c r="D29" s="101">
        <v>0</v>
      </c>
      <c r="E29" s="101">
        <v>0</v>
      </c>
      <c r="F29" s="101">
        <v>0</v>
      </c>
      <c r="G29" s="101">
        <v>0</v>
      </c>
      <c r="H29" s="101">
        <v>0</v>
      </c>
      <c r="I29" s="111">
        <f t="shared" si="1"/>
        <v>0</v>
      </c>
    </row>
    <row r="30" spans="1:9" s="196" customFormat="1" ht="9" x14ac:dyDescent="0.15">
      <c r="A30" s="103"/>
      <c r="B30" s="186"/>
      <c r="C30" s="104" t="s">
        <v>259</v>
      </c>
      <c r="D30" s="101">
        <v>0</v>
      </c>
      <c r="E30" s="101">
        <v>0</v>
      </c>
      <c r="F30" s="101">
        <v>0</v>
      </c>
      <c r="G30" s="101">
        <v>0</v>
      </c>
      <c r="H30" s="101">
        <v>0</v>
      </c>
      <c r="I30" s="111">
        <f t="shared" si="1"/>
        <v>0</v>
      </c>
    </row>
    <row r="31" spans="1:9" s="196" customFormat="1" ht="18" x14ac:dyDescent="0.15">
      <c r="A31" s="103"/>
      <c r="B31" s="186"/>
      <c r="C31" s="104" t="s">
        <v>260</v>
      </c>
      <c r="D31" s="101">
        <v>0</v>
      </c>
      <c r="E31" s="101">
        <v>0</v>
      </c>
      <c r="F31" s="101">
        <v>0</v>
      </c>
      <c r="G31" s="101">
        <v>0</v>
      </c>
      <c r="H31" s="101">
        <v>0</v>
      </c>
      <c r="I31" s="111">
        <f t="shared" si="1"/>
        <v>0</v>
      </c>
    </row>
    <row r="32" spans="1:9" s="196" customFormat="1" ht="9" x14ac:dyDescent="0.15">
      <c r="A32" s="103"/>
      <c r="B32" s="285" t="s">
        <v>261</v>
      </c>
      <c r="C32" s="286"/>
      <c r="D32" s="101">
        <f>D33+D34+D35+D36+D37</f>
        <v>0</v>
      </c>
      <c r="E32" s="101">
        <f>E33+E34+E35+E36+E37</f>
        <v>0</v>
      </c>
      <c r="F32" s="101">
        <f>F33+F34+F35+F36+F37</f>
        <v>0</v>
      </c>
      <c r="G32" s="101">
        <f>G33+G34+G35+G36+G37</f>
        <v>0</v>
      </c>
      <c r="H32" s="101">
        <f>H33+H34+H35+H36+H37</f>
        <v>0</v>
      </c>
      <c r="I32" s="111">
        <f t="shared" si="1"/>
        <v>0</v>
      </c>
    </row>
    <row r="33" spans="1:9" s="196" customFormat="1" ht="9" x14ac:dyDescent="0.15">
      <c r="A33" s="103"/>
      <c r="B33" s="186"/>
      <c r="C33" s="104" t="s">
        <v>262</v>
      </c>
      <c r="D33" s="101">
        <v>0</v>
      </c>
      <c r="E33" s="101">
        <v>0</v>
      </c>
      <c r="F33" s="101">
        <v>0</v>
      </c>
      <c r="G33" s="101">
        <v>0</v>
      </c>
      <c r="H33" s="101">
        <v>0</v>
      </c>
      <c r="I33" s="111">
        <f t="shared" si="1"/>
        <v>0</v>
      </c>
    </row>
    <row r="34" spans="1:9" s="196" customFormat="1" ht="9" x14ac:dyDescent="0.15">
      <c r="A34" s="103"/>
      <c r="B34" s="186"/>
      <c r="C34" s="104" t="s">
        <v>263</v>
      </c>
      <c r="D34" s="101">
        <v>0</v>
      </c>
      <c r="E34" s="101">
        <v>0</v>
      </c>
      <c r="F34" s="101">
        <v>0</v>
      </c>
      <c r="G34" s="101">
        <v>0</v>
      </c>
      <c r="H34" s="101">
        <v>0</v>
      </c>
      <c r="I34" s="111">
        <f t="shared" si="1"/>
        <v>0</v>
      </c>
    </row>
    <row r="35" spans="1:9" s="196" customFormat="1" ht="9" x14ac:dyDescent="0.15">
      <c r="A35" s="103"/>
      <c r="B35" s="186"/>
      <c r="C35" s="104" t="s">
        <v>264</v>
      </c>
      <c r="D35" s="101">
        <v>0</v>
      </c>
      <c r="E35" s="101">
        <v>0</v>
      </c>
      <c r="F35" s="101">
        <v>0</v>
      </c>
      <c r="G35" s="101">
        <v>0</v>
      </c>
      <c r="H35" s="101">
        <v>0</v>
      </c>
      <c r="I35" s="111">
        <f t="shared" si="1"/>
        <v>0</v>
      </c>
    </row>
    <row r="36" spans="1:9" s="196" customFormat="1" ht="18" x14ac:dyDescent="0.15">
      <c r="A36" s="103"/>
      <c r="B36" s="186"/>
      <c r="C36" s="104" t="s">
        <v>265</v>
      </c>
      <c r="D36" s="101">
        <v>0</v>
      </c>
      <c r="E36" s="101">
        <v>0</v>
      </c>
      <c r="F36" s="101">
        <v>0</v>
      </c>
      <c r="G36" s="101">
        <v>0</v>
      </c>
      <c r="H36" s="101">
        <v>0</v>
      </c>
      <c r="I36" s="111">
        <f t="shared" si="1"/>
        <v>0</v>
      </c>
    </row>
    <row r="37" spans="1:9" s="196" customFormat="1" ht="9" x14ac:dyDescent="0.15">
      <c r="A37" s="103"/>
      <c r="B37" s="186"/>
      <c r="C37" s="104" t="s">
        <v>266</v>
      </c>
      <c r="D37" s="101">
        <v>0</v>
      </c>
      <c r="E37" s="101">
        <v>0</v>
      </c>
      <c r="F37" s="101">
        <v>0</v>
      </c>
      <c r="G37" s="101">
        <v>0</v>
      </c>
      <c r="H37" s="101">
        <v>0</v>
      </c>
      <c r="I37" s="111">
        <f t="shared" si="1"/>
        <v>0</v>
      </c>
    </row>
    <row r="38" spans="1:9" s="196" customFormat="1" ht="9" x14ac:dyDescent="0.15">
      <c r="A38" s="103"/>
      <c r="B38" s="297" t="s">
        <v>267</v>
      </c>
      <c r="C38" s="286"/>
      <c r="D38" s="101">
        <v>0</v>
      </c>
      <c r="E38" s="101">
        <v>0</v>
      </c>
      <c r="F38" s="101">
        <v>0</v>
      </c>
      <c r="G38" s="101">
        <v>0</v>
      </c>
      <c r="H38" s="101">
        <v>0</v>
      </c>
      <c r="I38" s="111">
        <f t="shared" si="1"/>
        <v>0</v>
      </c>
    </row>
    <row r="39" spans="1:9" s="196" customFormat="1" ht="9" x14ac:dyDescent="0.15">
      <c r="A39" s="103"/>
      <c r="B39" s="297" t="s">
        <v>268</v>
      </c>
      <c r="C39" s="286"/>
      <c r="D39" s="101">
        <f>D40</f>
        <v>0</v>
      </c>
      <c r="E39" s="101">
        <f>E40</f>
        <v>0</v>
      </c>
      <c r="F39" s="101">
        <f>F40</f>
        <v>0</v>
      </c>
      <c r="G39" s="101">
        <f>G40</f>
        <v>0</v>
      </c>
      <c r="H39" s="101">
        <f>H40</f>
        <v>0</v>
      </c>
      <c r="I39" s="111">
        <f t="shared" si="1"/>
        <v>0</v>
      </c>
    </row>
    <row r="40" spans="1:9" s="196" customFormat="1" ht="9" x14ac:dyDescent="0.15">
      <c r="A40" s="103"/>
      <c r="B40" s="186"/>
      <c r="C40" s="104" t="s">
        <v>269</v>
      </c>
      <c r="D40" s="101">
        <v>0</v>
      </c>
      <c r="E40" s="101">
        <v>0</v>
      </c>
      <c r="F40" s="101">
        <v>0</v>
      </c>
      <c r="G40" s="101">
        <v>0</v>
      </c>
      <c r="H40" s="101">
        <v>0</v>
      </c>
      <c r="I40" s="111">
        <f t="shared" si="1"/>
        <v>0</v>
      </c>
    </row>
    <row r="41" spans="1:9" s="196" customFormat="1" ht="9" x14ac:dyDescent="0.15">
      <c r="A41" s="103"/>
      <c r="B41" s="285" t="s">
        <v>270</v>
      </c>
      <c r="C41" s="286"/>
      <c r="D41" s="101">
        <f>D42+D43</f>
        <v>0</v>
      </c>
      <c r="E41" s="101">
        <f>E42+E43</f>
        <v>0</v>
      </c>
      <c r="F41" s="101">
        <f>F42+F43</f>
        <v>0</v>
      </c>
      <c r="G41" s="101">
        <f>G42+G43</f>
        <v>0</v>
      </c>
      <c r="H41" s="101">
        <f>H42+H43</f>
        <v>0</v>
      </c>
      <c r="I41" s="111">
        <f t="shared" si="1"/>
        <v>0</v>
      </c>
    </row>
    <row r="42" spans="1:9" s="196" customFormat="1" ht="9" x14ac:dyDescent="0.15">
      <c r="A42" s="103"/>
      <c r="B42" s="186"/>
      <c r="C42" s="104" t="s">
        <v>271</v>
      </c>
      <c r="D42" s="101">
        <v>0</v>
      </c>
      <c r="E42" s="101">
        <v>0</v>
      </c>
      <c r="F42" s="101">
        <v>0</v>
      </c>
      <c r="G42" s="101">
        <v>0</v>
      </c>
      <c r="H42" s="101">
        <v>0</v>
      </c>
      <c r="I42" s="111">
        <f t="shared" si="1"/>
        <v>0</v>
      </c>
    </row>
    <row r="43" spans="1:9" s="196" customFormat="1" ht="9" x14ac:dyDescent="0.15">
      <c r="A43" s="103"/>
      <c r="B43" s="186"/>
      <c r="C43" s="104" t="s">
        <v>272</v>
      </c>
      <c r="D43" s="101">
        <v>0</v>
      </c>
      <c r="E43" s="101">
        <v>0</v>
      </c>
      <c r="F43" s="101">
        <v>0</v>
      </c>
      <c r="G43" s="101">
        <v>0</v>
      </c>
      <c r="H43" s="101">
        <v>0</v>
      </c>
      <c r="I43" s="111">
        <f t="shared" si="1"/>
        <v>0</v>
      </c>
    </row>
    <row r="44" spans="1:9" s="196" customFormat="1" ht="9" x14ac:dyDescent="0.15">
      <c r="A44" s="103"/>
      <c r="B44" s="186"/>
      <c r="C44" s="104"/>
      <c r="D44" s="101"/>
      <c r="E44" s="101"/>
      <c r="F44" s="101"/>
      <c r="G44" s="101"/>
      <c r="H44" s="101"/>
      <c r="I44" s="111">
        <f t="shared" si="1"/>
        <v>0</v>
      </c>
    </row>
    <row r="45" spans="1:9" s="196" customFormat="1" ht="9" x14ac:dyDescent="0.15">
      <c r="A45" s="290" t="s">
        <v>273</v>
      </c>
      <c r="B45" s="291"/>
      <c r="C45" s="293"/>
      <c r="D45" s="177">
        <f>D12+D13+D14+D15+D16+D17+D18+D19+D32+D38+D39+D41</f>
        <v>10088389</v>
      </c>
      <c r="E45" s="177">
        <f>E12+E13+E14+E15+E16+E17+E18+E19+E32+E38+E39+E41</f>
        <v>0</v>
      </c>
      <c r="F45" s="177">
        <f>F12+F13+F14+F15+F16+F17+F18+F19+F32+F38+F39+F41</f>
        <v>10088389</v>
      </c>
      <c r="G45" s="177">
        <f>G12+G13+G14+G15+G16+G17+G18+G19+G32+G38+G39+G41</f>
        <v>2218038</v>
      </c>
      <c r="H45" s="177">
        <f>H12+H13+H14+H15+H16+H17+H18+H19+H32+H38+H39+H41</f>
        <v>2218038</v>
      </c>
      <c r="I45" s="177">
        <f t="shared" si="1"/>
        <v>-7870351</v>
      </c>
    </row>
    <row r="46" spans="1:9" s="196" customFormat="1" ht="9" x14ac:dyDescent="0.15">
      <c r="A46" s="290" t="s">
        <v>274</v>
      </c>
      <c r="B46" s="291"/>
      <c r="C46" s="293"/>
      <c r="D46" s="177"/>
      <c r="E46" s="177"/>
      <c r="F46" s="177"/>
      <c r="G46" s="177"/>
      <c r="H46" s="177"/>
      <c r="I46" s="177"/>
    </row>
    <row r="47" spans="1:9" s="196" customFormat="1" ht="9" x14ac:dyDescent="0.15">
      <c r="A47" s="290" t="s">
        <v>275</v>
      </c>
      <c r="B47" s="291"/>
      <c r="C47" s="293"/>
      <c r="D47" s="105"/>
      <c r="E47" s="105"/>
      <c r="F47" s="105"/>
      <c r="G47" s="105"/>
      <c r="H47" s="105"/>
      <c r="I47" s="105">
        <f t="shared" si="1"/>
        <v>0</v>
      </c>
    </row>
    <row r="48" spans="1:9" s="196" customFormat="1" ht="9" x14ac:dyDescent="0.15">
      <c r="A48" s="103"/>
      <c r="B48" s="186"/>
      <c r="C48" s="104"/>
      <c r="D48" s="101"/>
      <c r="E48" s="101"/>
      <c r="F48" s="101"/>
      <c r="G48" s="101"/>
      <c r="H48" s="101"/>
      <c r="I48" s="102"/>
    </row>
    <row r="49" spans="1:9" s="196" customFormat="1" ht="9" x14ac:dyDescent="0.15">
      <c r="A49" s="290" t="s">
        <v>276</v>
      </c>
      <c r="B49" s="291"/>
      <c r="C49" s="293"/>
      <c r="D49" s="101"/>
      <c r="E49" s="101"/>
      <c r="F49" s="101"/>
      <c r="G49" s="101"/>
      <c r="H49" s="101"/>
      <c r="I49" s="102"/>
    </row>
    <row r="50" spans="1:9" s="196" customFormat="1" ht="9" x14ac:dyDescent="0.15">
      <c r="A50" s="103"/>
      <c r="B50" s="285" t="s">
        <v>277</v>
      </c>
      <c r="C50" s="286"/>
      <c r="D50" s="101">
        <f>D51+D52+D53+D54+D55+D56+D57+D58</f>
        <v>0</v>
      </c>
      <c r="E50" s="101">
        <f>E51+E52+E53+E54+E55+E56+E57+E58</f>
        <v>0</v>
      </c>
      <c r="F50" s="101">
        <f>F51+F52+F53+F54+F55+F56+F57+F58</f>
        <v>0</v>
      </c>
      <c r="G50" s="101">
        <f>G51+G52+G53+G54+G55+G56+G57+G58</f>
        <v>0</v>
      </c>
      <c r="H50" s="101">
        <f>H51+H52+H53+H54+H55+H56+H57+H58</f>
        <v>0</v>
      </c>
      <c r="I50" s="111">
        <f t="shared" ref="I50:I68" si="2">+H50-D50</f>
        <v>0</v>
      </c>
    </row>
    <row r="51" spans="1:9" s="196" customFormat="1" ht="18" x14ac:dyDescent="0.15">
      <c r="A51" s="103"/>
      <c r="B51" s="186"/>
      <c r="C51" s="104" t="s">
        <v>278</v>
      </c>
      <c r="D51" s="101">
        <v>0</v>
      </c>
      <c r="E51" s="101">
        <v>0</v>
      </c>
      <c r="F51" s="101">
        <f>+D51+E51</f>
        <v>0</v>
      </c>
      <c r="G51" s="101">
        <v>0</v>
      </c>
      <c r="H51" s="101">
        <v>0</v>
      </c>
      <c r="I51" s="111">
        <f t="shared" si="2"/>
        <v>0</v>
      </c>
    </row>
    <row r="52" spans="1:9" s="196" customFormat="1" ht="18" x14ac:dyDescent="0.15">
      <c r="A52" s="103"/>
      <c r="B52" s="186"/>
      <c r="C52" s="104" t="s">
        <v>279</v>
      </c>
      <c r="D52" s="101">
        <v>0</v>
      </c>
      <c r="E52" s="101">
        <v>0</v>
      </c>
      <c r="F52" s="101">
        <v>0</v>
      </c>
      <c r="G52" s="101">
        <v>0</v>
      </c>
      <c r="H52" s="101">
        <v>0</v>
      </c>
      <c r="I52" s="111">
        <f t="shared" si="2"/>
        <v>0</v>
      </c>
    </row>
    <row r="53" spans="1:9" s="196" customFormat="1" ht="18" x14ac:dyDescent="0.15">
      <c r="A53" s="103"/>
      <c r="B53" s="186"/>
      <c r="C53" s="104" t="s">
        <v>280</v>
      </c>
      <c r="D53" s="101">
        <v>0</v>
      </c>
      <c r="E53" s="101">
        <v>0</v>
      </c>
      <c r="F53" s="101">
        <v>0</v>
      </c>
      <c r="G53" s="101">
        <v>0</v>
      </c>
      <c r="H53" s="101">
        <v>0</v>
      </c>
      <c r="I53" s="111">
        <f t="shared" si="2"/>
        <v>0</v>
      </c>
    </row>
    <row r="54" spans="1:9" s="196" customFormat="1" ht="27" x14ac:dyDescent="0.15">
      <c r="A54" s="103"/>
      <c r="B54" s="186"/>
      <c r="C54" s="104" t="s">
        <v>281</v>
      </c>
      <c r="D54" s="101">
        <v>0</v>
      </c>
      <c r="E54" s="101">
        <v>0</v>
      </c>
      <c r="F54" s="101">
        <v>0</v>
      </c>
      <c r="G54" s="101">
        <v>0</v>
      </c>
      <c r="H54" s="101">
        <v>0</v>
      </c>
      <c r="I54" s="111">
        <f t="shared" si="2"/>
        <v>0</v>
      </c>
    </row>
    <row r="55" spans="1:9" s="196" customFormat="1" ht="9" x14ac:dyDescent="0.15">
      <c r="A55" s="103"/>
      <c r="B55" s="186"/>
      <c r="C55" s="104" t="s">
        <v>282</v>
      </c>
      <c r="D55" s="101">
        <v>0</v>
      </c>
      <c r="E55" s="101">
        <v>0</v>
      </c>
      <c r="F55" s="101">
        <v>0</v>
      </c>
      <c r="G55" s="101">
        <v>0</v>
      </c>
      <c r="H55" s="101">
        <v>0</v>
      </c>
      <c r="I55" s="111">
        <f t="shared" si="2"/>
        <v>0</v>
      </c>
    </row>
    <row r="56" spans="1:9" s="196" customFormat="1" ht="18" x14ac:dyDescent="0.15">
      <c r="A56" s="103"/>
      <c r="B56" s="186"/>
      <c r="C56" s="104" t="s">
        <v>283</v>
      </c>
      <c r="D56" s="101">
        <v>0</v>
      </c>
      <c r="E56" s="101">
        <v>0</v>
      </c>
      <c r="F56" s="101">
        <v>0</v>
      </c>
      <c r="G56" s="101">
        <v>0</v>
      </c>
      <c r="H56" s="101">
        <v>0</v>
      </c>
      <c r="I56" s="111">
        <f t="shared" si="2"/>
        <v>0</v>
      </c>
    </row>
    <row r="57" spans="1:9" s="196" customFormat="1" ht="18" x14ac:dyDescent="0.15">
      <c r="A57" s="103"/>
      <c r="B57" s="186"/>
      <c r="C57" s="104" t="s">
        <v>284</v>
      </c>
      <c r="D57" s="101">
        <v>0</v>
      </c>
      <c r="E57" s="101">
        <v>0</v>
      </c>
      <c r="F57" s="101">
        <v>0</v>
      </c>
      <c r="G57" s="101">
        <v>0</v>
      </c>
      <c r="H57" s="101">
        <v>0</v>
      </c>
      <c r="I57" s="111">
        <f t="shared" si="2"/>
        <v>0</v>
      </c>
    </row>
    <row r="58" spans="1:9" s="196" customFormat="1" ht="18" x14ac:dyDescent="0.15">
      <c r="A58" s="103"/>
      <c r="B58" s="186"/>
      <c r="C58" s="106" t="s">
        <v>285</v>
      </c>
      <c r="D58" s="101">
        <v>0</v>
      </c>
      <c r="E58" s="101">
        <v>0</v>
      </c>
      <c r="F58" s="101">
        <v>0</v>
      </c>
      <c r="G58" s="101">
        <v>0</v>
      </c>
      <c r="H58" s="101">
        <v>0</v>
      </c>
      <c r="I58" s="111">
        <f t="shared" si="2"/>
        <v>0</v>
      </c>
    </row>
    <row r="59" spans="1:9" s="196" customFormat="1" ht="9" x14ac:dyDescent="0.15">
      <c r="A59" s="103"/>
      <c r="B59" s="285" t="s">
        <v>286</v>
      </c>
      <c r="C59" s="286"/>
      <c r="D59" s="101">
        <f>D60+D61+D62+D63</f>
        <v>0</v>
      </c>
      <c r="E59" s="101">
        <f>E60+E61+E62+E63</f>
        <v>0</v>
      </c>
      <c r="F59" s="101">
        <f>F60+F61+F62+F63</f>
        <v>0</v>
      </c>
      <c r="G59" s="101">
        <f>G60+G61+G62+G63</f>
        <v>0</v>
      </c>
      <c r="H59" s="101">
        <f>H60+H61+H62+H63</f>
        <v>0</v>
      </c>
      <c r="I59" s="111">
        <f t="shared" si="2"/>
        <v>0</v>
      </c>
    </row>
    <row r="60" spans="1:9" s="196" customFormat="1" ht="9" x14ac:dyDescent="0.15">
      <c r="A60" s="103"/>
      <c r="B60" s="187"/>
      <c r="C60" s="104" t="s">
        <v>287</v>
      </c>
      <c r="D60" s="101">
        <v>0</v>
      </c>
      <c r="E60" s="101">
        <v>0</v>
      </c>
      <c r="F60" s="101">
        <v>0</v>
      </c>
      <c r="G60" s="101">
        <v>0</v>
      </c>
      <c r="H60" s="101">
        <v>0</v>
      </c>
      <c r="I60" s="111">
        <f t="shared" si="2"/>
        <v>0</v>
      </c>
    </row>
    <row r="61" spans="1:9" s="196" customFormat="1" ht="9" x14ac:dyDescent="0.15">
      <c r="A61" s="103"/>
      <c r="B61" s="186"/>
      <c r="C61" s="104" t="s">
        <v>288</v>
      </c>
      <c r="D61" s="101">
        <v>0</v>
      </c>
      <c r="E61" s="101">
        <v>0</v>
      </c>
      <c r="F61" s="101">
        <v>0</v>
      </c>
      <c r="G61" s="101">
        <v>0</v>
      </c>
      <c r="H61" s="101">
        <v>0</v>
      </c>
      <c r="I61" s="111">
        <f t="shared" si="2"/>
        <v>0</v>
      </c>
    </row>
    <row r="62" spans="1:9" s="196" customFormat="1" ht="9" x14ac:dyDescent="0.15">
      <c r="A62" s="103"/>
      <c r="B62" s="186"/>
      <c r="C62" s="104" t="s">
        <v>289</v>
      </c>
      <c r="D62" s="101">
        <v>0</v>
      </c>
      <c r="E62" s="101">
        <v>0</v>
      </c>
      <c r="F62" s="101">
        <v>0</v>
      </c>
      <c r="G62" s="101">
        <v>0</v>
      </c>
      <c r="H62" s="101">
        <v>0</v>
      </c>
      <c r="I62" s="111">
        <f t="shared" si="2"/>
        <v>0</v>
      </c>
    </row>
    <row r="63" spans="1:9" s="196" customFormat="1" ht="9" x14ac:dyDescent="0.15">
      <c r="A63" s="103"/>
      <c r="B63" s="186"/>
      <c r="C63" s="104" t="s">
        <v>290</v>
      </c>
      <c r="D63" s="101"/>
      <c r="E63" s="101">
        <v>0</v>
      </c>
      <c r="F63" s="101">
        <f>+E63</f>
        <v>0</v>
      </c>
      <c r="G63" s="101">
        <v>0</v>
      </c>
      <c r="H63" s="110">
        <f>+G63</f>
        <v>0</v>
      </c>
      <c r="I63" s="111">
        <f t="shared" si="2"/>
        <v>0</v>
      </c>
    </row>
    <row r="64" spans="1:9" s="196" customFormat="1" ht="9" x14ac:dyDescent="0.15">
      <c r="A64" s="103"/>
      <c r="B64" s="285" t="s">
        <v>291</v>
      </c>
      <c r="C64" s="286"/>
      <c r="D64" s="101">
        <f>D65+D66</f>
        <v>0</v>
      </c>
      <c r="E64" s="101">
        <f>E65+E66</f>
        <v>0</v>
      </c>
      <c r="F64" s="101">
        <f>F65+F66</f>
        <v>0</v>
      </c>
      <c r="G64" s="101">
        <f>G65+G66</f>
        <v>0</v>
      </c>
      <c r="H64" s="101">
        <f>H65+H66</f>
        <v>0</v>
      </c>
      <c r="I64" s="111">
        <f t="shared" si="2"/>
        <v>0</v>
      </c>
    </row>
    <row r="65" spans="1:11" s="196" customFormat="1" ht="18" x14ac:dyDescent="0.15">
      <c r="A65" s="103"/>
      <c r="B65" s="186"/>
      <c r="C65" s="104" t="s">
        <v>292</v>
      </c>
      <c r="D65" s="101">
        <v>0</v>
      </c>
      <c r="E65" s="101">
        <v>0</v>
      </c>
      <c r="F65" s="101">
        <v>0</v>
      </c>
      <c r="G65" s="101">
        <v>0</v>
      </c>
      <c r="H65" s="101">
        <v>0</v>
      </c>
      <c r="I65" s="111">
        <f t="shared" si="2"/>
        <v>0</v>
      </c>
    </row>
    <row r="66" spans="1:11" s="196" customFormat="1" ht="9" x14ac:dyDescent="0.15">
      <c r="A66" s="103"/>
      <c r="B66" s="186"/>
      <c r="C66" s="104" t="s">
        <v>293</v>
      </c>
      <c r="D66" s="101">
        <v>0</v>
      </c>
      <c r="E66" s="101">
        <v>0</v>
      </c>
      <c r="F66" s="101">
        <v>0</v>
      </c>
      <c r="G66" s="101">
        <v>0</v>
      </c>
      <c r="H66" s="101">
        <v>0</v>
      </c>
      <c r="I66" s="111">
        <f t="shared" si="2"/>
        <v>0</v>
      </c>
    </row>
    <row r="67" spans="1:11" s="196" customFormat="1" ht="9" x14ac:dyDescent="0.15">
      <c r="A67" s="103"/>
      <c r="B67" s="285" t="s">
        <v>294</v>
      </c>
      <c r="C67" s="286"/>
      <c r="D67" s="101"/>
      <c r="E67" s="101"/>
      <c r="F67" s="101"/>
      <c r="G67" s="101"/>
      <c r="H67" s="101"/>
      <c r="I67" s="111">
        <f t="shared" si="2"/>
        <v>0</v>
      </c>
    </row>
    <row r="68" spans="1:11" s="196" customFormat="1" ht="9" x14ac:dyDescent="0.15">
      <c r="A68" s="103"/>
      <c r="B68" s="285" t="s">
        <v>295</v>
      </c>
      <c r="C68" s="286"/>
      <c r="D68" s="101"/>
      <c r="E68" s="101"/>
      <c r="F68" s="101"/>
      <c r="G68" s="101"/>
      <c r="H68" s="101"/>
      <c r="I68" s="111">
        <f t="shared" si="2"/>
        <v>0</v>
      </c>
    </row>
    <row r="69" spans="1:11" s="196" customFormat="1" ht="9" x14ac:dyDescent="0.15">
      <c r="A69" s="103"/>
      <c r="B69" s="285"/>
      <c r="C69" s="286"/>
      <c r="D69" s="101"/>
      <c r="E69" s="101"/>
      <c r="F69" s="101"/>
      <c r="G69" s="101"/>
      <c r="H69" s="101"/>
      <c r="I69" s="102"/>
    </row>
    <row r="70" spans="1:11" s="196" customFormat="1" ht="9" x14ac:dyDescent="0.15">
      <c r="A70" s="290" t="s">
        <v>296</v>
      </c>
      <c r="B70" s="291"/>
      <c r="C70" s="293"/>
      <c r="D70" s="107">
        <f>D50+D59+D64+D67+D68</f>
        <v>0</v>
      </c>
      <c r="E70" s="107">
        <f>E50+E59+E64+E67+E68</f>
        <v>0</v>
      </c>
      <c r="F70" s="107">
        <f>F50+F59+F64+F67+F68</f>
        <v>0</v>
      </c>
      <c r="G70" s="107">
        <f>G50+G59+G64+G67+G68</f>
        <v>0</v>
      </c>
      <c r="H70" s="107">
        <f>H50+H59+H64+H67+H68</f>
        <v>0</v>
      </c>
      <c r="I70" s="112">
        <f>+H70-D70</f>
        <v>0</v>
      </c>
    </row>
    <row r="71" spans="1:11" s="196" customFormat="1" ht="9" x14ac:dyDescent="0.15">
      <c r="A71" s="103"/>
      <c r="B71" s="285"/>
      <c r="C71" s="286"/>
      <c r="D71" s="101"/>
      <c r="E71" s="101"/>
      <c r="F71" s="101"/>
      <c r="G71" s="101"/>
      <c r="H71" s="101"/>
      <c r="I71" s="102"/>
    </row>
    <row r="72" spans="1:11" s="196" customFormat="1" ht="9" x14ac:dyDescent="0.15">
      <c r="A72" s="290" t="s">
        <v>297</v>
      </c>
      <c r="B72" s="291"/>
      <c r="C72" s="293"/>
      <c r="D72" s="107">
        <f>D73</f>
        <v>0</v>
      </c>
      <c r="E72" s="107">
        <f>E73</f>
        <v>0</v>
      </c>
      <c r="F72" s="107">
        <f>F73</f>
        <v>0</v>
      </c>
      <c r="G72" s="107">
        <f>G73</f>
        <v>0</v>
      </c>
      <c r="H72" s="107">
        <f>H73</f>
        <v>0</v>
      </c>
      <c r="I72" s="111">
        <f>+H72-D72</f>
        <v>0</v>
      </c>
    </row>
    <row r="73" spans="1:11" s="196" customFormat="1" ht="9" x14ac:dyDescent="0.15">
      <c r="A73" s="103"/>
      <c r="B73" s="285" t="s">
        <v>298</v>
      </c>
      <c r="C73" s="286"/>
      <c r="D73" s="101">
        <v>0</v>
      </c>
      <c r="E73" s="101">
        <v>0</v>
      </c>
      <c r="F73" s="101">
        <v>0</v>
      </c>
      <c r="G73" s="101">
        <v>0</v>
      </c>
      <c r="H73" s="101">
        <v>0</v>
      </c>
      <c r="I73" s="111">
        <f>+H73-D73</f>
        <v>0</v>
      </c>
    </row>
    <row r="74" spans="1:11" s="196" customFormat="1" ht="9" x14ac:dyDescent="0.15">
      <c r="A74" s="103"/>
      <c r="B74" s="285"/>
      <c r="C74" s="286"/>
      <c r="D74" s="101"/>
      <c r="E74" s="101"/>
      <c r="F74" s="101"/>
      <c r="G74" s="101"/>
      <c r="H74" s="101"/>
      <c r="I74" s="102"/>
    </row>
    <row r="75" spans="1:11" s="196" customFormat="1" ht="9" x14ac:dyDescent="0.15">
      <c r="A75" s="290" t="s">
        <v>299</v>
      </c>
      <c r="B75" s="291"/>
      <c r="C75" s="293"/>
      <c r="D75" s="107">
        <f>D45+D70+D72</f>
        <v>10088389</v>
      </c>
      <c r="E75" s="107">
        <f>E45+E70+E72</f>
        <v>0</v>
      </c>
      <c r="F75" s="107">
        <f>F45+F70+F72</f>
        <v>10088389</v>
      </c>
      <c r="G75" s="107">
        <f>G45+G70+G72</f>
        <v>2218038</v>
      </c>
      <c r="H75" s="107">
        <f>H45+H70+H72</f>
        <v>2218038</v>
      </c>
      <c r="I75" s="112">
        <f>+H75-D75</f>
        <v>-7870351</v>
      </c>
      <c r="K75" s="53"/>
    </row>
    <row r="76" spans="1:11" s="196" customFormat="1" ht="9" x14ac:dyDescent="0.15">
      <c r="A76" s="103"/>
      <c r="B76" s="285"/>
      <c r="C76" s="286"/>
      <c r="D76" s="101"/>
      <c r="E76" s="101"/>
      <c r="F76" s="101"/>
      <c r="G76" s="101"/>
      <c r="H76" s="101"/>
      <c r="I76" s="102"/>
    </row>
    <row r="77" spans="1:11" s="196" customFormat="1" ht="9" x14ac:dyDescent="0.15">
      <c r="A77" s="103"/>
      <c r="B77" s="296" t="s">
        <v>300</v>
      </c>
      <c r="C77" s="293"/>
      <c r="D77" s="101"/>
      <c r="E77" s="101"/>
      <c r="F77" s="101"/>
      <c r="G77" s="101"/>
      <c r="H77" s="101"/>
      <c r="I77" s="102"/>
    </row>
    <row r="78" spans="1:11" s="196" customFormat="1" ht="9" x14ac:dyDescent="0.15">
      <c r="A78" s="103"/>
      <c r="B78" s="285" t="s">
        <v>301</v>
      </c>
      <c r="C78" s="286"/>
      <c r="D78" s="101">
        <v>0</v>
      </c>
      <c r="E78" s="101">
        <v>0</v>
      </c>
      <c r="F78" s="101">
        <v>0</v>
      </c>
      <c r="G78" s="101">
        <v>0</v>
      </c>
      <c r="H78" s="101">
        <v>0</v>
      </c>
      <c r="I78" s="111">
        <f>+H78-D78</f>
        <v>0</v>
      </c>
    </row>
    <row r="79" spans="1:11" s="196" customFormat="1" ht="9" x14ac:dyDescent="0.15">
      <c r="A79" s="103"/>
      <c r="B79" s="285" t="s">
        <v>302</v>
      </c>
      <c r="C79" s="286"/>
      <c r="D79" s="101">
        <v>0</v>
      </c>
      <c r="E79" s="101">
        <v>0</v>
      </c>
      <c r="F79" s="101">
        <v>0</v>
      </c>
      <c r="G79" s="101">
        <v>0</v>
      </c>
      <c r="H79" s="101">
        <v>0</v>
      </c>
      <c r="I79" s="111">
        <f>+H79-D79</f>
        <v>0</v>
      </c>
    </row>
    <row r="80" spans="1:11" s="196" customFormat="1" ht="9" x14ac:dyDescent="0.15">
      <c r="A80" s="103"/>
      <c r="B80" s="296" t="s">
        <v>303</v>
      </c>
      <c r="C80" s="293"/>
      <c r="D80" s="107">
        <f>D78+D79</f>
        <v>0</v>
      </c>
      <c r="E80" s="107">
        <f>E78+E79</f>
        <v>0</v>
      </c>
      <c r="F80" s="107">
        <f>F78+F79</f>
        <v>0</v>
      </c>
      <c r="G80" s="107">
        <f>G78+G79</f>
        <v>0</v>
      </c>
      <c r="H80" s="107">
        <f>H78+H79</f>
        <v>0</v>
      </c>
      <c r="I80" s="112">
        <f>+H80-D80</f>
        <v>0</v>
      </c>
    </row>
    <row r="81" spans="1:9" s="196" customFormat="1" ht="9.75" thickBot="1" x14ac:dyDescent="0.2">
      <c r="A81" s="197"/>
      <c r="B81" s="294"/>
      <c r="C81" s="295"/>
      <c r="D81" s="198"/>
      <c r="E81" s="198"/>
      <c r="F81" s="198"/>
      <c r="G81" s="198"/>
      <c r="H81" s="198"/>
      <c r="I81" s="199"/>
    </row>
    <row r="83" spans="1:9" x14ac:dyDescent="0.25">
      <c r="E83" s="45"/>
    </row>
    <row r="84" spans="1:9" x14ac:dyDescent="0.25">
      <c r="E84" s="45"/>
    </row>
    <row r="86" spans="1:9" x14ac:dyDescent="0.25">
      <c r="C86" s="87" t="str">
        <f>'1'!A89</f>
        <v>L.T.F. María Antonieta Ordoñez Carrera</v>
      </c>
      <c r="G86" s="87" t="str">
        <f>'1'!E89</f>
        <v>C.P. Guadalupe Vásquez Pérez</v>
      </c>
    </row>
    <row r="87" spans="1:9" x14ac:dyDescent="0.25">
      <c r="C87" s="88" t="str">
        <f>'1'!A90</f>
        <v>Directora General del CRI-ESCUELA</v>
      </c>
      <c r="G87" s="88" t="str">
        <f>'1'!E90</f>
        <v>Coordinadora Administrativa</v>
      </c>
    </row>
    <row r="88" spans="1:9" x14ac:dyDescent="0.25">
      <c r="C88" s="88"/>
      <c r="G88" s="88"/>
    </row>
  </sheetData>
  <mergeCells count="51">
    <mergeCell ref="B38:C38"/>
    <mergeCell ref="B39:C39"/>
    <mergeCell ref="A45:C45"/>
    <mergeCell ref="A46:C46"/>
    <mergeCell ref="B64:C64"/>
    <mergeCell ref="A70:C70"/>
    <mergeCell ref="B71:C71"/>
    <mergeCell ref="B68:C68"/>
    <mergeCell ref="B69:C69"/>
    <mergeCell ref="B81:C81"/>
    <mergeCell ref="A75:C75"/>
    <mergeCell ref="B76:C76"/>
    <mergeCell ref="B77:C77"/>
    <mergeCell ref="B78:C78"/>
    <mergeCell ref="B79:C79"/>
    <mergeCell ref="B80:C80"/>
    <mergeCell ref="B14:C14"/>
    <mergeCell ref="A10:C10"/>
    <mergeCell ref="A11:C11"/>
    <mergeCell ref="B74:C74"/>
    <mergeCell ref="A49:C49"/>
    <mergeCell ref="B50:C50"/>
    <mergeCell ref="B67:C67"/>
    <mergeCell ref="B12:C12"/>
    <mergeCell ref="B13:C13"/>
    <mergeCell ref="B20:C20"/>
    <mergeCell ref="B32:C32"/>
    <mergeCell ref="B41:C41"/>
    <mergeCell ref="A72:C72"/>
    <mergeCell ref="B73:C73"/>
    <mergeCell ref="A47:C47"/>
    <mergeCell ref="B59:C59"/>
    <mergeCell ref="B15:C15"/>
    <mergeCell ref="B19:C19"/>
    <mergeCell ref="B16:C16"/>
    <mergeCell ref="B18:C18"/>
    <mergeCell ref="B17:C17"/>
    <mergeCell ref="A3:I3"/>
    <mergeCell ref="A4:I4"/>
    <mergeCell ref="A5:I5"/>
    <mergeCell ref="A6:I6"/>
    <mergeCell ref="A7:C7"/>
    <mergeCell ref="D7:H7"/>
    <mergeCell ref="I7:I9"/>
    <mergeCell ref="G8:G9"/>
    <mergeCell ref="H8:H9"/>
    <mergeCell ref="F8:F9"/>
    <mergeCell ref="A8:C8"/>
    <mergeCell ref="A9:C9"/>
    <mergeCell ref="E8:E9"/>
    <mergeCell ref="D8:D9"/>
  </mergeCells>
  <printOptions horizontalCentered="1"/>
  <pageMargins left="0.59055118110236227" right="0.39370078740157483" top="0.78740157480314965" bottom="0.39370078740157483" header="0" footer="0.39370078740157483"/>
  <pageSetup scale="65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3"/>
  <sheetViews>
    <sheetView view="pageBreakPreview" topLeftCell="A130" zoomScale="120" zoomScaleNormal="100" zoomScaleSheetLayoutView="120" workbookViewId="0">
      <selection activeCell="B110" sqref="B110"/>
    </sheetView>
  </sheetViews>
  <sheetFormatPr baseColWidth="10" defaultColWidth="9.140625" defaultRowHeight="15" x14ac:dyDescent="0.25"/>
  <cols>
    <col min="1" max="1" width="4.42578125" style="33" customWidth="1"/>
    <col min="2" max="2" width="38.5703125" style="31" customWidth="1"/>
    <col min="3" max="8" width="11.85546875" customWidth="1"/>
    <col min="9" max="9" width="11.28515625" customWidth="1"/>
    <col min="10" max="10" width="13.28515625" bestFit="1" customWidth="1"/>
    <col min="11" max="11" width="11.5703125" bestFit="1" customWidth="1"/>
    <col min="12" max="14" width="13.140625" bestFit="1" customWidth="1"/>
    <col min="15" max="15" width="13.140625" customWidth="1"/>
    <col min="16" max="17" width="11.28515625" customWidth="1"/>
    <col min="18" max="18" width="13.7109375" customWidth="1"/>
    <col min="19" max="19" width="16.140625" bestFit="1" customWidth="1"/>
    <col min="20" max="22" width="17.7109375" bestFit="1" customWidth="1"/>
    <col min="23" max="23" width="15" bestFit="1" customWidth="1"/>
    <col min="24" max="256" width="11.42578125" customWidth="1"/>
  </cols>
  <sheetData>
    <row r="1" spans="1:23" ht="25.5" customHeight="1" x14ac:dyDescent="0.25">
      <c r="A1" s="298" t="s">
        <v>304</v>
      </c>
      <c r="B1" s="298"/>
      <c r="C1" s="298"/>
      <c r="D1" s="298"/>
      <c r="E1" s="298"/>
      <c r="F1" s="298"/>
      <c r="G1" s="298"/>
      <c r="H1" s="298"/>
    </row>
    <row r="2" spans="1:23" ht="11.25" customHeight="1" thickBot="1" x14ac:dyDescent="0.3"/>
    <row r="3" spans="1:23" ht="11.25" customHeight="1" x14ac:dyDescent="0.25">
      <c r="A3" s="212" t="str">
        <f>'1'!A3:G3</f>
        <v>CENTRO DE REHABILITACIÓN INTEGRAL Y ESCUELA DE TERAPIA FÍSICA Y REHABILITACIÓN</v>
      </c>
      <c r="B3" s="213"/>
      <c r="C3" s="213"/>
      <c r="D3" s="213"/>
      <c r="E3" s="213"/>
      <c r="F3" s="213"/>
      <c r="G3" s="213"/>
      <c r="H3" s="301"/>
    </row>
    <row r="4" spans="1:23" ht="11.25" customHeight="1" x14ac:dyDescent="0.25">
      <c r="A4" s="262" t="s">
        <v>305</v>
      </c>
      <c r="B4" s="263"/>
      <c r="C4" s="263"/>
      <c r="D4" s="263"/>
      <c r="E4" s="263"/>
      <c r="F4" s="263"/>
      <c r="G4" s="263"/>
      <c r="H4" s="300"/>
    </row>
    <row r="5" spans="1:23" ht="11.25" customHeight="1" x14ac:dyDescent="0.25">
      <c r="A5" s="262" t="s">
        <v>306</v>
      </c>
      <c r="B5" s="263"/>
      <c r="C5" s="263"/>
      <c r="D5" s="263"/>
      <c r="E5" s="263"/>
      <c r="F5" s="263"/>
      <c r="G5" s="263"/>
      <c r="H5" s="300"/>
    </row>
    <row r="6" spans="1:23" ht="11.25" customHeight="1" x14ac:dyDescent="0.25">
      <c r="A6" s="262" t="str">
        <f>+'2'!A6:I6</f>
        <v>Del 01 de Enero al 31 de Marzo de 2017</v>
      </c>
      <c r="B6" s="263"/>
      <c r="C6" s="263"/>
      <c r="D6" s="263"/>
      <c r="E6" s="263"/>
      <c r="F6" s="263"/>
      <c r="G6" s="263"/>
      <c r="H6" s="300"/>
    </row>
    <row r="7" spans="1:23" ht="11.25" customHeight="1" thickBot="1" x14ac:dyDescent="0.3">
      <c r="A7" s="265" t="s">
        <v>2</v>
      </c>
      <c r="B7" s="266"/>
      <c r="C7" s="266"/>
      <c r="D7" s="266"/>
      <c r="E7" s="266"/>
      <c r="F7" s="266"/>
      <c r="G7" s="266"/>
      <c r="H7" s="299"/>
    </row>
    <row r="8" spans="1:23" ht="15.75" thickBot="1" x14ac:dyDescent="0.3">
      <c r="A8" s="309" t="s">
        <v>3</v>
      </c>
      <c r="B8" s="310"/>
      <c r="C8" s="304" t="s">
        <v>307</v>
      </c>
      <c r="D8" s="305"/>
      <c r="E8" s="305"/>
      <c r="F8" s="305"/>
      <c r="G8" s="306"/>
      <c r="H8" s="307" t="s">
        <v>308</v>
      </c>
    </row>
    <row r="9" spans="1:23" ht="17.25" thickBot="1" x14ac:dyDescent="0.3">
      <c r="A9" s="311"/>
      <c r="B9" s="312"/>
      <c r="C9" s="171" t="s">
        <v>193</v>
      </c>
      <c r="D9" s="172" t="s">
        <v>309</v>
      </c>
      <c r="E9" s="171" t="s">
        <v>310</v>
      </c>
      <c r="F9" s="171" t="s">
        <v>191</v>
      </c>
      <c r="G9" s="171" t="s">
        <v>194</v>
      </c>
      <c r="H9" s="308"/>
      <c r="J9" s="60"/>
      <c r="K9" s="60"/>
      <c r="L9" s="60"/>
      <c r="M9" s="60"/>
      <c r="N9" s="60"/>
      <c r="O9" s="60"/>
    </row>
    <row r="10" spans="1:23" x14ac:dyDescent="0.25">
      <c r="A10" s="313" t="s">
        <v>311</v>
      </c>
      <c r="B10" s="314"/>
      <c r="C10" s="181">
        <f>+C11+C19+C29+C39+C49+C59+C63+C72+C76</f>
        <v>10088389</v>
      </c>
      <c r="D10" s="181">
        <f>+D11+D19+D29+D39+D49+D59+D63+D72+D76</f>
        <v>0</v>
      </c>
      <c r="E10" s="181">
        <f>+E11+E19+E29+E39+E49+E59+E63+E72+E76</f>
        <v>10088389</v>
      </c>
      <c r="F10" s="181">
        <f>+F11+F19+F29+F39+F49+F59+F63+F72+F76</f>
        <v>1762938</v>
      </c>
      <c r="G10" s="181">
        <f>+G11+G19+G29+G39+G49+G59+G63+G72+G76</f>
        <v>1749195</v>
      </c>
      <c r="H10" s="181">
        <f>+E10-F10</f>
        <v>8325451</v>
      </c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>
        <v>46335470</v>
      </c>
    </row>
    <row r="11" spans="1:23" x14ac:dyDescent="0.25">
      <c r="A11" s="302" t="s">
        <v>312</v>
      </c>
      <c r="B11" s="303"/>
      <c r="C11" s="181">
        <f t="shared" ref="C11:H11" si="0">SUM(C12:C18)</f>
        <v>7026589</v>
      </c>
      <c r="D11" s="181">
        <f t="shared" si="0"/>
        <v>0</v>
      </c>
      <c r="E11" s="181">
        <f t="shared" si="0"/>
        <v>7026589</v>
      </c>
      <c r="F11" s="181">
        <f t="shared" si="0"/>
        <v>1326365</v>
      </c>
      <c r="G11" s="181">
        <f t="shared" si="0"/>
        <v>1326365</v>
      </c>
      <c r="H11" s="181">
        <f t="shared" si="0"/>
        <v>5700224</v>
      </c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>
        <f>+W10-H10</f>
        <v>38010019</v>
      </c>
    </row>
    <row r="12" spans="1:23" ht="12" customHeight="1" x14ac:dyDescent="0.25">
      <c r="A12" s="57"/>
      <c r="B12" s="200" t="s">
        <v>313</v>
      </c>
      <c r="C12" s="201">
        <v>0</v>
      </c>
      <c r="D12" s="202">
        <v>0</v>
      </c>
      <c r="E12" s="202">
        <f>+D12+C12</f>
        <v>0</v>
      </c>
      <c r="F12" s="202">
        <v>0</v>
      </c>
      <c r="G12" s="202">
        <v>0</v>
      </c>
      <c r="H12" s="202">
        <f>+E12-F12</f>
        <v>0</v>
      </c>
      <c r="I12" s="52">
        <f>+ROUND(F12,0)</f>
        <v>0</v>
      </c>
      <c r="J12" s="52">
        <f>+ROUND(G12,0)</f>
        <v>0</v>
      </c>
      <c r="K12" s="117"/>
      <c r="L12" s="117"/>
      <c r="M12" s="117"/>
      <c r="N12" s="117"/>
      <c r="O12" s="117"/>
      <c r="P12" s="117"/>
      <c r="Q12" s="117"/>
      <c r="R12" s="117">
        <f>ROUND(C12,0)</f>
        <v>0</v>
      </c>
      <c r="S12" s="117">
        <f>ROUND(D12,0)</f>
        <v>0</v>
      </c>
      <c r="T12" s="117">
        <f>ROUND(E12,0)</f>
        <v>0</v>
      </c>
      <c r="U12" s="117">
        <f>ROUND(F12,0)</f>
        <v>0</v>
      </c>
      <c r="V12" s="117">
        <f>ROUND(G12,0)</f>
        <v>0</v>
      </c>
      <c r="W12" s="117"/>
    </row>
    <row r="13" spans="1:23" ht="12" customHeight="1" x14ac:dyDescent="0.25">
      <c r="A13" s="57"/>
      <c r="B13" s="200" t="s">
        <v>314</v>
      </c>
      <c r="C13" s="201">
        <v>5934589</v>
      </c>
      <c r="D13" s="202">
        <v>0</v>
      </c>
      <c r="E13" s="202">
        <f t="shared" ref="E13:E58" si="1">+D13+C13</f>
        <v>5934589</v>
      </c>
      <c r="F13" s="202">
        <v>1326365</v>
      </c>
      <c r="G13" s="202">
        <v>1326365</v>
      </c>
      <c r="H13" s="202">
        <f t="shared" ref="H13:H76" si="2">+E13-F13</f>
        <v>4608224</v>
      </c>
      <c r="I13" s="52">
        <f t="shared" ref="I13:I18" si="3">+ROUND(F13,0)</f>
        <v>1326365</v>
      </c>
      <c r="J13" s="52">
        <f t="shared" ref="J13:J18" si="4">+ROUND(G13,0)</f>
        <v>1326365</v>
      </c>
      <c r="K13" s="117"/>
      <c r="L13" s="117"/>
      <c r="M13" s="117"/>
      <c r="N13" s="117"/>
      <c r="O13" s="117"/>
      <c r="P13" s="117"/>
      <c r="Q13" s="117"/>
      <c r="R13" s="117">
        <f t="shared" ref="R13:V18" si="5">ROUND(C13,0)</f>
        <v>5934589</v>
      </c>
      <c r="S13" s="117">
        <f t="shared" si="5"/>
        <v>0</v>
      </c>
      <c r="T13" s="117">
        <f t="shared" si="5"/>
        <v>5934589</v>
      </c>
      <c r="U13" s="117">
        <f t="shared" si="5"/>
        <v>1326365</v>
      </c>
      <c r="V13" s="117">
        <f t="shared" si="5"/>
        <v>1326365</v>
      </c>
      <c r="W13" s="117"/>
    </row>
    <row r="14" spans="1:23" ht="12" customHeight="1" x14ac:dyDescent="0.25">
      <c r="A14" s="57"/>
      <c r="B14" s="200" t="s">
        <v>315</v>
      </c>
      <c r="C14" s="201">
        <v>1092000</v>
      </c>
      <c r="D14" s="202">
        <v>0</v>
      </c>
      <c r="E14" s="202">
        <f t="shared" si="1"/>
        <v>1092000</v>
      </c>
      <c r="F14" s="202">
        <v>0</v>
      </c>
      <c r="G14" s="202">
        <v>0</v>
      </c>
      <c r="H14" s="202">
        <f t="shared" si="2"/>
        <v>1092000</v>
      </c>
      <c r="I14" s="52">
        <f t="shared" si="3"/>
        <v>0</v>
      </c>
      <c r="J14" s="52">
        <f t="shared" si="4"/>
        <v>0</v>
      </c>
      <c r="K14" s="117"/>
      <c r="L14" s="117"/>
      <c r="M14" s="117"/>
      <c r="N14" s="117"/>
      <c r="O14" s="117"/>
      <c r="P14" s="117"/>
      <c r="Q14" s="117"/>
      <c r="R14" s="117">
        <f t="shared" si="5"/>
        <v>1092000</v>
      </c>
      <c r="S14" s="117">
        <f t="shared" si="5"/>
        <v>0</v>
      </c>
      <c r="T14" s="117">
        <f t="shared" si="5"/>
        <v>1092000</v>
      </c>
      <c r="U14" s="117">
        <f t="shared" si="5"/>
        <v>0</v>
      </c>
      <c r="V14" s="117">
        <f t="shared" si="5"/>
        <v>0</v>
      </c>
      <c r="W14" s="117"/>
    </row>
    <row r="15" spans="1:23" ht="12" customHeight="1" x14ac:dyDescent="0.25">
      <c r="A15" s="57"/>
      <c r="B15" s="200" t="s">
        <v>316</v>
      </c>
      <c r="C15" s="201">
        <v>0</v>
      </c>
      <c r="D15" s="201">
        <v>0</v>
      </c>
      <c r="E15" s="202">
        <f t="shared" si="1"/>
        <v>0</v>
      </c>
      <c r="F15" s="201">
        <v>0</v>
      </c>
      <c r="G15" s="201">
        <v>0</v>
      </c>
      <c r="H15" s="202">
        <f t="shared" si="2"/>
        <v>0</v>
      </c>
      <c r="I15" s="52">
        <f t="shared" si="3"/>
        <v>0</v>
      </c>
      <c r="J15" s="52">
        <f t="shared" si="4"/>
        <v>0</v>
      </c>
      <c r="K15" s="117"/>
      <c r="L15" s="117"/>
      <c r="M15" s="117"/>
      <c r="N15" s="117"/>
      <c r="O15" s="117"/>
      <c r="P15" s="117"/>
      <c r="Q15" s="117"/>
      <c r="R15" s="117">
        <f t="shared" si="5"/>
        <v>0</v>
      </c>
      <c r="S15" s="117">
        <f t="shared" si="5"/>
        <v>0</v>
      </c>
      <c r="T15" s="117">
        <f t="shared" si="5"/>
        <v>0</v>
      </c>
      <c r="U15" s="117">
        <f t="shared" si="5"/>
        <v>0</v>
      </c>
      <c r="V15" s="117">
        <f t="shared" si="5"/>
        <v>0</v>
      </c>
      <c r="W15" s="117"/>
    </row>
    <row r="16" spans="1:23" ht="12" customHeight="1" x14ac:dyDescent="0.25">
      <c r="A16" s="57"/>
      <c r="B16" s="200" t="s">
        <v>317</v>
      </c>
      <c r="C16" s="201">
        <v>0</v>
      </c>
      <c r="D16" s="201">
        <v>0</v>
      </c>
      <c r="E16" s="202">
        <f t="shared" si="1"/>
        <v>0</v>
      </c>
      <c r="F16" s="201">
        <v>0</v>
      </c>
      <c r="G16" s="201">
        <v>0</v>
      </c>
      <c r="H16" s="202">
        <f t="shared" si="2"/>
        <v>0</v>
      </c>
      <c r="I16" s="52">
        <f t="shared" si="3"/>
        <v>0</v>
      </c>
      <c r="J16" s="52">
        <f t="shared" si="4"/>
        <v>0</v>
      </c>
      <c r="K16" s="117"/>
      <c r="L16" s="117"/>
      <c r="M16" s="117"/>
      <c r="N16" s="117"/>
      <c r="O16" s="117"/>
      <c r="P16" s="117"/>
      <c r="Q16" s="117"/>
      <c r="R16" s="117">
        <f t="shared" si="5"/>
        <v>0</v>
      </c>
      <c r="S16" s="117">
        <f t="shared" si="5"/>
        <v>0</v>
      </c>
      <c r="T16" s="117">
        <f t="shared" si="5"/>
        <v>0</v>
      </c>
      <c r="U16" s="117">
        <f t="shared" si="5"/>
        <v>0</v>
      </c>
      <c r="V16" s="117">
        <f t="shared" si="5"/>
        <v>0</v>
      </c>
      <c r="W16" s="117"/>
    </row>
    <row r="17" spans="1:23" ht="12" customHeight="1" x14ac:dyDescent="0.25">
      <c r="A17" s="57"/>
      <c r="B17" s="200" t="s">
        <v>318</v>
      </c>
      <c r="C17" s="201">
        <v>0</v>
      </c>
      <c r="D17" s="202">
        <v>0</v>
      </c>
      <c r="E17" s="202">
        <f t="shared" si="1"/>
        <v>0</v>
      </c>
      <c r="F17" s="202">
        <v>0</v>
      </c>
      <c r="G17" s="202">
        <v>0</v>
      </c>
      <c r="H17" s="202">
        <f t="shared" si="2"/>
        <v>0</v>
      </c>
      <c r="I17" s="52">
        <f t="shared" si="3"/>
        <v>0</v>
      </c>
      <c r="J17" s="52">
        <f t="shared" si="4"/>
        <v>0</v>
      </c>
      <c r="K17" s="117"/>
      <c r="L17" s="117"/>
      <c r="M17" s="117"/>
      <c r="N17" s="117"/>
      <c r="O17" s="117"/>
      <c r="P17" s="117"/>
      <c r="Q17" s="117"/>
      <c r="R17" s="117">
        <f t="shared" si="5"/>
        <v>0</v>
      </c>
      <c r="S17" s="117">
        <f t="shared" si="5"/>
        <v>0</v>
      </c>
      <c r="T17" s="117">
        <f t="shared" si="5"/>
        <v>0</v>
      </c>
      <c r="U17" s="117">
        <f t="shared" si="5"/>
        <v>0</v>
      </c>
      <c r="V17" s="117">
        <f t="shared" si="5"/>
        <v>0</v>
      </c>
      <c r="W17" s="117"/>
    </row>
    <row r="18" spans="1:23" ht="12" customHeight="1" x14ac:dyDescent="0.25">
      <c r="A18" s="57"/>
      <c r="B18" s="200" t="s">
        <v>319</v>
      </c>
      <c r="C18" s="201">
        <v>0</v>
      </c>
      <c r="D18" s="202">
        <v>0</v>
      </c>
      <c r="E18" s="202">
        <f t="shared" si="1"/>
        <v>0</v>
      </c>
      <c r="F18" s="202">
        <v>0</v>
      </c>
      <c r="G18" s="202">
        <v>0</v>
      </c>
      <c r="H18" s="202">
        <f t="shared" si="2"/>
        <v>0</v>
      </c>
      <c r="I18" s="52">
        <f t="shared" si="3"/>
        <v>0</v>
      </c>
      <c r="J18" s="52">
        <f t="shared" si="4"/>
        <v>0</v>
      </c>
      <c r="K18" s="117"/>
      <c r="L18" s="117"/>
      <c r="M18" s="117"/>
      <c r="N18" s="117"/>
      <c r="O18" s="117"/>
      <c r="P18" s="117"/>
      <c r="Q18" s="117"/>
      <c r="R18" s="117">
        <f t="shared" si="5"/>
        <v>0</v>
      </c>
      <c r="S18" s="117">
        <f t="shared" si="5"/>
        <v>0</v>
      </c>
      <c r="T18" s="117">
        <f t="shared" si="5"/>
        <v>0</v>
      </c>
      <c r="U18" s="117">
        <f t="shared" si="5"/>
        <v>0</v>
      </c>
      <c r="V18" s="117">
        <f t="shared" si="5"/>
        <v>0</v>
      </c>
      <c r="W18" s="117"/>
    </row>
    <row r="19" spans="1:23" x14ac:dyDescent="0.25">
      <c r="A19" s="302" t="s">
        <v>320</v>
      </c>
      <c r="B19" s="303"/>
      <c r="C19" s="181">
        <f t="shared" ref="C19:H19" si="6">SUM(C20:C28)</f>
        <v>1091462</v>
      </c>
      <c r="D19" s="181">
        <f t="shared" si="6"/>
        <v>-10000</v>
      </c>
      <c r="E19" s="181">
        <f t="shared" si="6"/>
        <v>1081462</v>
      </c>
      <c r="F19" s="181">
        <f>SUM(F20:F28)</f>
        <v>165924</v>
      </c>
      <c r="G19" s="181">
        <f>SUM(G20:G28)</f>
        <v>165924</v>
      </c>
      <c r="H19" s="181">
        <f t="shared" si="6"/>
        <v>915538</v>
      </c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</row>
    <row r="20" spans="1:23" ht="15.75" customHeight="1" x14ac:dyDescent="0.25">
      <c r="A20" s="57"/>
      <c r="B20" s="200" t="s">
        <v>321</v>
      </c>
      <c r="C20" s="201">
        <v>214128</v>
      </c>
      <c r="D20" s="202">
        <v>0</v>
      </c>
      <c r="E20" s="202">
        <f t="shared" si="1"/>
        <v>214128</v>
      </c>
      <c r="F20" s="202">
        <v>57837</v>
      </c>
      <c r="G20" s="202">
        <v>57837</v>
      </c>
      <c r="H20" s="202">
        <f t="shared" si="2"/>
        <v>156291</v>
      </c>
      <c r="I20" s="52">
        <f t="shared" ref="I20:I28" si="7">+ROUND(F20,0)</f>
        <v>57837</v>
      </c>
      <c r="J20" s="52">
        <f t="shared" ref="J20:J28" si="8">+ROUND(G20,0)</f>
        <v>57837</v>
      </c>
      <c r="K20" s="117"/>
      <c r="L20" s="117"/>
      <c r="M20" s="117"/>
      <c r="N20" s="117"/>
      <c r="O20" s="117"/>
      <c r="P20" s="117"/>
      <c r="Q20" s="117"/>
      <c r="R20" s="117">
        <f t="shared" ref="R20:V28" si="9">ROUND(C20,0)</f>
        <v>214128</v>
      </c>
      <c r="S20" s="117">
        <f t="shared" si="9"/>
        <v>0</v>
      </c>
      <c r="T20" s="117">
        <f t="shared" si="9"/>
        <v>214128</v>
      </c>
      <c r="U20" s="117">
        <f t="shared" si="9"/>
        <v>57837</v>
      </c>
      <c r="V20" s="117">
        <f t="shared" si="9"/>
        <v>57837</v>
      </c>
      <c r="W20" s="117"/>
    </row>
    <row r="21" spans="1:23" ht="12" customHeight="1" x14ac:dyDescent="0.25">
      <c r="A21" s="57"/>
      <c r="B21" s="200" t="s">
        <v>322</v>
      </c>
      <c r="C21" s="201">
        <v>122072</v>
      </c>
      <c r="D21" s="202">
        <v>0</v>
      </c>
      <c r="E21" s="202">
        <f t="shared" si="1"/>
        <v>122072</v>
      </c>
      <c r="F21" s="202">
        <v>31326</v>
      </c>
      <c r="G21" s="202">
        <v>31326</v>
      </c>
      <c r="H21" s="202">
        <f t="shared" si="2"/>
        <v>90746</v>
      </c>
      <c r="I21" s="52">
        <f t="shared" si="7"/>
        <v>31326</v>
      </c>
      <c r="J21" s="52">
        <f t="shared" si="8"/>
        <v>31326</v>
      </c>
      <c r="K21" s="117"/>
      <c r="L21" s="117"/>
      <c r="M21" s="117"/>
      <c r="N21" s="117"/>
      <c r="O21" s="117"/>
      <c r="P21" s="117"/>
      <c r="Q21" s="117"/>
      <c r="R21" s="117">
        <f t="shared" si="9"/>
        <v>122072</v>
      </c>
      <c r="S21" s="117">
        <f t="shared" si="9"/>
        <v>0</v>
      </c>
      <c r="T21" s="117">
        <f t="shared" si="9"/>
        <v>122072</v>
      </c>
      <c r="U21" s="117">
        <f t="shared" si="9"/>
        <v>31326</v>
      </c>
      <c r="V21" s="117">
        <f t="shared" si="9"/>
        <v>31326</v>
      </c>
      <c r="W21" s="117"/>
    </row>
    <row r="22" spans="1:23" ht="12" customHeight="1" x14ac:dyDescent="0.25">
      <c r="A22" s="57"/>
      <c r="B22" s="200" t="s">
        <v>323</v>
      </c>
      <c r="C22" s="201">
        <v>0</v>
      </c>
      <c r="D22" s="202">
        <v>0</v>
      </c>
      <c r="E22" s="202">
        <f t="shared" si="1"/>
        <v>0</v>
      </c>
      <c r="F22" s="202">
        <v>0</v>
      </c>
      <c r="G22" s="202">
        <v>0</v>
      </c>
      <c r="H22" s="202">
        <f t="shared" si="2"/>
        <v>0</v>
      </c>
      <c r="I22" s="52">
        <f t="shared" si="7"/>
        <v>0</v>
      </c>
      <c r="J22" s="52">
        <f t="shared" si="8"/>
        <v>0</v>
      </c>
      <c r="K22" s="117"/>
      <c r="L22" s="117"/>
      <c r="M22" s="117"/>
      <c r="N22" s="117"/>
      <c r="O22" s="117"/>
      <c r="P22" s="117"/>
      <c r="Q22" s="117"/>
      <c r="R22" s="117">
        <f t="shared" si="9"/>
        <v>0</v>
      </c>
      <c r="S22" s="117">
        <f t="shared" si="9"/>
        <v>0</v>
      </c>
      <c r="T22" s="117">
        <f t="shared" si="9"/>
        <v>0</v>
      </c>
      <c r="U22" s="117">
        <f t="shared" si="9"/>
        <v>0</v>
      </c>
      <c r="V22" s="117">
        <f t="shared" si="9"/>
        <v>0</v>
      </c>
      <c r="W22" s="117"/>
    </row>
    <row r="23" spans="1:23" ht="12" customHeight="1" x14ac:dyDescent="0.25">
      <c r="A23" s="57"/>
      <c r="B23" s="200" t="s">
        <v>324</v>
      </c>
      <c r="C23" s="201">
        <v>145000</v>
      </c>
      <c r="D23" s="202">
        <v>0</v>
      </c>
      <c r="E23" s="202">
        <f t="shared" si="1"/>
        <v>145000</v>
      </c>
      <c r="F23" s="202">
        <v>23004</v>
      </c>
      <c r="G23" s="202">
        <v>23004</v>
      </c>
      <c r="H23" s="202">
        <f t="shared" si="2"/>
        <v>121996</v>
      </c>
      <c r="I23" s="52">
        <f t="shared" si="7"/>
        <v>23004</v>
      </c>
      <c r="J23" s="52">
        <f t="shared" si="8"/>
        <v>23004</v>
      </c>
      <c r="K23" s="117"/>
      <c r="L23" s="117"/>
      <c r="M23" s="117"/>
      <c r="N23" s="117"/>
      <c r="O23" s="117"/>
      <c r="P23" s="117"/>
      <c r="Q23" s="117"/>
      <c r="R23" s="117">
        <f t="shared" si="9"/>
        <v>145000</v>
      </c>
      <c r="S23" s="117">
        <f t="shared" si="9"/>
        <v>0</v>
      </c>
      <c r="T23" s="117">
        <f t="shared" si="9"/>
        <v>145000</v>
      </c>
      <c r="U23" s="117">
        <f t="shared" si="9"/>
        <v>23004</v>
      </c>
      <c r="V23" s="117">
        <f t="shared" si="9"/>
        <v>23004</v>
      </c>
      <c r="W23" s="117"/>
    </row>
    <row r="24" spans="1:23" ht="12" customHeight="1" x14ac:dyDescent="0.25">
      <c r="A24" s="57"/>
      <c r="B24" s="200" t="s">
        <v>325</v>
      </c>
      <c r="C24" s="201">
        <v>268329</v>
      </c>
      <c r="D24" s="202">
        <v>-10000</v>
      </c>
      <c r="E24" s="202">
        <f t="shared" si="1"/>
        <v>258329</v>
      </c>
      <c r="F24" s="202">
        <v>34479</v>
      </c>
      <c r="G24" s="202">
        <v>34479</v>
      </c>
      <c r="H24" s="202">
        <f t="shared" si="2"/>
        <v>223850</v>
      </c>
      <c r="I24" s="52">
        <f t="shared" si="7"/>
        <v>34479</v>
      </c>
      <c r="J24" s="52">
        <f t="shared" si="8"/>
        <v>34479</v>
      </c>
      <c r="K24" s="117"/>
      <c r="L24" s="117"/>
      <c r="M24" s="117"/>
      <c r="N24" s="117"/>
      <c r="O24" s="117"/>
      <c r="P24" s="117"/>
      <c r="Q24" s="117"/>
      <c r="R24" s="117">
        <f t="shared" si="9"/>
        <v>268329</v>
      </c>
      <c r="S24" s="117">
        <f t="shared" si="9"/>
        <v>-10000</v>
      </c>
      <c r="T24" s="117">
        <f t="shared" si="9"/>
        <v>258329</v>
      </c>
      <c r="U24" s="117">
        <f t="shared" si="9"/>
        <v>34479</v>
      </c>
      <c r="V24" s="117">
        <f t="shared" si="9"/>
        <v>34479</v>
      </c>
      <c r="W24" s="117"/>
    </row>
    <row r="25" spans="1:23" ht="12" customHeight="1" x14ac:dyDescent="0.25">
      <c r="A25" s="57"/>
      <c r="B25" s="200" t="s">
        <v>326</v>
      </c>
      <c r="C25" s="201">
        <v>63000</v>
      </c>
      <c r="D25" s="202">
        <v>0</v>
      </c>
      <c r="E25" s="202">
        <f t="shared" si="1"/>
        <v>63000</v>
      </c>
      <c r="F25" s="202">
        <v>5000</v>
      </c>
      <c r="G25" s="202">
        <v>5000</v>
      </c>
      <c r="H25" s="202">
        <f t="shared" si="2"/>
        <v>58000</v>
      </c>
      <c r="I25" s="52">
        <f t="shared" si="7"/>
        <v>5000</v>
      </c>
      <c r="J25" s="52">
        <f t="shared" si="8"/>
        <v>5000</v>
      </c>
      <c r="K25" s="117"/>
      <c r="L25" s="117"/>
      <c r="M25" s="117"/>
      <c r="N25" s="117"/>
      <c r="O25" s="117"/>
      <c r="P25" s="117"/>
      <c r="Q25" s="117"/>
      <c r="R25" s="117">
        <f t="shared" si="9"/>
        <v>63000</v>
      </c>
      <c r="S25" s="117">
        <f t="shared" si="9"/>
        <v>0</v>
      </c>
      <c r="T25" s="117">
        <f t="shared" si="9"/>
        <v>63000</v>
      </c>
      <c r="U25" s="117">
        <f t="shared" si="9"/>
        <v>5000</v>
      </c>
      <c r="V25" s="117">
        <f t="shared" si="9"/>
        <v>5000</v>
      </c>
      <c r="W25" s="117"/>
    </row>
    <row r="26" spans="1:23" ht="12" customHeight="1" x14ac:dyDescent="0.25">
      <c r="A26" s="57"/>
      <c r="B26" s="200" t="s">
        <v>327</v>
      </c>
      <c r="C26" s="201">
        <v>25000</v>
      </c>
      <c r="D26" s="202">
        <v>0</v>
      </c>
      <c r="E26" s="202">
        <f t="shared" si="1"/>
        <v>25000</v>
      </c>
      <c r="F26" s="202">
        <v>0</v>
      </c>
      <c r="G26" s="202">
        <v>0</v>
      </c>
      <c r="H26" s="202">
        <f t="shared" si="2"/>
        <v>25000</v>
      </c>
      <c r="I26" s="52">
        <f t="shared" si="7"/>
        <v>0</v>
      </c>
      <c r="J26" s="52">
        <f t="shared" si="8"/>
        <v>0</v>
      </c>
      <c r="K26" s="117"/>
      <c r="L26" s="117"/>
      <c r="M26" s="117"/>
      <c r="N26" s="117"/>
      <c r="O26" s="117"/>
      <c r="P26" s="117"/>
      <c r="Q26" s="117"/>
      <c r="R26" s="117">
        <f t="shared" si="9"/>
        <v>25000</v>
      </c>
      <c r="S26" s="117">
        <f t="shared" si="9"/>
        <v>0</v>
      </c>
      <c r="T26" s="117">
        <f t="shared" si="9"/>
        <v>25000</v>
      </c>
      <c r="U26" s="117">
        <f t="shared" si="9"/>
        <v>0</v>
      </c>
      <c r="V26" s="117">
        <f t="shared" si="9"/>
        <v>0</v>
      </c>
      <c r="W26" s="117"/>
    </row>
    <row r="27" spans="1:23" ht="12" customHeight="1" x14ac:dyDescent="0.25">
      <c r="A27" s="57"/>
      <c r="B27" s="200" t="s">
        <v>328</v>
      </c>
      <c r="C27" s="203">
        <v>0</v>
      </c>
      <c r="D27" s="204">
        <v>0</v>
      </c>
      <c r="E27" s="202">
        <f t="shared" si="1"/>
        <v>0</v>
      </c>
      <c r="F27" s="204">
        <v>0</v>
      </c>
      <c r="G27" s="204">
        <v>0</v>
      </c>
      <c r="H27" s="202">
        <f t="shared" si="2"/>
        <v>0</v>
      </c>
      <c r="I27" s="52">
        <f t="shared" si="7"/>
        <v>0</v>
      </c>
      <c r="J27" s="52">
        <f t="shared" si="8"/>
        <v>0</v>
      </c>
      <c r="K27" s="117"/>
      <c r="L27" s="117"/>
      <c r="M27" s="117"/>
      <c r="N27" s="117"/>
      <c r="O27" s="117"/>
      <c r="P27" s="117"/>
      <c r="Q27" s="117"/>
      <c r="R27" s="117">
        <f t="shared" si="9"/>
        <v>0</v>
      </c>
      <c r="S27" s="117">
        <f t="shared" si="9"/>
        <v>0</v>
      </c>
      <c r="T27" s="117">
        <f t="shared" si="9"/>
        <v>0</v>
      </c>
      <c r="U27" s="117">
        <f t="shared" si="9"/>
        <v>0</v>
      </c>
      <c r="V27" s="117">
        <f t="shared" si="9"/>
        <v>0</v>
      </c>
      <c r="W27" s="117"/>
    </row>
    <row r="28" spans="1:23" ht="12" customHeight="1" x14ac:dyDescent="0.25">
      <c r="A28" s="57"/>
      <c r="B28" s="200" t="s">
        <v>329</v>
      </c>
      <c r="C28" s="201">
        <v>253933</v>
      </c>
      <c r="D28" s="204">
        <v>0</v>
      </c>
      <c r="E28" s="202">
        <f t="shared" si="1"/>
        <v>253933</v>
      </c>
      <c r="F28" s="204">
        <v>14278</v>
      </c>
      <c r="G28" s="204">
        <v>14278</v>
      </c>
      <c r="H28" s="202">
        <f t="shared" si="2"/>
        <v>239655</v>
      </c>
      <c r="I28" s="52">
        <f t="shared" si="7"/>
        <v>14278</v>
      </c>
      <c r="J28" s="52">
        <f t="shared" si="8"/>
        <v>14278</v>
      </c>
      <c r="K28" s="117"/>
      <c r="L28" s="117"/>
      <c r="M28" s="117"/>
      <c r="N28" s="117"/>
      <c r="O28" s="117"/>
      <c r="P28" s="117"/>
      <c r="Q28" s="117"/>
      <c r="R28" s="117">
        <f t="shared" si="9"/>
        <v>253933</v>
      </c>
      <c r="S28" s="117">
        <f t="shared" si="9"/>
        <v>0</v>
      </c>
      <c r="T28" s="117">
        <f t="shared" si="9"/>
        <v>253933</v>
      </c>
      <c r="U28" s="117">
        <f t="shared" si="9"/>
        <v>14278</v>
      </c>
      <c r="V28" s="117">
        <f t="shared" si="9"/>
        <v>14278</v>
      </c>
      <c r="W28" s="117"/>
    </row>
    <row r="29" spans="1:23" x14ac:dyDescent="0.25">
      <c r="A29" s="302" t="s">
        <v>330</v>
      </c>
      <c r="B29" s="303"/>
      <c r="C29" s="181">
        <f t="shared" ref="C29:H29" si="10">SUM(C30:C38)</f>
        <v>1135266</v>
      </c>
      <c r="D29" s="181">
        <f t="shared" si="10"/>
        <v>10000</v>
      </c>
      <c r="E29" s="181">
        <f t="shared" si="10"/>
        <v>1145266</v>
      </c>
      <c r="F29" s="181">
        <f t="shared" si="10"/>
        <v>192553</v>
      </c>
      <c r="G29" s="181">
        <f>SUM(G30:G38)</f>
        <v>178810</v>
      </c>
      <c r="H29" s="181">
        <f t="shared" si="10"/>
        <v>952713</v>
      </c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</row>
    <row r="30" spans="1:23" ht="12" customHeight="1" x14ac:dyDescent="0.25">
      <c r="A30" s="57"/>
      <c r="B30" s="200" t="s">
        <v>331</v>
      </c>
      <c r="C30" s="201">
        <v>205400</v>
      </c>
      <c r="D30" s="202">
        <v>0</v>
      </c>
      <c r="E30" s="202">
        <f t="shared" si="1"/>
        <v>205400</v>
      </c>
      <c r="F30" s="202">
        <v>41452</v>
      </c>
      <c r="G30" s="202">
        <v>41452</v>
      </c>
      <c r="H30" s="202">
        <f t="shared" si="2"/>
        <v>163948</v>
      </c>
      <c r="I30" s="52">
        <f t="shared" ref="I30:I38" si="11">+ROUND(F30,0)</f>
        <v>41452</v>
      </c>
      <c r="J30" s="52">
        <f t="shared" ref="J30:J38" si="12">+ROUND(G30,0)</f>
        <v>41452</v>
      </c>
      <c r="K30" s="117"/>
      <c r="L30" s="117"/>
      <c r="M30" s="117"/>
      <c r="N30" s="117"/>
      <c r="O30" s="117"/>
      <c r="P30" s="117"/>
      <c r="Q30" s="117"/>
      <c r="R30" s="117">
        <f t="shared" ref="R30:V38" si="13">ROUND(C30,0)</f>
        <v>205400</v>
      </c>
      <c r="S30" s="117">
        <f t="shared" si="13"/>
        <v>0</v>
      </c>
      <c r="T30" s="117">
        <f t="shared" si="13"/>
        <v>205400</v>
      </c>
      <c r="U30" s="117">
        <f t="shared" si="13"/>
        <v>41452</v>
      </c>
      <c r="V30" s="117">
        <f t="shared" si="13"/>
        <v>41452</v>
      </c>
      <c r="W30" s="117"/>
    </row>
    <row r="31" spans="1:23" ht="12" customHeight="1" x14ac:dyDescent="0.25">
      <c r="A31" s="57"/>
      <c r="B31" s="200" t="s">
        <v>332</v>
      </c>
      <c r="C31" s="201">
        <v>108000</v>
      </c>
      <c r="D31" s="202">
        <v>0</v>
      </c>
      <c r="E31" s="202">
        <f t="shared" si="1"/>
        <v>108000</v>
      </c>
      <c r="F31" s="202">
        <v>0</v>
      </c>
      <c r="G31" s="202">
        <v>0</v>
      </c>
      <c r="H31" s="202">
        <f t="shared" si="2"/>
        <v>108000</v>
      </c>
      <c r="I31" s="52">
        <f t="shared" si="11"/>
        <v>0</v>
      </c>
      <c r="J31" s="52">
        <f t="shared" si="12"/>
        <v>0</v>
      </c>
      <c r="K31" s="117"/>
      <c r="L31" s="117"/>
      <c r="M31" s="117"/>
      <c r="N31" s="117"/>
      <c r="O31" s="117"/>
      <c r="P31" s="117"/>
      <c r="Q31" s="117"/>
      <c r="R31" s="117">
        <f t="shared" si="13"/>
        <v>108000</v>
      </c>
      <c r="S31" s="117">
        <f t="shared" si="13"/>
        <v>0</v>
      </c>
      <c r="T31" s="117">
        <f t="shared" si="13"/>
        <v>108000</v>
      </c>
      <c r="U31" s="117">
        <f t="shared" si="13"/>
        <v>0</v>
      </c>
      <c r="V31" s="117">
        <f t="shared" si="13"/>
        <v>0</v>
      </c>
      <c r="W31" s="117"/>
    </row>
    <row r="32" spans="1:23" ht="12" customHeight="1" x14ac:dyDescent="0.25">
      <c r="A32" s="57"/>
      <c r="B32" s="200" t="s">
        <v>333</v>
      </c>
      <c r="C32" s="201">
        <v>299656</v>
      </c>
      <c r="D32" s="202">
        <v>0</v>
      </c>
      <c r="E32" s="202">
        <f t="shared" si="1"/>
        <v>299656</v>
      </c>
      <c r="F32" s="202">
        <v>45280</v>
      </c>
      <c r="G32" s="202">
        <v>45280</v>
      </c>
      <c r="H32" s="202">
        <f t="shared" si="2"/>
        <v>254376</v>
      </c>
      <c r="I32" s="52">
        <f t="shared" si="11"/>
        <v>45280</v>
      </c>
      <c r="J32" s="52">
        <f t="shared" si="12"/>
        <v>45280</v>
      </c>
      <c r="K32" s="117"/>
      <c r="L32" s="117"/>
      <c r="M32" s="117"/>
      <c r="N32" s="117"/>
      <c r="O32" s="117"/>
      <c r="P32" s="117"/>
      <c r="Q32" s="117"/>
      <c r="R32" s="117">
        <f t="shared" si="13"/>
        <v>299656</v>
      </c>
      <c r="S32" s="117">
        <f t="shared" si="13"/>
        <v>0</v>
      </c>
      <c r="T32" s="117">
        <f t="shared" si="13"/>
        <v>299656</v>
      </c>
      <c r="U32" s="117">
        <f t="shared" si="13"/>
        <v>45280</v>
      </c>
      <c r="V32" s="117">
        <f t="shared" si="13"/>
        <v>45280</v>
      </c>
      <c r="W32" s="117"/>
    </row>
    <row r="33" spans="1:23" ht="12" customHeight="1" x14ac:dyDescent="0.25">
      <c r="A33" s="57"/>
      <c r="B33" s="200" t="s">
        <v>334</v>
      </c>
      <c r="C33" s="201">
        <v>88272</v>
      </c>
      <c r="D33" s="202">
        <v>0</v>
      </c>
      <c r="E33" s="202">
        <f t="shared" si="1"/>
        <v>88272</v>
      </c>
      <c r="F33" s="202">
        <v>4374</v>
      </c>
      <c r="G33" s="202">
        <v>4374</v>
      </c>
      <c r="H33" s="202">
        <f t="shared" si="2"/>
        <v>83898</v>
      </c>
      <c r="I33" s="52">
        <f t="shared" si="11"/>
        <v>4374</v>
      </c>
      <c r="J33" s="52">
        <f t="shared" si="12"/>
        <v>4374</v>
      </c>
      <c r="K33" s="117"/>
      <c r="L33" s="117"/>
      <c r="M33" s="117"/>
      <c r="N33" s="117"/>
      <c r="O33" s="117"/>
      <c r="P33" s="117"/>
      <c r="Q33" s="117"/>
      <c r="R33" s="117">
        <f t="shared" si="13"/>
        <v>88272</v>
      </c>
      <c r="S33" s="117">
        <f t="shared" si="13"/>
        <v>0</v>
      </c>
      <c r="T33" s="117">
        <f t="shared" si="13"/>
        <v>88272</v>
      </c>
      <c r="U33" s="117">
        <f t="shared" si="13"/>
        <v>4374</v>
      </c>
      <c r="V33" s="117">
        <f t="shared" si="13"/>
        <v>4374</v>
      </c>
      <c r="W33" s="117"/>
    </row>
    <row r="34" spans="1:23" ht="15" customHeight="1" x14ac:dyDescent="0.25">
      <c r="A34" s="57"/>
      <c r="B34" s="200" t="s">
        <v>335</v>
      </c>
      <c r="C34" s="201">
        <v>124046</v>
      </c>
      <c r="D34" s="202">
        <v>0</v>
      </c>
      <c r="E34" s="202">
        <f t="shared" si="1"/>
        <v>124046</v>
      </c>
      <c r="F34" s="202">
        <v>42874</v>
      </c>
      <c r="G34" s="202">
        <v>42874</v>
      </c>
      <c r="H34" s="202">
        <f t="shared" si="2"/>
        <v>81172</v>
      </c>
      <c r="I34" s="52">
        <f t="shared" si="11"/>
        <v>42874</v>
      </c>
      <c r="J34" s="52">
        <f t="shared" si="12"/>
        <v>42874</v>
      </c>
      <c r="K34" s="117"/>
      <c r="L34" s="117"/>
      <c r="M34" s="117"/>
      <c r="N34" s="117"/>
      <c r="O34" s="117"/>
      <c r="P34" s="117"/>
      <c r="Q34" s="117"/>
      <c r="R34" s="117">
        <f t="shared" si="13"/>
        <v>124046</v>
      </c>
      <c r="S34" s="117">
        <f t="shared" si="13"/>
        <v>0</v>
      </c>
      <c r="T34" s="117">
        <f t="shared" si="13"/>
        <v>124046</v>
      </c>
      <c r="U34" s="117">
        <f t="shared" si="13"/>
        <v>42874</v>
      </c>
      <c r="V34" s="117">
        <f t="shared" si="13"/>
        <v>42874</v>
      </c>
      <c r="W34" s="117"/>
    </row>
    <row r="35" spans="1:23" ht="12" customHeight="1" x14ac:dyDescent="0.25">
      <c r="A35" s="57"/>
      <c r="B35" s="200" t="s">
        <v>336</v>
      </c>
      <c r="C35" s="201">
        <v>0</v>
      </c>
      <c r="D35" s="202">
        <v>0</v>
      </c>
      <c r="E35" s="202">
        <f t="shared" si="1"/>
        <v>0</v>
      </c>
      <c r="F35" s="202">
        <v>0</v>
      </c>
      <c r="G35" s="202">
        <v>0</v>
      </c>
      <c r="H35" s="202">
        <f t="shared" si="2"/>
        <v>0</v>
      </c>
      <c r="I35" s="52">
        <f t="shared" si="11"/>
        <v>0</v>
      </c>
      <c r="J35" s="52">
        <f t="shared" si="12"/>
        <v>0</v>
      </c>
      <c r="K35" s="117"/>
      <c r="L35" s="117"/>
      <c r="M35" s="117"/>
      <c r="N35" s="117"/>
      <c r="O35" s="117"/>
      <c r="P35" s="117"/>
      <c r="Q35" s="117"/>
      <c r="R35" s="117">
        <f t="shared" si="13"/>
        <v>0</v>
      </c>
      <c r="S35" s="117">
        <f t="shared" si="13"/>
        <v>0</v>
      </c>
      <c r="T35" s="117">
        <f t="shared" si="13"/>
        <v>0</v>
      </c>
      <c r="U35" s="117">
        <f t="shared" si="13"/>
        <v>0</v>
      </c>
      <c r="V35" s="117">
        <f t="shared" si="13"/>
        <v>0</v>
      </c>
      <c r="W35" s="117"/>
    </row>
    <row r="36" spans="1:23" ht="12" customHeight="1" x14ac:dyDescent="0.25">
      <c r="A36" s="57"/>
      <c r="B36" s="200" t="s">
        <v>337</v>
      </c>
      <c r="C36" s="201">
        <v>12000</v>
      </c>
      <c r="D36" s="202">
        <v>0</v>
      </c>
      <c r="E36" s="202">
        <f t="shared" si="1"/>
        <v>12000</v>
      </c>
      <c r="F36" s="202">
        <v>878</v>
      </c>
      <c r="G36" s="202">
        <v>878</v>
      </c>
      <c r="H36" s="202">
        <f t="shared" si="2"/>
        <v>11122</v>
      </c>
      <c r="I36" s="52">
        <f t="shared" si="11"/>
        <v>878</v>
      </c>
      <c r="J36" s="52">
        <f t="shared" si="12"/>
        <v>878</v>
      </c>
      <c r="K36" s="117"/>
      <c r="L36" s="117"/>
      <c r="M36" s="117"/>
      <c r="N36" s="117"/>
      <c r="O36" s="117"/>
      <c r="P36" s="117"/>
      <c r="Q36" s="117"/>
      <c r="R36" s="117">
        <f t="shared" si="13"/>
        <v>12000</v>
      </c>
      <c r="S36" s="117">
        <f t="shared" si="13"/>
        <v>0</v>
      </c>
      <c r="T36" s="117">
        <f t="shared" si="13"/>
        <v>12000</v>
      </c>
      <c r="U36" s="117">
        <f t="shared" si="13"/>
        <v>878</v>
      </c>
      <c r="V36" s="117">
        <f t="shared" si="13"/>
        <v>878</v>
      </c>
      <c r="W36" s="117"/>
    </row>
    <row r="37" spans="1:23" ht="12" customHeight="1" x14ac:dyDescent="0.25">
      <c r="A37" s="57"/>
      <c r="B37" s="200" t="s">
        <v>338</v>
      </c>
      <c r="C37" s="201">
        <v>40000</v>
      </c>
      <c r="D37" s="202">
        <v>0</v>
      </c>
      <c r="E37" s="202">
        <f t="shared" si="1"/>
        <v>40000</v>
      </c>
      <c r="F37" s="202">
        <v>7519</v>
      </c>
      <c r="G37" s="202">
        <v>7519</v>
      </c>
      <c r="H37" s="202">
        <f t="shared" si="2"/>
        <v>32481</v>
      </c>
      <c r="I37" s="52">
        <f t="shared" si="11"/>
        <v>7519</v>
      </c>
      <c r="J37" s="52">
        <f t="shared" si="12"/>
        <v>7519</v>
      </c>
      <c r="K37" s="117"/>
      <c r="L37" s="117"/>
      <c r="M37" s="117"/>
      <c r="N37" s="117"/>
      <c r="O37" s="117"/>
      <c r="P37" s="117"/>
      <c r="Q37" s="117"/>
      <c r="R37" s="117">
        <f t="shared" si="13"/>
        <v>40000</v>
      </c>
      <c r="S37" s="117">
        <f t="shared" si="13"/>
        <v>0</v>
      </c>
      <c r="T37" s="117">
        <f t="shared" si="13"/>
        <v>40000</v>
      </c>
      <c r="U37" s="117">
        <f t="shared" si="13"/>
        <v>7519</v>
      </c>
      <c r="V37" s="117">
        <f t="shared" si="13"/>
        <v>7519</v>
      </c>
      <c r="W37" s="117"/>
    </row>
    <row r="38" spans="1:23" ht="12" customHeight="1" x14ac:dyDescent="0.25">
      <c r="A38" s="57"/>
      <c r="B38" s="200" t="s">
        <v>339</v>
      </c>
      <c r="C38" s="201">
        <v>257892</v>
      </c>
      <c r="D38" s="202">
        <v>10000</v>
      </c>
      <c r="E38" s="202">
        <f t="shared" si="1"/>
        <v>267892</v>
      </c>
      <c r="F38" s="202">
        <v>50176</v>
      </c>
      <c r="G38" s="202">
        <v>36433</v>
      </c>
      <c r="H38" s="202">
        <f t="shared" si="2"/>
        <v>217716</v>
      </c>
      <c r="I38" s="52">
        <f t="shared" si="11"/>
        <v>50176</v>
      </c>
      <c r="J38" s="52">
        <f t="shared" si="12"/>
        <v>36433</v>
      </c>
      <c r="K38" s="117"/>
      <c r="L38" s="117"/>
      <c r="M38" s="117"/>
      <c r="N38" s="117"/>
      <c r="O38" s="117"/>
      <c r="P38" s="117"/>
      <c r="Q38" s="117"/>
      <c r="R38" s="117">
        <f t="shared" si="13"/>
        <v>257892</v>
      </c>
      <c r="S38" s="117">
        <f t="shared" si="13"/>
        <v>10000</v>
      </c>
      <c r="T38" s="117">
        <f t="shared" si="13"/>
        <v>267892</v>
      </c>
      <c r="U38" s="117">
        <f t="shared" si="13"/>
        <v>50176</v>
      </c>
      <c r="V38" s="117">
        <f t="shared" si="13"/>
        <v>36433</v>
      </c>
      <c r="W38" s="117"/>
    </row>
    <row r="39" spans="1:23" x14ac:dyDescent="0.25">
      <c r="A39" s="315" t="s">
        <v>340</v>
      </c>
      <c r="B39" s="316"/>
      <c r="C39" s="181">
        <f t="shared" ref="C39:H39" si="14">SUM(C40:C48)</f>
        <v>72431</v>
      </c>
      <c r="D39" s="181">
        <f t="shared" si="14"/>
        <v>0</v>
      </c>
      <c r="E39" s="181">
        <f t="shared" si="14"/>
        <v>72431</v>
      </c>
      <c r="F39" s="181">
        <f t="shared" si="14"/>
        <v>0</v>
      </c>
      <c r="G39" s="181">
        <f t="shared" si="14"/>
        <v>0</v>
      </c>
      <c r="H39" s="181">
        <f t="shared" si="14"/>
        <v>72431</v>
      </c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</row>
    <row r="40" spans="1:23" ht="12" customHeight="1" x14ac:dyDescent="0.25">
      <c r="A40" s="57"/>
      <c r="B40" s="200" t="s">
        <v>341</v>
      </c>
      <c r="C40" s="201">
        <v>0</v>
      </c>
      <c r="D40" s="202">
        <v>0</v>
      </c>
      <c r="E40" s="202">
        <f t="shared" si="1"/>
        <v>0</v>
      </c>
      <c r="F40" s="202">
        <v>0</v>
      </c>
      <c r="G40" s="202">
        <v>0</v>
      </c>
      <c r="H40" s="202">
        <f t="shared" si="2"/>
        <v>0</v>
      </c>
      <c r="I40" s="52">
        <f>+ROUND(F40,0)</f>
        <v>0</v>
      </c>
      <c r="J40" s="52">
        <f>+ROUND(G40,0)</f>
        <v>0</v>
      </c>
      <c r="K40" s="117"/>
      <c r="L40" s="117"/>
      <c r="M40" s="117"/>
      <c r="N40" s="117"/>
      <c r="O40" s="117"/>
      <c r="P40" s="117"/>
      <c r="Q40" s="117"/>
      <c r="R40" s="117">
        <f t="shared" ref="R40:V48" si="15">ROUND(C40,0)</f>
        <v>0</v>
      </c>
      <c r="S40" s="117">
        <f t="shared" si="15"/>
        <v>0</v>
      </c>
      <c r="T40" s="117">
        <f t="shared" si="15"/>
        <v>0</v>
      </c>
      <c r="U40" s="117">
        <f t="shared" si="15"/>
        <v>0</v>
      </c>
      <c r="V40" s="117">
        <f t="shared" si="15"/>
        <v>0</v>
      </c>
      <c r="W40" s="117"/>
    </row>
    <row r="41" spans="1:23" ht="12" customHeight="1" x14ac:dyDescent="0.25">
      <c r="A41" s="57"/>
      <c r="B41" s="200" t="s">
        <v>342</v>
      </c>
      <c r="C41" s="201">
        <v>0</v>
      </c>
      <c r="D41" s="201">
        <v>0</v>
      </c>
      <c r="E41" s="202">
        <f t="shared" si="1"/>
        <v>0</v>
      </c>
      <c r="F41" s="201">
        <v>0</v>
      </c>
      <c r="G41" s="201">
        <v>0</v>
      </c>
      <c r="H41" s="202">
        <f t="shared" si="2"/>
        <v>0</v>
      </c>
      <c r="I41" s="52">
        <f t="shared" ref="I41:I48" si="16">+ROUND(F41,0)</f>
        <v>0</v>
      </c>
      <c r="J41" s="52">
        <f t="shared" ref="J41:J48" si="17">+ROUND(G41,0)</f>
        <v>0</v>
      </c>
      <c r="K41" s="117"/>
      <c r="L41" s="117"/>
      <c r="M41" s="117"/>
      <c r="N41" s="117"/>
      <c r="O41" s="117"/>
      <c r="P41" s="117"/>
      <c r="Q41" s="117"/>
      <c r="R41" s="117">
        <f t="shared" si="15"/>
        <v>0</v>
      </c>
      <c r="S41" s="117">
        <f t="shared" si="15"/>
        <v>0</v>
      </c>
      <c r="T41" s="117">
        <f t="shared" si="15"/>
        <v>0</v>
      </c>
      <c r="U41" s="117">
        <f t="shared" si="15"/>
        <v>0</v>
      </c>
      <c r="V41" s="117">
        <f t="shared" si="15"/>
        <v>0</v>
      </c>
      <c r="W41" s="117"/>
    </row>
    <row r="42" spans="1:23" ht="12" customHeight="1" x14ac:dyDescent="0.25">
      <c r="A42" s="57"/>
      <c r="B42" s="200" t="s">
        <v>343</v>
      </c>
      <c r="C42" s="201">
        <v>0</v>
      </c>
      <c r="D42" s="201">
        <v>0</v>
      </c>
      <c r="E42" s="202">
        <f t="shared" si="1"/>
        <v>0</v>
      </c>
      <c r="F42" s="201">
        <v>0</v>
      </c>
      <c r="G42" s="201">
        <v>0</v>
      </c>
      <c r="H42" s="202">
        <f t="shared" si="2"/>
        <v>0</v>
      </c>
      <c r="I42" s="52">
        <f t="shared" si="16"/>
        <v>0</v>
      </c>
      <c r="J42" s="52">
        <f t="shared" si="17"/>
        <v>0</v>
      </c>
      <c r="K42" s="117"/>
      <c r="L42" s="117"/>
      <c r="M42" s="117"/>
      <c r="N42" s="117"/>
      <c r="O42" s="117"/>
      <c r="P42" s="117"/>
      <c r="Q42" s="117"/>
      <c r="R42" s="117">
        <f t="shared" si="15"/>
        <v>0</v>
      </c>
      <c r="S42" s="117">
        <f t="shared" si="15"/>
        <v>0</v>
      </c>
      <c r="T42" s="117">
        <f t="shared" si="15"/>
        <v>0</v>
      </c>
      <c r="U42" s="117">
        <f t="shared" si="15"/>
        <v>0</v>
      </c>
      <c r="V42" s="117">
        <f t="shared" si="15"/>
        <v>0</v>
      </c>
      <c r="W42" s="117"/>
    </row>
    <row r="43" spans="1:23" ht="12" customHeight="1" x14ac:dyDescent="0.25">
      <c r="A43" s="57"/>
      <c r="B43" s="200" t="s">
        <v>344</v>
      </c>
      <c r="C43" s="201">
        <v>72431</v>
      </c>
      <c r="D43" s="201">
        <v>0</v>
      </c>
      <c r="E43" s="202">
        <f t="shared" si="1"/>
        <v>72431</v>
      </c>
      <c r="F43" s="201">
        <v>0</v>
      </c>
      <c r="G43" s="201">
        <v>0</v>
      </c>
      <c r="H43" s="202">
        <f t="shared" si="2"/>
        <v>72431</v>
      </c>
      <c r="I43" s="52">
        <f t="shared" si="16"/>
        <v>0</v>
      </c>
      <c r="J43" s="52">
        <f t="shared" si="17"/>
        <v>0</v>
      </c>
      <c r="K43" s="117"/>
      <c r="L43" s="117"/>
      <c r="M43" s="117"/>
      <c r="N43" s="117"/>
      <c r="O43" s="117"/>
      <c r="P43" s="117"/>
      <c r="Q43" s="117"/>
      <c r="R43" s="117">
        <f t="shared" si="15"/>
        <v>72431</v>
      </c>
      <c r="S43" s="117">
        <f t="shared" si="15"/>
        <v>0</v>
      </c>
      <c r="T43" s="117">
        <f t="shared" si="15"/>
        <v>72431</v>
      </c>
      <c r="U43" s="117">
        <f t="shared" si="15"/>
        <v>0</v>
      </c>
      <c r="V43" s="117">
        <f t="shared" si="15"/>
        <v>0</v>
      </c>
      <c r="W43" s="117"/>
    </row>
    <row r="44" spans="1:23" ht="12" customHeight="1" x14ac:dyDescent="0.25">
      <c r="A44" s="57"/>
      <c r="B44" s="200" t="s">
        <v>345</v>
      </c>
      <c r="C44" s="201">
        <v>0</v>
      </c>
      <c r="D44" s="201">
        <v>0</v>
      </c>
      <c r="E44" s="202">
        <f t="shared" si="1"/>
        <v>0</v>
      </c>
      <c r="F44" s="201">
        <v>0</v>
      </c>
      <c r="G44" s="201">
        <v>0</v>
      </c>
      <c r="H44" s="202">
        <f t="shared" si="2"/>
        <v>0</v>
      </c>
      <c r="I44" s="52">
        <f t="shared" si="16"/>
        <v>0</v>
      </c>
      <c r="J44" s="52">
        <f t="shared" si="17"/>
        <v>0</v>
      </c>
      <c r="K44" s="117"/>
      <c r="L44" s="117"/>
      <c r="M44" s="117"/>
      <c r="N44" s="117"/>
      <c r="O44" s="117"/>
      <c r="P44" s="117"/>
      <c r="Q44" s="117"/>
      <c r="R44" s="117">
        <f t="shared" si="15"/>
        <v>0</v>
      </c>
      <c r="S44" s="117">
        <f t="shared" si="15"/>
        <v>0</v>
      </c>
      <c r="T44" s="117">
        <f t="shared" si="15"/>
        <v>0</v>
      </c>
      <c r="U44" s="117">
        <f t="shared" si="15"/>
        <v>0</v>
      </c>
      <c r="V44" s="117">
        <f t="shared" si="15"/>
        <v>0</v>
      </c>
      <c r="W44" s="117"/>
    </row>
    <row r="45" spans="1:23" ht="12" customHeight="1" x14ac:dyDescent="0.25">
      <c r="A45" s="57"/>
      <c r="B45" s="200" t="s">
        <v>346</v>
      </c>
      <c r="C45" s="201">
        <v>0</v>
      </c>
      <c r="D45" s="201">
        <v>0</v>
      </c>
      <c r="E45" s="202">
        <f t="shared" si="1"/>
        <v>0</v>
      </c>
      <c r="F45" s="201">
        <v>0</v>
      </c>
      <c r="G45" s="201">
        <v>0</v>
      </c>
      <c r="H45" s="202">
        <f t="shared" si="2"/>
        <v>0</v>
      </c>
      <c r="I45" s="52">
        <f t="shared" si="16"/>
        <v>0</v>
      </c>
      <c r="J45" s="52">
        <f t="shared" si="17"/>
        <v>0</v>
      </c>
      <c r="K45" s="117"/>
      <c r="L45" s="117"/>
      <c r="M45" s="117"/>
      <c r="N45" s="117"/>
      <c r="O45" s="117"/>
      <c r="P45" s="117"/>
      <c r="Q45" s="117"/>
      <c r="R45" s="117">
        <f t="shared" si="15"/>
        <v>0</v>
      </c>
      <c r="S45" s="117">
        <f t="shared" si="15"/>
        <v>0</v>
      </c>
      <c r="T45" s="117">
        <f t="shared" si="15"/>
        <v>0</v>
      </c>
      <c r="U45" s="117">
        <f t="shared" si="15"/>
        <v>0</v>
      </c>
      <c r="V45" s="117">
        <f t="shared" si="15"/>
        <v>0</v>
      </c>
      <c r="W45" s="117"/>
    </row>
    <row r="46" spans="1:23" ht="12" customHeight="1" x14ac:dyDescent="0.25">
      <c r="A46" s="57"/>
      <c r="B46" s="200" t="s">
        <v>347</v>
      </c>
      <c r="C46" s="201">
        <v>0</v>
      </c>
      <c r="D46" s="201">
        <v>0</v>
      </c>
      <c r="E46" s="202">
        <f t="shared" si="1"/>
        <v>0</v>
      </c>
      <c r="F46" s="201">
        <v>0</v>
      </c>
      <c r="G46" s="201">
        <v>0</v>
      </c>
      <c r="H46" s="202">
        <f t="shared" si="2"/>
        <v>0</v>
      </c>
      <c r="I46" s="52">
        <f t="shared" si="16"/>
        <v>0</v>
      </c>
      <c r="J46" s="52">
        <f t="shared" si="17"/>
        <v>0</v>
      </c>
      <c r="K46" s="117"/>
      <c r="L46" s="117"/>
      <c r="M46" s="117"/>
      <c r="N46" s="117"/>
      <c r="O46" s="117"/>
      <c r="P46" s="117"/>
      <c r="Q46" s="117"/>
      <c r="R46" s="117">
        <f t="shared" si="15"/>
        <v>0</v>
      </c>
      <c r="S46" s="117">
        <f t="shared" si="15"/>
        <v>0</v>
      </c>
      <c r="T46" s="117">
        <f t="shared" si="15"/>
        <v>0</v>
      </c>
      <c r="U46" s="117">
        <f t="shared" si="15"/>
        <v>0</v>
      </c>
      <c r="V46" s="117">
        <f t="shared" si="15"/>
        <v>0</v>
      </c>
      <c r="W46" s="117"/>
    </row>
    <row r="47" spans="1:23" ht="12" customHeight="1" x14ac:dyDescent="0.25">
      <c r="A47" s="57"/>
      <c r="B47" s="200" t="s">
        <v>348</v>
      </c>
      <c r="C47" s="201">
        <v>0</v>
      </c>
      <c r="D47" s="201">
        <v>0</v>
      </c>
      <c r="E47" s="202">
        <f t="shared" si="1"/>
        <v>0</v>
      </c>
      <c r="F47" s="201">
        <v>0</v>
      </c>
      <c r="G47" s="201">
        <v>0</v>
      </c>
      <c r="H47" s="202">
        <f t="shared" si="2"/>
        <v>0</v>
      </c>
      <c r="I47" s="52">
        <f t="shared" si="16"/>
        <v>0</v>
      </c>
      <c r="J47" s="52">
        <f t="shared" si="17"/>
        <v>0</v>
      </c>
      <c r="K47" s="117"/>
      <c r="L47" s="117"/>
      <c r="M47" s="117"/>
      <c r="N47" s="117"/>
      <c r="O47" s="117"/>
      <c r="P47" s="117"/>
      <c r="Q47" s="117"/>
      <c r="R47" s="117">
        <f t="shared" si="15"/>
        <v>0</v>
      </c>
      <c r="S47" s="117">
        <f t="shared" si="15"/>
        <v>0</v>
      </c>
      <c r="T47" s="117">
        <f t="shared" si="15"/>
        <v>0</v>
      </c>
      <c r="U47" s="117">
        <f t="shared" si="15"/>
        <v>0</v>
      </c>
      <c r="V47" s="117">
        <f t="shared" si="15"/>
        <v>0</v>
      </c>
      <c r="W47" s="117"/>
    </row>
    <row r="48" spans="1:23" ht="12" customHeight="1" x14ac:dyDescent="0.25">
      <c r="A48" s="57"/>
      <c r="B48" s="200" t="s">
        <v>349</v>
      </c>
      <c r="C48" s="201">
        <v>0</v>
      </c>
      <c r="D48" s="201">
        <v>0</v>
      </c>
      <c r="E48" s="202">
        <f t="shared" si="1"/>
        <v>0</v>
      </c>
      <c r="F48" s="201">
        <v>0</v>
      </c>
      <c r="G48" s="201">
        <v>0</v>
      </c>
      <c r="H48" s="202">
        <f t="shared" si="2"/>
        <v>0</v>
      </c>
      <c r="I48" s="52">
        <f t="shared" si="16"/>
        <v>0</v>
      </c>
      <c r="J48" s="52">
        <f t="shared" si="17"/>
        <v>0</v>
      </c>
      <c r="K48" s="117"/>
      <c r="L48" s="117"/>
      <c r="M48" s="117"/>
      <c r="N48" s="117"/>
      <c r="O48" s="117"/>
      <c r="P48" s="117"/>
      <c r="Q48" s="117"/>
      <c r="R48" s="117">
        <f t="shared" si="15"/>
        <v>0</v>
      </c>
      <c r="S48" s="117">
        <f t="shared" si="15"/>
        <v>0</v>
      </c>
      <c r="T48" s="117">
        <f t="shared" si="15"/>
        <v>0</v>
      </c>
      <c r="U48" s="117">
        <f t="shared" si="15"/>
        <v>0</v>
      </c>
      <c r="V48" s="117">
        <f t="shared" si="15"/>
        <v>0</v>
      </c>
      <c r="W48" s="117"/>
    </row>
    <row r="49" spans="1:23" x14ac:dyDescent="0.25">
      <c r="A49" s="302" t="s">
        <v>350</v>
      </c>
      <c r="B49" s="303"/>
      <c r="C49" s="181">
        <f>SUM(C50:C58)</f>
        <v>762641</v>
      </c>
      <c r="D49" s="181">
        <f>SUM(D50:D58)</f>
        <v>0</v>
      </c>
      <c r="E49" s="181">
        <f>SUM(E50:E58)</f>
        <v>762641</v>
      </c>
      <c r="F49" s="181">
        <f>SUM(F50:F58)</f>
        <v>78096</v>
      </c>
      <c r="G49" s="181">
        <f>SUM(G50:G58)</f>
        <v>78096</v>
      </c>
      <c r="H49" s="183">
        <f t="shared" si="2"/>
        <v>684545</v>
      </c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</row>
    <row r="50" spans="1:23" ht="12" customHeight="1" x14ac:dyDescent="0.25">
      <c r="A50" s="57"/>
      <c r="B50" s="200" t="s">
        <v>351</v>
      </c>
      <c r="C50" s="201">
        <v>174250</v>
      </c>
      <c r="D50" s="202">
        <v>0</v>
      </c>
      <c r="E50" s="202">
        <f t="shared" si="1"/>
        <v>174250</v>
      </c>
      <c r="F50" s="202">
        <v>0</v>
      </c>
      <c r="G50" s="202">
        <v>0</v>
      </c>
      <c r="H50" s="202">
        <f t="shared" si="2"/>
        <v>174250</v>
      </c>
      <c r="I50" s="52">
        <f t="shared" ref="I50:I58" si="18">+ROUND(F50,0)</f>
        <v>0</v>
      </c>
      <c r="J50" s="52">
        <f t="shared" ref="J50:J58" si="19">+ROUND(G50,0)</f>
        <v>0</v>
      </c>
      <c r="K50" s="117"/>
      <c r="L50" s="117"/>
      <c r="M50" s="117"/>
      <c r="N50" s="117"/>
      <c r="O50" s="117"/>
      <c r="P50" s="117"/>
      <c r="Q50" s="117"/>
      <c r="R50" s="117">
        <f t="shared" ref="R50:V83" si="20">ROUND(C50,0)</f>
        <v>174250</v>
      </c>
      <c r="S50" s="117">
        <f t="shared" si="20"/>
        <v>0</v>
      </c>
      <c r="T50" s="117">
        <f t="shared" si="20"/>
        <v>174250</v>
      </c>
      <c r="U50" s="117">
        <f t="shared" si="20"/>
        <v>0</v>
      </c>
      <c r="V50" s="117">
        <f t="shared" si="20"/>
        <v>0</v>
      </c>
      <c r="W50" s="117"/>
    </row>
    <row r="51" spans="1:23" ht="12" customHeight="1" x14ac:dyDescent="0.25">
      <c r="A51" s="57"/>
      <c r="B51" s="200" t="s">
        <v>352</v>
      </c>
      <c r="C51" s="201">
        <v>28391</v>
      </c>
      <c r="D51" s="202">
        <v>0</v>
      </c>
      <c r="E51" s="202">
        <f t="shared" si="1"/>
        <v>28391</v>
      </c>
      <c r="F51" s="202">
        <v>0</v>
      </c>
      <c r="G51" s="202">
        <v>0</v>
      </c>
      <c r="H51" s="202">
        <f t="shared" si="2"/>
        <v>28391</v>
      </c>
      <c r="I51" s="52">
        <f t="shared" si="18"/>
        <v>0</v>
      </c>
      <c r="J51" s="52">
        <f t="shared" si="19"/>
        <v>0</v>
      </c>
      <c r="K51" s="117"/>
      <c r="L51" s="117"/>
      <c r="M51" s="117"/>
      <c r="N51" s="117"/>
      <c r="O51" s="117"/>
      <c r="P51" s="117"/>
      <c r="Q51" s="117"/>
      <c r="R51" s="117">
        <f t="shared" si="20"/>
        <v>28391</v>
      </c>
      <c r="S51" s="117">
        <f t="shared" si="20"/>
        <v>0</v>
      </c>
      <c r="T51" s="117">
        <f t="shared" si="20"/>
        <v>28391</v>
      </c>
      <c r="U51" s="117">
        <f t="shared" si="20"/>
        <v>0</v>
      </c>
      <c r="V51" s="117">
        <f t="shared" si="20"/>
        <v>0</v>
      </c>
      <c r="W51" s="117"/>
    </row>
    <row r="52" spans="1:23" ht="12" customHeight="1" x14ac:dyDescent="0.25">
      <c r="A52" s="57"/>
      <c r="B52" s="200" t="s">
        <v>353</v>
      </c>
      <c r="C52" s="201">
        <v>515000</v>
      </c>
      <c r="D52" s="202">
        <v>0</v>
      </c>
      <c r="E52" s="202">
        <f t="shared" si="1"/>
        <v>515000</v>
      </c>
      <c r="F52" s="202">
        <v>72732</v>
      </c>
      <c r="G52" s="202">
        <v>72732</v>
      </c>
      <c r="H52" s="202">
        <f t="shared" si="2"/>
        <v>442268</v>
      </c>
      <c r="I52" s="52">
        <f t="shared" si="18"/>
        <v>72732</v>
      </c>
      <c r="J52" s="52">
        <f t="shared" si="19"/>
        <v>72732</v>
      </c>
      <c r="K52" s="117"/>
      <c r="L52" s="117"/>
      <c r="M52" s="117"/>
      <c r="N52" s="117"/>
      <c r="O52" s="117"/>
      <c r="P52" s="117"/>
      <c r="Q52" s="117"/>
      <c r="R52" s="117">
        <f t="shared" si="20"/>
        <v>515000</v>
      </c>
      <c r="S52" s="117">
        <f t="shared" si="20"/>
        <v>0</v>
      </c>
      <c r="T52" s="117">
        <f t="shared" si="20"/>
        <v>515000</v>
      </c>
      <c r="U52" s="117">
        <f t="shared" si="20"/>
        <v>72732</v>
      </c>
      <c r="V52" s="117">
        <f t="shared" si="20"/>
        <v>72732</v>
      </c>
      <c r="W52" s="117"/>
    </row>
    <row r="53" spans="1:23" ht="12" customHeight="1" x14ac:dyDescent="0.25">
      <c r="A53" s="57"/>
      <c r="B53" s="200" t="s">
        <v>354</v>
      </c>
      <c r="C53" s="201">
        <v>0</v>
      </c>
      <c r="D53" s="202">
        <v>0</v>
      </c>
      <c r="E53" s="202">
        <f t="shared" si="1"/>
        <v>0</v>
      </c>
      <c r="F53" s="202">
        <v>0</v>
      </c>
      <c r="G53" s="202">
        <v>0</v>
      </c>
      <c r="H53" s="202">
        <f t="shared" si="2"/>
        <v>0</v>
      </c>
      <c r="I53" s="52">
        <f t="shared" si="18"/>
        <v>0</v>
      </c>
      <c r="J53" s="52">
        <f t="shared" si="19"/>
        <v>0</v>
      </c>
      <c r="K53" s="117"/>
      <c r="L53" s="117"/>
      <c r="M53" s="117"/>
      <c r="N53" s="117"/>
      <c r="O53" s="117"/>
      <c r="P53" s="117"/>
      <c r="Q53" s="117"/>
      <c r="R53" s="117">
        <f t="shared" si="20"/>
        <v>0</v>
      </c>
      <c r="S53" s="117">
        <f t="shared" si="20"/>
        <v>0</v>
      </c>
      <c r="T53" s="117">
        <f t="shared" si="20"/>
        <v>0</v>
      </c>
      <c r="U53" s="117">
        <f t="shared" si="20"/>
        <v>0</v>
      </c>
      <c r="V53" s="117">
        <f t="shared" si="20"/>
        <v>0</v>
      </c>
      <c r="W53" s="117"/>
    </row>
    <row r="54" spans="1:23" ht="12" customHeight="1" x14ac:dyDescent="0.25">
      <c r="A54" s="57"/>
      <c r="B54" s="200" t="s">
        <v>355</v>
      </c>
      <c r="C54" s="201">
        <v>0</v>
      </c>
      <c r="D54" s="201">
        <v>0</v>
      </c>
      <c r="E54" s="202">
        <f t="shared" si="1"/>
        <v>0</v>
      </c>
      <c r="F54" s="201">
        <v>0</v>
      </c>
      <c r="G54" s="201">
        <v>0</v>
      </c>
      <c r="H54" s="202">
        <f t="shared" si="2"/>
        <v>0</v>
      </c>
      <c r="I54" s="52">
        <f t="shared" si="18"/>
        <v>0</v>
      </c>
      <c r="J54" s="52">
        <f t="shared" si="19"/>
        <v>0</v>
      </c>
      <c r="K54" s="117"/>
      <c r="L54" s="117"/>
      <c r="M54" s="117"/>
      <c r="N54" s="117"/>
      <c r="O54" s="117"/>
      <c r="P54" s="117"/>
      <c r="Q54" s="117"/>
      <c r="R54" s="117">
        <f t="shared" si="20"/>
        <v>0</v>
      </c>
      <c r="S54" s="117">
        <f t="shared" si="20"/>
        <v>0</v>
      </c>
      <c r="T54" s="117">
        <f t="shared" si="20"/>
        <v>0</v>
      </c>
      <c r="U54" s="117">
        <f t="shared" si="20"/>
        <v>0</v>
      </c>
      <c r="V54" s="117">
        <f t="shared" si="20"/>
        <v>0</v>
      </c>
      <c r="W54" s="117"/>
    </row>
    <row r="55" spans="1:23" ht="12" customHeight="1" x14ac:dyDescent="0.25">
      <c r="A55" s="57"/>
      <c r="B55" s="200" t="s">
        <v>356</v>
      </c>
      <c r="C55" s="201">
        <v>45000</v>
      </c>
      <c r="D55" s="201">
        <v>0</v>
      </c>
      <c r="E55" s="202">
        <f t="shared" si="1"/>
        <v>45000</v>
      </c>
      <c r="F55" s="201">
        <v>5364</v>
      </c>
      <c r="G55" s="201">
        <v>5364</v>
      </c>
      <c r="H55" s="202">
        <f t="shared" si="2"/>
        <v>39636</v>
      </c>
      <c r="I55" s="52">
        <f t="shared" si="18"/>
        <v>5364</v>
      </c>
      <c r="J55" s="52">
        <f t="shared" si="19"/>
        <v>5364</v>
      </c>
      <c r="K55" s="117"/>
      <c r="L55" s="117"/>
      <c r="M55" s="117"/>
      <c r="N55" s="117"/>
      <c r="O55" s="117"/>
      <c r="P55" s="117"/>
      <c r="Q55" s="117"/>
      <c r="R55" s="117">
        <f t="shared" si="20"/>
        <v>45000</v>
      </c>
      <c r="S55" s="117">
        <f t="shared" si="20"/>
        <v>0</v>
      </c>
      <c r="T55" s="117">
        <f t="shared" si="20"/>
        <v>45000</v>
      </c>
      <c r="U55" s="117">
        <f t="shared" si="20"/>
        <v>5364</v>
      </c>
      <c r="V55" s="117">
        <f t="shared" si="20"/>
        <v>5364</v>
      </c>
      <c r="W55" s="117"/>
    </row>
    <row r="56" spans="1:23" ht="12" customHeight="1" x14ac:dyDescent="0.25">
      <c r="A56" s="57"/>
      <c r="B56" s="200" t="s">
        <v>357</v>
      </c>
      <c r="C56" s="201">
        <v>0</v>
      </c>
      <c r="D56" s="201">
        <v>0</v>
      </c>
      <c r="E56" s="202">
        <f t="shared" si="1"/>
        <v>0</v>
      </c>
      <c r="F56" s="201">
        <v>0</v>
      </c>
      <c r="G56" s="201">
        <v>0</v>
      </c>
      <c r="H56" s="202">
        <f t="shared" si="2"/>
        <v>0</v>
      </c>
      <c r="I56" s="52">
        <f t="shared" si="18"/>
        <v>0</v>
      </c>
      <c r="J56" s="52">
        <f t="shared" si="19"/>
        <v>0</v>
      </c>
      <c r="K56" s="117"/>
      <c r="L56" s="117"/>
      <c r="M56" s="117"/>
      <c r="N56" s="117"/>
      <c r="O56" s="117"/>
      <c r="P56" s="117"/>
      <c r="Q56" s="117"/>
      <c r="R56" s="117">
        <f t="shared" si="20"/>
        <v>0</v>
      </c>
      <c r="S56" s="117">
        <f t="shared" si="20"/>
        <v>0</v>
      </c>
      <c r="T56" s="117">
        <f t="shared" si="20"/>
        <v>0</v>
      </c>
      <c r="U56" s="117">
        <f t="shared" si="20"/>
        <v>0</v>
      </c>
      <c r="V56" s="117">
        <f t="shared" si="20"/>
        <v>0</v>
      </c>
      <c r="W56" s="117"/>
    </row>
    <row r="57" spans="1:23" ht="12" customHeight="1" x14ac:dyDescent="0.25">
      <c r="A57" s="57"/>
      <c r="B57" s="200" t="s">
        <v>358</v>
      </c>
      <c r="C57" s="201">
        <v>0</v>
      </c>
      <c r="D57" s="201">
        <v>0</v>
      </c>
      <c r="E57" s="202">
        <f t="shared" si="1"/>
        <v>0</v>
      </c>
      <c r="F57" s="201">
        <v>0</v>
      </c>
      <c r="G57" s="201">
        <v>0</v>
      </c>
      <c r="H57" s="202">
        <f t="shared" si="2"/>
        <v>0</v>
      </c>
      <c r="I57" s="52">
        <f t="shared" si="18"/>
        <v>0</v>
      </c>
      <c r="J57" s="52">
        <f t="shared" si="19"/>
        <v>0</v>
      </c>
      <c r="K57" s="117"/>
      <c r="L57" s="117"/>
      <c r="M57" s="117"/>
      <c r="N57" s="117"/>
      <c r="O57" s="117"/>
      <c r="P57" s="117"/>
      <c r="Q57" s="117"/>
      <c r="R57" s="117">
        <f t="shared" si="20"/>
        <v>0</v>
      </c>
      <c r="S57" s="117">
        <f t="shared" si="20"/>
        <v>0</v>
      </c>
      <c r="T57" s="117">
        <f t="shared" si="20"/>
        <v>0</v>
      </c>
      <c r="U57" s="117">
        <f t="shared" si="20"/>
        <v>0</v>
      </c>
      <c r="V57" s="117">
        <f t="shared" si="20"/>
        <v>0</v>
      </c>
      <c r="W57" s="117"/>
    </row>
    <row r="58" spans="1:23" ht="12" customHeight="1" x14ac:dyDescent="0.25">
      <c r="A58" s="57"/>
      <c r="B58" s="200" t="s">
        <v>359</v>
      </c>
      <c r="C58" s="201">
        <v>0</v>
      </c>
      <c r="D58" s="201">
        <v>0</v>
      </c>
      <c r="E58" s="202">
        <f t="shared" si="1"/>
        <v>0</v>
      </c>
      <c r="F58" s="201">
        <v>0</v>
      </c>
      <c r="G58" s="201">
        <v>0</v>
      </c>
      <c r="H58" s="202">
        <f t="shared" si="2"/>
        <v>0</v>
      </c>
      <c r="I58" s="52">
        <f t="shared" si="18"/>
        <v>0</v>
      </c>
      <c r="J58" s="52">
        <f t="shared" si="19"/>
        <v>0</v>
      </c>
      <c r="K58" s="117"/>
      <c r="L58" s="117"/>
      <c r="M58" s="117"/>
      <c r="N58" s="117"/>
      <c r="O58" s="117"/>
      <c r="P58" s="117"/>
      <c r="Q58" s="117"/>
      <c r="R58" s="117">
        <f t="shared" si="20"/>
        <v>0</v>
      </c>
      <c r="S58" s="117">
        <f t="shared" si="20"/>
        <v>0</v>
      </c>
      <c r="T58" s="117">
        <f t="shared" si="20"/>
        <v>0</v>
      </c>
      <c r="U58" s="117">
        <f t="shared" si="20"/>
        <v>0</v>
      </c>
      <c r="V58" s="117">
        <f t="shared" si="20"/>
        <v>0</v>
      </c>
      <c r="W58" s="117"/>
    </row>
    <row r="59" spans="1:23" x14ac:dyDescent="0.25">
      <c r="A59" s="302" t="s">
        <v>360</v>
      </c>
      <c r="B59" s="303"/>
      <c r="C59" s="181">
        <v>0</v>
      </c>
      <c r="D59" s="181">
        <v>0</v>
      </c>
      <c r="E59" s="181">
        <v>0</v>
      </c>
      <c r="F59" s="181">
        <v>0</v>
      </c>
      <c r="G59" s="181">
        <v>0</v>
      </c>
      <c r="H59" s="183">
        <f t="shared" si="2"/>
        <v>0</v>
      </c>
      <c r="I59" s="117"/>
      <c r="J59" s="117"/>
      <c r="K59" s="117"/>
      <c r="L59" s="117"/>
      <c r="M59" s="117"/>
      <c r="N59" s="117"/>
      <c r="O59" s="117"/>
      <c r="P59" s="117"/>
      <c r="Q59" s="117"/>
      <c r="R59" s="117">
        <f t="shared" si="20"/>
        <v>0</v>
      </c>
      <c r="S59" s="117">
        <f t="shared" si="20"/>
        <v>0</v>
      </c>
      <c r="T59" s="117">
        <f t="shared" si="20"/>
        <v>0</v>
      </c>
      <c r="U59" s="117">
        <f t="shared" si="20"/>
        <v>0</v>
      </c>
      <c r="V59" s="117">
        <f t="shared" si="20"/>
        <v>0</v>
      </c>
      <c r="W59" s="117"/>
    </row>
    <row r="60" spans="1:23" ht="12" customHeight="1" x14ac:dyDescent="0.25">
      <c r="A60" s="57"/>
      <c r="B60" s="200" t="s">
        <v>361</v>
      </c>
      <c r="C60" s="201">
        <v>0</v>
      </c>
      <c r="D60" s="201">
        <v>0</v>
      </c>
      <c r="E60" s="202">
        <f>C60+D60</f>
        <v>0</v>
      </c>
      <c r="F60" s="201">
        <v>0</v>
      </c>
      <c r="G60" s="201">
        <v>0</v>
      </c>
      <c r="H60" s="202">
        <f t="shared" si="2"/>
        <v>0</v>
      </c>
      <c r="I60" s="117"/>
      <c r="J60" s="117"/>
      <c r="K60" s="117"/>
      <c r="L60" s="117"/>
      <c r="M60" s="117"/>
      <c r="N60" s="117"/>
      <c r="O60" s="117"/>
      <c r="P60" s="117"/>
      <c r="Q60" s="117"/>
      <c r="R60" s="117">
        <f t="shared" si="20"/>
        <v>0</v>
      </c>
      <c r="S60" s="117">
        <f t="shared" si="20"/>
        <v>0</v>
      </c>
      <c r="T60" s="117">
        <f t="shared" si="20"/>
        <v>0</v>
      </c>
      <c r="U60" s="117">
        <f t="shared" si="20"/>
        <v>0</v>
      </c>
      <c r="V60" s="117">
        <f t="shared" si="20"/>
        <v>0</v>
      </c>
      <c r="W60" s="117"/>
    </row>
    <row r="61" spans="1:23" ht="12" customHeight="1" x14ac:dyDescent="0.25">
      <c r="A61" s="57"/>
      <c r="B61" s="200" t="s">
        <v>362</v>
      </c>
      <c r="C61" s="201">
        <v>0</v>
      </c>
      <c r="D61" s="201">
        <v>0</v>
      </c>
      <c r="E61" s="202">
        <f>C61+D61</f>
        <v>0</v>
      </c>
      <c r="F61" s="201">
        <v>0</v>
      </c>
      <c r="G61" s="201">
        <v>0</v>
      </c>
      <c r="H61" s="202">
        <f t="shared" si="2"/>
        <v>0</v>
      </c>
      <c r="I61" s="117"/>
      <c r="J61" s="117"/>
      <c r="K61" s="117"/>
      <c r="L61" s="117"/>
      <c r="M61" s="117"/>
      <c r="N61" s="117"/>
      <c r="O61" s="117"/>
      <c r="P61" s="117"/>
      <c r="Q61" s="117"/>
      <c r="R61" s="117">
        <f t="shared" si="20"/>
        <v>0</v>
      </c>
      <c r="S61" s="117">
        <f t="shared" si="20"/>
        <v>0</v>
      </c>
      <c r="T61" s="117">
        <f t="shared" si="20"/>
        <v>0</v>
      </c>
      <c r="U61" s="117">
        <f t="shared" si="20"/>
        <v>0</v>
      </c>
      <c r="V61" s="117">
        <f t="shared" si="20"/>
        <v>0</v>
      </c>
      <c r="W61" s="117"/>
    </row>
    <row r="62" spans="1:23" ht="12" customHeight="1" x14ac:dyDescent="0.25">
      <c r="A62" s="57"/>
      <c r="B62" s="200" t="s">
        <v>363</v>
      </c>
      <c r="C62" s="201">
        <v>0</v>
      </c>
      <c r="D62" s="201">
        <v>0</v>
      </c>
      <c r="E62" s="202">
        <f>C62+D62</f>
        <v>0</v>
      </c>
      <c r="F62" s="201">
        <v>0</v>
      </c>
      <c r="G62" s="201">
        <v>0</v>
      </c>
      <c r="H62" s="202">
        <f t="shared" si="2"/>
        <v>0</v>
      </c>
      <c r="I62" s="117"/>
      <c r="J62" s="117"/>
      <c r="K62" s="117"/>
      <c r="L62" s="117"/>
      <c r="M62" s="117"/>
      <c r="N62" s="117"/>
      <c r="O62" s="117"/>
      <c r="P62" s="117"/>
      <c r="Q62" s="117"/>
      <c r="R62" s="117">
        <f t="shared" si="20"/>
        <v>0</v>
      </c>
      <c r="S62" s="117">
        <f t="shared" si="20"/>
        <v>0</v>
      </c>
      <c r="T62" s="117">
        <f t="shared" si="20"/>
        <v>0</v>
      </c>
      <c r="U62" s="117">
        <f t="shared" si="20"/>
        <v>0</v>
      </c>
      <c r="V62" s="117">
        <f t="shared" si="20"/>
        <v>0</v>
      </c>
      <c r="W62" s="117"/>
    </row>
    <row r="63" spans="1:23" x14ac:dyDescent="0.25">
      <c r="A63" s="302" t="s">
        <v>364</v>
      </c>
      <c r="B63" s="303"/>
      <c r="C63" s="181">
        <v>0</v>
      </c>
      <c r="D63" s="181">
        <v>0</v>
      </c>
      <c r="E63" s="181">
        <v>0</v>
      </c>
      <c r="F63" s="181">
        <v>0</v>
      </c>
      <c r="G63" s="181">
        <v>0</v>
      </c>
      <c r="H63" s="183">
        <f t="shared" si="2"/>
        <v>0</v>
      </c>
      <c r="I63" s="117"/>
      <c r="J63" s="117"/>
      <c r="K63" s="117"/>
      <c r="L63" s="117"/>
      <c r="M63" s="117"/>
      <c r="N63" s="117"/>
      <c r="O63" s="117"/>
      <c r="P63" s="117"/>
      <c r="Q63" s="117"/>
      <c r="R63" s="117">
        <f t="shared" si="20"/>
        <v>0</v>
      </c>
      <c r="S63" s="117">
        <f t="shared" si="20"/>
        <v>0</v>
      </c>
      <c r="T63" s="117">
        <f t="shared" si="20"/>
        <v>0</v>
      </c>
      <c r="U63" s="117">
        <f t="shared" si="20"/>
        <v>0</v>
      </c>
      <c r="V63" s="117">
        <f t="shared" si="20"/>
        <v>0</v>
      </c>
      <c r="W63" s="117"/>
    </row>
    <row r="64" spans="1:23" ht="12" customHeight="1" x14ac:dyDescent="0.25">
      <c r="A64" s="57"/>
      <c r="B64" s="200" t="s">
        <v>365</v>
      </c>
      <c r="C64" s="201">
        <v>0</v>
      </c>
      <c r="D64" s="201">
        <v>0</v>
      </c>
      <c r="E64" s="202">
        <f t="shared" ref="E64:E71" si="21">C64+D64</f>
        <v>0</v>
      </c>
      <c r="F64" s="201">
        <v>0</v>
      </c>
      <c r="G64" s="201">
        <v>0</v>
      </c>
      <c r="H64" s="202">
        <f t="shared" si="2"/>
        <v>0</v>
      </c>
      <c r="I64" s="117"/>
      <c r="J64" s="117"/>
      <c r="K64" s="117"/>
      <c r="L64" s="117"/>
      <c r="M64" s="117"/>
      <c r="N64" s="117"/>
      <c r="O64" s="117"/>
      <c r="P64" s="117"/>
      <c r="Q64" s="117"/>
      <c r="R64" s="117">
        <f t="shared" si="20"/>
        <v>0</v>
      </c>
      <c r="S64" s="117">
        <f t="shared" si="20"/>
        <v>0</v>
      </c>
      <c r="T64" s="117">
        <f t="shared" si="20"/>
        <v>0</v>
      </c>
      <c r="U64" s="117">
        <f t="shared" si="20"/>
        <v>0</v>
      </c>
      <c r="V64" s="117">
        <f t="shared" si="20"/>
        <v>0</v>
      </c>
      <c r="W64" s="117"/>
    </row>
    <row r="65" spans="1:23" ht="12" customHeight="1" x14ac:dyDescent="0.25">
      <c r="A65" s="57"/>
      <c r="B65" s="200" t="s">
        <v>366</v>
      </c>
      <c r="C65" s="201">
        <v>0</v>
      </c>
      <c r="D65" s="201">
        <v>0</v>
      </c>
      <c r="E65" s="202">
        <f t="shared" si="21"/>
        <v>0</v>
      </c>
      <c r="F65" s="201">
        <v>0</v>
      </c>
      <c r="G65" s="201">
        <v>0</v>
      </c>
      <c r="H65" s="202">
        <f t="shared" si="2"/>
        <v>0</v>
      </c>
      <c r="I65" s="117"/>
      <c r="J65" s="117"/>
      <c r="K65" s="117"/>
      <c r="L65" s="117"/>
      <c r="M65" s="117"/>
      <c r="N65" s="117"/>
      <c r="O65" s="117"/>
      <c r="P65" s="117"/>
      <c r="Q65" s="117"/>
      <c r="R65" s="117">
        <f t="shared" si="20"/>
        <v>0</v>
      </c>
      <c r="S65" s="117">
        <f t="shared" si="20"/>
        <v>0</v>
      </c>
      <c r="T65" s="117">
        <f t="shared" si="20"/>
        <v>0</v>
      </c>
      <c r="U65" s="117">
        <f t="shared" si="20"/>
        <v>0</v>
      </c>
      <c r="V65" s="117">
        <f t="shared" si="20"/>
        <v>0</v>
      </c>
      <c r="W65" s="117"/>
    </row>
    <row r="66" spans="1:23" ht="12" customHeight="1" x14ac:dyDescent="0.25">
      <c r="A66" s="57"/>
      <c r="B66" s="200" t="s">
        <v>367</v>
      </c>
      <c r="C66" s="201">
        <v>0</v>
      </c>
      <c r="D66" s="201">
        <v>0</v>
      </c>
      <c r="E66" s="202">
        <f t="shared" si="21"/>
        <v>0</v>
      </c>
      <c r="F66" s="201">
        <v>0</v>
      </c>
      <c r="G66" s="201">
        <v>0</v>
      </c>
      <c r="H66" s="202">
        <f t="shared" si="2"/>
        <v>0</v>
      </c>
      <c r="I66" s="117"/>
      <c r="J66" s="117"/>
      <c r="K66" s="117"/>
      <c r="L66" s="117"/>
      <c r="M66" s="117"/>
      <c r="N66" s="117"/>
      <c r="O66" s="117"/>
      <c r="P66" s="117"/>
      <c r="Q66" s="117"/>
      <c r="R66" s="117">
        <f t="shared" si="20"/>
        <v>0</v>
      </c>
      <c r="S66" s="117">
        <f t="shared" si="20"/>
        <v>0</v>
      </c>
      <c r="T66" s="117">
        <f t="shared" si="20"/>
        <v>0</v>
      </c>
      <c r="U66" s="117">
        <f t="shared" si="20"/>
        <v>0</v>
      </c>
      <c r="V66" s="117">
        <f t="shared" si="20"/>
        <v>0</v>
      </c>
      <c r="W66" s="117"/>
    </row>
    <row r="67" spans="1:23" ht="12" customHeight="1" x14ac:dyDescent="0.25">
      <c r="A67" s="57"/>
      <c r="B67" s="200" t="s">
        <v>368</v>
      </c>
      <c r="C67" s="201">
        <v>0</v>
      </c>
      <c r="D67" s="201">
        <v>0</v>
      </c>
      <c r="E67" s="202">
        <f t="shared" si="21"/>
        <v>0</v>
      </c>
      <c r="F67" s="201">
        <v>0</v>
      </c>
      <c r="G67" s="201">
        <v>0</v>
      </c>
      <c r="H67" s="202">
        <f t="shared" si="2"/>
        <v>0</v>
      </c>
      <c r="I67" s="117"/>
      <c r="J67" s="117"/>
      <c r="K67" s="117"/>
      <c r="L67" s="117"/>
      <c r="M67" s="117"/>
      <c r="N67" s="117"/>
      <c r="O67" s="117"/>
      <c r="P67" s="117"/>
      <c r="Q67" s="117"/>
      <c r="R67" s="117">
        <f t="shared" si="20"/>
        <v>0</v>
      </c>
      <c r="S67" s="117">
        <f t="shared" si="20"/>
        <v>0</v>
      </c>
      <c r="T67" s="117">
        <f t="shared" si="20"/>
        <v>0</v>
      </c>
      <c r="U67" s="117">
        <f t="shared" si="20"/>
        <v>0</v>
      </c>
      <c r="V67" s="117">
        <f t="shared" si="20"/>
        <v>0</v>
      </c>
      <c r="W67" s="117"/>
    </row>
    <row r="68" spans="1:23" ht="12" customHeight="1" x14ac:dyDescent="0.25">
      <c r="A68" s="57"/>
      <c r="B68" s="200" t="s">
        <v>369</v>
      </c>
      <c r="C68" s="201">
        <v>0</v>
      </c>
      <c r="D68" s="201">
        <v>0</v>
      </c>
      <c r="E68" s="202">
        <f t="shared" si="21"/>
        <v>0</v>
      </c>
      <c r="F68" s="201">
        <v>0</v>
      </c>
      <c r="G68" s="201">
        <v>0</v>
      </c>
      <c r="H68" s="202">
        <f t="shared" si="2"/>
        <v>0</v>
      </c>
      <c r="I68" s="117"/>
      <c r="J68" s="117"/>
      <c r="K68" s="117"/>
      <c r="L68" s="117"/>
      <c r="M68" s="117"/>
      <c r="N68" s="117"/>
      <c r="O68" s="117"/>
      <c r="P68" s="117"/>
      <c r="Q68" s="117"/>
      <c r="R68" s="117">
        <f t="shared" si="20"/>
        <v>0</v>
      </c>
      <c r="S68" s="117">
        <f t="shared" si="20"/>
        <v>0</v>
      </c>
      <c r="T68" s="117">
        <f t="shared" si="20"/>
        <v>0</v>
      </c>
      <c r="U68" s="117">
        <f t="shared" si="20"/>
        <v>0</v>
      </c>
      <c r="V68" s="117">
        <f t="shared" si="20"/>
        <v>0</v>
      </c>
      <c r="W68" s="117"/>
    </row>
    <row r="69" spans="1:23" ht="12" customHeight="1" x14ac:dyDescent="0.25">
      <c r="A69" s="57"/>
      <c r="B69" s="200" t="s">
        <v>370</v>
      </c>
      <c r="C69" s="201">
        <v>0</v>
      </c>
      <c r="D69" s="201">
        <v>0</v>
      </c>
      <c r="E69" s="202">
        <f t="shared" si="21"/>
        <v>0</v>
      </c>
      <c r="F69" s="201">
        <v>0</v>
      </c>
      <c r="G69" s="201">
        <v>0</v>
      </c>
      <c r="H69" s="202">
        <f t="shared" si="2"/>
        <v>0</v>
      </c>
      <c r="I69" s="117"/>
      <c r="J69" s="117"/>
      <c r="K69" s="117"/>
      <c r="L69" s="117"/>
      <c r="M69" s="117"/>
      <c r="N69" s="117"/>
      <c r="O69" s="117"/>
      <c r="P69" s="117"/>
      <c r="Q69" s="117"/>
      <c r="R69" s="117">
        <f t="shared" si="20"/>
        <v>0</v>
      </c>
      <c r="S69" s="117">
        <f t="shared" si="20"/>
        <v>0</v>
      </c>
      <c r="T69" s="117">
        <f t="shared" si="20"/>
        <v>0</v>
      </c>
      <c r="U69" s="117">
        <f t="shared" si="20"/>
        <v>0</v>
      </c>
      <c r="V69" s="117">
        <f t="shared" si="20"/>
        <v>0</v>
      </c>
      <c r="W69" s="117"/>
    </row>
    <row r="70" spans="1:23" ht="12" customHeight="1" x14ac:dyDescent="0.25">
      <c r="A70" s="57"/>
      <c r="B70" s="200" t="s">
        <v>371</v>
      </c>
      <c r="C70" s="201">
        <v>0</v>
      </c>
      <c r="D70" s="201">
        <v>0</v>
      </c>
      <c r="E70" s="202">
        <f t="shared" si="21"/>
        <v>0</v>
      </c>
      <c r="F70" s="201">
        <v>0</v>
      </c>
      <c r="G70" s="201">
        <v>0</v>
      </c>
      <c r="H70" s="202">
        <f t="shared" si="2"/>
        <v>0</v>
      </c>
      <c r="I70" s="117"/>
      <c r="J70" s="117"/>
      <c r="K70" s="117"/>
      <c r="L70" s="117"/>
      <c r="M70" s="117"/>
      <c r="N70" s="117"/>
      <c r="O70" s="117"/>
      <c r="P70" s="117"/>
      <c r="Q70" s="117"/>
      <c r="R70" s="117">
        <f t="shared" si="20"/>
        <v>0</v>
      </c>
      <c r="S70" s="117">
        <f t="shared" si="20"/>
        <v>0</v>
      </c>
      <c r="T70" s="117">
        <f t="shared" si="20"/>
        <v>0</v>
      </c>
      <c r="U70" s="117">
        <f t="shared" si="20"/>
        <v>0</v>
      </c>
      <c r="V70" s="117">
        <f t="shared" si="20"/>
        <v>0</v>
      </c>
      <c r="W70" s="117"/>
    </row>
    <row r="71" spans="1:23" ht="12" customHeight="1" x14ac:dyDescent="0.25">
      <c r="A71" s="57"/>
      <c r="B71" s="200" t="s">
        <v>372</v>
      </c>
      <c r="C71" s="201">
        <v>0</v>
      </c>
      <c r="D71" s="201">
        <v>0</v>
      </c>
      <c r="E71" s="202">
        <f t="shared" si="21"/>
        <v>0</v>
      </c>
      <c r="F71" s="201">
        <v>0</v>
      </c>
      <c r="G71" s="201">
        <v>0</v>
      </c>
      <c r="H71" s="202">
        <f t="shared" si="2"/>
        <v>0</v>
      </c>
      <c r="I71" s="117"/>
      <c r="J71" s="117"/>
      <c r="K71" s="117"/>
      <c r="L71" s="117"/>
      <c r="M71" s="117"/>
      <c r="N71" s="117"/>
      <c r="O71" s="117"/>
      <c r="P71" s="117"/>
      <c r="Q71" s="117"/>
      <c r="R71" s="117">
        <f t="shared" si="20"/>
        <v>0</v>
      </c>
      <c r="S71" s="117">
        <f t="shared" si="20"/>
        <v>0</v>
      </c>
      <c r="T71" s="117">
        <f t="shared" si="20"/>
        <v>0</v>
      </c>
      <c r="U71" s="117">
        <f t="shared" si="20"/>
        <v>0</v>
      </c>
      <c r="V71" s="117">
        <f t="shared" si="20"/>
        <v>0</v>
      </c>
      <c r="W71" s="117"/>
    </row>
    <row r="72" spans="1:23" x14ac:dyDescent="0.25">
      <c r="A72" s="302" t="s">
        <v>373</v>
      </c>
      <c r="B72" s="303"/>
      <c r="C72" s="181">
        <v>0</v>
      </c>
      <c r="D72" s="181">
        <v>0</v>
      </c>
      <c r="E72" s="181">
        <v>0</v>
      </c>
      <c r="F72" s="181">
        <v>0</v>
      </c>
      <c r="G72" s="181">
        <v>0</v>
      </c>
      <c r="H72" s="183">
        <f t="shared" si="2"/>
        <v>0</v>
      </c>
      <c r="I72" s="117"/>
      <c r="J72" s="117"/>
      <c r="K72" s="117"/>
      <c r="L72" s="117"/>
      <c r="M72" s="117"/>
      <c r="N72" s="117"/>
      <c r="O72" s="117"/>
      <c r="P72" s="117"/>
      <c r="Q72" s="117"/>
      <c r="R72" s="117">
        <f t="shared" si="20"/>
        <v>0</v>
      </c>
      <c r="S72" s="117">
        <f t="shared" si="20"/>
        <v>0</v>
      </c>
      <c r="T72" s="117">
        <f t="shared" si="20"/>
        <v>0</v>
      </c>
      <c r="U72" s="117">
        <f t="shared" si="20"/>
        <v>0</v>
      </c>
      <c r="V72" s="117">
        <f t="shared" si="20"/>
        <v>0</v>
      </c>
      <c r="W72" s="117"/>
    </row>
    <row r="73" spans="1:23" ht="12" customHeight="1" x14ac:dyDescent="0.25">
      <c r="A73" s="57"/>
      <c r="B73" s="200" t="s">
        <v>374</v>
      </c>
      <c r="C73" s="201">
        <v>0</v>
      </c>
      <c r="D73" s="201">
        <v>0</v>
      </c>
      <c r="E73" s="202">
        <f>C73+D73</f>
        <v>0</v>
      </c>
      <c r="F73" s="201">
        <v>0</v>
      </c>
      <c r="G73" s="201">
        <v>0</v>
      </c>
      <c r="H73" s="202">
        <f t="shared" si="2"/>
        <v>0</v>
      </c>
      <c r="I73" s="117"/>
      <c r="J73" s="117"/>
      <c r="K73" s="117"/>
      <c r="L73" s="117"/>
      <c r="M73" s="117"/>
      <c r="N73" s="117"/>
      <c r="O73" s="117"/>
      <c r="P73" s="117"/>
      <c r="Q73" s="117"/>
      <c r="R73" s="117">
        <f t="shared" si="20"/>
        <v>0</v>
      </c>
      <c r="S73" s="117">
        <f t="shared" si="20"/>
        <v>0</v>
      </c>
      <c r="T73" s="117">
        <f t="shared" si="20"/>
        <v>0</v>
      </c>
      <c r="U73" s="117">
        <f t="shared" si="20"/>
        <v>0</v>
      </c>
      <c r="V73" s="117">
        <f t="shared" si="20"/>
        <v>0</v>
      </c>
      <c r="W73" s="117"/>
    </row>
    <row r="74" spans="1:23" ht="12" customHeight="1" x14ac:dyDescent="0.25">
      <c r="A74" s="57"/>
      <c r="B74" s="200" t="s">
        <v>375</v>
      </c>
      <c r="C74" s="201">
        <v>0</v>
      </c>
      <c r="D74" s="201">
        <v>0</v>
      </c>
      <c r="E74" s="202">
        <f>C74+D74</f>
        <v>0</v>
      </c>
      <c r="F74" s="201">
        <v>0</v>
      </c>
      <c r="G74" s="201">
        <v>0</v>
      </c>
      <c r="H74" s="202">
        <f t="shared" si="2"/>
        <v>0</v>
      </c>
      <c r="I74" s="117"/>
      <c r="J74" s="117"/>
      <c r="K74" s="117"/>
      <c r="L74" s="117"/>
      <c r="M74" s="117"/>
      <c r="N74" s="117"/>
      <c r="O74" s="117"/>
      <c r="P74" s="117"/>
      <c r="Q74" s="117"/>
      <c r="R74" s="117">
        <f t="shared" si="20"/>
        <v>0</v>
      </c>
      <c r="S74" s="117">
        <f t="shared" si="20"/>
        <v>0</v>
      </c>
      <c r="T74" s="117">
        <f t="shared" si="20"/>
        <v>0</v>
      </c>
      <c r="U74" s="117">
        <f t="shared" si="20"/>
        <v>0</v>
      </c>
      <c r="V74" s="117">
        <f t="shared" si="20"/>
        <v>0</v>
      </c>
      <c r="W74" s="117"/>
    </row>
    <row r="75" spans="1:23" ht="12" customHeight="1" x14ac:dyDescent="0.25">
      <c r="A75" s="57"/>
      <c r="B75" s="200" t="s">
        <v>376</v>
      </c>
      <c r="C75" s="201">
        <v>0</v>
      </c>
      <c r="D75" s="201">
        <v>0</v>
      </c>
      <c r="E75" s="202">
        <f>C75+D75</f>
        <v>0</v>
      </c>
      <c r="F75" s="201">
        <v>0</v>
      </c>
      <c r="G75" s="201">
        <v>0</v>
      </c>
      <c r="H75" s="202">
        <f t="shared" si="2"/>
        <v>0</v>
      </c>
      <c r="I75" s="117"/>
      <c r="J75" s="117"/>
      <c r="K75" s="117"/>
      <c r="L75" s="117"/>
      <c r="M75" s="117"/>
      <c r="N75" s="117"/>
      <c r="O75" s="117"/>
      <c r="P75" s="117"/>
      <c r="Q75" s="117"/>
      <c r="R75" s="117">
        <f t="shared" si="20"/>
        <v>0</v>
      </c>
      <c r="S75" s="117">
        <f t="shared" si="20"/>
        <v>0</v>
      </c>
      <c r="T75" s="117">
        <f t="shared" si="20"/>
        <v>0</v>
      </c>
      <c r="U75" s="117">
        <f t="shared" si="20"/>
        <v>0</v>
      </c>
      <c r="V75" s="117">
        <f t="shared" si="20"/>
        <v>0</v>
      </c>
      <c r="W75" s="117"/>
    </row>
    <row r="76" spans="1:23" x14ac:dyDescent="0.25">
      <c r="A76" s="302" t="s">
        <v>377</v>
      </c>
      <c r="B76" s="303"/>
      <c r="C76" s="181">
        <v>0</v>
      </c>
      <c r="D76" s="181">
        <v>0</v>
      </c>
      <c r="E76" s="181">
        <v>0</v>
      </c>
      <c r="F76" s="181">
        <v>0</v>
      </c>
      <c r="G76" s="181">
        <v>0</v>
      </c>
      <c r="H76" s="183">
        <f t="shared" si="2"/>
        <v>0</v>
      </c>
      <c r="I76" s="117"/>
      <c r="J76" s="117"/>
      <c r="K76" s="117"/>
      <c r="L76" s="117"/>
      <c r="M76" s="117"/>
      <c r="N76" s="117"/>
      <c r="O76" s="117"/>
      <c r="P76" s="117"/>
      <c r="Q76" s="117"/>
      <c r="R76" s="117">
        <f t="shared" si="20"/>
        <v>0</v>
      </c>
      <c r="S76" s="117">
        <f t="shared" si="20"/>
        <v>0</v>
      </c>
      <c r="T76" s="117">
        <f t="shared" si="20"/>
        <v>0</v>
      </c>
      <c r="U76" s="117">
        <f t="shared" si="20"/>
        <v>0</v>
      </c>
      <c r="V76" s="117">
        <f t="shared" si="20"/>
        <v>0</v>
      </c>
      <c r="W76" s="117"/>
    </row>
    <row r="77" spans="1:23" ht="12" customHeight="1" x14ac:dyDescent="0.25">
      <c r="A77" s="57"/>
      <c r="B77" s="200" t="s">
        <v>378</v>
      </c>
      <c r="C77" s="201">
        <v>0</v>
      </c>
      <c r="D77" s="201">
        <v>0</v>
      </c>
      <c r="E77" s="202">
        <f t="shared" ref="E77:E83" si="22">C77+D77</f>
        <v>0</v>
      </c>
      <c r="F77" s="201">
        <v>0</v>
      </c>
      <c r="G77" s="201">
        <v>0</v>
      </c>
      <c r="H77" s="202">
        <f t="shared" ref="H77:H83" si="23">+E77-F77</f>
        <v>0</v>
      </c>
      <c r="I77" s="117"/>
      <c r="J77" s="117"/>
      <c r="K77" s="117"/>
      <c r="L77" s="117"/>
      <c r="M77" s="117"/>
      <c r="N77" s="117"/>
      <c r="O77" s="117"/>
      <c r="P77" s="117"/>
      <c r="Q77" s="117"/>
      <c r="R77" s="117">
        <f t="shared" si="20"/>
        <v>0</v>
      </c>
      <c r="S77" s="117">
        <f t="shared" si="20"/>
        <v>0</v>
      </c>
      <c r="T77" s="117">
        <f t="shared" si="20"/>
        <v>0</v>
      </c>
      <c r="U77" s="117">
        <f t="shared" si="20"/>
        <v>0</v>
      </c>
      <c r="V77" s="117">
        <f t="shared" si="20"/>
        <v>0</v>
      </c>
      <c r="W77" s="117"/>
    </row>
    <row r="78" spans="1:23" ht="12" customHeight="1" x14ac:dyDescent="0.25">
      <c r="A78" s="57"/>
      <c r="B78" s="200" t="s">
        <v>379</v>
      </c>
      <c r="C78" s="201">
        <v>0</v>
      </c>
      <c r="D78" s="201">
        <v>0</v>
      </c>
      <c r="E78" s="202">
        <f t="shared" si="22"/>
        <v>0</v>
      </c>
      <c r="F78" s="201">
        <v>0</v>
      </c>
      <c r="G78" s="201">
        <v>0</v>
      </c>
      <c r="H78" s="202">
        <f t="shared" si="23"/>
        <v>0</v>
      </c>
      <c r="I78" s="117"/>
      <c r="J78" s="117"/>
      <c r="K78" s="117"/>
      <c r="L78" s="117"/>
      <c r="M78" s="117"/>
      <c r="N78" s="117"/>
      <c r="O78" s="117"/>
      <c r="P78" s="117"/>
      <c r="Q78" s="117"/>
      <c r="R78" s="117">
        <f t="shared" si="20"/>
        <v>0</v>
      </c>
      <c r="S78" s="117">
        <f t="shared" si="20"/>
        <v>0</v>
      </c>
      <c r="T78" s="117">
        <f t="shared" si="20"/>
        <v>0</v>
      </c>
      <c r="U78" s="117">
        <f t="shared" si="20"/>
        <v>0</v>
      </c>
      <c r="V78" s="117">
        <f t="shared" si="20"/>
        <v>0</v>
      </c>
      <c r="W78" s="117"/>
    </row>
    <row r="79" spans="1:23" ht="12" customHeight="1" x14ac:dyDescent="0.25">
      <c r="A79" s="57"/>
      <c r="B79" s="200" t="s">
        <v>380</v>
      </c>
      <c r="C79" s="201">
        <v>0</v>
      </c>
      <c r="D79" s="201">
        <v>0</v>
      </c>
      <c r="E79" s="202">
        <f t="shared" si="22"/>
        <v>0</v>
      </c>
      <c r="F79" s="201">
        <v>0</v>
      </c>
      <c r="G79" s="201">
        <v>0</v>
      </c>
      <c r="H79" s="202">
        <f t="shared" si="23"/>
        <v>0</v>
      </c>
      <c r="I79" s="117"/>
      <c r="J79" s="117"/>
      <c r="K79" s="117"/>
      <c r="L79" s="117"/>
      <c r="M79" s="117"/>
      <c r="N79" s="117"/>
      <c r="O79" s="117"/>
      <c r="P79" s="117"/>
      <c r="Q79" s="117"/>
      <c r="R79" s="117">
        <f t="shared" si="20"/>
        <v>0</v>
      </c>
      <c r="S79" s="117">
        <f t="shared" si="20"/>
        <v>0</v>
      </c>
      <c r="T79" s="117">
        <f t="shared" si="20"/>
        <v>0</v>
      </c>
      <c r="U79" s="117">
        <f t="shared" si="20"/>
        <v>0</v>
      </c>
      <c r="V79" s="117">
        <f t="shared" si="20"/>
        <v>0</v>
      </c>
      <c r="W79" s="117"/>
    </row>
    <row r="80" spans="1:23" ht="12" customHeight="1" x14ac:dyDescent="0.25">
      <c r="A80" s="57"/>
      <c r="B80" s="200" t="s">
        <v>381</v>
      </c>
      <c r="C80" s="201">
        <v>0</v>
      </c>
      <c r="D80" s="201">
        <v>0</v>
      </c>
      <c r="E80" s="202">
        <f t="shared" si="22"/>
        <v>0</v>
      </c>
      <c r="F80" s="201">
        <v>0</v>
      </c>
      <c r="G80" s="201">
        <v>0</v>
      </c>
      <c r="H80" s="202">
        <f t="shared" si="23"/>
        <v>0</v>
      </c>
      <c r="I80" s="117"/>
      <c r="J80" s="117"/>
      <c r="K80" s="117"/>
      <c r="L80" s="117"/>
      <c r="M80" s="117"/>
      <c r="N80" s="117"/>
      <c r="O80" s="117"/>
      <c r="P80" s="117"/>
      <c r="Q80" s="117"/>
      <c r="R80" s="117">
        <f t="shared" si="20"/>
        <v>0</v>
      </c>
      <c r="S80" s="117">
        <f t="shared" si="20"/>
        <v>0</v>
      </c>
      <c r="T80" s="117">
        <f t="shared" si="20"/>
        <v>0</v>
      </c>
      <c r="U80" s="117">
        <f t="shared" si="20"/>
        <v>0</v>
      </c>
      <c r="V80" s="117">
        <f t="shared" si="20"/>
        <v>0</v>
      </c>
      <c r="W80" s="117"/>
    </row>
    <row r="81" spans="1:23" ht="12" customHeight="1" x14ac:dyDescent="0.25">
      <c r="A81" s="57"/>
      <c r="B81" s="200" t="s">
        <v>382</v>
      </c>
      <c r="C81" s="201">
        <v>0</v>
      </c>
      <c r="D81" s="201">
        <v>0</v>
      </c>
      <c r="E81" s="202">
        <f t="shared" si="22"/>
        <v>0</v>
      </c>
      <c r="F81" s="201">
        <v>0</v>
      </c>
      <c r="G81" s="201">
        <v>0</v>
      </c>
      <c r="H81" s="202">
        <f t="shared" si="23"/>
        <v>0</v>
      </c>
      <c r="I81" s="117"/>
      <c r="J81" s="117"/>
      <c r="K81" s="117"/>
      <c r="L81" s="117"/>
      <c r="M81" s="117"/>
      <c r="N81" s="117"/>
      <c r="O81" s="117"/>
      <c r="P81" s="117"/>
      <c r="Q81" s="117"/>
      <c r="R81" s="117">
        <f t="shared" si="20"/>
        <v>0</v>
      </c>
      <c r="S81" s="117">
        <f t="shared" si="20"/>
        <v>0</v>
      </c>
      <c r="T81" s="117">
        <f t="shared" si="20"/>
        <v>0</v>
      </c>
      <c r="U81" s="117">
        <f t="shared" si="20"/>
        <v>0</v>
      </c>
      <c r="V81" s="117">
        <f t="shared" si="20"/>
        <v>0</v>
      </c>
      <c r="W81" s="117"/>
    </row>
    <row r="82" spans="1:23" ht="12" customHeight="1" x14ac:dyDescent="0.25">
      <c r="A82" s="57"/>
      <c r="B82" s="200" t="s">
        <v>383</v>
      </c>
      <c r="C82" s="201">
        <v>0</v>
      </c>
      <c r="D82" s="201">
        <v>0</v>
      </c>
      <c r="E82" s="202">
        <f t="shared" si="22"/>
        <v>0</v>
      </c>
      <c r="F82" s="201">
        <v>0</v>
      </c>
      <c r="G82" s="201">
        <v>0</v>
      </c>
      <c r="H82" s="202">
        <f t="shared" si="23"/>
        <v>0</v>
      </c>
      <c r="I82" s="117"/>
      <c r="J82" s="117"/>
      <c r="K82" s="117"/>
      <c r="L82" s="117"/>
      <c r="M82" s="117"/>
      <c r="N82" s="117"/>
      <c r="O82" s="117"/>
      <c r="P82" s="117"/>
      <c r="Q82" s="117"/>
      <c r="R82" s="117">
        <f t="shared" si="20"/>
        <v>0</v>
      </c>
      <c r="S82" s="117">
        <f t="shared" si="20"/>
        <v>0</v>
      </c>
      <c r="T82" s="117">
        <f t="shared" si="20"/>
        <v>0</v>
      </c>
      <c r="U82" s="117">
        <f t="shared" si="20"/>
        <v>0</v>
      </c>
      <c r="V82" s="117">
        <f t="shared" si="20"/>
        <v>0</v>
      </c>
      <c r="W82" s="117"/>
    </row>
    <row r="83" spans="1:23" ht="12" customHeight="1" thickBot="1" x14ac:dyDescent="0.3">
      <c r="A83" s="29"/>
      <c r="B83" s="205" t="s">
        <v>384</v>
      </c>
      <c r="C83" s="206">
        <v>0</v>
      </c>
      <c r="D83" s="206">
        <v>0</v>
      </c>
      <c r="E83" s="207">
        <f t="shared" si="22"/>
        <v>0</v>
      </c>
      <c r="F83" s="206">
        <v>0</v>
      </c>
      <c r="G83" s="206">
        <v>0</v>
      </c>
      <c r="H83" s="207">
        <f t="shared" si="23"/>
        <v>0</v>
      </c>
      <c r="I83" s="117"/>
      <c r="J83" s="117"/>
      <c r="K83" s="117"/>
      <c r="L83" s="117"/>
      <c r="M83" s="117"/>
      <c r="N83" s="117"/>
      <c r="O83" s="117"/>
      <c r="P83" s="117"/>
      <c r="Q83" s="117"/>
      <c r="R83" s="117">
        <f t="shared" si="20"/>
        <v>0</v>
      </c>
      <c r="S83" s="117">
        <f t="shared" si="20"/>
        <v>0</v>
      </c>
      <c r="T83" s="117">
        <f t="shared" si="20"/>
        <v>0</v>
      </c>
      <c r="U83" s="117">
        <f t="shared" si="20"/>
        <v>0</v>
      </c>
      <c r="V83" s="117">
        <f t="shared" si="20"/>
        <v>0</v>
      </c>
      <c r="W83" s="117"/>
    </row>
    <row r="84" spans="1:23" x14ac:dyDescent="0.25">
      <c r="A84" s="313" t="s">
        <v>385</v>
      </c>
      <c r="B84" s="314"/>
      <c r="C84" s="208">
        <f>+C85+C93+C103+C113+C123+C133+C137+C146+C150</f>
        <v>0</v>
      </c>
      <c r="D84" s="208">
        <f>+D85+D93+D103+D113+D123+D133+D137+D146+D150</f>
        <v>0</v>
      </c>
      <c r="E84" s="208">
        <f>+E85+E93+E103+E113+E123+E133+E137+E146+E150</f>
        <v>0</v>
      </c>
      <c r="F84" s="208">
        <f>+F85+F93+F103+F113+F123+F133+F137+F146+F150</f>
        <v>0</v>
      </c>
      <c r="G84" s="208">
        <f>+G85+G93+G103+G113+G123+G133+G137+G146+G150</f>
        <v>0</v>
      </c>
      <c r="H84" s="208">
        <f>+E84-F84</f>
        <v>0</v>
      </c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</row>
    <row r="85" spans="1:23" x14ac:dyDescent="0.25">
      <c r="A85" s="302" t="s">
        <v>312</v>
      </c>
      <c r="B85" s="303"/>
      <c r="C85" s="181">
        <f>SUM(C86:C92)</f>
        <v>0</v>
      </c>
      <c r="D85" s="181">
        <f>SUM(D86:D92)</f>
        <v>0</v>
      </c>
      <c r="E85" s="181">
        <f>SUM(E86:E92)</f>
        <v>0</v>
      </c>
      <c r="F85" s="181">
        <f>SUM(F86:F92)</f>
        <v>0</v>
      </c>
      <c r="G85" s="181">
        <f>SUM(G86:G92)</f>
        <v>0</v>
      </c>
      <c r="H85" s="183">
        <f t="shared" ref="H85:H148" si="24">+E85-F85</f>
        <v>0</v>
      </c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</row>
    <row r="86" spans="1:23" ht="12" customHeight="1" x14ac:dyDescent="0.25">
      <c r="A86" s="57"/>
      <c r="B86" s="200" t="s">
        <v>313</v>
      </c>
      <c r="C86" s="201">
        <v>0</v>
      </c>
      <c r="D86" s="202">
        <v>0</v>
      </c>
      <c r="E86" s="202">
        <f>+D86+C86</f>
        <v>0</v>
      </c>
      <c r="F86" s="202">
        <v>0</v>
      </c>
      <c r="G86" s="202">
        <v>0</v>
      </c>
      <c r="H86" s="202">
        <f t="shared" si="24"/>
        <v>0</v>
      </c>
      <c r="I86" s="52">
        <f>+ROUND(F86,0)</f>
        <v>0</v>
      </c>
      <c r="J86" s="52">
        <f>+ROUND(G86,0)</f>
        <v>0</v>
      </c>
      <c r="K86" s="117"/>
      <c r="L86" s="117"/>
      <c r="M86" s="117"/>
      <c r="N86" s="117"/>
      <c r="O86" s="117"/>
      <c r="P86" s="117"/>
      <c r="Q86" s="117"/>
      <c r="R86" s="117">
        <f t="shared" ref="R86:V92" si="25">ROUND(C86,0)</f>
        <v>0</v>
      </c>
      <c r="S86" s="117">
        <f t="shared" si="25"/>
        <v>0</v>
      </c>
      <c r="T86" s="117">
        <f t="shared" si="25"/>
        <v>0</v>
      </c>
      <c r="U86" s="117">
        <f t="shared" si="25"/>
        <v>0</v>
      </c>
      <c r="V86" s="117">
        <f t="shared" si="25"/>
        <v>0</v>
      </c>
      <c r="W86" s="117"/>
    </row>
    <row r="87" spans="1:23" ht="12" customHeight="1" x14ac:dyDescent="0.25">
      <c r="A87" s="57"/>
      <c r="B87" s="200" t="s">
        <v>314</v>
      </c>
      <c r="C87" s="201">
        <v>0</v>
      </c>
      <c r="D87" s="202">
        <v>0</v>
      </c>
      <c r="E87" s="202">
        <f t="shared" ref="E87:E122" si="26">+D87+C87</f>
        <v>0</v>
      </c>
      <c r="F87" s="202">
        <v>0</v>
      </c>
      <c r="G87" s="202">
        <v>0</v>
      </c>
      <c r="H87" s="202">
        <f t="shared" si="24"/>
        <v>0</v>
      </c>
      <c r="I87" s="52">
        <f t="shared" ref="I87:I92" si="27">+ROUND(F87,0)</f>
        <v>0</v>
      </c>
      <c r="J87" s="52">
        <f t="shared" ref="J87:J92" si="28">+ROUND(G87,0)</f>
        <v>0</v>
      </c>
      <c r="K87" s="117"/>
      <c r="L87" s="117"/>
      <c r="M87" s="117"/>
      <c r="N87" s="117"/>
      <c r="O87" s="117"/>
      <c r="P87" s="117"/>
      <c r="Q87" s="117"/>
      <c r="R87" s="117">
        <f t="shared" si="25"/>
        <v>0</v>
      </c>
      <c r="S87" s="117">
        <f t="shared" si="25"/>
        <v>0</v>
      </c>
      <c r="T87" s="117">
        <f t="shared" si="25"/>
        <v>0</v>
      </c>
      <c r="U87" s="117">
        <f t="shared" si="25"/>
        <v>0</v>
      </c>
      <c r="V87" s="117">
        <f t="shared" si="25"/>
        <v>0</v>
      </c>
      <c r="W87" s="117"/>
    </row>
    <row r="88" spans="1:23" ht="12" customHeight="1" x14ac:dyDescent="0.25">
      <c r="A88" s="57"/>
      <c r="B88" s="200" t="s">
        <v>315</v>
      </c>
      <c r="C88" s="201">
        <v>0</v>
      </c>
      <c r="D88" s="202">
        <v>0</v>
      </c>
      <c r="E88" s="202">
        <f t="shared" si="26"/>
        <v>0</v>
      </c>
      <c r="F88" s="202">
        <v>0</v>
      </c>
      <c r="G88" s="202">
        <v>0</v>
      </c>
      <c r="H88" s="202">
        <f t="shared" si="24"/>
        <v>0</v>
      </c>
      <c r="I88" s="52">
        <f t="shared" si="27"/>
        <v>0</v>
      </c>
      <c r="J88" s="52">
        <f t="shared" si="28"/>
        <v>0</v>
      </c>
      <c r="K88" s="117"/>
      <c r="L88" s="117"/>
      <c r="M88" s="117"/>
      <c r="N88" s="117"/>
      <c r="O88" s="117"/>
      <c r="P88" s="117"/>
      <c r="Q88" s="117"/>
      <c r="R88" s="117">
        <f t="shared" si="25"/>
        <v>0</v>
      </c>
      <c r="S88" s="117">
        <f t="shared" si="25"/>
        <v>0</v>
      </c>
      <c r="T88" s="117">
        <f t="shared" si="25"/>
        <v>0</v>
      </c>
      <c r="U88" s="117">
        <f t="shared" si="25"/>
        <v>0</v>
      </c>
      <c r="V88" s="117">
        <f t="shared" si="25"/>
        <v>0</v>
      </c>
      <c r="W88" s="117"/>
    </row>
    <row r="89" spans="1:23" ht="12" customHeight="1" x14ac:dyDescent="0.25">
      <c r="A89" s="57"/>
      <c r="B89" s="200" t="s">
        <v>316</v>
      </c>
      <c r="C89" s="201">
        <v>0</v>
      </c>
      <c r="D89" s="202">
        <v>0</v>
      </c>
      <c r="E89" s="202">
        <f t="shared" si="26"/>
        <v>0</v>
      </c>
      <c r="F89" s="202">
        <v>0</v>
      </c>
      <c r="G89" s="202">
        <v>0</v>
      </c>
      <c r="H89" s="202">
        <f t="shared" si="24"/>
        <v>0</v>
      </c>
      <c r="I89" s="52">
        <f t="shared" si="27"/>
        <v>0</v>
      </c>
      <c r="J89" s="52">
        <f t="shared" si="28"/>
        <v>0</v>
      </c>
      <c r="K89" s="117"/>
      <c r="L89" s="117"/>
      <c r="M89" s="117"/>
      <c r="N89" s="117"/>
      <c r="O89" s="117"/>
      <c r="P89" s="117"/>
      <c r="Q89" s="117"/>
      <c r="R89" s="117">
        <f t="shared" si="25"/>
        <v>0</v>
      </c>
      <c r="S89" s="117">
        <f t="shared" si="25"/>
        <v>0</v>
      </c>
      <c r="T89" s="117">
        <f t="shared" si="25"/>
        <v>0</v>
      </c>
      <c r="U89" s="117">
        <f t="shared" si="25"/>
        <v>0</v>
      </c>
      <c r="V89" s="117">
        <f t="shared" si="25"/>
        <v>0</v>
      </c>
      <c r="W89" s="117"/>
    </row>
    <row r="90" spans="1:23" ht="12" customHeight="1" x14ac:dyDescent="0.25">
      <c r="A90" s="57"/>
      <c r="B90" s="200" t="s">
        <v>317</v>
      </c>
      <c r="C90" s="201">
        <v>0</v>
      </c>
      <c r="D90" s="202">
        <v>0</v>
      </c>
      <c r="E90" s="202">
        <f t="shared" si="26"/>
        <v>0</v>
      </c>
      <c r="F90" s="202">
        <v>0</v>
      </c>
      <c r="G90" s="202">
        <v>0</v>
      </c>
      <c r="H90" s="202">
        <f t="shared" si="24"/>
        <v>0</v>
      </c>
      <c r="I90" s="52">
        <f t="shared" si="27"/>
        <v>0</v>
      </c>
      <c r="J90" s="52">
        <f t="shared" si="28"/>
        <v>0</v>
      </c>
      <c r="K90" s="117"/>
      <c r="L90" s="117"/>
      <c r="M90" s="117"/>
      <c r="N90" s="117"/>
      <c r="O90" s="117"/>
      <c r="P90" s="117"/>
      <c r="Q90" s="117"/>
      <c r="R90" s="117">
        <f t="shared" si="25"/>
        <v>0</v>
      </c>
      <c r="S90" s="117">
        <f t="shared" si="25"/>
        <v>0</v>
      </c>
      <c r="T90" s="117">
        <f t="shared" si="25"/>
        <v>0</v>
      </c>
      <c r="U90" s="117">
        <f t="shared" si="25"/>
        <v>0</v>
      </c>
      <c r="V90" s="117">
        <f t="shared" si="25"/>
        <v>0</v>
      </c>
      <c r="W90" s="117"/>
    </row>
    <row r="91" spans="1:23" ht="12" customHeight="1" x14ac:dyDescent="0.25">
      <c r="A91" s="57"/>
      <c r="B91" s="200" t="s">
        <v>318</v>
      </c>
      <c r="C91" s="201">
        <v>0</v>
      </c>
      <c r="D91" s="202">
        <v>0</v>
      </c>
      <c r="E91" s="202">
        <f t="shared" si="26"/>
        <v>0</v>
      </c>
      <c r="F91" s="202">
        <v>0</v>
      </c>
      <c r="G91" s="202">
        <v>0</v>
      </c>
      <c r="H91" s="202">
        <f t="shared" si="24"/>
        <v>0</v>
      </c>
      <c r="I91" s="52">
        <f t="shared" si="27"/>
        <v>0</v>
      </c>
      <c r="J91" s="52">
        <f t="shared" si="28"/>
        <v>0</v>
      </c>
      <c r="K91" s="117"/>
      <c r="L91" s="117"/>
      <c r="M91" s="117"/>
      <c r="N91" s="117"/>
      <c r="O91" s="117"/>
      <c r="P91" s="117"/>
      <c r="Q91" s="117"/>
      <c r="R91" s="117">
        <f t="shared" si="25"/>
        <v>0</v>
      </c>
      <c r="S91" s="117">
        <f t="shared" si="25"/>
        <v>0</v>
      </c>
      <c r="T91" s="117">
        <f t="shared" si="25"/>
        <v>0</v>
      </c>
      <c r="U91" s="117">
        <f t="shared" si="25"/>
        <v>0</v>
      </c>
      <c r="V91" s="117">
        <f t="shared" si="25"/>
        <v>0</v>
      </c>
      <c r="W91" s="117"/>
    </row>
    <row r="92" spans="1:23" ht="12" customHeight="1" x14ac:dyDescent="0.25">
      <c r="A92" s="57"/>
      <c r="B92" s="200" t="s">
        <v>319</v>
      </c>
      <c r="C92" s="201">
        <v>0</v>
      </c>
      <c r="D92" s="202">
        <v>0</v>
      </c>
      <c r="E92" s="202">
        <f t="shared" si="26"/>
        <v>0</v>
      </c>
      <c r="F92" s="202">
        <v>0</v>
      </c>
      <c r="G92" s="202">
        <v>0</v>
      </c>
      <c r="H92" s="202">
        <f t="shared" si="24"/>
        <v>0</v>
      </c>
      <c r="I92" s="52">
        <f t="shared" si="27"/>
        <v>0</v>
      </c>
      <c r="J92" s="52">
        <f t="shared" si="28"/>
        <v>0</v>
      </c>
      <c r="K92" s="117"/>
      <c r="L92" s="117"/>
      <c r="M92" s="117"/>
      <c r="N92" s="117"/>
      <c r="O92" s="117"/>
      <c r="P92" s="117"/>
      <c r="Q92" s="117"/>
      <c r="R92" s="117">
        <f t="shared" si="25"/>
        <v>0</v>
      </c>
      <c r="S92" s="117">
        <f t="shared" si="25"/>
        <v>0</v>
      </c>
      <c r="T92" s="117">
        <f t="shared" si="25"/>
        <v>0</v>
      </c>
      <c r="U92" s="117">
        <f t="shared" si="25"/>
        <v>0</v>
      </c>
      <c r="V92" s="117">
        <f t="shared" si="25"/>
        <v>0</v>
      </c>
      <c r="W92" s="117"/>
    </row>
    <row r="93" spans="1:23" x14ac:dyDescent="0.25">
      <c r="A93" s="302" t="s">
        <v>320</v>
      </c>
      <c r="B93" s="303"/>
      <c r="C93" s="181">
        <f>SUM(C94:C102)</f>
        <v>0</v>
      </c>
      <c r="D93" s="181">
        <f>SUM(D94:D102)</f>
        <v>0</v>
      </c>
      <c r="E93" s="181">
        <f>SUM(E94:E102)</f>
        <v>0</v>
      </c>
      <c r="F93" s="181">
        <f>SUM(F94:F102)</f>
        <v>0</v>
      </c>
      <c r="G93" s="181">
        <f>SUM(G94:G102)</f>
        <v>0</v>
      </c>
      <c r="H93" s="183">
        <f>+E93-F93</f>
        <v>0</v>
      </c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17"/>
    </row>
    <row r="94" spans="1:23" ht="15" customHeight="1" x14ac:dyDescent="0.25">
      <c r="A94" s="57"/>
      <c r="B94" s="200" t="s">
        <v>321</v>
      </c>
      <c r="C94" s="201">
        <v>0</v>
      </c>
      <c r="D94" s="202">
        <v>0</v>
      </c>
      <c r="E94" s="202">
        <f t="shared" si="26"/>
        <v>0</v>
      </c>
      <c r="F94" s="202">
        <v>0</v>
      </c>
      <c r="G94" s="202">
        <v>0</v>
      </c>
      <c r="H94" s="202">
        <f t="shared" si="24"/>
        <v>0</v>
      </c>
      <c r="I94" s="52">
        <f t="shared" ref="I94:I102" si="29">+ROUND(F94,0)</f>
        <v>0</v>
      </c>
      <c r="J94" s="52">
        <f t="shared" ref="J94:J102" si="30">+ROUND(G94,0)</f>
        <v>0</v>
      </c>
      <c r="K94" s="117"/>
      <c r="L94" s="117"/>
      <c r="M94" s="117"/>
      <c r="N94" s="117"/>
      <c r="O94" s="117"/>
      <c r="P94" s="117"/>
      <c r="Q94" s="117"/>
      <c r="R94" s="117">
        <f t="shared" ref="R94:V102" si="31">ROUND(C94,0)</f>
        <v>0</v>
      </c>
      <c r="S94" s="117">
        <f t="shared" si="31"/>
        <v>0</v>
      </c>
      <c r="T94" s="117">
        <f t="shared" si="31"/>
        <v>0</v>
      </c>
      <c r="U94" s="117">
        <f t="shared" si="31"/>
        <v>0</v>
      </c>
      <c r="V94" s="117">
        <f t="shared" si="31"/>
        <v>0</v>
      </c>
      <c r="W94" s="117"/>
    </row>
    <row r="95" spans="1:23" ht="12" customHeight="1" x14ac:dyDescent="0.25">
      <c r="A95" s="57"/>
      <c r="B95" s="200" t="s">
        <v>322</v>
      </c>
      <c r="C95" s="201">
        <v>0</v>
      </c>
      <c r="D95" s="202">
        <v>0</v>
      </c>
      <c r="E95" s="202">
        <f t="shared" si="26"/>
        <v>0</v>
      </c>
      <c r="F95" s="202">
        <v>0</v>
      </c>
      <c r="G95" s="202">
        <v>0</v>
      </c>
      <c r="H95" s="202">
        <f t="shared" si="24"/>
        <v>0</v>
      </c>
      <c r="I95" s="52">
        <f t="shared" si="29"/>
        <v>0</v>
      </c>
      <c r="J95" s="52">
        <f t="shared" si="30"/>
        <v>0</v>
      </c>
      <c r="K95" s="117"/>
      <c r="L95" s="117"/>
      <c r="M95" s="117"/>
      <c r="N95" s="117"/>
      <c r="O95" s="117"/>
      <c r="P95" s="117"/>
      <c r="Q95" s="117"/>
      <c r="R95" s="117">
        <f t="shared" si="31"/>
        <v>0</v>
      </c>
      <c r="S95" s="117">
        <f t="shared" si="31"/>
        <v>0</v>
      </c>
      <c r="T95" s="117">
        <f t="shared" si="31"/>
        <v>0</v>
      </c>
      <c r="U95" s="117">
        <f t="shared" si="31"/>
        <v>0</v>
      </c>
      <c r="V95" s="117">
        <f t="shared" si="31"/>
        <v>0</v>
      </c>
      <c r="W95" s="117"/>
    </row>
    <row r="96" spans="1:23" ht="12" customHeight="1" x14ac:dyDescent="0.25">
      <c r="A96" s="57"/>
      <c r="B96" s="200" t="s">
        <v>323</v>
      </c>
      <c r="C96" s="201">
        <v>0</v>
      </c>
      <c r="D96" s="202">
        <v>0</v>
      </c>
      <c r="E96" s="202">
        <f t="shared" si="26"/>
        <v>0</v>
      </c>
      <c r="F96" s="202">
        <v>0</v>
      </c>
      <c r="G96" s="202">
        <v>0</v>
      </c>
      <c r="H96" s="202">
        <f t="shared" si="24"/>
        <v>0</v>
      </c>
      <c r="I96" s="52">
        <f t="shared" si="29"/>
        <v>0</v>
      </c>
      <c r="J96" s="52">
        <f t="shared" si="30"/>
        <v>0</v>
      </c>
      <c r="K96" s="117"/>
      <c r="L96" s="117"/>
      <c r="M96" s="117"/>
      <c r="N96" s="117"/>
      <c r="O96" s="117"/>
      <c r="P96" s="117"/>
      <c r="Q96" s="117"/>
      <c r="R96" s="117">
        <f t="shared" si="31"/>
        <v>0</v>
      </c>
      <c r="S96" s="117">
        <f t="shared" si="31"/>
        <v>0</v>
      </c>
      <c r="T96" s="117">
        <f t="shared" si="31"/>
        <v>0</v>
      </c>
      <c r="U96" s="117">
        <f t="shared" si="31"/>
        <v>0</v>
      </c>
      <c r="V96" s="117">
        <f t="shared" si="31"/>
        <v>0</v>
      </c>
      <c r="W96" s="117"/>
    </row>
    <row r="97" spans="1:23" ht="12" customHeight="1" x14ac:dyDescent="0.25">
      <c r="A97" s="57"/>
      <c r="B97" s="200" t="s">
        <v>324</v>
      </c>
      <c r="C97" s="201">
        <v>0</v>
      </c>
      <c r="D97" s="202">
        <v>0</v>
      </c>
      <c r="E97" s="202">
        <f t="shared" si="26"/>
        <v>0</v>
      </c>
      <c r="F97" s="202">
        <v>0</v>
      </c>
      <c r="G97" s="202">
        <v>0</v>
      </c>
      <c r="H97" s="202">
        <f t="shared" si="24"/>
        <v>0</v>
      </c>
      <c r="I97" s="52">
        <f t="shared" si="29"/>
        <v>0</v>
      </c>
      <c r="J97" s="52">
        <f t="shared" si="30"/>
        <v>0</v>
      </c>
      <c r="K97" s="117"/>
      <c r="L97" s="117"/>
      <c r="M97" s="117"/>
      <c r="N97" s="117"/>
      <c r="O97" s="117"/>
      <c r="P97" s="117"/>
      <c r="Q97" s="117"/>
      <c r="R97" s="117">
        <f t="shared" si="31"/>
        <v>0</v>
      </c>
      <c r="S97" s="117">
        <f t="shared" si="31"/>
        <v>0</v>
      </c>
      <c r="T97" s="117">
        <f t="shared" si="31"/>
        <v>0</v>
      </c>
      <c r="U97" s="117">
        <f t="shared" si="31"/>
        <v>0</v>
      </c>
      <c r="V97" s="117">
        <f t="shared" si="31"/>
        <v>0</v>
      </c>
      <c r="W97" s="117"/>
    </row>
    <row r="98" spans="1:23" ht="12" customHeight="1" x14ac:dyDescent="0.25">
      <c r="A98" s="57"/>
      <c r="B98" s="200" t="s">
        <v>325</v>
      </c>
      <c r="C98" s="201">
        <v>0</v>
      </c>
      <c r="D98" s="202">
        <v>0</v>
      </c>
      <c r="E98" s="202">
        <f t="shared" si="26"/>
        <v>0</v>
      </c>
      <c r="F98" s="202">
        <v>0</v>
      </c>
      <c r="G98" s="202">
        <v>0</v>
      </c>
      <c r="H98" s="202">
        <f t="shared" si="24"/>
        <v>0</v>
      </c>
      <c r="I98" s="52">
        <f t="shared" si="29"/>
        <v>0</v>
      </c>
      <c r="J98" s="52">
        <f t="shared" si="30"/>
        <v>0</v>
      </c>
      <c r="K98" s="117"/>
      <c r="L98" s="117"/>
      <c r="M98" s="117"/>
      <c r="N98" s="117"/>
      <c r="O98" s="117"/>
      <c r="P98" s="117"/>
      <c r="Q98" s="117"/>
      <c r="R98" s="117">
        <f t="shared" si="31"/>
        <v>0</v>
      </c>
      <c r="S98" s="117">
        <f t="shared" si="31"/>
        <v>0</v>
      </c>
      <c r="T98" s="117">
        <f t="shared" si="31"/>
        <v>0</v>
      </c>
      <c r="U98" s="117">
        <f t="shared" si="31"/>
        <v>0</v>
      </c>
      <c r="V98" s="117">
        <f t="shared" si="31"/>
        <v>0</v>
      </c>
      <c r="W98" s="117"/>
    </row>
    <row r="99" spans="1:23" ht="12" customHeight="1" x14ac:dyDescent="0.25">
      <c r="A99" s="57"/>
      <c r="B99" s="200" t="s">
        <v>326</v>
      </c>
      <c r="C99" s="201">
        <v>0</v>
      </c>
      <c r="D99" s="202">
        <v>0</v>
      </c>
      <c r="E99" s="202">
        <f t="shared" si="26"/>
        <v>0</v>
      </c>
      <c r="F99" s="202">
        <v>0</v>
      </c>
      <c r="G99" s="202">
        <v>0</v>
      </c>
      <c r="H99" s="202">
        <f t="shared" si="24"/>
        <v>0</v>
      </c>
      <c r="I99" s="52">
        <f t="shared" si="29"/>
        <v>0</v>
      </c>
      <c r="J99" s="52">
        <f t="shared" si="30"/>
        <v>0</v>
      </c>
      <c r="K99" s="117"/>
      <c r="L99" s="117"/>
      <c r="M99" s="117"/>
      <c r="N99" s="117"/>
      <c r="O99" s="117"/>
      <c r="P99" s="117"/>
      <c r="Q99" s="117"/>
      <c r="R99" s="117">
        <f t="shared" si="31"/>
        <v>0</v>
      </c>
      <c r="S99" s="117">
        <f t="shared" si="31"/>
        <v>0</v>
      </c>
      <c r="T99" s="117">
        <f t="shared" si="31"/>
        <v>0</v>
      </c>
      <c r="U99" s="117">
        <f t="shared" si="31"/>
        <v>0</v>
      </c>
      <c r="V99" s="117">
        <f t="shared" si="31"/>
        <v>0</v>
      </c>
      <c r="W99" s="117"/>
    </row>
    <row r="100" spans="1:23" ht="12" customHeight="1" x14ac:dyDescent="0.25">
      <c r="A100" s="57"/>
      <c r="B100" s="200" t="s">
        <v>327</v>
      </c>
      <c r="C100" s="201">
        <v>0</v>
      </c>
      <c r="D100" s="202">
        <v>0</v>
      </c>
      <c r="E100" s="202">
        <f t="shared" si="26"/>
        <v>0</v>
      </c>
      <c r="F100" s="202">
        <v>0</v>
      </c>
      <c r="G100" s="202">
        <v>0</v>
      </c>
      <c r="H100" s="202">
        <f t="shared" si="24"/>
        <v>0</v>
      </c>
      <c r="I100" s="52">
        <f t="shared" si="29"/>
        <v>0</v>
      </c>
      <c r="J100" s="52">
        <f t="shared" si="30"/>
        <v>0</v>
      </c>
      <c r="K100" s="117"/>
      <c r="L100" s="117"/>
      <c r="M100" s="117"/>
      <c r="N100" s="117"/>
      <c r="O100" s="117"/>
      <c r="P100" s="117"/>
      <c r="Q100" s="117"/>
      <c r="R100" s="117">
        <f t="shared" si="31"/>
        <v>0</v>
      </c>
      <c r="S100" s="117">
        <f t="shared" si="31"/>
        <v>0</v>
      </c>
      <c r="T100" s="117">
        <f t="shared" si="31"/>
        <v>0</v>
      </c>
      <c r="U100" s="117">
        <f t="shared" si="31"/>
        <v>0</v>
      </c>
      <c r="V100" s="117">
        <f t="shared" si="31"/>
        <v>0</v>
      </c>
      <c r="W100" s="117"/>
    </row>
    <row r="101" spans="1:23" ht="12" customHeight="1" x14ac:dyDescent="0.25">
      <c r="A101" s="57"/>
      <c r="B101" s="200" t="s">
        <v>328</v>
      </c>
      <c r="C101" s="201">
        <v>0</v>
      </c>
      <c r="D101" s="202">
        <v>0</v>
      </c>
      <c r="E101" s="202">
        <f t="shared" si="26"/>
        <v>0</v>
      </c>
      <c r="F101" s="202">
        <v>0</v>
      </c>
      <c r="G101" s="202">
        <v>0</v>
      </c>
      <c r="H101" s="202">
        <f t="shared" si="24"/>
        <v>0</v>
      </c>
      <c r="I101" s="52">
        <f t="shared" si="29"/>
        <v>0</v>
      </c>
      <c r="J101" s="52">
        <f t="shared" si="30"/>
        <v>0</v>
      </c>
      <c r="K101" s="117"/>
      <c r="L101" s="117"/>
      <c r="M101" s="117"/>
      <c r="N101" s="117"/>
      <c r="O101" s="117"/>
      <c r="P101" s="117"/>
      <c r="Q101" s="117"/>
      <c r="R101" s="117">
        <f t="shared" si="31"/>
        <v>0</v>
      </c>
      <c r="S101" s="117">
        <f t="shared" si="31"/>
        <v>0</v>
      </c>
      <c r="T101" s="117">
        <f t="shared" si="31"/>
        <v>0</v>
      </c>
      <c r="U101" s="117">
        <f t="shared" si="31"/>
        <v>0</v>
      </c>
      <c r="V101" s="117">
        <f t="shared" si="31"/>
        <v>0</v>
      </c>
      <c r="W101" s="117"/>
    </row>
    <row r="102" spans="1:23" ht="12" customHeight="1" x14ac:dyDescent="0.25">
      <c r="A102" s="57"/>
      <c r="B102" s="200" t="s">
        <v>329</v>
      </c>
      <c r="C102" s="201">
        <v>0</v>
      </c>
      <c r="D102" s="202">
        <v>0</v>
      </c>
      <c r="E102" s="202">
        <f t="shared" si="26"/>
        <v>0</v>
      </c>
      <c r="F102" s="202">
        <v>0</v>
      </c>
      <c r="G102" s="202">
        <v>0</v>
      </c>
      <c r="H102" s="202">
        <f>+E102-F102</f>
        <v>0</v>
      </c>
      <c r="I102" s="52">
        <f t="shared" si="29"/>
        <v>0</v>
      </c>
      <c r="J102" s="52">
        <f t="shared" si="30"/>
        <v>0</v>
      </c>
      <c r="K102" s="117"/>
      <c r="L102" s="117"/>
      <c r="M102" s="117"/>
      <c r="N102" s="117"/>
      <c r="O102" s="117"/>
      <c r="P102" s="117"/>
      <c r="Q102" s="117"/>
      <c r="R102" s="117">
        <f t="shared" si="31"/>
        <v>0</v>
      </c>
      <c r="S102" s="117">
        <f t="shared" si="31"/>
        <v>0</v>
      </c>
      <c r="T102" s="117">
        <f t="shared" si="31"/>
        <v>0</v>
      </c>
      <c r="U102" s="117">
        <f t="shared" si="31"/>
        <v>0</v>
      </c>
      <c r="V102" s="117">
        <f t="shared" si="31"/>
        <v>0</v>
      </c>
      <c r="W102" s="117"/>
    </row>
    <row r="103" spans="1:23" x14ac:dyDescent="0.25">
      <c r="A103" s="302" t="s">
        <v>330</v>
      </c>
      <c r="B103" s="303"/>
      <c r="C103" s="181">
        <f>SUM(C104:C112)</f>
        <v>0</v>
      </c>
      <c r="D103" s="181">
        <f>SUM(D104:D112)</f>
        <v>0</v>
      </c>
      <c r="E103" s="181">
        <f>SUM(E104:E112)</f>
        <v>0</v>
      </c>
      <c r="F103" s="181">
        <f>SUM(F104:F112)</f>
        <v>0</v>
      </c>
      <c r="G103" s="181">
        <f>SUM(G104:G112)</f>
        <v>0</v>
      </c>
      <c r="H103" s="183">
        <f>+E103-F103</f>
        <v>0</v>
      </c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</row>
    <row r="104" spans="1:23" ht="12" customHeight="1" x14ac:dyDescent="0.25">
      <c r="A104" s="57"/>
      <c r="B104" s="200" t="s">
        <v>331</v>
      </c>
      <c r="C104" s="201">
        <v>0</v>
      </c>
      <c r="D104" s="202">
        <v>0</v>
      </c>
      <c r="E104" s="202">
        <f t="shared" si="26"/>
        <v>0</v>
      </c>
      <c r="F104" s="202">
        <v>0</v>
      </c>
      <c r="G104" s="202">
        <v>0</v>
      </c>
      <c r="H104" s="202">
        <f t="shared" si="24"/>
        <v>0</v>
      </c>
      <c r="I104" s="52">
        <f t="shared" ref="I104:I112" si="32">+ROUND(F104,0)</f>
        <v>0</v>
      </c>
      <c r="J104" s="52">
        <f t="shared" ref="J104:J112" si="33">+ROUND(G104,0)</f>
        <v>0</v>
      </c>
      <c r="K104" s="117"/>
      <c r="L104" s="117"/>
      <c r="M104" s="117"/>
      <c r="N104" s="117"/>
      <c r="O104" s="117"/>
      <c r="P104" s="117"/>
      <c r="Q104" s="117"/>
      <c r="R104" s="117">
        <f t="shared" ref="R104:V112" si="34">ROUND(C104,0)</f>
        <v>0</v>
      </c>
      <c r="S104" s="117">
        <f t="shared" si="34"/>
        <v>0</v>
      </c>
      <c r="T104" s="117">
        <f t="shared" si="34"/>
        <v>0</v>
      </c>
      <c r="U104" s="117">
        <f t="shared" si="34"/>
        <v>0</v>
      </c>
      <c r="V104" s="117">
        <f t="shared" si="34"/>
        <v>0</v>
      </c>
      <c r="W104" s="117"/>
    </row>
    <row r="105" spans="1:23" ht="12" customHeight="1" x14ac:dyDescent="0.25">
      <c r="A105" s="57"/>
      <c r="B105" s="200" t="s">
        <v>332</v>
      </c>
      <c r="C105" s="201">
        <v>0</v>
      </c>
      <c r="D105" s="202">
        <v>0</v>
      </c>
      <c r="E105" s="202">
        <f t="shared" si="26"/>
        <v>0</v>
      </c>
      <c r="F105" s="202">
        <v>0</v>
      </c>
      <c r="G105" s="202">
        <v>0</v>
      </c>
      <c r="H105" s="202">
        <f t="shared" si="24"/>
        <v>0</v>
      </c>
      <c r="I105" s="52">
        <f t="shared" si="32"/>
        <v>0</v>
      </c>
      <c r="J105" s="52">
        <f t="shared" si="33"/>
        <v>0</v>
      </c>
      <c r="K105" s="117"/>
      <c r="L105" s="117"/>
      <c r="M105" s="117"/>
      <c r="N105" s="117"/>
      <c r="O105" s="117"/>
      <c r="P105" s="117"/>
      <c r="Q105" s="117"/>
      <c r="R105" s="117">
        <f t="shared" si="34"/>
        <v>0</v>
      </c>
      <c r="S105" s="117">
        <f t="shared" si="34"/>
        <v>0</v>
      </c>
      <c r="T105" s="117">
        <f t="shared" si="34"/>
        <v>0</v>
      </c>
      <c r="U105" s="117">
        <f t="shared" si="34"/>
        <v>0</v>
      </c>
      <c r="V105" s="117">
        <f t="shared" si="34"/>
        <v>0</v>
      </c>
      <c r="W105" s="117"/>
    </row>
    <row r="106" spans="1:23" ht="12" customHeight="1" x14ac:dyDescent="0.25">
      <c r="A106" s="57"/>
      <c r="B106" s="200" t="s">
        <v>333</v>
      </c>
      <c r="C106" s="201">
        <v>0</v>
      </c>
      <c r="D106" s="202">
        <v>0</v>
      </c>
      <c r="E106" s="202">
        <f t="shared" si="26"/>
        <v>0</v>
      </c>
      <c r="F106" s="202">
        <v>0</v>
      </c>
      <c r="G106" s="202">
        <v>0</v>
      </c>
      <c r="H106" s="202">
        <f t="shared" si="24"/>
        <v>0</v>
      </c>
      <c r="I106" s="52">
        <f t="shared" si="32"/>
        <v>0</v>
      </c>
      <c r="J106" s="52">
        <f t="shared" si="33"/>
        <v>0</v>
      </c>
      <c r="K106" s="117"/>
      <c r="L106" s="117"/>
      <c r="M106" s="117"/>
      <c r="N106" s="117"/>
      <c r="O106" s="117"/>
      <c r="P106" s="117"/>
      <c r="Q106" s="117"/>
      <c r="R106" s="117">
        <f t="shared" si="34"/>
        <v>0</v>
      </c>
      <c r="S106" s="117">
        <f t="shared" si="34"/>
        <v>0</v>
      </c>
      <c r="T106" s="117">
        <f t="shared" si="34"/>
        <v>0</v>
      </c>
      <c r="U106" s="117">
        <f t="shared" si="34"/>
        <v>0</v>
      </c>
      <c r="V106" s="117">
        <f t="shared" si="34"/>
        <v>0</v>
      </c>
      <c r="W106" s="117"/>
    </row>
    <row r="107" spans="1:23" ht="12" customHeight="1" x14ac:dyDescent="0.25">
      <c r="A107" s="57"/>
      <c r="B107" s="200" t="s">
        <v>334</v>
      </c>
      <c r="C107" s="201">
        <v>0</v>
      </c>
      <c r="D107" s="202">
        <v>0</v>
      </c>
      <c r="E107" s="202">
        <f t="shared" si="26"/>
        <v>0</v>
      </c>
      <c r="F107" s="202">
        <v>0</v>
      </c>
      <c r="G107" s="202">
        <v>0</v>
      </c>
      <c r="H107" s="202">
        <f t="shared" si="24"/>
        <v>0</v>
      </c>
      <c r="I107" s="52">
        <f t="shared" si="32"/>
        <v>0</v>
      </c>
      <c r="J107" s="52">
        <f t="shared" si="33"/>
        <v>0</v>
      </c>
      <c r="K107" s="117"/>
      <c r="L107" s="117"/>
      <c r="M107" s="117"/>
      <c r="N107" s="117"/>
      <c r="O107" s="117"/>
      <c r="P107" s="117"/>
      <c r="Q107" s="117"/>
      <c r="R107" s="117">
        <f t="shared" si="34"/>
        <v>0</v>
      </c>
      <c r="S107" s="117">
        <f t="shared" si="34"/>
        <v>0</v>
      </c>
      <c r="T107" s="117">
        <f t="shared" si="34"/>
        <v>0</v>
      </c>
      <c r="U107" s="117">
        <f t="shared" si="34"/>
        <v>0</v>
      </c>
      <c r="V107" s="117">
        <f t="shared" si="34"/>
        <v>0</v>
      </c>
      <c r="W107" s="117"/>
    </row>
    <row r="108" spans="1:23" ht="15" customHeight="1" x14ac:dyDescent="0.25">
      <c r="A108" s="57"/>
      <c r="B108" s="200" t="s">
        <v>335</v>
      </c>
      <c r="C108" s="201">
        <v>0</v>
      </c>
      <c r="D108" s="202">
        <v>0</v>
      </c>
      <c r="E108" s="202">
        <f t="shared" si="26"/>
        <v>0</v>
      </c>
      <c r="F108" s="202">
        <v>0</v>
      </c>
      <c r="G108" s="202">
        <v>0</v>
      </c>
      <c r="H108" s="202">
        <f t="shared" si="24"/>
        <v>0</v>
      </c>
      <c r="I108" s="52">
        <f t="shared" si="32"/>
        <v>0</v>
      </c>
      <c r="J108" s="52">
        <f t="shared" si="33"/>
        <v>0</v>
      </c>
      <c r="K108" s="117"/>
      <c r="L108" s="117"/>
      <c r="M108" s="117"/>
      <c r="N108" s="117"/>
      <c r="O108" s="117"/>
      <c r="P108" s="117"/>
      <c r="Q108" s="117"/>
      <c r="R108" s="117">
        <f t="shared" si="34"/>
        <v>0</v>
      </c>
      <c r="S108" s="117">
        <f t="shared" si="34"/>
        <v>0</v>
      </c>
      <c r="T108" s="117">
        <f t="shared" si="34"/>
        <v>0</v>
      </c>
      <c r="U108" s="117">
        <f t="shared" si="34"/>
        <v>0</v>
      </c>
      <c r="V108" s="117">
        <f t="shared" si="34"/>
        <v>0</v>
      </c>
      <c r="W108" s="117"/>
    </row>
    <row r="109" spans="1:23" ht="12" customHeight="1" x14ac:dyDescent="0.25">
      <c r="A109" s="57"/>
      <c r="B109" s="200" t="s">
        <v>336</v>
      </c>
      <c r="C109" s="201">
        <v>0</v>
      </c>
      <c r="D109" s="202">
        <v>0</v>
      </c>
      <c r="E109" s="202">
        <f t="shared" si="26"/>
        <v>0</v>
      </c>
      <c r="F109" s="202">
        <v>0</v>
      </c>
      <c r="G109" s="202">
        <v>0</v>
      </c>
      <c r="H109" s="202">
        <f t="shared" si="24"/>
        <v>0</v>
      </c>
      <c r="I109" s="52">
        <f t="shared" si="32"/>
        <v>0</v>
      </c>
      <c r="J109" s="52">
        <f t="shared" si="33"/>
        <v>0</v>
      </c>
      <c r="K109" s="117"/>
      <c r="L109" s="117"/>
      <c r="M109" s="117"/>
      <c r="N109" s="117"/>
      <c r="O109" s="117"/>
      <c r="P109" s="117"/>
      <c r="Q109" s="117"/>
      <c r="R109" s="117">
        <f t="shared" si="34"/>
        <v>0</v>
      </c>
      <c r="S109" s="117">
        <f t="shared" si="34"/>
        <v>0</v>
      </c>
      <c r="T109" s="117">
        <f t="shared" si="34"/>
        <v>0</v>
      </c>
      <c r="U109" s="117">
        <f t="shared" si="34"/>
        <v>0</v>
      </c>
      <c r="V109" s="117">
        <f t="shared" si="34"/>
        <v>0</v>
      </c>
      <c r="W109" s="117"/>
    </row>
    <row r="110" spans="1:23" ht="12" customHeight="1" x14ac:dyDescent="0.25">
      <c r="A110" s="57"/>
      <c r="B110" s="200" t="s">
        <v>337</v>
      </c>
      <c r="C110" s="201">
        <v>0</v>
      </c>
      <c r="D110" s="202">
        <v>0</v>
      </c>
      <c r="E110" s="202">
        <f t="shared" si="26"/>
        <v>0</v>
      </c>
      <c r="F110" s="202">
        <v>0</v>
      </c>
      <c r="G110" s="202">
        <v>0</v>
      </c>
      <c r="H110" s="202">
        <f t="shared" si="24"/>
        <v>0</v>
      </c>
      <c r="I110" s="52">
        <f t="shared" si="32"/>
        <v>0</v>
      </c>
      <c r="J110" s="52">
        <f t="shared" si="33"/>
        <v>0</v>
      </c>
      <c r="K110" s="117"/>
      <c r="L110" s="117"/>
      <c r="M110" s="117"/>
      <c r="N110" s="117"/>
      <c r="O110" s="117"/>
      <c r="P110" s="117"/>
      <c r="Q110" s="117"/>
      <c r="R110" s="117">
        <f t="shared" si="34"/>
        <v>0</v>
      </c>
      <c r="S110" s="117">
        <f t="shared" si="34"/>
        <v>0</v>
      </c>
      <c r="T110" s="117">
        <f t="shared" si="34"/>
        <v>0</v>
      </c>
      <c r="U110" s="117">
        <f t="shared" si="34"/>
        <v>0</v>
      </c>
      <c r="V110" s="117">
        <f t="shared" si="34"/>
        <v>0</v>
      </c>
      <c r="W110" s="117"/>
    </row>
    <row r="111" spans="1:23" ht="12" customHeight="1" x14ac:dyDescent="0.25">
      <c r="A111" s="57"/>
      <c r="B111" s="200" t="s">
        <v>338</v>
      </c>
      <c r="C111" s="201">
        <v>0</v>
      </c>
      <c r="D111" s="202">
        <v>0</v>
      </c>
      <c r="E111" s="202">
        <f t="shared" si="26"/>
        <v>0</v>
      </c>
      <c r="F111" s="202">
        <v>0</v>
      </c>
      <c r="G111" s="202">
        <v>0</v>
      </c>
      <c r="H111" s="202">
        <f t="shared" si="24"/>
        <v>0</v>
      </c>
      <c r="I111" s="52">
        <f t="shared" si="32"/>
        <v>0</v>
      </c>
      <c r="J111" s="52">
        <f t="shared" si="33"/>
        <v>0</v>
      </c>
      <c r="K111" s="117"/>
      <c r="L111" s="117"/>
      <c r="M111" s="117"/>
      <c r="N111" s="117"/>
      <c r="O111" s="117"/>
      <c r="P111" s="117"/>
      <c r="Q111" s="117"/>
      <c r="R111" s="117">
        <f t="shared" si="34"/>
        <v>0</v>
      </c>
      <c r="S111" s="117">
        <f t="shared" si="34"/>
        <v>0</v>
      </c>
      <c r="T111" s="117">
        <f t="shared" si="34"/>
        <v>0</v>
      </c>
      <c r="U111" s="117">
        <f t="shared" si="34"/>
        <v>0</v>
      </c>
      <c r="V111" s="117">
        <f t="shared" si="34"/>
        <v>0</v>
      </c>
      <c r="W111" s="117"/>
    </row>
    <row r="112" spans="1:23" ht="12" customHeight="1" x14ac:dyDescent="0.25">
      <c r="A112" s="57"/>
      <c r="B112" s="200" t="s">
        <v>339</v>
      </c>
      <c r="C112" s="201">
        <v>0</v>
      </c>
      <c r="D112" s="202">
        <v>0</v>
      </c>
      <c r="E112" s="202">
        <f t="shared" si="26"/>
        <v>0</v>
      </c>
      <c r="F112" s="202">
        <v>0</v>
      </c>
      <c r="G112" s="202">
        <v>0</v>
      </c>
      <c r="H112" s="202">
        <f t="shared" si="24"/>
        <v>0</v>
      </c>
      <c r="I112" s="52">
        <f t="shared" si="32"/>
        <v>0</v>
      </c>
      <c r="J112" s="52">
        <f t="shared" si="33"/>
        <v>0</v>
      </c>
      <c r="K112" s="117"/>
      <c r="L112" s="117"/>
      <c r="M112" s="117"/>
      <c r="N112" s="117"/>
      <c r="O112" s="117"/>
      <c r="P112" s="117"/>
      <c r="Q112" s="117"/>
      <c r="R112" s="117">
        <f t="shared" si="34"/>
        <v>0</v>
      </c>
      <c r="S112" s="117">
        <f t="shared" si="34"/>
        <v>0</v>
      </c>
      <c r="T112" s="117">
        <f t="shared" si="34"/>
        <v>0</v>
      </c>
      <c r="U112" s="117">
        <f t="shared" si="34"/>
        <v>0</v>
      </c>
      <c r="V112" s="117">
        <f t="shared" si="34"/>
        <v>0</v>
      </c>
      <c r="W112" s="117"/>
    </row>
    <row r="113" spans="1:23" x14ac:dyDescent="0.25">
      <c r="A113" s="302" t="s">
        <v>340</v>
      </c>
      <c r="B113" s="303"/>
      <c r="C113" s="181">
        <f>SUM(C114:C122)</f>
        <v>0</v>
      </c>
      <c r="D113" s="181">
        <f>SUM(D114:D122)</f>
        <v>0</v>
      </c>
      <c r="E113" s="181">
        <f>SUM(E114:E122)</f>
        <v>0</v>
      </c>
      <c r="F113" s="181">
        <f>SUM(F114:F122)</f>
        <v>0</v>
      </c>
      <c r="G113" s="181">
        <f>SUM(G114:G122)</f>
        <v>0</v>
      </c>
      <c r="H113" s="183">
        <f>+E113-F113</f>
        <v>0</v>
      </c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</row>
    <row r="114" spans="1:23" ht="12" customHeight="1" x14ac:dyDescent="0.25">
      <c r="A114" s="57"/>
      <c r="B114" s="200" t="s">
        <v>341</v>
      </c>
      <c r="C114" s="201">
        <v>0</v>
      </c>
      <c r="D114" s="202">
        <v>0</v>
      </c>
      <c r="E114" s="202">
        <f t="shared" si="26"/>
        <v>0</v>
      </c>
      <c r="F114" s="202">
        <v>0</v>
      </c>
      <c r="G114" s="202">
        <v>0</v>
      </c>
      <c r="H114" s="202">
        <f t="shared" si="24"/>
        <v>0</v>
      </c>
      <c r="I114" s="52">
        <f>+ROUND(F114,0)</f>
        <v>0</v>
      </c>
      <c r="J114" s="52">
        <f>+ROUND(G114,0)</f>
        <v>0</v>
      </c>
      <c r="K114" s="117"/>
      <c r="L114" s="117"/>
      <c r="M114" s="117"/>
      <c r="N114" s="117"/>
      <c r="O114" s="117"/>
      <c r="P114" s="117"/>
      <c r="Q114" s="117"/>
      <c r="R114" s="117">
        <f t="shared" ref="R114:V122" si="35">ROUND(C114,0)</f>
        <v>0</v>
      </c>
      <c r="S114" s="117">
        <f t="shared" si="35"/>
        <v>0</v>
      </c>
      <c r="T114" s="117">
        <f t="shared" si="35"/>
        <v>0</v>
      </c>
      <c r="U114" s="117">
        <f t="shared" si="35"/>
        <v>0</v>
      </c>
      <c r="V114" s="117">
        <f t="shared" si="35"/>
        <v>0</v>
      </c>
      <c r="W114" s="117"/>
    </row>
    <row r="115" spans="1:23" ht="12" customHeight="1" x14ac:dyDescent="0.25">
      <c r="A115" s="57"/>
      <c r="B115" s="200" t="s">
        <v>342</v>
      </c>
      <c r="C115" s="201">
        <v>0</v>
      </c>
      <c r="D115" s="201">
        <v>0</v>
      </c>
      <c r="E115" s="202">
        <f t="shared" si="26"/>
        <v>0</v>
      </c>
      <c r="F115" s="201">
        <v>0</v>
      </c>
      <c r="G115" s="201">
        <v>0</v>
      </c>
      <c r="H115" s="202">
        <f t="shared" si="24"/>
        <v>0</v>
      </c>
      <c r="I115" s="117"/>
      <c r="J115" s="117"/>
      <c r="K115" s="117"/>
      <c r="L115" s="117"/>
      <c r="M115" s="117"/>
      <c r="N115" s="117"/>
      <c r="O115" s="117"/>
      <c r="P115" s="117"/>
      <c r="Q115" s="117"/>
      <c r="R115" s="117">
        <f t="shared" si="35"/>
        <v>0</v>
      </c>
      <c r="S115" s="117">
        <f t="shared" si="35"/>
        <v>0</v>
      </c>
      <c r="T115" s="117">
        <f t="shared" si="35"/>
        <v>0</v>
      </c>
      <c r="U115" s="117">
        <f t="shared" si="35"/>
        <v>0</v>
      </c>
      <c r="V115" s="117">
        <f t="shared" si="35"/>
        <v>0</v>
      </c>
      <c r="W115" s="117"/>
    </row>
    <row r="116" spans="1:23" ht="12" customHeight="1" x14ac:dyDescent="0.25">
      <c r="A116" s="57"/>
      <c r="B116" s="200" t="s">
        <v>343</v>
      </c>
      <c r="C116" s="201">
        <v>0</v>
      </c>
      <c r="D116" s="201">
        <v>0</v>
      </c>
      <c r="E116" s="202">
        <f t="shared" si="26"/>
        <v>0</v>
      </c>
      <c r="F116" s="201">
        <v>0</v>
      </c>
      <c r="G116" s="201">
        <v>0</v>
      </c>
      <c r="H116" s="202">
        <f t="shared" si="24"/>
        <v>0</v>
      </c>
      <c r="I116" s="117"/>
      <c r="J116" s="117"/>
      <c r="K116" s="117"/>
      <c r="L116" s="117"/>
      <c r="M116" s="117"/>
      <c r="N116" s="117"/>
      <c r="O116" s="117"/>
      <c r="P116" s="117"/>
      <c r="Q116" s="117"/>
      <c r="R116" s="117">
        <f t="shared" si="35"/>
        <v>0</v>
      </c>
      <c r="S116" s="117">
        <f t="shared" si="35"/>
        <v>0</v>
      </c>
      <c r="T116" s="117">
        <f t="shared" si="35"/>
        <v>0</v>
      </c>
      <c r="U116" s="117">
        <f t="shared" si="35"/>
        <v>0</v>
      </c>
      <c r="V116" s="117">
        <f t="shared" si="35"/>
        <v>0</v>
      </c>
      <c r="W116" s="117"/>
    </row>
    <row r="117" spans="1:23" ht="12" customHeight="1" x14ac:dyDescent="0.25">
      <c r="A117" s="57"/>
      <c r="B117" s="200" t="s">
        <v>344</v>
      </c>
      <c r="C117" s="201">
        <v>0</v>
      </c>
      <c r="D117" s="201">
        <v>0</v>
      </c>
      <c r="E117" s="202">
        <f t="shared" si="26"/>
        <v>0</v>
      </c>
      <c r="F117" s="201">
        <v>0</v>
      </c>
      <c r="G117" s="201">
        <v>0</v>
      </c>
      <c r="H117" s="202">
        <f t="shared" si="24"/>
        <v>0</v>
      </c>
      <c r="I117" s="117"/>
      <c r="J117" s="117"/>
      <c r="K117" s="117"/>
      <c r="L117" s="117"/>
      <c r="M117" s="117"/>
      <c r="N117" s="117"/>
      <c r="O117" s="117"/>
      <c r="P117" s="117"/>
      <c r="Q117" s="117"/>
      <c r="R117" s="117">
        <f t="shared" si="35"/>
        <v>0</v>
      </c>
      <c r="S117" s="117">
        <f t="shared" si="35"/>
        <v>0</v>
      </c>
      <c r="T117" s="117">
        <f t="shared" si="35"/>
        <v>0</v>
      </c>
      <c r="U117" s="117">
        <f t="shared" si="35"/>
        <v>0</v>
      </c>
      <c r="V117" s="117">
        <f t="shared" si="35"/>
        <v>0</v>
      </c>
      <c r="W117" s="117"/>
    </row>
    <row r="118" spans="1:23" ht="12" customHeight="1" x14ac:dyDescent="0.25">
      <c r="A118" s="57"/>
      <c r="B118" s="200" t="s">
        <v>345</v>
      </c>
      <c r="C118" s="201">
        <v>0</v>
      </c>
      <c r="D118" s="201">
        <v>0</v>
      </c>
      <c r="E118" s="202">
        <f t="shared" si="26"/>
        <v>0</v>
      </c>
      <c r="F118" s="201">
        <v>0</v>
      </c>
      <c r="G118" s="201">
        <v>0</v>
      </c>
      <c r="H118" s="202">
        <f t="shared" si="24"/>
        <v>0</v>
      </c>
      <c r="I118" s="117"/>
      <c r="J118" s="117"/>
      <c r="K118" s="117"/>
      <c r="L118" s="117"/>
      <c r="M118" s="117"/>
      <c r="N118" s="117"/>
      <c r="O118" s="117"/>
      <c r="P118" s="117"/>
      <c r="Q118" s="117"/>
      <c r="R118" s="117">
        <f t="shared" si="35"/>
        <v>0</v>
      </c>
      <c r="S118" s="117">
        <f t="shared" si="35"/>
        <v>0</v>
      </c>
      <c r="T118" s="117">
        <f t="shared" si="35"/>
        <v>0</v>
      </c>
      <c r="U118" s="117">
        <f t="shared" si="35"/>
        <v>0</v>
      </c>
      <c r="V118" s="117">
        <f t="shared" si="35"/>
        <v>0</v>
      </c>
      <c r="W118" s="117"/>
    </row>
    <row r="119" spans="1:23" ht="12" customHeight="1" x14ac:dyDescent="0.25">
      <c r="A119" s="57"/>
      <c r="B119" s="200" t="s">
        <v>346</v>
      </c>
      <c r="C119" s="201">
        <v>0</v>
      </c>
      <c r="D119" s="201">
        <v>0</v>
      </c>
      <c r="E119" s="202">
        <f t="shared" si="26"/>
        <v>0</v>
      </c>
      <c r="F119" s="201">
        <v>0</v>
      </c>
      <c r="G119" s="201">
        <v>0</v>
      </c>
      <c r="H119" s="202">
        <f t="shared" si="24"/>
        <v>0</v>
      </c>
      <c r="I119" s="117"/>
      <c r="J119" s="117"/>
      <c r="K119" s="117"/>
      <c r="L119" s="117"/>
      <c r="M119" s="117"/>
      <c r="N119" s="117"/>
      <c r="O119" s="117"/>
      <c r="P119" s="117"/>
      <c r="Q119" s="117"/>
      <c r="R119" s="117">
        <f t="shared" si="35"/>
        <v>0</v>
      </c>
      <c r="S119" s="117">
        <f t="shared" si="35"/>
        <v>0</v>
      </c>
      <c r="T119" s="117">
        <f t="shared" si="35"/>
        <v>0</v>
      </c>
      <c r="U119" s="117">
        <f t="shared" si="35"/>
        <v>0</v>
      </c>
      <c r="V119" s="117">
        <f t="shared" si="35"/>
        <v>0</v>
      </c>
      <c r="W119" s="117"/>
    </row>
    <row r="120" spans="1:23" ht="12" customHeight="1" x14ac:dyDescent="0.25">
      <c r="A120" s="57"/>
      <c r="B120" s="200" t="s">
        <v>347</v>
      </c>
      <c r="C120" s="201">
        <v>0</v>
      </c>
      <c r="D120" s="201">
        <v>0</v>
      </c>
      <c r="E120" s="202">
        <f t="shared" si="26"/>
        <v>0</v>
      </c>
      <c r="F120" s="201">
        <v>0</v>
      </c>
      <c r="G120" s="201">
        <v>0</v>
      </c>
      <c r="H120" s="202">
        <f t="shared" si="24"/>
        <v>0</v>
      </c>
      <c r="I120" s="117"/>
      <c r="J120" s="117"/>
      <c r="K120" s="117"/>
      <c r="L120" s="117"/>
      <c r="M120" s="117"/>
      <c r="N120" s="117"/>
      <c r="O120" s="117"/>
      <c r="P120" s="117"/>
      <c r="Q120" s="117"/>
      <c r="R120" s="117">
        <f t="shared" si="35"/>
        <v>0</v>
      </c>
      <c r="S120" s="117">
        <f t="shared" si="35"/>
        <v>0</v>
      </c>
      <c r="T120" s="117">
        <f t="shared" si="35"/>
        <v>0</v>
      </c>
      <c r="U120" s="117">
        <f t="shared" si="35"/>
        <v>0</v>
      </c>
      <c r="V120" s="117">
        <f t="shared" si="35"/>
        <v>0</v>
      </c>
      <c r="W120" s="117"/>
    </row>
    <row r="121" spans="1:23" ht="12" customHeight="1" x14ac:dyDescent="0.25">
      <c r="A121" s="57"/>
      <c r="B121" s="200" t="s">
        <v>348</v>
      </c>
      <c r="C121" s="201">
        <v>0</v>
      </c>
      <c r="D121" s="201">
        <v>0</v>
      </c>
      <c r="E121" s="202">
        <f t="shared" si="26"/>
        <v>0</v>
      </c>
      <c r="F121" s="201">
        <v>0</v>
      </c>
      <c r="G121" s="201">
        <v>0</v>
      </c>
      <c r="H121" s="202">
        <f t="shared" si="24"/>
        <v>0</v>
      </c>
      <c r="I121" s="117"/>
      <c r="J121" s="117"/>
      <c r="K121" s="117"/>
      <c r="L121" s="117"/>
      <c r="M121" s="117"/>
      <c r="N121" s="117"/>
      <c r="O121" s="117"/>
      <c r="P121" s="117"/>
      <c r="Q121" s="117"/>
      <c r="R121" s="117">
        <f t="shared" si="35"/>
        <v>0</v>
      </c>
      <c r="S121" s="117">
        <f t="shared" si="35"/>
        <v>0</v>
      </c>
      <c r="T121" s="117">
        <f t="shared" si="35"/>
        <v>0</v>
      </c>
      <c r="U121" s="117">
        <f t="shared" si="35"/>
        <v>0</v>
      </c>
      <c r="V121" s="117">
        <f t="shared" si="35"/>
        <v>0</v>
      </c>
      <c r="W121" s="117"/>
    </row>
    <row r="122" spans="1:23" ht="12" customHeight="1" x14ac:dyDescent="0.25">
      <c r="A122" s="57"/>
      <c r="B122" s="200" t="s">
        <v>349</v>
      </c>
      <c r="C122" s="201">
        <v>0</v>
      </c>
      <c r="D122" s="201">
        <v>0</v>
      </c>
      <c r="E122" s="202">
        <f t="shared" si="26"/>
        <v>0</v>
      </c>
      <c r="F122" s="201">
        <v>0</v>
      </c>
      <c r="G122" s="201">
        <v>0</v>
      </c>
      <c r="H122" s="202">
        <f t="shared" si="24"/>
        <v>0</v>
      </c>
      <c r="I122" s="117"/>
      <c r="J122" s="117"/>
      <c r="K122" s="117"/>
      <c r="L122" s="117"/>
      <c r="M122" s="117"/>
      <c r="N122" s="117"/>
      <c r="O122" s="117"/>
      <c r="P122" s="117"/>
      <c r="Q122" s="117"/>
      <c r="R122" s="117">
        <f t="shared" si="35"/>
        <v>0</v>
      </c>
      <c r="S122" s="117">
        <f t="shared" si="35"/>
        <v>0</v>
      </c>
      <c r="T122" s="117">
        <f t="shared" si="35"/>
        <v>0</v>
      </c>
      <c r="U122" s="117">
        <f t="shared" si="35"/>
        <v>0</v>
      </c>
      <c r="V122" s="117">
        <f t="shared" si="35"/>
        <v>0</v>
      </c>
      <c r="W122" s="117"/>
    </row>
    <row r="123" spans="1:23" x14ac:dyDescent="0.25">
      <c r="A123" s="302" t="s">
        <v>350</v>
      </c>
      <c r="B123" s="303"/>
      <c r="C123" s="181">
        <v>0</v>
      </c>
      <c r="D123" s="181">
        <v>0</v>
      </c>
      <c r="E123" s="181">
        <v>0</v>
      </c>
      <c r="F123" s="181">
        <v>0</v>
      </c>
      <c r="G123" s="181">
        <v>0</v>
      </c>
      <c r="H123" s="183">
        <f t="shared" si="24"/>
        <v>0</v>
      </c>
      <c r="I123" s="117"/>
      <c r="J123" s="117"/>
      <c r="K123" s="117"/>
      <c r="L123" s="117"/>
      <c r="M123" s="117"/>
      <c r="N123" s="117"/>
      <c r="O123" s="117"/>
      <c r="P123" s="117"/>
      <c r="Q123" s="117"/>
      <c r="R123" s="117"/>
      <c r="S123" s="117"/>
      <c r="T123" s="117"/>
      <c r="U123" s="117"/>
      <c r="V123" s="117"/>
      <c r="W123" s="117"/>
    </row>
    <row r="124" spans="1:23" ht="12" customHeight="1" x14ac:dyDescent="0.25">
      <c r="A124" s="57"/>
      <c r="B124" s="200" t="s">
        <v>351</v>
      </c>
      <c r="C124" s="201">
        <v>0</v>
      </c>
      <c r="D124" s="201">
        <v>0</v>
      </c>
      <c r="E124" s="202">
        <f t="shared" ref="E124:E132" si="36">C124+D124</f>
        <v>0</v>
      </c>
      <c r="F124" s="201">
        <v>0</v>
      </c>
      <c r="G124" s="201">
        <v>0</v>
      </c>
      <c r="H124" s="202">
        <f t="shared" si="24"/>
        <v>0</v>
      </c>
      <c r="I124" s="117"/>
      <c r="J124" s="117"/>
      <c r="K124" s="117"/>
      <c r="L124" s="117"/>
      <c r="M124" s="117"/>
      <c r="N124" s="117"/>
      <c r="O124" s="117"/>
      <c r="P124" s="117"/>
      <c r="Q124" s="117"/>
      <c r="R124" s="117">
        <f t="shared" ref="R124:V132" si="37">ROUND(C124,0)</f>
        <v>0</v>
      </c>
      <c r="S124" s="117">
        <f t="shared" si="37"/>
        <v>0</v>
      </c>
      <c r="T124" s="117">
        <f t="shared" si="37"/>
        <v>0</v>
      </c>
      <c r="U124" s="117">
        <f t="shared" si="37"/>
        <v>0</v>
      </c>
      <c r="V124" s="117">
        <f t="shared" si="37"/>
        <v>0</v>
      </c>
      <c r="W124" s="117"/>
    </row>
    <row r="125" spans="1:23" ht="12" customHeight="1" x14ac:dyDescent="0.25">
      <c r="A125" s="57"/>
      <c r="B125" s="200" t="s">
        <v>352</v>
      </c>
      <c r="C125" s="201">
        <v>0</v>
      </c>
      <c r="D125" s="201">
        <v>0</v>
      </c>
      <c r="E125" s="202">
        <f t="shared" si="36"/>
        <v>0</v>
      </c>
      <c r="F125" s="201">
        <v>0</v>
      </c>
      <c r="G125" s="201">
        <v>0</v>
      </c>
      <c r="H125" s="202">
        <f t="shared" si="24"/>
        <v>0</v>
      </c>
      <c r="I125" s="117"/>
      <c r="J125" s="117"/>
      <c r="K125" s="117"/>
      <c r="L125" s="117"/>
      <c r="M125" s="117"/>
      <c r="N125" s="117"/>
      <c r="O125" s="117"/>
      <c r="P125" s="117"/>
      <c r="Q125" s="117"/>
      <c r="R125" s="117">
        <f t="shared" si="37"/>
        <v>0</v>
      </c>
      <c r="S125" s="117">
        <f t="shared" si="37"/>
        <v>0</v>
      </c>
      <c r="T125" s="117">
        <f t="shared" si="37"/>
        <v>0</v>
      </c>
      <c r="U125" s="117">
        <f t="shared" si="37"/>
        <v>0</v>
      </c>
      <c r="V125" s="117">
        <f t="shared" si="37"/>
        <v>0</v>
      </c>
      <c r="W125" s="117"/>
    </row>
    <row r="126" spans="1:23" ht="12" customHeight="1" x14ac:dyDescent="0.25">
      <c r="A126" s="57"/>
      <c r="B126" s="200" t="s">
        <v>353</v>
      </c>
      <c r="C126" s="201">
        <v>0</v>
      </c>
      <c r="D126" s="201">
        <v>0</v>
      </c>
      <c r="E126" s="202">
        <f t="shared" si="36"/>
        <v>0</v>
      </c>
      <c r="F126" s="201">
        <v>0</v>
      </c>
      <c r="G126" s="201">
        <v>0</v>
      </c>
      <c r="H126" s="202">
        <f t="shared" si="24"/>
        <v>0</v>
      </c>
      <c r="I126" s="117"/>
      <c r="J126" s="117"/>
      <c r="K126" s="117"/>
      <c r="L126" s="117"/>
      <c r="M126" s="117"/>
      <c r="N126" s="117"/>
      <c r="O126" s="117"/>
      <c r="P126" s="117"/>
      <c r="Q126" s="117"/>
      <c r="R126" s="117">
        <f t="shared" si="37"/>
        <v>0</v>
      </c>
      <c r="S126" s="117">
        <f t="shared" si="37"/>
        <v>0</v>
      </c>
      <c r="T126" s="117">
        <f t="shared" si="37"/>
        <v>0</v>
      </c>
      <c r="U126" s="117">
        <f t="shared" si="37"/>
        <v>0</v>
      </c>
      <c r="V126" s="117">
        <f t="shared" si="37"/>
        <v>0</v>
      </c>
      <c r="W126" s="117"/>
    </row>
    <row r="127" spans="1:23" ht="12" customHeight="1" x14ac:dyDescent="0.25">
      <c r="A127" s="57"/>
      <c r="B127" s="200" t="s">
        <v>354</v>
      </c>
      <c r="C127" s="201">
        <v>0</v>
      </c>
      <c r="D127" s="201">
        <v>0</v>
      </c>
      <c r="E127" s="202">
        <f t="shared" si="36"/>
        <v>0</v>
      </c>
      <c r="F127" s="201">
        <v>0</v>
      </c>
      <c r="G127" s="201">
        <v>0</v>
      </c>
      <c r="H127" s="202">
        <f t="shared" si="24"/>
        <v>0</v>
      </c>
      <c r="I127" s="117"/>
      <c r="J127" s="117"/>
      <c r="K127" s="117"/>
      <c r="L127" s="117"/>
      <c r="M127" s="117"/>
      <c r="N127" s="117"/>
      <c r="O127" s="117"/>
      <c r="P127" s="117"/>
      <c r="Q127" s="117"/>
      <c r="R127" s="117">
        <f t="shared" si="37"/>
        <v>0</v>
      </c>
      <c r="S127" s="117">
        <f t="shared" si="37"/>
        <v>0</v>
      </c>
      <c r="T127" s="117">
        <f t="shared" si="37"/>
        <v>0</v>
      </c>
      <c r="U127" s="117">
        <f t="shared" si="37"/>
        <v>0</v>
      </c>
      <c r="V127" s="117">
        <f t="shared" si="37"/>
        <v>0</v>
      </c>
      <c r="W127" s="117"/>
    </row>
    <row r="128" spans="1:23" ht="12" customHeight="1" x14ac:dyDescent="0.25">
      <c r="A128" s="57"/>
      <c r="B128" s="200" t="s">
        <v>355</v>
      </c>
      <c r="C128" s="201">
        <v>0</v>
      </c>
      <c r="D128" s="201">
        <v>0</v>
      </c>
      <c r="E128" s="202">
        <f t="shared" si="36"/>
        <v>0</v>
      </c>
      <c r="F128" s="201">
        <v>0</v>
      </c>
      <c r="G128" s="201">
        <v>0</v>
      </c>
      <c r="H128" s="202">
        <f t="shared" si="24"/>
        <v>0</v>
      </c>
      <c r="I128" s="117"/>
      <c r="J128" s="117"/>
      <c r="K128" s="117"/>
      <c r="L128" s="117"/>
      <c r="M128" s="117"/>
      <c r="N128" s="117"/>
      <c r="O128" s="117"/>
      <c r="P128" s="117"/>
      <c r="Q128" s="117"/>
      <c r="R128" s="117">
        <f t="shared" si="37"/>
        <v>0</v>
      </c>
      <c r="S128" s="117">
        <f t="shared" si="37"/>
        <v>0</v>
      </c>
      <c r="T128" s="117">
        <f t="shared" si="37"/>
        <v>0</v>
      </c>
      <c r="U128" s="117">
        <f t="shared" si="37"/>
        <v>0</v>
      </c>
      <c r="V128" s="117">
        <f t="shared" si="37"/>
        <v>0</v>
      </c>
      <c r="W128" s="117"/>
    </row>
    <row r="129" spans="1:23" ht="12" customHeight="1" x14ac:dyDescent="0.25">
      <c r="A129" s="57"/>
      <c r="B129" s="200" t="s">
        <v>356</v>
      </c>
      <c r="C129" s="201">
        <v>0</v>
      </c>
      <c r="D129" s="201">
        <v>0</v>
      </c>
      <c r="E129" s="202">
        <f t="shared" si="36"/>
        <v>0</v>
      </c>
      <c r="F129" s="201">
        <v>0</v>
      </c>
      <c r="G129" s="201">
        <v>0</v>
      </c>
      <c r="H129" s="202">
        <f t="shared" si="24"/>
        <v>0</v>
      </c>
      <c r="I129" s="117"/>
      <c r="J129" s="117"/>
      <c r="K129" s="117"/>
      <c r="L129" s="117"/>
      <c r="M129" s="117"/>
      <c r="N129" s="117"/>
      <c r="O129" s="117"/>
      <c r="P129" s="117"/>
      <c r="Q129" s="117"/>
      <c r="R129" s="117">
        <f t="shared" si="37"/>
        <v>0</v>
      </c>
      <c r="S129" s="117">
        <f t="shared" si="37"/>
        <v>0</v>
      </c>
      <c r="T129" s="117">
        <f t="shared" si="37"/>
        <v>0</v>
      </c>
      <c r="U129" s="117">
        <f t="shared" si="37"/>
        <v>0</v>
      </c>
      <c r="V129" s="117">
        <f t="shared" si="37"/>
        <v>0</v>
      </c>
      <c r="W129" s="117"/>
    </row>
    <row r="130" spans="1:23" ht="12" customHeight="1" x14ac:dyDescent="0.25">
      <c r="A130" s="57"/>
      <c r="B130" s="200" t="s">
        <v>357</v>
      </c>
      <c r="C130" s="201">
        <v>0</v>
      </c>
      <c r="D130" s="201">
        <v>0</v>
      </c>
      <c r="E130" s="202">
        <f t="shared" si="36"/>
        <v>0</v>
      </c>
      <c r="F130" s="201">
        <v>0</v>
      </c>
      <c r="G130" s="201">
        <v>0</v>
      </c>
      <c r="H130" s="202">
        <f t="shared" si="24"/>
        <v>0</v>
      </c>
      <c r="I130" s="117"/>
      <c r="J130" s="117"/>
      <c r="K130" s="117"/>
      <c r="L130" s="117"/>
      <c r="M130" s="117"/>
      <c r="N130" s="117"/>
      <c r="O130" s="117"/>
      <c r="P130" s="117"/>
      <c r="Q130" s="117"/>
      <c r="R130" s="117">
        <f t="shared" si="37"/>
        <v>0</v>
      </c>
      <c r="S130" s="117">
        <f t="shared" si="37"/>
        <v>0</v>
      </c>
      <c r="T130" s="117">
        <f t="shared" si="37"/>
        <v>0</v>
      </c>
      <c r="U130" s="117">
        <f t="shared" si="37"/>
        <v>0</v>
      </c>
      <c r="V130" s="117">
        <f t="shared" si="37"/>
        <v>0</v>
      </c>
      <c r="W130" s="117"/>
    </row>
    <row r="131" spans="1:23" ht="12" customHeight="1" x14ac:dyDescent="0.25">
      <c r="A131" s="57"/>
      <c r="B131" s="200" t="s">
        <v>358</v>
      </c>
      <c r="C131" s="201">
        <v>0</v>
      </c>
      <c r="D131" s="201">
        <v>0</v>
      </c>
      <c r="E131" s="202">
        <f t="shared" si="36"/>
        <v>0</v>
      </c>
      <c r="F131" s="201">
        <v>0</v>
      </c>
      <c r="G131" s="201">
        <v>0</v>
      </c>
      <c r="H131" s="202">
        <f t="shared" si="24"/>
        <v>0</v>
      </c>
      <c r="I131" s="117"/>
      <c r="J131" s="117"/>
      <c r="K131" s="117"/>
      <c r="L131" s="117"/>
      <c r="M131" s="117"/>
      <c r="N131" s="117"/>
      <c r="O131" s="117"/>
      <c r="P131" s="117"/>
      <c r="Q131" s="117"/>
      <c r="R131" s="117">
        <f t="shared" si="37"/>
        <v>0</v>
      </c>
      <c r="S131" s="117">
        <f t="shared" si="37"/>
        <v>0</v>
      </c>
      <c r="T131" s="117">
        <f t="shared" si="37"/>
        <v>0</v>
      </c>
      <c r="U131" s="117">
        <f t="shared" si="37"/>
        <v>0</v>
      </c>
      <c r="V131" s="117">
        <f t="shared" si="37"/>
        <v>0</v>
      </c>
      <c r="W131" s="117"/>
    </row>
    <row r="132" spans="1:23" ht="12" customHeight="1" x14ac:dyDescent="0.25">
      <c r="A132" s="57"/>
      <c r="B132" s="200" t="s">
        <v>359</v>
      </c>
      <c r="C132" s="201">
        <v>0</v>
      </c>
      <c r="D132" s="201">
        <v>0</v>
      </c>
      <c r="E132" s="202">
        <f t="shared" si="36"/>
        <v>0</v>
      </c>
      <c r="F132" s="201">
        <v>0</v>
      </c>
      <c r="G132" s="201">
        <v>0</v>
      </c>
      <c r="H132" s="202">
        <f t="shared" si="24"/>
        <v>0</v>
      </c>
      <c r="I132" s="117"/>
      <c r="J132" s="117"/>
      <c r="K132" s="117"/>
      <c r="L132" s="117"/>
      <c r="M132" s="117"/>
      <c r="N132" s="117"/>
      <c r="O132" s="117"/>
      <c r="P132" s="117"/>
      <c r="Q132" s="117"/>
      <c r="R132" s="117">
        <f t="shared" si="37"/>
        <v>0</v>
      </c>
      <c r="S132" s="117">
        <f t="shared" si="37"/>
        <v>0</v>
      </c>
      <c r="T132" s="117">
        <f t="shared" si="37"/>
        <v>0</v>
      </c>
      <c r="U132" s="117">
        <f t="shared" si="37"/>
        <v>0</v>
      </c>
      <c r="V132" s="117">
        <f t="shared" si="37"/>
        <v>0</v>
      </c>
      <c r="W132" s="117"/>
    </row>
    <row r="133" spans="1:23" x14ac:dyDescent="0.25">
      <c r="A133" s="302" t="s">
        <v>360</v>
      </c>
      <c r="B133" s="303"/>
      <c r="C133" s="181">
        <v>0</v>
      </c>
      <c r="D133" s="181">
        <v>0</v>
      </c>
      <c r="E133" s="181">
        <v>0</v>
      </c>
      <c r="F133" s="181">
        <v>0</v>
      </c>
      <c r="G133" s="181">
        <v>0</v>
      </c>
      <c r="H133" s="183">
        <f t="shared" si="24"/>
        <v>0</v>
      </c>
      <c r="I133" s="117"/>
      <c r="J133" s="117"/>
      <c r="K133" s="117"/>
      <c r="L133" s="117"/>
      <c r="M133" s="117"/>
      <c r="N133" s="117"/>
      <c r="O133" s="117"/>
      <c r="P133" s="117"/>
      <c r="Q133" s="117"/>
      <c r="R133" s="117"/>
      <c r="S133" s="117"/>
      <c r="T133" s="117"/>
      <c r="U133" s="117"/>
      <c r="V133" s="117"/>
      <c r="W133" s="117"/>
    </row>
    <row r="134" spans="1:23" ht="12" customHeight="1" x14ac:dyDescent="0.25">
      <c r="A134" s="57"/>
      <c r="B134" s="200" t="s">
        <v>361</v>
      </c>
      <c r="C134" s="201">
        <v>0</v>
      </c>
      <c r="D134" s="201">
        <v>0</v>
      </c>
      <c r="E134" s="202">
        <f>C134+D134</f>
        <v>0</v>
      </c>
      <c r="F134" s="201">
        <v>0</v>
      </c>
      <c r="G134" s="201">
        <v>0</v>
      </c>
      <c r="H134" s="202">
        <f t="shared" si="24"/>
        <v>0</v>
      </c>
      <c r="I134" s="117"/>
      <c r="J134" s="117"/>
      <c r="K134" s="117"/>
      <c r="L134" s="117"/>
      <c r="M134" s="117"/>
      <c r="N134" s="117"/>
      <c r="O134" s="117"/>
      <c r="P134" s="117"/>
      <c r="Q134" s="117"/>
      <c r="R134" s="117">
        <f t="shared" ref="R134:V136" si="38">ROUND(C134,0)</f>
        <v>0</v>
      </c>
      <c r="S134" s="117">
        <f t="shared" si="38"/>
        <v>0</v>
      </c>
      <c r="T134" s="117">
        <f t="shared" si="38"/>
        <v>0</v>
      </c>
      <c r="U134" s="117">
        <f t="shared" si="38"/>
        <v>0</v>
      </c>
      <c r="V134" s="117">
        <f t="shared" si="38"/>
        <v>0</v>
      </c>
      <c r="W134" s="117"/>
    </row>
    <row r="135" spans="1:23" ht="12" customHeight="1" x14ac:dyDescent="0.25">
      <c r="A135" s="57"/>
      <c r="B135" s="200" t="s">
        <v>362</v>
      </c>
      <c r="C135" s="201">
        <v>0</v>
      </c>
      <c r="D135" s="201">
        <v>0</v>
      </c>
      <c r="E135" s="202">
        <f>C135+D135</f>
        <v>0</v>
      </c>
      <c r="F135" s="201">
        <v>0</v>
      </c>
      <c r="G135" s="201">
        <v>0</v>
      </c>
      <c r="H135" s="202">
        <f t="shared" si="24"/>
        <v>0</v>
      </c>
      <c r="I135" s="117"/>
      <c r="J135" s="117"/>
      <c r="K135" s="117"/>
      <c r="L135" s="117"/>
      <c r="M135" s="117"/>
      <c r="N135" s="117"/>
      <c r="O135" s="117"/>
      <c r="P135" s="117"/>
      <c r="Q135" s="117"/>
      <c r="R135" s="117">
        <f t="shared" si="38"/>
        <v>0</v>
      </c>
      <c r="S135" s="117">
        <f t="shared" si="38"/>
        <v>0</v>
      </c>
      <c r="T135" s="117">
        <f t="shared" si="38"/>
        <v>0</v>
      </c>
      <c r="U135" s="117">
        <f t="shared" si="38"/>
        <v>0</v>
      </c>
      <c r="V135" s="117">
        <f t="shared" si="38"/>
        <v>0</v>
      </c>
      <c r="W135" s="117"/>
    </row>
    <row r="136" spans="1:23" ht="12" customHeight="1" x14ac:dyDescent="0.25">
      <c r="A136" s="57"/>
      <c r="B136" s="200" t="s">
        <v>363</v>
      </c>
      <c r="C136" s="201">
        <v>0</v>
      </c>
      <c r="D136" s="201">
        <v>0</v>
      </c>
      <c r="E136" s="202">
        <f>C136+D136</f>
        <v>0</v>
      </c>
      <c r="F136" s="201">
        <v>0</v>
      </c>
      <c r="G136" s="201">
        <v>0</v>
      </c>
      <c r="H136" s="202">
        <f t="shared" si="24"/>
        <v>0</v>
      </c>
      <c r="I136" s="117"/>
      <c r="J136" s="117"/>
      <c r="K136" s="117"/>
      <c r="L136" s="117"/>
      <c r="M136" s="117"/>
      <c r="N136" s="117"/>
      <c r="O136" s="117"/>
      <c r="P136" s="117"/>
      <c r="Q136" s="117"/>
      <c r="R136" s="117">
        <f t="shared" si="38"/>
        <v>0</v>
      </c>
      <c r="S136" s="117">
        <f t="shared" si="38"/>
        <v>0</v>
      </c>
      <c r="T136" s="117">
        <f t="shared" si="38"/>
        <v>0</v>
      </c>
      <c r="U136" s="117">
        <f t="shared" si="38"/>
        <v>0</v>
      </c>
      <c r="V136" s="117">
        <f t="shared" si="38"/>
        <v>0</v>
      </c>
      <c r="W136" s="117"/>
    </row>
    <row r="137" spans="1:23" x14ac:dyDescent="0.25">
      <c r="A137" s="302" t="s">
        <v>364</v>
      </c>
      <c r="B137" s="303"/>
      <c r="C137" s="181">
        <v>0</v>
      </c>
      <c r="D137" s="181">
        <v>0</v>
      </c>
      <c r="E137" s="181">
        <v>0</v>
      </c>
      <c r="F137" s="181">
        <v>0</v>
      </c>
      <c r="G137" s="181">
        <v>0</v>
      </c>
      <c r="H137" s="183">
        <f t="shared" si="24"/>
        <v>0</v>
      </c>
      <c r="I137" s="117"/>
      <c r="J137" s="117"/>
      <c r="K137" s="117"/>
      <c r="L137" s="117"/>
      <c r="M137" s="117"/>
      <c r="N137" s="117"/>
      <c r="O137" s="117"/>
      <c r="P137" s="117"/>
      <c r="Q137" s="117"/>
      <c r="R137" s="117"/>
      <c r="S137" s="117"/>
      <c r="T137" s="117"/>
      <c r="U137" s="117"/>
      <c r="V137" s="117"/>
      <c r="W137" s="117"/>
    </row>
    <row r="138" spans="1:23" ht="12" customHeight="1" x14ac:dyDescent="0.25">
      <c r="A138" s="57"/>
      <c r="B138" s="200" t="s">
        <v>365</v>
      </c>
      <c r="C138" s="201">
        <v>0</v>
      </c>
      <c r="D138" s="201">
        <v>0</v>
      </c>
      <c r="E138" s="202">
        <f t="shared" ref="E138:E145" si="39">C138+D138</f>
        <v>0</v>
      </c>
      <c r="F138" s="201">
        <v>0</v>
      </c>
      <c r="G138" s="201">
        <v>0</v>
      </c>
      <c r="H138" s="202">
        <f t="shared" si="24"/>
        <v>0</v>
      </c>
      <c r="I138" s="117"/>
      <c r="J138" s="117"/>
      <c r="K138" s="117"/>
      <c r="L138" s="117"/>
      <c r="M138" s="117"/>
      <c r="N138" s="117"/>
      <c r="O138" s="117"/>
      <c r="P138" s="117"/>
      <c r="Q138" s="117"/>
      <c r="R138" s="117">
        <f t="shared" ref="R138:V145" si="40">ROUND(C138,0)</f>
        <v>0</v>
      </c>
      <c r="S138" s="117">
        <f t="shared" si="40"/>
        <v>0</v>
      </c>
      <c r="T138" s="117">
        <f t="shared" si="40"/>
        <v>0</v>
      </c>
      <c r="U138" s="117">
        <f t="shared" si="40"/>
        <v>0</v>
      </c>
      <c r="V138" s="117">
        <f t="shared" si="40"/>
        <v>0</v>
      </c>
      <c r="W138" s="117"/>
    </row>
    <row r="139" spans="1:23" ht="12" customHeight="1" x14ac:dyDescent="0.25">
      <c r="A139" s="57"/>
      <c r="B139" s="200" t="s">
        <v>366</v>
      </c>
      <c r="C139" s="201">
        <v>0</v>
      </c>
      <c r="D139" s="201">
        <v>0</v>
      </c>
      <c r="E139" s="202">
        <f t="shared" si="39"/>
        <v>0</v>
      </c>
      <c r="F139" s="201">
        <v>0</v>
      </c>
      <c r="G139" s="201">
        <v>0</v>
      </c>
      <c r="H139" s="202">
        <f t="shared" si="24"/>
        <v>0</v>
      </c>
      <c r="I139" s="117"/>
      <c r="J139" s="117"/>
      <c r="K139" s="117"/>
      <c r="L139" s="117"/>
      <c r="M139" s="117"/>
      <c r="N139" s="117"/>
      <c r="O139" s="117"/>
      <c r="P139" s="117"/>
      <c r="Q139" s="117"/>
      <c r="R139" s="117">
        <f t="shared" si="40"/>
        <v>0</v>
      </c>
      <c r="S139" s="117">
        <f t="shared" si="40"/>
        <v>0</v>
      </c>
      <c r="T139" s="117">
        <f t="shared" si="40"/>
        <v>0</v>
      </c>
      <c r="U139" s="117">
        <f t="shared" si="40"/>
        <v>0</v>
      </c>
      <c r="V139" s="117">
        <f t="shared" si="40"/>
        <v>0</v>
      </c>
      <c r="W139" s="117"/>
    </row>
    <row r="140" spans="1:23" ht="12" customHeight="1" x14ac:dyDescent="0.25">
      <c r="A140" s="57"/>
      <c r="B140" s="200" t="s">
        <v>367</v>
      </c>
      <c r="C140" s="201">
        <v>0</v>
      </c>
      <c r="D140" s="201">
        <v>0</v>
      </c>
      <c r="E140" s="202">
        <f t="shared" si="39"/>
        <v>0</v>
      </c>
      <c r="F140" s="201">
        <v>0</v>
      </c>
      <c r="G140" s="201">
        <v>0</v>
      </c>
      <c r="H140" s="202">
        <f t="shared" si="24"/>
        <v>0</v>
      </c>
      <c r="I140" s="117"/>
      <c r="J140" s="117"/>
      <c r="K140" s="117"/>
      <c r="L140" s="117"/>
      <c r="M140" s="117"/>
      <c r="N140" s="117"/>
      <c r="O140" s="117"/>
      <c r="P140" s="117"/>
      <c r="Q140" s="117"/>
      <c r="R140" s="117">
        <f t="shared" si="40"/>
        <v>0</v>
      </c>
      <c r="S140" s="117">
        <f t="shared" si="40"/>
        <v>0</v>
      </c>
      <c r="T140" s="117">
        <f t="shared" si="40"/>
        <v>0</v>
      </c>
      <c r="U140" s="117">
        <f t="shared" si="40"/>
        <v>0</v>
      </c>
      <c r="V140" s="117">
        <f t="shared" si="40"/>
        <v>0</v>
      </c>
      <c r="W140" s="117"/>
    </row>
    <row r="141" spans="1:23" ht="12" customHeight="1" x14ac:dyDescent="0.25">
      <c r="A141" s="57"/>
      <c r="B141" s="200" t="s">
        <v>368</v>
      </c>
      <c r="C141" s="201">
        <v>0</v>
      </c>
      <c r="D141" s="201">
        <v>0</v>
      </c>
      <c r="E141" s="202">
        <f t="shared" si="39"/>
        <v>0</v>
      </c>
      <c r="F141" s="201">
        <v>0</v>
      </c>
      <c r="G141" s="201">
        <v>0</v>
      </c>
      <c r="H141" s="202">
        <f t="shared" si="24"/>
        <v>0</v>
      </c>
      <c r="I141" s="117"/>
      <c r="J141" s="117"/>
      <c r="K141" s="117"/>
      <c r="L141" s="117"/>
      <c r="M141" s="117"/>
      <c r="N141" s="117"/>
      <c r="O141" s="117"/>
      <c r="P141" s="117"/>
      <c r="Q141" s="117"/>
      <c r="R141" s="117">
        <f t="shared" si="40"/>
        <v>0</v>
      </c>
      <c r="S141" s="117">
        <f t="shared" si="40"/>
        <v>0</v>
      </c>
      <c r="T141" s="117">
        <f t="shared" si="40"/>
        <v>0</v>
      </c>
      <c r="U141" s="117">
        <f t="shared" si="40"/>
        <v>0</v>
      </c>
      <c r="V141" s="117">
        <f t="shared" si="40"/>
        <v>0</v>
      </c>
      <c r="W141" s="117"/>
    </row>
    <row r="142" spans="1:23" ht="12" customHeight="1" x14ac:dyDescent="0.25">
      <c r="A142" s="57"/>
      <c r="B142" s="200" t="s">
        <v>369</v>
      </c>
      <c r="C142" s="201">
        <v>0</v>
      </c>
      <c r="D142" s="201">
        <v>0</v>
      </c>
      <c r="E142" s="202">
        <f t="shared" si="39"/>
        <v>0</v>
      </c>
      <c r="F142" s="201">
        <v>0</v>
      </c>
      <c r="G142" s="201">
        <v>0</v>
      </c>
      <c r="H142" s="202">
        <f t="shared" si="24"/>
        <v>0</v>
      </c>
      <c r="I142" s="117"/>
      <c r="J142" s="117"/>
      <c r="K142" s="117"/>
      <c r="L142" s="117"/>
      <c r="M142" s="117"/>
      <c r="N142" s="117"/>
      <c r="O142" s="117"/>
      <c r="P142" s="117"/>
      <c r="Q142" s="117"/>
      <c r="R142" s="117">
        <f t="shared" si="40"/>
        <v>0</v>
      </c>
      <c r="S142" s="117">
        <f t="shared" si="40"/>
        <v>0</v>
      </c>
      <c r="T142" s="117">
        <f t="shared" si="40"/>
        <v>0</v>
      </c>
      <c r="U142" s="117">
        <f t="shared" si="40"/>
        <v>0</v>
      </c>
      <c r="V142" s="117">
        <f t="shared" si="40"/>
        <v>0</v>
      </c>
      <c r="W142" s="117"/>
    </row>
    <row r="143" spans="1:23" ht="12" customHeight="1" x14ac:dyDescent="0.25">
      <c r="A143" s="57"/>
      <c r="B143" s="200" t="s">
        <v>370</v>
      </c>
      <c r="C143" s="201">
        <v>0</v>
      </c>
      <c r="D143" s="201">
        <v>0</v>
      </c>
      <c r="E143" s="202">
        <f t="shared" si="39"/>
        <v>0</v>
      </c>
      <c r="F143" s="201">
        <v>0</v>
      </c>
      <c r="G143" s="201">
        <v>0</v>
      </c>
      <c r="H143" s="202">
        <f t="shared" si="24"/>
        <v>0</v>
      </c>
      <c r="I143" s="117"/>
      <c r="J143" s="117"/>
      <c r="K143" s="117"/>
      <c r="L143" s="117"/>
      <c r="M143" s="117"/>
      <c r="N143" s="117"/>
      <c r="O143" s="117"/>
      <c r="P143" s="117"/>
      <c r="Q143" s="117"/>
      <c r="R143" s="117">
        <f t="shared" si="40"/>
        <v>0</v>
      </c>
      <c r="S143" s="117">
        <f t="shared" si="40"/>
        <v>0</v>
      </c>
      <c r="T143" s="117">
        <f t="shared" si="40"/>
        <v>0</v>
      </c>
      <c r="U143" s="117">
        <f t="shared" si="40"/>
        <v>0</v>
      </c>
      <c r="V143" s="117">
        <f t="shared" si="40"/>
        <v>0</v>
      </c>
      <c r="W143" s="117"/>
    </row>
    <row r="144" spans="1:23" ht="12" customHeight="1" x14ac:dyDescent="0.25">
      <c r="A144" s="57"/>
      <c r="B144" s="200" t="s">
        <v>371</v>
      </c>
      <c r="C144" s="201">
        <v>0</v>
      </c>
      <c r="D144" s="201">
        <v>0</v>
      </c>
      <c r="E144" s="202">
        <f t="shared" si="39"/>
        <v>0</v>
      </c>
      <c r="F144" s="201">
        <v>0</v>
      </c>
      <c r="G144" s="201">
        <v>0</v>
      </c>
      <c r="H144" s="202">
        <f t="shared" si="24"/>
        <v>0</v>
      </c>
      <c r="I144" s="117"/>
      <c r="J144" s="117"/>
      <c r="K144" s="117"/>
      <c r="L144" s="117"/>
      <c r="M144" s="117"/>
      <c r="N144" s="117"/>
      <c r="O144" s="117"/>
      <c r="P144" s="117"/>
      <c r="Q144" s="117"/>
      <c r="R144" s="117">
        <f t="shared" si="40"/>
        <v>0</v>
      </c>
      <c r="S144" s="117">
        <f t="shared" si="40"/>
        <v>0</v>
      </c>
      <c r="T144" s="117">
        <f t="shared" si="40"/>
        <v>0</v>
      </c>
      <c r="U144" s="117">
        <f t="shared" si="40"/>
        <v>0</v>
      </c>
      <c r="V144" s="117">
        <f t="shared" si="40"/>
        <v>0</v>
      </c>
      <c r="W144" s="117"/>
    </row>
    <row r="145" spans="1:23" ht="12" customHeight="1" x14ac:dyDescent="0.25">
      <c r="A145" s="57"/>
      <c r="B145" s="200" t="s">
        <v>372</v>
      </c>
      <c r="C145" s="201">
        <v>0</v>
      </c>
      <c r="D145" s="201">
        <v>0</v>
      </c>
      <c r="E145" s="202">
        <f t="shared" si="39"/>
        <v>0</v>
      </c>
      <c r="F145" s="201">
        <v>0</v>
      </c>
      <c r="G145" s="201">
        <v>0</v>
      </c>
      <c r="H145" s="202">
        <f t="shared" si="24"/>
        <v>0</v>
      </c>
      <c r="I145" s="117"/>
      <c r="J145" s="117"/>
      <c r="K145" s="117"/>
      <c r="L145" s="117"/>
      <c r="M145" s="117"/>
      <c r="N145" s="117"/>
      <c r="O145" s="117"/>
      <c r="P145" s="117"/>
      <c r="Q145" s="117"/>
      <c r="R145" s="117">
        <f t="shared" si="40"/>
        <v>0</v>
      </c>
      <c r="S145" s="117">
        <f t="shared" si="40"/>
        <v>0</v>
      </c>
      <c r="T145" s="117">
        <f t="shared" si="40"/>
        <v>0</v>
      </c>
      <c r="U145" s="117">
        <f t="shared" si="40"/>
        <v>0</v>
      </c>
      <c r="V145" s="117">
        <f t="shared" si="40"/>
        <v>0</v>
      </c>
      <c r="W145" s="117"/>
    </row>
    <row r="146" spans="1:23" x14ac:dyDescent="0.25">
      <c r="A146" s="302" t="s">
        <v>373</v>
      </c>
      <c r="B146" s="303"/>
      <c r="C146" s="181">
        <v>0</v>
      </c>
      <c r="D146" s="181">
        <v>0</v>
      </c>
      <c r="E146" s="181">
        <v>0</v>
      </c>
      <c r="F146" s="181">
        <v>0</v>
      </c>
      <c r="G146" s="181">
        <v>0</v>
      </c>
      <c r="H146" s="183">
        <f t="shared" si="24"/>
        <v>0</v>
      </c>
      <c r="I146" s="117"/>
      <c r="J146" s="117"/>
      <c r="K146" s="117"/>
      <c r="L146" s="117"/>
      <c r="M146" s="117"/>
      <c r="N146" s="117"/>
      <c r="O146" s="117"/>
      <c r="P146" s="117"/>
      <c r="Q146" s="117"/>
      <c r="R146" s="117"/>
      <c r="S146" s="117"/>
      <c r="T146" s="117"/>
      <c r="U146" s="117"/>
      <c r="V146" s="117"/>
      <c r="W146" s="117"/>
    </row>
    <row r="147" spans="1:23" ht="12" customHeight="1" x14ac:dyDescent="0.25">
      <c r="A147" s="57"/>
      <c r="B147" s="200" t="s">
        <v>374</v>
      </c>
      <c r="C147" s="201">
        <v>0</v>
      </c>
      <c r="D147" s="201">
        <v>0</v>
      </c>
      <c r="E147" s="202">
        <f>C147+D147</f>
        <v>0</v>
      </c>
      <c r="F147" s="201">
        <v>0</v>
      </c>
      <c r="G147" s="201">
        <v>0</v>
      </c>
      <c r="H147" s="202">
        <f t="shared" si="24"/>
        <v>0</v>
      </c>
      <c r="I147" s="117"/>
      <c r="J147" s="117"/>
      <c r="K147" s="117"/>
      <c r="L147" s="117"/>
      <c r="M147" s="117"/>
      <c r="N147" s="117"/>
      <c r="O147" s="117"/>
      <c r="P147" s="117"/>
      <c r="Q147" s="117"/>
      <c r="R147" s="117">
        <f t="shared" ref="R147:V157" si="41">ROUND(C147,0)</f>
        <v>0</v>
      </c>
      <c r="S147" s="117">
        <f t="shared" si="41"/>
        <v>0</v>
      </c>
      <c r="T147" s="117">
        <f t="shared" si="41"/>
        <v>0</v>
      </c>
      <c r="U147" s="117">
        <f t="shared" si="41"/>
        <v>0</v>
      </c>
      <c r="V147" s="117">
        <f t="shared" si="41"/>
        <v>0</v>
      </c>
      <c r="W147" s="117"/>
    </row>
    <row r="148" spans="1:23" ht="12" customHeight="1" x14ac:dyDescent="0.25">
      <c r="A148" s="57"/>
      <c r="B148" s="200" t="s">
        <v>375</v>
      </c>
      <c r="C148" s="201">
        <v>0</v>
      </c>
      <c r="D148" s="201">
        <v>0</v>
      </c>
      <c r="E148" s="202">
        <f>C148+D148</f>
        <v>0</v>
      </c>
      <c r="F148" s="201">
        <v>0</v>
      </c>
      <c r="G148" s="201">
        <v>0</v>
      </c>
      <c r="H148" s="202">
        <f t="shared" si="24"/>
        <v>0</v>
      </c>
      <c r="I148" s="117"/>
      <c r="J148" s="117"/>
      <c r="K148" s="117"/>
      <c r="L148" s="117"/>
      <c r="M148" s="117"/>
      <c r="N148" s="117"/>
      <c r="O148" s="117"/>
      <c r="P148" s="117"/>
      <c r="Q148" s="117"/>
      <c r="R148" s="117">
        <f t="shared" si="41"/>
        <v>0</v>
      </c>
      <c r="S148" s="117">
        <f t="shared" si="41"/>
        <v>0</v>
      </c>
      <c r="T148" s="117">
        <f t="shared" si="41"/>
        <v>0</v>
      </c>
      <c r="U148" s="117">
        <f t="shared" si="41"/>
        <v>0</v>
      </c>
      <c r="V148" s="117">
        <f t="shared" si="41"/>
        <v>0</v>
      </c>
      <c r="W148" s="117"/>
    </row>
    <row r="149" spans="1:23" ht="12" customHeight="1" x14ac:dyDescent="0.25">
      <c r="A149" s="57"/>
      <c r="B149" s="200" t="s">
        <v>376</v>
      </c>
      <c r="C149" s="201">
        <v>0</v>
      </c>
      <c r="D149" s="201">
        <v>0</v>
      </c>
      <c r="E149" s="202">
        <f>C149+D149</f>
        <v>0</v>
      </c>
      <c r="F149" s="201">
        <v>0</v>
      </c>
      <c r="G149" s="201">
        <v>0</v>
      </c>
      <c r="H149" s="202">
        <f t="shared" ref="H149:H157" si="42">+E149-F149</f>
        <v>0</v>
      </c>
      <c r="I149" s="117"/>
      <c r="J149" s="117"/>
      <c r="K149" s="117"/>
      <c r="L149" s="117"/>
      <c r="M149" s="117"/>
      <c r="N149" s="117"/>
      <c r="O149" s="117"/>
      <c r="P149" s="117"/>
      <c r="Q149" s="117"/>
      <c r="R149" s="117">
        <f t="shared" si="41"/>
        <v>0</v>
      </c>
      <c r="S149" s="117">
        <f t="shared" si="41"/>
        <v>0</v>
      </c>
      <c r="T149" s="117">
        <f t="shared" si="41"/>
        <v>0</v>
      </c>
      <c r="U149" s="117">
        <f t="shared" si="41"/>
        <v>0</v>
      </c>
      <c r="V149" s="117">
        <f t="shared" si="41"/>
        <v>0</v>
      </c>
      <c r="W149" s="117"/>
    </row>
    <row r="150" spans="1:23" x14ac:dyDescent="0.25">
      <c r="A150" s="302" t="s">
        <v>377</v>
      </c>
      <c r="B150" s="303"/>
      <c r="C150" s="181">
        <v>0</v>
      </c>
      <c r="D150" s="181">
        <v>0</v>
      </c>
      <c r="E150" s="181">
        <v>0</v>
      </c>
      <c r="F150" s="181">
        <v>0</v>
      </c>
      <c r="G150" s="181">
        <v>0</v>
      </c>
      <c r="H150" s="183">
        <f t="shared" si="42"/>
        <v>0</v>
      </c>
      <c r="I150" s="117"/>
      <c r="J150" s="117"/>
      <c r="K150" s="117"/>
      <c r="L150" s="117"/>
      <c r="M150" s="117"/>
      <c r="N150" s="117"/>
      <c r="O150" s="117"/>
      <c r="P150" s="117"/>
      <c r="Q150" s="117"/>
      <c r="R150" s="117">
        <f t="shared" si="41"/>
        <v>0</v>
      </c>
      <c r="S150" s="117">
        <f t="shared" si="41"/>
        <v>0</v>
      </c>
      <c r="T150" s="117">
        <f t="shared" si="41"/>
        <v>0</v>
      </c>
      <c r="U150" s="117">
        <f t="shared" si="41"/>
        <v>0</v>
      </c>
      <c r="V150" s="117">
        <f t="shared" si="41"/>
        <v>0</v>
      </c>
      <c r="W150" s="117"/>
    </row>
    <row r="151" spans="1:23" ht="12" customHeight="1" x14ac:dyDescent="0.25">
      <c r="A151" s="57"/>
      <c r="B151" s="200" t="s">
        <v>378</v>
      </c>
      <c r="C151" s="201">
        <v>0</v>
      </c>
      <c r="D151" s="201">
        <v>0</v>
      </c>
      <c r="E151" s="202">
        <f t="shared" ref="E151:E157" si="43">C151+D151</f>
        <v>0</v>
      </c>
      <c r="F151" s="201">
        <v>0</v>
      </c>
      <c r="G151" s="201">
        <v>0</v>
      </c>
      <c r="H151" s="202">
        <f t="shared" si="42"/>
        <v>0</v>
      </c>
      <c r="I151" s="117"/>
      <c r="J151" s="117"/>
      <c r="K151" s="117"/>
      <c r="L151" s="117"/>
      <c r="M151" s="117"/>
      <c r="N151" s="117"/>
      <c r="O151" s="117"/>
      <c r="P151" s="117"/>
      <c r="Q151" s="117"/>
      <c r="R151" s="117">
        <f t="shared" si="41"/>
        <v>0</v>
      </c>
      <c r="S151" s="117">
        <f t="shared" si="41"/>
        <v>0</v>
      </c>
      <c r="T151" s="117">
        <f t="shared" si="41"/>
        <v>0</v>
      </c>
      <c r="U151" s="117">
        <f t="shared" si="41"/>
        <v>0</v>
      </c>
      <c r="V151" s="117">
        <f t="shared" si="41"/>
        <v>0</v>
      </c>
      <c r="W151" s="117"/>
    </row>
    <row r="152" spans="1:23" ht="12" customHeight="1" x14ac:dyDescent="0.25">
      <c r="A152" s="57"/>
      <c r="B152" s="200" t="s">
        <v>379</v>
      </c>
      <c r="C152" s="201">
        <v>0</v>
      </c>
      <c r="D152" s="201">
        <v>0</v>
      </c>
      <c r="E152" s="202">
        <f t="shared" si="43"/>
        <v>0</v>
      </c>
      <c r="F152" s="201">
        <v>0</v>
      </c>
      <c r="G152" s="201">
        <v>0</v>
      </c>
      <c r="H152" s="202">
        <f t="shared" si="42"/>
        <v>0</v>
      </c>
      <c r="I152" s="117"/>
      <c r="J152" s="117"/>
      <c r="K152" s="117"/>
      <c r="L152" s="117"/>
      <c r="M152" s="117"/>
      <c r="N152" s="117"/>
      <c r="O152" s="117"/>
      <c r="P152" s="117"/>
      <c r="Q152" s="117"/>
      <c r="R152" s="117">
        <f t="shared" si="41"/>
        <v>0</v>
      </c>
      <c r="S152" s="117">
        <f t="shared" si="41"/>
        <v>0</v>
      </c>
      <c r="T152" s="117">
        <f t="shared" si="41"/>
        <v>0</v>
      </c>
      <c r="U152" s="117">
        <f t="shared" si="41"/>
        <v>0</v>
      </c>
      <c r="V152" s="117">
        <f t="shared" si="41"/>
        <v>0</v>
      </c>
      <c r="W152" s="117"/>
    </row>
    <row r="153" spans="1:23" ht="12" customHeight="1" x14ac:dyDescent="0.25">
      <c r="A153" s="57"/>
      <c r="B153" s="200" t="s">
        <v>380</v>
      </c>
      <c r="C153" s="201">
        <v>0</v>
      </c>
      <c r="D153" s="201">
        <v>0</v>
      </c>
      <c r="E153" s="202">
        <f t="shared" si="43"/>
        <v>0</v>
      </c>
      <c r="F153" s="201">
        <v>0</v>
      </c>
      <c r="G153" s="201">
        <v>0</v>
      </c>
      <c r="H153" s="202">
        <f t="shared" si="42"/>
        <v>0</v>
      </c>
      <c r="I153" s="117"/>
      <c r="J153" s="117"/>
      <c r="K153" s="117"/>
      <c r="L153" s="117"/>
      <c r="M153" s="117"/>
      <c r="N153" s="117"/>
      <c r="O153" s="117"/>
      <c r="P153" s="117"/>
      <c r="Q153" s="117"/>
      <c r="R153" s="117">
        <f t="shared" si="41"/>
        <v>0</v>
      </c>
      <c r="S153" s="117">
        <f t="shared" si="41"/>
        <v>0</v>
      </c>
      <c r="T153" s="117">
        <f t="shared" si="41"/>
        <v>0</v>
      </c>
      <c r="U153" s="117">
        <f t="shared" si="41"/>
        <v>0</v>
      </c>
      <c r="V153" s="117">
        <f t="shared" si="41"/>
        <v>0</v>
      </c>
      <c r="W153" s="117"/>
    </row>
    <row r="154" spans="1:23" ht="12" customHeight="1" x14ac:dyDescent="0.25">
      <c r="A154" s="57"/>
      <c r="B154" s="200" t="s">
        <v>381</v>
      </c>
      <c r="C154" s="201">
        <v>0</v>
      </c>
      <c r="D154" s="201">
        <v>0</v>
      </c>
      <c r="E154" s="202">
        <f t="shared" si="43"/>
        <v>0</v>
      </c>
      <c r="F154" s="201">
        <v>0</v>
      </c>
      <c r="G154" s="201">
        <v>0</v>
      </c>
      <c r="H154" s="202">
        <f t="shared" si="42"/>
        <v>0</v>
      </c>
      <c r="I154" s="117"/>
      <c r="J154" s="117"/>
      <c r="K154" s="117"/>
      <c r="L154" s="117"/>
      <c r="M154" s="117"/>
      <c r="N154" s="117"/>
      <c r="O154" s="117"/>
      <c r="P154" s="117"/>
      <c r="Q154" s="117"/>
      <c r="R154" s="117">
        <f t="shared" si="41"/>
        <v>0</v>
      </c>
      <c r="S154" s="117">
        <f t="shared" si="41"/>
        <v>0</v>
      </c>
      <c r="T154" s="117">
        <f t="shared" si="41"/>
        <v>0</v>
      </c>
      <c r="U154" s="117">
        <f t="shared" si="41"/>
        <v>0</v>
      </c>
      <c r="V154" s="117">
        <f t="shared" si="41"/>
        <v>0</v>
      </c>
      <c r="W154" s="117"/>
    </row>
    <row r="155" spans="1:23" ht="12" customHeight="1" x14ac:dyDescent="0.25">
      <c r="A155" s="57"/>
      <c r="B155" s="200" t="s">
        <v>382</v>
      </c>
      <c r="C155" s="201">
        <v>0</v>
      </c>
      <c r="D155" s="201">
        <v>0</v>
      </c>
      <c r="E155" s="202">
        <f t="shared" si="43"/>
        <v>0</v>
      </c>
      <c r="F155" s="201">
        <v>0</v>
      </c>
      <c r="G155" s="201">
        <v>0</v>
      </c>
      <c r="H155" s="202">
        <f t="shared" si="42"/>
        <v>0</v>
      </c>
      <c r="I155" s="117"/>
      <c r="J155" s="117"/>
      <c r="K155" s="117"/>
      <c r="L155" s="117"/>
      <c r="M155" s="117"/>
      <c r="N155" s="117"/>
      <c r="O155" s="117"/>
      <c r="P155" s="117"/>
      <c r="Q155" s="117"/>
      <c r="R155" s="117">
        <f t="shared" si="41"/>
        <v>0</v>
      </c>
      <c r="S155" s="117">
        <f t="shared" si="41"/>
        <v>0</v>
      </c>
      <c r="T155" s="117">
        <f t="shared" si="41"/>
        <v>0</v>
      </c>
      <c r="U155" s="117">
        <f t="shared" si="41"/>
        <v>0</v>
      </c>
      <c r="V155" s="117">
        <f t="shared" si="41"/>
        <v>0</v>
      </c>
      <c r="W155" s="117"/>
    </row>
    <row r="156" spans="1:23" ht="12" customHeight="1" x14ac:dyDescent="0.25">
      <c r="A156" s="57"/>
      <c r="B156" s="200" t="s">
        <v>383</v>
      </c>
      <c r="C156" s="201">
        <v>0</v>
      </c>
      <c r="D156" s="201">
        <v>0</v>
      </c>
      <c r="E156" s="202">
        <f t="shared" si="43"/>
        <v>0</v>
      </c>
      <c r="F156" s="201">
        <v>0</v>
      </c>
      <c r="G156" s="201">
        <v>0</v>
      </c>
      <c r="H156" s="202">
        <f t="shared" si="42"/>
        <v>0</v>
      </c>
      <c r="I156" s="117"/>
      <c r="J156" s="117"/>
      <c r="K156" s="117"/>
      <c r="L156" s="117"/>
      <c r="M156" s="117"/>
      <c r="N156" s="117"/>
      <c r="O156" s="117"/>
      <c r="P156" s="117"/>
      <c r="Q156" s="117"/>
      <c r="R156" s="117">
        <f t="shared" si="41"/>
        <v>0</v>
      </c>
      <c r="S156" s="117">
        <f t="shared" si="41"/>
        <v>0</v>
      </c>
      <c r="T156" s="117">
        <f t="shared" si="41"/>
        <v>0</v>
      </c>
      <c r="U156" s="117">
        <f t="shared" si="41"/>
        <v>0</v>
      </c>
      <c r="V156" s="117">
        <f t="shared" si="41"/>
        <v>0</v>
      </c>
      <c r="W156" s="117"/>
    </row>
    <row r="157" spans="1:23" ht="12" customHeight="1" x14ac:dyDescent="0.25">
      <c r="A157" s="57"/>
      <c r="B157" s="200" t="s">
        <v>384</v>
      </c>
      <c r="C157" s="201">
        <v>0</v>
      </c>
      <c r="D157" s="201">
        <v>0</v>
      </c>
      <c r="E157" s="202">
        <f t="shared" si="43"/>
        <v>0</v>
      </c>
      <c r="F157" s="201">
        <v>0</v>
      </c>
      <c r="G157" s="201">
        <v>0</v>
      </c>
      <c r="H157" s="202">
        <f t="shared" si="42"/>
        <v>0</v>
      </c>
      <c r="I157" s="117"/>
      <c r="J157" s="117"/>
      <c r="K157" s="117"/>
      <c r="L157" s="117"/>
      <c r="M157" s="117"/>
      <c r="N157" s="117"/>
      <c r="O157" s="117"/>
      <c r="P157" s="117"/>
      <c r="Q157" s="117"/>
      <c r="R157" s="117">
        <f>ROUND(C157,0)</f>
        <v>0</v>
      </c>
      <c r="S157" s="117">
        <f>ROUND(D157,0)</f>
        <v>0</v>
      </c>
      <c r="T157" s="117">
        <f>ROUND(E157,0)</f>
        <v>0</v>
      </c>
      <c r="U157" s="117">
        <f t="shared" si="41"/>
        <v>0</v>
      </c>
      <c r="V157" s="117">
        <f t="shared" si="41"/>
        <v>0</v>
      </c>
      <c r="W157" s="117"/>
    </row>
    <row r="158" spans="1:23" x14ac:dyDescent="0.25">
      <c r="A158" s="57"/>
      <c r="B158" s="200"/>
      <c r="C158" s="201"/>
      <c r="D158" s="202"/>
      <c r="E158" s="202"/>
      <c r="F158" s="202"/>
      <c r="G158" s="202"/>
      <c r="H158" s="202"/>
      <c r="I158" s="117"/>
      <c r="J158" s="117"/>
      <c r="K158" s="117"/>
      <c r="L158" s="117"/>
      <c r="M158" s="117"/>
      <c r="N158" s="117"/>
      <c r="O158" s="117"/>
      <c r="P158" s="117"/>
      <c r="Q158" s="117"/>
      <c r="R158" s="117"/>
      <c r="S158" s="117"/>
      <c r="T158" s="117"/>
      <c r="U158" s="117"/>
      <c r="V158" s="117"/>
      <c r="W158" s="117"/>
    </row>
    <row r="159" spans="1:23" x14ac:dyDescent="0.25">
      <c r="A159" s="302" t="s">
        <v>386</v>
      </c>
      <c r="B159" s="303"/>
      <c r="C159" s="181">
        <f t="shared" ref="C159:H159" si="44">+C10+C84</f>
        <v>10088389</v>
      </c>
      <c r="D159" s="181">
        <f t="shared" si="44"/>
        <v>0</v>
      </c>
      <c r="E159" s="181">
        <f t="shared" si="44"/>
        <v>10088389</v>
      </c>
      <c r="F159" s="181">
        <f t="shared" si="44"/>
        <v>1762938</v>
      </c>
      <c r="G159" s="181">
        <f t="shared" si="44"/>
        <v>1749195</v>
      </c>
      <c r="H159" s="181">
        <f t="shared" si="44"/>
        <v>8325451</v>
      </c>
      <c r="I159" s="117"/>
      <c r="J159" s="117"/>
      <c r="K159" s="117"/>
      <c r="L159" s="117"/>
      <c r="M159" s="117"/>
      <c r="N159" s="117"/>
      <c r="O159" s="117"/>
      <c r="P159" s="117"/>
      <c r="Q159" s="117"/>
      <c r="R159" s="117"/>
      <c r="S159" s="117"/>
      <c r="T159" s="117"/>
      <c r="U159" s="117"/>
      <c r="V159" s="117"/>
      <c r="W159" s="117"/>
    </row>
    <row r="160" spans="1:23" ht="15.75" thickBot="1" x14ac:dyDescent="0.3">
      <c r="A160" s="29"/>
      <c r="B160" s="205"/>
      <c r="C160" s="206"/>
      <c r="D160" s="207"/>
      <c r="E160" s="207"/>
      <c r="F160" s="207"/>
      <c r="G160" s="207"/>
      <c r="H160" s="207"/>
      <c r="I160" s="117"/>
      <c r="J160" s="117"/>
      <c r="K160" s="117"/>
      <c r="L160" s="117"/>
      <c r="M160" s="117"/>
      <c r="N160" s="117"/>
      <c r="O160" s="117"/>
      <c r="P160" s="117"/>
      <c r="Q160" s="117"/>
      <c r="R160" s="117"/>
      <c r="S160" s="117"/>
      <c r="T160" s="117"/>
      <c r="U160" s="117"/>
      <c r="V160" s="117"/>
      <c r="W160" s="117"/>
    </row>
    <row r="161" spans="2:23" hidden="1" x14ac:dyDescent="0.25">
      <c r="C161" s="52">
        <v>5020225883</v>
      </c>
      <c r="D161" s="52">
        <v>547350943</v>
      </c>
      <c r="E161" s="52">
        <v>5567576826</v>
      </c>
      <c r="F161" s="52">
        <v>4045776905</v>
      </c>
      <c r="G161" s="52">
        <v>4028071593</v>
      </c>
      <c r="H161" s="52">
        <f>+E161-F161</f>
        <v>1521799921</v>
      </c>
      <c r="I161" s="117"/>
      <c r="J161" s="117"/>
      <c r="K161" s="117"/>
      <c r="L161" s="117"/>
      <c r="M161" s="117"/>
      <c r="N161" s="117"/>
      <c r="O161" s="117"/>
      <c r="P161" s="117"/>
      <c r="Q161" s="117"/>
      <c r="R161" s="117"/>
      <c r="S161" s="117"/>
      <c r="T161" s="117"/>
      <c r="U161" s="117"/>
      <c r="V161" s="117"/>
      <c r="W161" s="117"/>
    </row>
    <row r="162" spans="2:23" hidden="1" x14ac:dyDescent="0.25">
      <c r="C162" s="52">
        <f t="shared" ref="C162:H162" si="45">+C161-C159</f>
        <v>5010137494</v>
      </c>
      <c r="D162" s="52">
        <f t="shared" si="45"/>
        <v>547350943</v>
      </c>
      <c r="E162" s="52">
        <f t="shared" si="45"/>
        <v>5557488437</v>
      </c>
      <c r="F162" s="52">
        <f t="shared" si="45"/>
        <v>4044013967</v>
      </c>
      <c r="G162" s="52">
        <f t="shared" si="45"/>
        <v>4026322398</v>
      </c>
      <c r="H162" s="52">
        <f t="shared" si="45"/>
        <v>1513474470</v>
      </c>
      <c r="I162" s="117"/>
      <c r="J162" s="117"/>
      <c r="K162" s="117"/>
      <c r="L162" s="117"/>
      <c r="M162" s="117"/>
      <c r="N162" s="117"/>
      <c r="O162" s="117"/>
      <c r="P162" s="117"/>
      <c r="Q162" s="117"/>
      <c r="R162" s="117"/>
      <c r="S162" s="117"/>
      <c r="T162" s="117"/>
      <c r="U162" s="117"/>
      <c r="V162" s="117"/>
      <c r="W162" s="117"/>
    </row>
    <row r="163" spans="2:23" x14ac:dyDescent="0.25">
      <c r="C163" s="52"/>
      <c r="D163" s="52"/>
      <c r="E163" s="52"/>
      <c r="F163" s="52"/>
      <c r="G163" s="52"/>
      <c r="H163" s="52"/>
      <c r="I163" s="117"/>
      <c r="J163" s="117"/>
      <c r="K163" s="117"/>
      <c r="L163" s="117"/>
      <c r="M163" s="117"/>
      <c r="N163" s="117"/>
      <c r="O163" s="117"/>
      <c r="P163" s="117"/>
      <c r="Q163" s="117"/>
      <c r="R163" s="117"/>
      <c r="S163" s="117"/>
      <c r="T163" s="117"/>
      <c r="U163" s="117"/>
      <c r="V163" s="117"/>
      <c r="W163" s="117"/>
    </row>
    <row r="164" spans="2:23" x14ac:dyDescent="0.25">
      <c r="C164" s="52"/>
      <c r="D164" s="52"/>
      <c r="E164" s="52"/>
      <c r="F164" s="52"/>
      <c r="G164" s="52"/>
      <c r="H164" s="52"/>
      <c r="I164" s="117"/>
      <c r="J164" s="117"/>
      <c r="K164" s="117"/>
      <c r="L164" s="117"/>
      <c r="M164" s="117"/>
      <c r="N164" s="117"/>
      <c r="O164" s="117"/>
      <c r="P164" s="117"/>
      <c r="Q164" s="117"/>
      <c r="R164" s="117"/>
      <c r="S164" s="117"/>
      <c r="T164" s="117"/>
      <c r="U164" s="117"/>
      <c r="V164" s="117"/>
      <c r="W164" s="117"/>
    </row>
    <row r="165" spans="2:23" x14ac:dyDescent="0.25">
      <c r="B165" s="87" t="str">
        <f>'1'!A89</f>
        <v>L.T.F. María Antonieta Ordoñez Carrera</v>
      </c>
      <c r="C165" s="117"/>
      <c r="D165" s="117"/>
      <c r="E165" s="117"/>
      <c r="F165" s="118" t="str">
        <f>'1'!E89</f>
        <v>C.P. Guadalupe Vásquez Pérez</v>
      </c>
      <c r="G165" s="117"/>
      <c r="H165" s="117"/>
      <c r="I165" s="117"/>
      <c r="J165" s="117"/>
      <c r="K165" s="117"/>
      <c r="L165" s="117"/>
      <c r="M165" s="117"/>
      <c r="N165" s="117"/>
      <c r="O165" s="117"/>
      <c r="P165" s="117"/>
      <c r="Q165" s="117"/>
      <c r="R165" s="117"/>
      <c r="S165" s="117"/>
      <c r="T165" s="117"/>
      <c r="U165" s="117"/>
      <c r="V165" s="117"/>
      <c r="W165" s="117"/>
    </row>
    <row r="166" spans="2:23" x14ac:dyDescent="0.25">
      <c r="B166" s="88" t="str">
        <f>'1'!A90</f>
        <v>Directora General del CRI-ESCUELA</v>
      </c>
      <c r="C166" s="117"/>
      <c r="D166" s="117"/>
      <c r="E166" s="117"/>
      <c r="F166" s="119" t="str">
        <f>'1'!E90</f>
        <v>Coordinadora Administrativa</v>
      </c>
      <c r="G166" s="117"/>
      <c r="H166" s="117"/>
      <c r="I166" s="117"/>
      <c r="J166" s="117"/>
      <c r="K166" s="117"/>
      <c r="L166" s="117"/>
      <c r="M166" s="117"/>
      <c r="N166" s="117"/>
      <c r="O166" s="117"/>
      <c r="P166" s="117"/>
      <c r="Q166" s="117"/>
      <c r="R166" s="117"/>
      <c r="S166" s="117"/>
      <c r="T166" s="117"/>
      <c r="U166" s="117"/>
      <c r="V166" s="117"/>
      <c r="W166" s="117"/>
    </row>
    <row r="167" spans="2:23" x14ac:dyDescent="0.25">
      <c r="B167" s="88"/>
      <c r="C167" s="117"/>
      <c r="D167" s="117"/>
      <c r="E167" s="117"/>
      <c r="F167" s="119"/>
      <c r="G167" s="117"/>
      <c r="H167" s="117"/>
      <c r="I167" s="117"/>
      <c r="J167" s="117"/>
      <c r="K167" s="117"/>
      <c r="L167" s="117"/>
      <c r="M167" s="117"/>
      <c r="N167" s="117"/>
      <c r="O167" s="117"/>
      <c r="P167" s="117"/>
      <c r="Q167" s="117"/>
      <c r="R167" s="117"/>
      <c r="S167" s="117"/>
      <c r="T167" s="117"/>
      <c r="U167" s="117"/>
      <c r="V167" s="117"/>
      <c r="W167" s="117"/>
    </row>
    <row r="168" spans="2:23" x14ac:dyDescent="0.25">
      <c r="C168" s="117"/>
      <c r="D168" s="117"/>
      <c r="E168" s="117"/>
      <c r="F168" s="117"/>
      <c r="G168" s="117"/>
      <c r="H168" s="117"/>
      <c r="I168" s="117"/>
      <c r="J168" s="117"/>
      <c r="K168" s="117"/>
      <c r="L168" s="117"/>
      <c r="M168" s="117"/>
      <c r="N168" s="117"/>
      <c r="O168" s="117"/>
      <c r="P168" s="117"/>
      <c r="Q168" s="117"/>
      <c r="R168" s="117"/>
      <c r="S168" s="117"/>
      <c r="T168" s="117"/>
      <c r="U168" s="117"/>
      <c r="V168" s="117"/>
      <c r="W168" s="117"/>
    </row>
    <row r="169" spans="2:23" x14ac:dyDescent="0.25">
      <c r="C169" s="117"/>
      <c r="D169" s="117"/>
      <c r="E169" s="117"/>
      <c r="F169" s="117"/>
      <c r="G169" s="117"/>
      <c r="H169" s="117"/>
      <c r="I169" s="117"/>
      <c r="J169" s="117"/>
      <c r="K169" s="117"/>
      <c r="L169" s="117"/>
      <c r="M169" s="117"/>
      <c r="N169" s="117"/>
      <c r="O169" s="117"/>
      <c r="P169" s="117"/>
      <c r="Q169" s="117"/>
      <c r="R169" s="117"/>
      <c r="S169" s="117"/>
      <c r="T169" s="117"/>
      <c r="U169" s="117"/>
      <c r="V169" s="117"/>
      <c r="W169" s="117"/>
    </row>
    <row r="170" spans="2:23" x14ac:dyDescent="0.25">
      <c r="C170" s="117"/>
      <c r="D170" s="117"/>
      <c r="E170" s="117"/>
      <c r="F170" s="117"/>
      <c r="G170" s="117"/>
      <c r="H170" s="117"/>
      <c r="I170" s="117"/>
      <c r="J170" s="117"/>
      <c r="K170" s="117"/>
      <c r="L170" s="117"/>
      <c r="M170" s="117"/>
      <c r="N170" s="117"/>
      <c r="O170" s="117"/>
      <c r="P170" s="117"/>
      <c r="Q170" s="117"/>
      <c r="R170" s="117"/>
      <c r="S170" s="117"/>
      <c r="T170" s="117"/>
      <c r="U170" s="117"/>
      <c r="V170" s="117"/>
      <c r="W170" s="117"/>
    </row>
    <row r="171" spans="2:23" x14ac:dyDescent="0.25"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  <c r="V171" s="117"/>
      <c r="W171" s="117"/>
    </row>
    <row r="172" spans="2:23" x14ac:dyDescent="0.25"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  <c r="V172" s="117"/>
      <c r="W172" s="117"/>
    </row>
    <row r="173" spans="2:23" x14ac:dyDescent="0.25">
      <c r="C173" s="52">
        <f t="shared" ref="C173:H173" si="46">+C159</f>
        <v>10088389</v>
      </c>
      <c r="D173" s="52">
        <f t="shared" si="46"/>
        <v>0</v>
      </c>
      <c r="E173" s="52">
        <f t="shared" si="46"/>
        <v>10088389</v>
      </c>
      <c r="F173" s="52">
        <f t="shared" si="46"/>
        <v>1762938</v>
      </c>
      <c r="G173" s="52">
        <f t="shared" si="46"/>
        <v>1749195</v>
      </c>
      <c r="H173" s="52">
        <f t="shared" si="46"/>
        <v>8325451</v>
      </c>
      <c r="I173" s="117"/>
      <c r="J173" s="117"/>
      <c r="K173" s="117"/>
      <c r="L173" s="117"/>
      <c r="M173" s="117"/>
      <c r="N173" s="117"/>
      <c r="O173" s="117"/>
      <c r="P173" s="117"/>
      <c r="Q173" s="117"/>
      <c r="R173" s="117"/>
      <c r="S173" s="117"/>
      <c r="T173" s="117"/>
      <c r="U173" s="117"/>
      <c r="V173" s="117"/>
      <c r="W173" s="117"/>
    </row>
  </sheetData>
  <mergeCells count="30">
    <mergeCell ref="A159:B159"/>
    <mergeCell ref="A84:B84"/>
    <mergeCell ref="A85:B85"/>
    <mergeCell ref="A93:B93"/>
    <mergeCell ref="A150:B150"/>
    <mergeCell ref="A103:B103"/>
    <mergeCell ref="A146:B146"/>
    <mergeCell ref="A137:B137"/>
    <mergeCell ref="A39:B39"/>
    <mergeCell ref="A72:B72"/>
    <mergeCell ref="A49:B49"/>
    <mergeCell ref="A63:B63"/>
    <mergeCell ref="A133:B133"/>
    <mergeCell ref="A76:B76"/>
    <mergeCell ref="A59:B59"/>
    <mergeCell ref="A123:B123"/>
    <mergeCell ref="A113:B113"/>
    <mergeCell ref="A1:H1"/>
    <mergeCell ref="A7:H7"/>
    <mergeCell ref="A4:H4"/>
    <mergeCell ref="A3:H3"/>
    <mergeCell ref="A29:B29"/>
    <mergeCell ref="C8:G8"/>
    <mergeCell ref="A5:H5"/>
    <mergeCell ref="A6:H6"/>
    <mergeCell ref="A11:B11"/>
    <mergeCell ref="H8:H9"/>
    <mergeCell ref="A19:B19"/>
    <mergeCell ref="A8:B9"/>
    <mergeCell ref="A10:B10"/>
  </mergeCells>
  <printOptions horizontalCentered="1"/>
  <pageMargins left="0.59055118110236227" right="0.31496062992125984" top="0.35433070866141736" bottom="0.55118110236220474" header="0.31496062992125984" footer="0.31496062992125984"/>
  <pageSetup scale="63" fitToHeight="2" orientation="portrait" verticalDpi="300" r:id="rId1"/>
  <rowBreaks count="1" manualBreakCount="1">
    <brk id="83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topLeftCell="A28" zoomScale="110" zoomScaleNormal="100" zoomScaleSheetLayoutView="110" workbookViewId="0">
      <selection activeCell="B43" sqref="B43"/>
    </sheetView>
  </sheetViews>
  <sheetFormatPr baseColWidth="10" defaultColWidth="9.140625" defaultRowHeight="15" x14ac:dyDescent="0.25"/>
  <cols>
    <col min="1" max="1" width="23.85546875" bestFit="1" customWidth="1"/>
    <col min="2" max="7" width="10.85546875" customWidth="1"/>
    <col min="8" max="256" width="11.42578125" customWidth="1"/>
  </cols>
  <sheetData>
    <row r="1" spans="1:7" ht="51.75" customHeight="1" x14ac:dyDescent="0.25">
      <c r="A1" s="317" t="s">
        <v>387</v>
      </c>
      <c r="B1" s="317"/>
      <c r="C1" s="317"/>
      <c r="D1" s="317"/>
      <c r="E1" s="317"/>
      <c r="F1" s="317"/>
      <c r="G1" s="317"/>
    </row>
    <row r="3" spans="1:7" ht="15.75" thickBot="1" x14ac:dyDescent="0.3"/>
    <row r="4" spans="1:7" x14ac:dyDescent="0.25">
      <c r="A4" s="318" t="str">
        <f>'1'!A3:G3</f>
        <v>CENTRO DE REHABILITACIÓN INTEGRAL Y ESCUELA DE TERAPIA FÍSICA Y REHABILITACIÓN</v>
      </c>
      <c r="B4" s="319"/>
      <c r="C4" s="319"/>
      <c r="D4" s="319"/>
      <c r="E4" s="319"/>
      <c r="F4" s="319"/>
      <c r="G4" s="320"/>
    </row>
    <row r="5" spans="1:7" x14ac:dyDescent="0.25">
      <c r="A5" s="215" t="s">
        <v>305</v>
      </c>
      <c r="B5" s="216"/>
      <c r="C5" s="216"/>
      <c r="D5" s="216"/>
      <c r="E5" s="216"/>
      <c r="F5" s="216"/>
      <c r="G5" s="217"/>
    </row>
    <row r="6" spans="1:7" x14ac:dyDescent="0.25">
      <c r="A6" s="215" t="s">
        <v>388</v>
      </c>
      <c r="B6" s="216"/>
      <c r="C6" s="216"/>
      <c r="D6" s="216"/>
      <c r="E6" s="216"/>
      <c r="F6" s="216"/>
      <c r="G6" s="217"/>
    </row>
    <row r="7" spans="1:7" x14ac:dyDescent="0.25">
      <c r="A7" s="215" t="str">
        <f>+'6a'!A6:H6</f>
        <v>Del 01 de Enero al 31 de Marzo de 2017</v>
      </c>
      <c r="B7" s="216"/>
      <c r="C7" s="216"/>
      <c r="D7" s="216"/>
      <c r="E7" s="216"/>
      <c r="F7" s="216"/>
      <c r="G7" s="217"/>
    </row>
    <row r="8" spans="1:7" ht="15.75" thickBot="1" x14ac:dyDescent="0.3">
      <c r="A8" s="218" t="s">
        <v>2</v>
      </c>
      <c r="B8" s="219"/>
      <c r="C8" s="219"/>
      <c r="D8" s="219"/>
      <c r="E8" s="219"/>
      <c r="F8" s="219"/>
      <c r="G8" s="220"/>
    </row>
    <row r="9" spans="1:7" ht="15.75" thickBot="1" x14ac:dyDescent="0.3">
      <c r="A9" s="247" t="s">
        <v>3</v>
      </c>
      <c r="B9" s="323" t="s">
        <v>307</v>
      </c>
      <c r="C9" s="324"/>
      <c r="D9" s="324"/>
      <c r="E9" s="324"/>
      <c r="F9" s="325"/>
      <c r="G9" s="247" t="s">
        <v>308</v>
      </c>
    </row>
    <row r="10" spans="1:7" ht="17.25" thickBot="1" x14ac:dyDescent="0.3">
      <c r="A10" s="242"/>
      <c r="B10" s="166" t="s">
        <v>193</v>
      </c>
      <c r="C10" s="166" t="s">
        <v>236</v>
      </c>
      <c r="D10" s="166" t="s">
        <v>237</v>
      </c>
      <c r="E10" s="166" t="s">
        <v>191</v>
      </c>
      <c r="F10" s="166" t="s">
        <v>210</v>
      </c>
      <c r="G10" s="242"/>
    </row>
    <row r="11" spans="1:7" x14ac:dyDescent="0.25">
      <c r="A11" s="10" t="s">
        <v>389</v>
      </c>
      <c r="B11" s="56"/>
      <c r="C11" s="56"/>
      <c r="D11" s="56"/>
      <c r="E11" s="56"/>
      <c r="F11" s="56"/>
      <c r="G11" s="56"/>
    </row>
    <row r="12" spans="1:7" x14ac:dyDescent="0.25">
      <c r="A12" s="10" t="s">
        <v>390</v>
      </c>
      <c r="B12" s="173">
        <f>+B13</f>
        <v>10088389</v>
      </c>
      <c r="C12" s="173">
        <f>+C13</f>
        <v>0</v>
      </c>
      <c r="D12" s="173">
        <f>+D13</f>
        <v>10088389</v>
      </c>
      <c r="E12" s="173">
        <f>+E13</f>
        <v>1762938</v>
      </c>
      <c r="F12" s="173">
        <f>+F13</f>
        <v>1749195</v>
      </c>
      <c r="G12" s="173">
        <f>+D12-E12</f>
        <v>8325451</v>
      </c>
    </row>
    <row r="13" spans="1:7" x14ac:dyDescent="0.25">
      <c r="A13" s="133" t="s">
        <v>468</v>
      </c>
      <c r="B13" s="174">
        <f>'6a'!C10</f>
        <v>10088389</v>
      </c>
      <c r="C13" s="174">
        <f>'6a'!D10</f>
        <v>0</v>
      </c>
      <c r="D13" s="174">
        <f>+B13+C13</f>
        <v>10088389</v>
      </c>
      <c r="E13" s="174">
        <f>'6a'!F10</f>
        <v>1762938</v>
      </c>
      <c r="F13" s="174">
        <f>'6a'!G10</f>
        <v>1749195</v>
      </c>
      <c r="G13" s="174">
        <f>+D13-E13</f>
        <v>8325451</v>
      </c>
    </row>
    <row r="14" spans="1:7" x14ac:dyDescent="0.25">
      <c r="A14" s="54" t="s">
        <v>391</v>
      </c>
      <c r="B14" s="67"/>
      <c r="C14" s="67"/>
      <c r="D14" s="67"/>
      <c r="E14" s="67"/>
      <c r="F14" s="67"/>
      <c r="G14" s="67"/>
    </row>
    <row r="15" spans="1:7" x14ac:dyDescent="0.25">
      <c r="A15" s="54" t="s">
        <v>392</v>
      </c>
      <c r="B15" s="67"/>
      <c r="C15" s="67"/>
      <c r="D15" s="67"/>
      <c r="E15" s="67"/>
      <c r="F15" s="67"/>
      <c r="G15" s="67"/>
    </row>
    <row r="16" spans="1:7" x14ac:dyDescent="0.25">
      <c r="A16" s="54" t="s">
        <v>393</v>
      </c>
      <c r="B16" s="67"/>
      <c r="C16" s="67"/>
      <c r="D16" s="67"/>
      <c r="E16" s="67"/>
      <c r="F16" s="67"/>
      <c r="G16" s="67"/>
    </row>
    <row r="17" spans="1:7" x14ac:dyDescent="0.25">
      <c r="A17" s="54" t="s">
        <v>394</v>
      </c>
      <c r="B17" s="67"/>
      <c r="C17" s="67"/>
      <c r="D17" s="67"/>
      <c r="E17" s="67"/>
      <c r="F17" s="67"/>
      <c r="G17" s="67"/>
    </row>
    <row r="18" spans="1:7" x14ac:dyDescent="0.25">
      <c r="A18" s="54" t="s">
        <v>395</v>
      </c>
      <c r="B18" s="67"/>
      <c r="C18" s="67"/>
      <c r="D18" s="67"/>
      <c r="E18" s="67"/>
      <c r="F18" s="67"/>
      <c r="G18" s="67"/>
    </row>
    <row r="19" spans="1:7" x14ac:dyDescent="0.25">
      <c r="A19" s="54" t="s">
        <v>396</v>
      </c>
      <c r="B19" s="67"/>
      <c r="C19" s="67"/>
      <c r="D19" s="67"/>
      <c r="E19" s="67"/>
      <c r="F19" s="67"/>
      <c r="G19" s="67"/>
    </row>
    <row r="20" spans="1:7" x14ac:dyDescent="0.25">
      <c r="A20" s="54" t="s">
        <v>397</v>
      </c>
      <c r="B20" s="67"/>
      <c r="C20" s="67"/>
      <c r="D20" s="67"/>
      <c r="E20" s="67"/>
      <c r="F20" s="67"/>
      <c r="G20" s="67"/>
    </row>
    <row r="21" spans="1:7" hidden="1" x14ac:dyDescent="0.25">
      <c r="A21" s="13"/>
      <c r="B21" s="67"/>
      <c r="C21" s="67"/>
      <c r="D21" s="67"/>
      <c r="E21" s="67"/>
      <c r="F21" s="67"/>
      <c r="G21" s="67"/>
    </row>
    <row r="22" spans="1:7" x14ac:dyDescent="0.25">
      <c r="A22" s="11" t="s">
        <v>398</v>
      </c>
      <c r="B22" s="175"/>
      <c r="C22" s="175"/>
      <c r="D22" s="175"/>
      <c r="E22" s="175"/>
      <c r="F22" s="175"/>
      <c r="G22" s="175"/>
    </row>
    <row r="23" spans="1:7" x14ac:dyDescent="0.25">
      <c r="A23" s="11" t="s">
        <v>399</v>
      </c>
      <c r="B23" s="173">
        <f>+B24</f>
        <v>0</v>
      </c>
      <c r="C23" s="173">
        <f>+C24</f>
        <v>0</v>
      </c>
      <c r="D23" s="173">
        <f>+D24</f>
        <v>0</v>
      </c>
      <c r="E23" s="173">
        <f>+E24</f>
        <v>0</v>
      </c>
      <c r="F23" s="173">
        <f>+F24</f>
        <v>0</v>
      </c>
      <c r="G23" s="173">
        <f>+D23-E23</f>
        <v>0</v>
      </c>
    </row>
    <row r="24" spans="1:7" x14ac:dyDescent="0.25">
      <c r="A24" s="133" t="s">
        <v>469</v>
      </c>
      <c r="B24" s="174">
        <f>'6a'!C84</f>
        <v>0</v>
      </c>
      <c r="C24" s="174">
        <f>'6a'!D84</f>
        <v>0</v>
      </c>
      <c r="D24" s="174">
        <f>+B24+C24</f>
        <v>0</v>
      </c>
      <c r="E24" s="174">
        <f>'6a'!F84</f>
        <v>0</v>
      </c>
      <c r="F24" s="174">
        <f>'6a'!G84</f>
        <v>0</v>
      </c>
      <c r="G24" s="174">
        <f>+D24-E24</f>
        <v>0</v>
      </c>
    </row>
    <row r="25" spans="1:7" x14ac:dyDescent="0.25">
      <c r="A25" s="55" t="s">
        <v>391</v>
      </c>
      <c r="B25" s="67"/>
      <c r="C25" s="67"/>
      <c r="D25" s="67"/>
      <c r="E25" s="67"/>
      <c r="F25" s="67"/>
      <c r="G25" s="67"/>
    </row>
    <row r="26" spans="1:7" x14ac:dyDescent="0.25">
      <c r="A26" s="55" t="s">
        <v>392</v>
      </c>
      <c r="B26" s="67"/>
      <c r="C26" s="67"/>
      <c r="D26" s="67"/>
      <c r="E26" s="67"/>
      <c r="F26" s="67"/>
      <c r="G26" s="67"/>
    </row>
    <row r="27" spans="1:7" x14ac:dyDescent="0.25">
      <c r="A27" s="55" t="s">
        <v>393</v>
      </c>
      <c r="B27" s="67"/>
      <c r="C27" s="67"/>
      <c r="D27" s="67"/>
      <c r="E27" s="67"/>
      <c r="F27" s="67"/>
      <c r="G27" s="67"/>
    </row>
    <row r="28" spans="1:7" x14ac:dyDescent="0.25">
      <c r="A28" s="55" t="s">
        <v>394</v>
      </c>
      <c r="B28" s="67"/>
      <c r="C28" s="67"/>
      <c r="D28" s="67"/>
      <c r="E28" s="67"/>
      <c r="F28" s="67"/>
      <c r="G28" s="67"/>
    </row>
    <row r="29" spans="1:7" x14ac:dyDescent="0.25">
      <c r="A29" s="55" t="s">
        <v>395</v>
      </c>
      <c r="B29" s="67"/>
      <c r="C29" s="67"/>
      <c r="D29" s="67"/>
      <c r="E29" s="67"/>
      <c r="F29" s="67"/>
      <c r="G29" s="67"/>
    </row>
    <row r="30" spans="1:7" x14ac:dyDescent="0.25">
      <c r="A30" s="55" t="s">
        <v>396</v>
      </c>
      <c r="B30" s="67"/>
      <c r="C30" s="67"/>
      <c r="D30" s="67"/>
      <c r="E30" s="67"/>
      <c r="F30" s="67"/>
      <c r="G30" s="67"/>
    </row>
    <row r="31" spans="1:7" x14ac:dyDescent="0.25">
      <c r="A31" s="55" t="s">
        <v>397</v>
      </c>
      <c r="B31" s="67"/>
      <c r="C31" s="67"/>
      <c r="D31" s="67"/>
      <c r="E31" s="67"/>
      <c r="F31" s="67"/>
      <c r="G31" s="67"/>
    </row>
    <row r="32" spans="1:7" x14ac:dyDescent="0.25">
      <c r="A32" s="34"/>
      <c r="B32" s="67"/>
      <c r="C32" s="67"/>
      <c r="D32" s="67"/>
      <c r="E32" s="67"/>
      <c r="F32" s="67"/>
      <c r="G32" s="67"/>
    </row>
    <row r="33" spans="1:7" x14ac:dyDescent="0.25">
      <c r="A33" s="10" t="s">
        <v>386</v>
      </c>
      <c r="B33" s="65">
        <f t="shared" ref="B33:G33" si="0">+B23+B12</f>
        <v>10088389</v>
      </c>
      <c r="C33" s="65">
        <f t="shared" si="0"/>
        <v>0</v>
      </c>
      <c r="D33" s="65">
        <f t="shared" si="0"/>
        <v>10088389</v>
      </c>
      <c r="E33" s="65">
        <f t="shared" si="0"/>
        <v>1762938</v>
      </c>
      <c r="F33" s="65">
        <f t="shared" si="0"/>
        <v>1749195</v>
      </c>
      <c r="G33" s="65">
        <f t="shared" si="0"/>
        <v>8325451</v>
      </c>
    </row>
    <row r="34" spans="1:7" ht="15.75" thickBot="1" x14ac:dyDescent="0.3">
      <c r="A34" s="14"/>
      <c r="B34" s="176"/>
      <c r="C34" s="176"/>
      <c r="D34" s="176"/>
      <c r="E34" s="176"/>
      <c r="F34" s="176"/>
      <c r="G34" s="176"/>
    </row>
    <row r="35" spans="1:7" hidden="1" x14ac:dyDescent="0.25">
      <c r="B35" s="61">
        <v>5020225883</v>
      </c>
      <c r="C35" s="61">
        <v>547350942.34000003</v>
      </c>
      <c r="D35" s="61">
        <v>5567576825.3400002</v>
      </c>
      <c r="E35" s="61">
        <v>4045776904.8400002</v>
      </c>
      <c r="F35" s="61">
        <v>4028071592.54</v>
      </c>
      <c r="G35" s="61">
        <v>1521799920.5</v>
      </c>
    </row>
    <row r="36" spans="1:7" hidden="1" x14ac:dyDescent="0.25">
      <c r="B36" s="62">
        <f t="shared" ref="B36:G36" si="1">+B35-B33</f>
        <v>5010137494</v>
      </c>
      <c r="C36" s="48">
        <f t="shared" si="1"/>
        <v>547350942.34000003</v>
      </c>
      <c r="D36" s="62">
        <f t="shared" si="1"/>
        <v>5557488436.3400002</v>
      </c>
      <c r="E36" s="62">
        <f t="shared" si="1"/>
        <v>4044013966.8400002</v>
      </c>
      <c r="F36" s="62">
        <f t="shared" si="1"/>
        <v>4026322397.54</v>
      </c>
      <c r="G36" s="62">
        <f t="shared" si="1"/>
        <v>1513474469.5</v>
      </c>
    </row>
    <row r="37" spans="1:7" ht="12" customHeight="1" x14ac:dyDescent="0.25">
      <c r="B37" s="52"/>
      <c r="C37" s="52"/>
      <c r="D37" s="52"/>
      <c r="E37" s="52"/>
      <c r="F37" s="52"/>
      <c r="G37" s="52"/>
    </row>
    <row r="38" spans="1:7" ht="12" customHeight="1" x14ac:dyDescent="0.25">
      <c r="B38" s="52"/>
      <c r="C38" s="52"/>
      <c r="D38" s="52"/>
      <c r="E38" s="52"/>
      <c r="F38" s="52"/>
      <c r="G38" s="52"/>
    </row>
    <row r="39" spans="1:7" ht="12" customHeight="1" x14ac:dyDescent="0.25">
      <c r="B39" s="52"/>
      <c r="C39" s="52"/>
      <c r="D39" s="52"/>
      <c r="E39" s="52"/>
      <c r="F39" s="52"/>
      <c r="G39" s="52"/>
    </row>
    <row r="40" spans="1:7" ht="12" customHeight="1" x14ac:dyDescent="0.25">
      <c r="B40" s="52"/>
      <c r="C40" s="52"/>
      <c r="D40" s="52"/>
      <c r="E40" s="52"/>
      <c r="F40" s="52"/>
      <c r="G40" s="52"/>
    </row>
    <row r="41" spans="1:7" ht="12" customHeight="1" x14ac:dyDescent="0.25">
      <c r="B41" s="52"/>
      <c r="C41" s="52"/>
      <c r="D41" s="52"/>
      <c r="E41" s="52"/>
      <c r="F41" s="52"/>
      <c r="G41" s="52"/>
    </row>
    <row r="42" spans="1:7" ht="12" customHeight="1" x14ac:dyDescent="0.25">
      <c r="B42" s="52"/>
      <c r="C42" s="52"/>
      <c r="D42" s="52"/>
      <c r="E42" s="52"/>
      <c r="F42" s="52"/>
      <c r="G42" s="52"/>
    </row>
    <row r="43" spans="1:7" ht="12" customHeight="1" x14ac:dyDescent="0.25">
      <c r="B43" s="52"/>
      <c r="C43" s="52"/>
      <c r="D43" s="52"/>
      <c r="E43" s="52"/>
      <c r="F43" s="52"/>
      <c r="G43" s="52"/>
    </row>
    <row r="44" spans="1:7" ht="12" customHeight="1" x14ac:dyDescent="0.25">
      <c r="B44" s="52"/>
      <c r="C44" s="52"/>
      <c r="D44" s="52"/>
      <c r="E44" s="52"/>
      <c r="F44" s="52"/>
      <c r="G44" s="52"/>
    </row>
    <row r="45" spans="1:7" ht="12" customHeight="1" x14ac:dyDescent="0.25">
      <c r="B45" s="52"/>
      <c r="C45" s="52"/>
      <c r="D45" s="52"/>
      <c r="E45" s="52"/>
      <c r="F45" s="52"/>
      <c r="G45" s="52"/>
    </row>
    <row r="46" spans="1:7" ht="12" customHeight="1" x14ac:dyDescent="0.25">
      <c r="B46" s="52"/>
      <c r="C46" s="52"/>
      <c r="D46" s="52"/>
      <c r="E46" s="52"/>
      <c r="F46" s="52"/>
      <c r="G46" s="52"/>
    </row>
    <row r="47" spans="1:7" ht="12" customHeight="1" x14ac:dyDescent="0.25">
      <c r="B47" s="62"/>
      <c r="C47" s="62"/>
      <c r="D47" s="62"/>
      <c r="E47" s="62"/>
      <c r="F47" s="62"/>
      <c r="G47" s="62"/>
    </row>
    <row r="48" spans="1:7" x14ac:dyDescent="0.25">
      <c r="A48" s="321" t="str">
        <f>'1'!A89:B89</f>
        <v>L.T.F. María Antonieta Ordoñez Carrera</v>
      </c>
      <c r="B48" s="321"/>
      <c r="F48" s="87" t="str">
        <f>'1'!E89</f>
        <v>C.P. Guadalupe Vásquez Pérez</v>
      </c>
    </row>
    <row r="49" spans="1:6" x14ac:dyDescent="0.25">
      <c r="A49" s="322" t="str">
        <f>'1'!A90:B90</f>
        <v>Directora General del CRI-ESCUELA</v>
      </c>
      <c r="B49" s="322"/>
      <c r="F49" s="88" t="str">
        <f>'1'!E90</f>
        <v>Coordinadora Administrativa</v>
      </c>
    </row>
    <row r="50" spans="1:6" x14ac:dyDescent="0.25">
      <c r="A50" s="88"/>
      <c r="F50" s="88"/>
    </row>
  </sheetData>
  <mergeCells count="11">
    <mergeCell ref="A48:B48"/>
    <mergeCell ref="A49:B49"/>
    <mergeCell ref="G9:G10"/>
    <mergeCell ref="A9:A10"/>
    <mergeCell ref="B9:F9"/>
    <mergeCell ref="A8:G8"/>
    <mergeCell ref="A1:G1"/>
    <mergeCell ref="A4:G4"/>
    <mergeCell ref="A5:G5"/>
    <mergeCell ref="A6:G6"/>
    <mergeCell ref="A7:G7"/>
  </mergeCells>
  <printOptions horizontalCentered="1"/>
  <pageMargins left="0.59055118110236227" right="0.39370078740157483" top="0.55118110236220474" bottom="0.55118110236220474" header="0.31496062992125984" footer="0.31496062992125984"/>
  <pageSetup scale="90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view="pageBreakPreview" topLeftCell="A80" zoomScale="110" zoomScaleNormal="85" zoomScaleSheetLayoutView="110" workbookViewId="0">
      <selection activeCell="C90" sqref="C90"/>
    </sheetView>
  </sheetViews>
  <sheetFormatPr baseColWidth="10" defaultColWidth="11.42578125" defaultRowHeight="15" x14ac:dyDescent="0.25"/>
  <cols>
    <col min="1" max="1" width="4.5703125" customWidth="1"/>
    <col min="2" max="2" width="40.5703125" customWidth="1"/>
    <col min="3" max="8" width="10.85546875" customWidth="1"/>
    <col min="9" max="14" width="17.5703125" bestFit="1" customWidth="1"/>
    <col min="15" max="16" width="11.5703125" bestFit="1" customWidth="1"/>
  </cols>
  <sheetData>
    <row r="1" spans="1:9" ht="30" customHeight="1" x14ac:dyDescent="0.25">
      <c r="A1" s="326" t="s">
        <v>400</v>
      </c>
      <c r="B1" s="326"/>
      <c r="C1" s="326"/>
      <c r="D1" s="326"/>
      <c r="E1" s="326"/>
      <c r="F1" s="326"/>
      <c r="G1" s="326"/>
      <c r="H1" s="326"/>
    </row>
    <row r="2" spans="1:9" ht="15.75" thickBot="1" x14ac:dyDescent="0.3"/>
    <row r="3" spans="1:9" x14ac:dyDescent="0.25">
      <c r="A3" s="212" t="str">
        <f>'1'!A3:G3</f>
        <v>CENTRO DE REHABILITACIÓN INTEGRAL Y ESCUELA DE TERAPIA FÍSICA Y REHABILITACIÓN</v>
      </c>
      <c r="B3" s="213"/>
      <c r="C3" s="213"/>
      <c r="D3" s="213"/>
      <c r="E3" s="213"/>
      <c r="F3" s="213"/>
      <c r="G3" s="213"/>
      <c r="H3" s="301"/>
    </row>
    <row r="4" spans="1:9" x14ac:dyDescent="0.25">
      <c r="A4" s="262" t="s">
        <v>305</v>
      </c>
      <c r="B4" s="263"/>
      <c r="C4" s="263"/>
      <c r="D4" s="263"/>
      <c r="E4" s="263"/>
      <c r="F4" s="263"/>
      <c r="G4" s="263"/>
      <c r="H4" s="300"/>
    </row>
    <row r="5" spans="1:9" x14ac:dyDescent="0.25">
      <c r="A5" s="262" t="s">
        <v>401</v>
      </c>
      <c r="B5" s="263"/>
      <c r="C5" s="263"/>
      <c r="D5" s="263"/>
      <c r="E5" s="263"/>
      <c r="F5" s="263"/>
      <c r="G5" s="263"/>
      <c r="H5" s="300"/>
    </row>
    <row r="6" spans="1:9" x14ac:dyDescent="0.25">
      <c r="A6" s="262" t="str">
        <f>+'2'!A6:I6</f>
        <v>Del 01 de Enero al 31 de Marzo de 2017</v>
      </c>
      <c r="B6" s="263"/>
      <c r="C6" s="263"/>
      <c r="D6" s="263"/>
      <c r="E6" s="263"/>
      <c r="F6" s="263"/>
      <c r="G6" s="263"/>
      <c r="H6" s="300"/>
    </row>
    <row r="7" spans="1:9" ht="15.75" thickBot="1" x14ac:dyDescent="0.3">
      <c r="A7" s="265" t="s">
        <v>2</v>
      </c>
      <c r="B7" s="266"/>
      <c r="C7" s="266"/>
      <c r="D7" s="266"/>
      <c r="E7" s="266"/>
      <c r="F7" s="266"/>
      <c r="G7" s="266"/>
      <c r="H7" s="299"/>
    </row>
    <row r="8" spans="1:9" ht="15.75" thickBot="1" x14ac:dyDescent="0.3">
      <c r="A8" s="327" t="s">
        <v>3</v>
      </c>
      <c r="B8" s="328"/>
      <c r="C8" s="323" t="s">
        <v>307</v>
      </c>
      <c r="D8" s="324"/>
      <c r="E8" s="324"/>
      <c r="F8" s="324"/>
      <c r="G8" s="325"/>
      <c r="H8" s="247" t="s">
        <v>308</v>
      </c>
    </row>
    <row r="9" spans="1:9" ht="17.25" thickBot="1" x14ac:dyDescent="0.3">
      <c r="A9" s="329"/>
      <c r="B9" s="330"/>
      <c r="C9" s="166" t="s">
        <v>193</v>
      </c>
      <c r="D9" s="166" t="s">
        <v>309</v>
      </c>
      <c r="E9" s="166" t="s">
        <v>310</v>
      </c>
      <c r="F9" s="166" t="s">
        <v>191</v>
      </c>
      <c r="G9" s="166" t="s">
        <v>210</v>
      </c>
      <c r="H9" s="242"/>
    </row>
    <row r="10" spans="1:9" ht="12" customHeight="1" x14ac:dyDescent="0.25">
      <c r="A10" s="331"/>
      <c r="B10" s="332"/>
      <c r="C10" s="63"/>
      <c r="D10" s="63"/>
      <c r="E10" s="63"/>
      <c r="F10" s="63"/>
      <c r="G10" s="63"/>
      <c r="H10" s="63"/>
    </row>
    <row r="11" spans="1:9" x14ac:dyDescent="0.25">
      <c r="A11" s="315" t="s">
        <v>402</v>
      </c>
      <c r="B11" s="333"/>
      <c r="C11" s="64">
        <f>C12+C22+C30+C41</f>
        <v>10088389</v>
      </c>
      <c r="D11" s="64">
        <f>D12+D22+D30+D41</f>
        <v>0</v>
      </c>
      <c r="E11" s="64">
        <f>E12+E22+E30+E41</f>
        <v>10088389</v>
      </c>
      <c r="F11" s="64">
        <f>F12+F22+F30+F41</f>
        <v>1762938</v>
      </c>
      <c r="G11" s="64">
        <f>G12+G22+G30+G41</f>
        <v>1749195</v>
      </c>
      <c r="H11" s="65">
        <f>+E11-F11</f>
        <v>8325451</v>
      </c>
      <c r="I11" s="45"/>
    </row>
    <row r="12" spans="1:9" x14ac:dyDescent="0.25">
      <c r="A12" s="302" t="s">
        <v>403</v>
      </c>
      <c r="B12" s="303"/>
      <c r="C12" s="66">
        <f>C13+C14+C15+C16+C17+C18+C19+C20</f>
        <v>0</v>
      </c>
      <c r="D12" s="66">
        <f>D13+D14+D15+D16+D17+D18+D19+D20</f>
        <v>0</v>
      </c>
      <c r="E12" s="66">
        <f>E13+E14+E15+E16+E17+E18+E19+E20</f>
        <v>0</v>
      </c>
      <c r="F12" s="66">
        <f>F13+F14+F15+F16+F17+F18+F19+F20</f>
        <v>0</v>
      </c>
      <c r="G12" s="66">
        <f>G13+G14+G15+G16+G17+G18+G19+G20</f>
        <v>0</v>
      </c>
      <c r="H12" s="65">
        <f t="shared" ref="H12:H20" si="0">E12-G12</f>
        <v>0</v>
      </c>
    </row>
    <row r="13" spans="1:9" ht="12" customHeight="1" x14ac:dyDescent="0.25">
      <c r="A13" s="57"/>
      <c r="B13" s="30" t="s">
        <v>404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  <c r="H13" s="67">
        <f t="shared" si="0"/>
        <v>0</v>
      </c>
    </row>
    <row r="14" spans="1:9" ht="12" customHeight="1" x14ac:dyDescent="0.25">
      <c r="A14" s="57"/>
      <c r="B14" s="30" t="s">
        <v>405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67">
        <f t="shared" si="0"/>
        <v>0</v>
      </c>
    </row>
    <row r="15" spans="1:9" ht="12" customHeight="1" x14ac:dyDescent="0.25">
      <c r="A15" s="57"/>
      <c r="B15" s="30" t="s">
        <v>406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67">
        <f t="shared" si="0"/>
        <v>0</v>
      </c>
    </row>
    <row r="16" spans="1:9" ht="12" customHeight="1" x14ac:dyDescent="0.25">
      <c r="A16" s="57"/>
      <c r="B16" s="30" t="s">
        <v>407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67">
        <f t="shared" si="0"/>
        <v>0</v>
      </c>
    </row>
    <row r="17" spans="1:8" ht="12" customHeight="1" x14ac:dyDescent="0.25">
      <c r="A17" s="57"/>
      <c r="B17" s="30" t="s">
        <v>408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67">
        <f t="shared" si="0"/>
        <v>0</v>
      </c>
    </row>
    <row r="18" spans="1:8" ht="12" customHeight="1" x14ac:dyDescent="0.25">
      <c r="A18" s="57"/>
      <c r="B18" s="30" t="s">
        <v>409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67">
        <f t="shared" si="0"/>
        <v>0</v>
      </c>
    </row>
    <row r="19" spans="1:8" ht="12" customHeight="1" x14ac:dyDescent="0.25">
      <c r="A19" s="57"/>
      <c r="B19" s="30" t="s">
        <v>410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  <c r="H19" s="67">
        <f t="shared" si="0"/>
        <v>0</v>
      </c>
    </row>
    <row r="20" spans="1:8" ht="12" customHeight="1" x14ac:dyDescent="0.25">
      <c r="A20" s="57"/>
      <c r="B20" s="30" t="s">
        <v>411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  <c r="H20" s="67">
        <f t="shared" si="0"/>
        <v>0</v>
      </c>
    </row>
    <row r="21" spans="1:8" x14ac:dyDescent="0.25">
      <c r="A21" s="57"/>
      <c r="B21" s="30"/>
      <c r="C21" s="58"/>
      <c r="D21" s="58"/>
      <c r="E21" s="58"/>
      <c r="F21" s="58"/>
      <c r="G21" s="58"/>
      <c r="H21" s="59"/>
    </row>
    <row r="22" spans="1:8" x14ac:dyDescent="0.25">
      <c r="A22" s="302" t="s">
        <v>412</v>
      </c>
      <c r="B22" s="303"/>
      <c r="C22" s="66">
        <f>C23+C24+C25+C26+C27+C28+C29</f>
        <v>10088389</v>
      </c>
      <c r="D22" s="66">
        <f>D23+D24+D25+D26+D27+D28+D29</f>
        <v>0</v>
      </c>
      <c r="E22" s="66">
        <f>E23+E24+E25+E26+E27+E28+E29</f>
        <v>10088389</v>
      </c>
      <c r="F22" s="66">
        <f>F23+F24+F25+F26+F27+F28+F29</f>
        <v>1762938</v>
      </c>
      <c r="G22" s="66">
        <f>G23+G24+G25+G26+G27+G28+G29</f>
        <v>1749195</v>
      </c>
      <c r="H22" s="65">
        <f>+E22-F22</f>
        <v>8325451</v>
      </c>
    </row>
    <row r="23" spans="1:8" ht="12" customHeight="1" x14ac:dyDescent="0.25">
      <c r="A23" s="57"/>
      <c r="B23" s="30" t="s">
        <v>413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67">
        <f t="shared" ref="H23:H29" si="1">E23-G23</f>
        <v>0</v>
      </c>
    </row>
    <row r="24" spans="1:8" ht="12" customHeight="1" x14ac:dyDescent="0.25">
      <c r="A24" s="57"/>
      <c r="B24" s="30" t="s">
        <v>414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67">
        <f t="shared" si="1"/>
        <v>0</v>
      </c>
    </row>
    <row r="25" spans="1:8" ht="12" customHeight="1" x14ac:dyDescent="0.25">
      <c r="A25" s="57"/>
      <c r="B25" s="30" t="s">
        <v>415</v>
      </c>
      <c r="C25" s="58">
        <f>'6a'!C10</f>
        <v>10088389</v>
      </c>
      <c r="D25" s="58">
        <f>'6a'!D10</f>
        <v>0</v>
      </c>
      <c r="E25" s="58">
        <f>'6a'!E10</f>
        <v>10088389</v>
      </c>
      <c r="F25" s="58">
        <f>'6a'!F10</f>
        <v>1762938</v>
      </c>
      <c r="G25" s="58">
        <f>'6a'!G10</f>
        <v>1749195</v>
      </c>
      <c r="H25" s="58">
        <f>E25-F25</f>
        <v>8325451</v>
      </c>
    </row>
    <row r="26" spans="1:8" ht="12" customHeight="1" x14ac:dyDescent="0.25">
      <c r="A26" s="57"/>
      <c r="B26" s="30" t="s">
        <v>416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67">
        <f t="shared" si="1"/>
        <v>0</v>
      </c>
    </row>
    <row r="27" spans="1:8" ht="12" customHeight="1" x14ac:dyDescent="0.25">
      <c r="A27" s="57"/>
      <c r="B27" s="51" t="s">
        <v>417</v>
      </c>
      <c r="C27" s="58">
        <v>0</v>
      </c>
      <c r="D27" s="58">
        <f>'6a'!D10</f>
        <v>0</v>
      </c>
      <c r="E27" s="58">
        <f>+C27+D27</f>
        <v>0</v>
      </c>
      <c r="F27" s="58">
        <v>0</v>
      </c>
      <c r="G27" s="58">
        <v>0</v>
      </c>
      <c r="H27" s="58">
        <f>+E27-F27</f>
        <v>0</v>
      </c>
    </row>
    <row r="28" spans="1:8" ht="12" customHeight="1" x14ac:dyDescent="0.25">
      <c r="A28" s="57"/>
      <c r="B28" s="30" t="s">
        <v>418</v>
      </c>
      <c r="C28" s="58">
        <v>0</v>
      </c>
      <c r="D28" s="58">
        <v>0</v>
      </c>
      <c r="E28" s="58">
        <v>0</v>
      </c>
      <c r="F28" s="58">
        <v>0</v>
      </c>
      <c r="G28" s="58">
        <v>0</v>
      </c>
      <c r="H28" s="67">
        <f t="shared" si="1"/>
        <v>0</v>
      </c>
    </row>
    <row r="29" spans="1:8" ht="12" customHeight="1" x14ac:dyDescent="0.25">
      <c r="A29" s="57"/>
      <c r="B29" s="30" t="s">
        <v>419</v>
      </c>
      <c r="C29" s="58">
        <v>0</v>
      </c>
      <c r="D29" s="58">
        <v>0</v>
      </c>
      <c r="E29" s="58">
        <v>0</v>
      </c>
      <c r="F29" s="58">
        <v>0</v>
      </c>
      <c r="G29" s="58">
        <v>0</v>
      </c>
      <c r="H29" s="67">
        <f t="shared" si="1"/>
        <v>0</v>
      </c>
    </row>
    <row r="30" spans="1:8" x14ac:dyDescent="0.25">
      <c r="A30" s="302" t="s">
        <v>420</v>
      </c>
      <c r="B30" s="303"/>
      <c r="C30" s="66">
        <f>C31+C32+C33+C34+C35+C36+C37+C38+C39</f>
        <v>0</v>
      </c>
      <c r="D30" s="66">
        <f>D31+D32+D33+D34+D35+D36+D37+D38+D39</f>
        <v>0</v>
      </c>
      <c r="E30" s="66">
        <f>E31+E32+E33+E34+E35+E36+E37+E38+E39</f>
        <v>0</v>
      </c>
      <c r="F30" s="66">
        <f>F31+F32+F33+F34+F35+F36+F37+F38+F39</f>
        <v>0</v>
      </c>
      <c r="G30" s="66">
        <f>G31+G32+G33+G34+G35+G36+G37+G38+G39</f>
        <v>0</v>
      </c>
      <c r="H30" s="109">
        <f>E30-G30</f>
        <v>0</v>
      </c>
    </row>
    <row r="31" spans="1:8" ht="12" customHeight="1" x14ac:dyDescent="0.25">
      <c r="A31" s="57"/>
      <c r="B31" s="30" t="s">
        <v>421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f>E31-G31</f>
        <v>0</v>
      </c>
    </row>
    <row r="32" spans="1:8" ht="12" customHeight="1" x14ac:dyDescent="0.25">
      <c r="A32" s="57"/>
      <c r="B32" s="30" t="s">
        <v>422</v>
      </c>
      <c r="C32" s="58">
        <v>0</v>
      </c>
      <c r="D32" s="58">
        <v>0</v>
      </c>
      <c r="E32" s="58">
        <v>0</v>
      </c>
      <c r="F32" s="58">
        <v>0</v>
      </c>
      <c r="G32" s="58">
        <v>0</v>
      </c>
      <c r="H32" s="58">
        <f t="shared" ref="H32:H39" si="2">E32-G32</f>
        <v>0</v>
      </c>
    </row>
    <row r="33" spans="1:13" ht="12" customHeight="1" x14ac:dyDescent="0.25">
      <c r="A33" s="57"/>
      <c r="B33" s="30" t="s">
        <v>423</v>
      </c>
      <c r="C33" s="58">
        <v>0</v>
      </c>
      <c r="D33" s="58">
        <v>0</v>
      </c>
      <c r="E33" s="58">
        <v>0</v>
      </c>
      <c r="F33" s="58">
        <v>0</v>
      </c>
      <c r="G33" s="58">
        <v>0</v>
      </c>
      <c r="H33" s="58">
        <f t="shared" si="2"/>
        <v>0</v>
      </c>
    </row>
    <row r="34" spans="1:13" ht="12" customHeight="1" x14ac:dyDescent="0.25">
      <c r="A34" s="57"/>
      <c r="B34" s="30" t="s">
        <v>424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58">
        <f t="shared" si="2"/>
        <v>0</v>
      </c>
    </row>
    <row r="35" spans="1:13" ht="12" customHeight="1" x14ac:dyDescent="0.25">
      <c r="A35" s="57"/>
      <c r="B35" s="30" t="s">
        <v>425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58">
        <f t="shared" si="2"/>
        <v>0</v>
      </c>
    </row>
    <row r="36" spans="1:13" ht="12" customHeight="1" x14ac:dyDescent="0.25">
      <c r="A36" s="57"/>
      <c r="B36" s="30" t="s">
        <v>426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58">
        <f t="shared" si="2"/>
        <v>0</v>
      </c>
    </row>
    <row r="37" spans="1:13" ht="12" customHeight="1" x14ac:dyDescent="0.25">
      <c r="A37" s="57"/>
      <c r="B37" s="30" t="s">
        <v>427</v>
      </c>
      <c r="C37" s="58">
        <v>0</v>
      </c>
      <c r="D37" s="58">
        <v>0</v>
      </c>
      <c r="E37" s="58">
        <v>0</v>
      </c>
      <c r="F37" s="58">
        <v>0</v>
      </c>
      <c r="G37" s="58">
        <v>0</v>
      </c>
      <c r="H37" s="58">
        <f t="shared" si="2"/>
        <v>0</v>
      </c>
    </row>
    <row r="38" spans="1:13" ht="12" customHeight="1" x14ac:dyDescent="0.25">
      <c r="A38" s="57"/>
      <c r="B38" s="30" t="s">
        <v>428</v>
      </c>
      <c r="C38" s="58">
        <v>0</v>
      </c>
      <c r="D38" s="58">
        <v>0</v>
      </c>
      <c r="E38" s="58">
        <v>0</v>
      </c>
      <c r="F38" s="58">
        <v>0</v>
      </c>
      <c r="G38" s="58">
        <v>0</v>
      </c>
      <c r="H38" s="58">
        <f t="shared" si="2"/>
        <v>0</v>
      </c>
    </row>
    <row r="39" spans="1:13" ht="12" customHeight="1" x14ac:dyDescent="0.25">
      <c r="A39" s="57"/>
      <c r="B39" s="30" t="s">
        <v>429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58">
        <f t="shared" si="2"/>
        <v>0</v>
      </c>
    </row>
    <row r="40" spans="1:13" x14ac:dyDescent="0.25">
      <c r="A40" s="57"/>
      <c r="B40" s="30"/>
      <c r="C40" s="58"/>
      <c r="D40" s="58"/>
      <c r="E40" s="58"/>
      <c r="F40" s="58"/>
      <c r="G40" s="58"/>
      <c r="H40" s="59"/>
    </row>
    <row r="41" spans="1:13" x14ac:dyDescent="0.25">
      <c r="A41" s="302" t="s">
        <v>430</v>
      </c>
      <c r="B41" s="303"/>
      <c r="C41" s="58">
        <f>C42+C43+C44+C45</f>
        <v>0</v>
      </c>
      <c r="D41" s="58">
        <f>D42+D43+D44+D45</f>
        <v>0</v>
      </c>
      <c r="E41" s="58">
        <f>E42+E43+E44+E45</f>
        <v>0</v>
      </c>
      <c r="F41" s="58">
        <f>F42+F43+F44+F45</f>
        <v>0</v>
      </c>
      <c r="G41" s="58">
        <f>G42+G43+G44+G45</f>
        <v>0</v>
      </c>
      <c r="H41" s="58">
        <f>E41-G41</f>
        <v>0</v>
      </c>
    </row>
    <row r="42" spans="1:13" ht="12" customHeight="1" x14ac:dyDescent="0.25">
      <c r="A42" s="57"/>
      <c r="B42" s="30" t="s">
        <v>431</v>
      </c>
      <c r="C42" s="58">
        <v>0</v>
      </c>
      <c r="D42" s="58">
        <v>0</v>
      </c>
      <c r="E42" s="58">
        <v>0</v>
      </c>
      <c r="F42" s="58">
        <v>0</v>
      </c>
      <c r="G42" s="58">
        <v>0</v>
      </c>
      <c r="H42" s="58">
        <f>E42-G42</f>
        <v>0</v>
      </c>
    </row>
    <row r="43" spans="1:13" ht="16.5" x14ac:dyDescent="0.25">
      <c r="A43" s="57"/>
      <c r="B43" s="32" t="s">
        <v>432</v>
      </c>
      <c r="C43" s="58">
        <v>0</v>
      </c>
      <c r="D43" s="58">
        <v>0</v>
      </c>
      <c r="E43" s="58">
        <v>0</v>
      </c>
      <c r="F43" s="58">
        <v>0</v>
      </c>
      <c r="G43" s="58">
        <v>0</v>
      </c>
      <c r="H43" s="58">
        <f>E43-G43</f>
        <v>0</v>
      </c>
    </row>
    <row r="44" spans="1:13" ht="12" customHeight="1" x14ac:dyDescent="0.25">
      <c r="A44" s="57"/>
      <c r="B44" s="30" t="s">
        <v>433</v>
      </c>
      <c r="C44" s="58">
        <v>0</v>
      </c>
      <c r="D44" s="58">
        <v>0</v>
      </c>
      <c r="E44" s="58">
        <v>0</v>
      </c>
      <c r="F44" s="58">
        <v>0</v>
      </c>
      <c r="G44" s="58">
        <v>0</v>
      </c>
      <c r="H44" s="58">
        <f>E44-G44</f>
        <v>0</v>
      </c>
    </row>
    <row r="45" spans="1:13" ht="12" customHeight="1" x14ac:dyDescent="0.25">
      <c r="A45" s="57"/>
      <c r="B45" s="30" t="s">
        <v>434</v>
      </c>
      <c r="C45" s="58">
        <v>0</v>
      </c>
      <c r="D45" s="58">
        <v>0</v>
      </c>
      <c r="E45" s="58">
        <v>0</v>
      </c>
      <c r="F45" s="58">
        <v>0</v>
      </c>
      <c r="G45" s="58">
        <v>0</v>
      </c>
      <c r="H45" s="58">
        <f>E45-G45</f>
        <v>0</v>
      </c>
    </row>
    <row r="46" spans="1:13" x14ac:dyDescent="0.25">
      <c r="A46" s="57"/>
      <c r="B46" s="30"/>
      <c r="C46" s="58"/>
      <c r="D46" s="58"/>
      <c r="E46" s="58"/>
      <c r="F46" s="58"/>
      <c r="G46" s="58"/>
      <c r="H46" s="59"/>
    </row>
    <row r="47" spans="1:13" x14ac:dyDescent="0.25">
      <c r="A47" s="302" t="s">
        <v>435</v>
      </c>
      <c r="B47" s="303"/>
      <c r="C47" s="66">
        <f t="shared" ref="C47:H47" si="3">C48+C58+C67+C78</f>
        <v>0</v>
      </c>
      <c r="D47" s="66">
        <f t="shared" si="3"/>
        <v>0</v>
      </c>
      <c r="E47" s="66">
        <f t="shared" si="3"/>
        <v>0</v>
      </c>
      <c r="F47" s="66">
        <f t="shared" si="3"/>
        <v>0</v>
      </c>
      <c r="G47" s="66">
        <f t="shared" si="3"/>
        <v>0</v>
      </c>
      <c r="H47" s="66">
        <f t="shared" si="3"/>
        <v>0</v>
      </c>
      <c r="I47" s="45">
        <f>+ROUND(C47,0)</f>
        <v>0</v>
      </c>
      <c r="J47" s="45">
        <f>+ROUND(D47,0)</f>
        <v>0</v>
      </c>
      <c r="K47" s="45">
        <f>+ROUND(E47,0)</f>
        <v>0</v>
      </c>
      <c r="L47" s="45">
        <f>+ROUND(F47,0)</f>
        <v>0</v>
      </c>
      <c r="M47" s="45">
        <f>+ROUND(G47,0)</f>
        <v>0</v>
      </c>
    </row>
    <row r="48" spans="1:13" x14ac:dyDescent="0.25">
      <c r="A48" s="302" t="s">
        <v>403</v>
      </c>
      <c r="B48" s="303"/>
      <c r="C48" s="66">
        <f>C49+C50+C51+C52+C53+C54+C55+C56</f>
        <v>0</v>
      </c>
      <c r="D48" s="66">
        <f>D49+D50+D51+D52+D53+D54+D55+D56</f>
        <v>0</v>
      </c>
      <c r="E48" s="66">
        <f>E49+E50+E51+E52+E53+E54+E55+E56</f>
        <v>0</v>
      </c>
      <c r="F48" s="66">
        <f>F49+F50+F51+F52+F53+F54+F55+F56</f>
        <v>0</v>
      </c>
      <c r="G48" s="66">
        <f>G49+G50+G51+G52+G53+G54+G55+G56</f>
        <v>0</v>
      </c>
      <c r="H48" s="66">
        <f t="shared" ref="H48:H56" si="4">E48-G48</f>
        <v>0</v>
      </c>
    </row>
    <row r="49" spans="1:13" ht="12" customHeight="1" x14ac:dyDescent="0.25">
      <c r="A49" s="57"/>
      <c r="B49" s="30" t="s">
        <v>404</v>
      </c>
      <c r="C49" s="58">
        <v>0</v>
      </c>
      <c r="D49" s="58"/>
      <c r="E49" s="58"/>
      <c r="F49" s="58"/>
      <c r="G49" s="58"/>
      <c r="H49" s="58">
        <f t="shared" si="4"/>
        <v>0</v>
      </c>
    </row>
    <row r="50" spans="1:13" ht="12" customHeight="1" x14ac:dyDescent="0.25">
      <c r="A50" s="57"/>
      <c r="B50" s="30" t="s">
        <v>405</v>
      </c>
      <c r="C50" s="58">
        <v>0</v>
      </c>
      <c r="D50" s="58">
        <v>0</v>
      </c>
      <c r="E50" s="58">
        <v>0</v>
      </c>
      <c r="F50" s="58">
        <v>0</v>
      </c>
      <c r="G50" s="58">
        <v>0</v>
      </c>
      <c r="H50" s="58">
        <f t="shared" si="4"/>
        <v>0</v>
      </c>
    </row>
    <row r="51" spans="1:13" ht="12" customHeight="1" x14ac:dyDescent="0.25">
      <c r="A51" s="57"/>
      <c r="B51" s="30" t="s">
        <v>406</v>
      </c>
      <c r="C51" s="58">
        <v>0</v>
      </c>
      <c r="D51" s="58">
        <v>0</v>
      </c>
      <c r="E51" s="58">
        <v>0</v>
      </c>
      <c r="F51" s="58">
        <v>0</v>
      </c>
      <c r="G51" s="58">
        <v>0</v>
      </c>
      <c r="H51" s="58">
        <f t="shared" si="4"/>
        <v>0</v>
      </c>
    </row>
    <row r="52" spans="1:13" ht="12" customHeight="1" x14ac:dyDescent="0.25">
      <c r="A52" s="57"/>
      <c r="B52" s="30" t="s">
        <v>407</v>
      </c>
      <c r="C52" s="58">
        <v>0</v>
      </c>
      <c r="D52" s="58">
        <v>0</v>
      </c>
      <c r="E52" s="58">
        <v>0</v>
      </c>
      <c r="F52" s="58">
        <v>0</v>
      </c>
      <c r="G52" s="58">
        <v>0</v>
      </c>
      <c r="H52" s="58">
        <f t="shared" si="4"/>
        <v>0</v>
      </c>
    </row>
    <row r="53" spans="1:13" ht="12" customHeight="1" x14ac:dyDescent="0.25">
      <c r="A53" s="57"/>
      <c r="B53" s="30" t="s">
        <v>408</v>
      </c>
      <c r="C53" s="58">
        <v>0</v>
      </c>
      <c r="D53" s="58">
        <v>0</v>
      </c>
      <c r="E53" s="58">
        <v>0</v>
      </c>
      <c r="F53" s="58">
        <v>0</v>
      </c>
      <c r="G53" s="58">
        <v>0</v>
      </c>
      <c r="H53" s="58">
        <f t="shared" si="4"/>
        <v>0</v>
      </c>
    </row>
    <row r="54" spans="1:13" ht="12" customHeight="1" x14ac:dyDescent="0.25">
      <c r="A54" s="57"/>
      <c r="B54" s="30" t="s">
        <v>409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  <c r="H54" s="58">
        <f t="shared" si="4"/>
        <v>0</v>
      </c>
    </row>
    <row r="55" spans="1:13" ht="12" customHeight="1" x14ac:dyDescent="0.25">
      <c r="A55" s="57"/>
      <c r="B55" s="30" t="s">
        <v>410</v>
      </c>
      <c r="C55" s="58">
        <v>0</v>
      </c>
      <c r="D55" s="58">
        <v>0</v>
      </c>
      <c r="E55" s="58">
        <v>0</v>
      </c>
      <c r="F55" s="58">
        <v>0</v>
      </c>
      <c r="G55" s="58">
        <v>0</v>
      </c>
      <c r="H55" s="58">
        <f t="shared" si="4"/>
        <v>0</v>
      </c>
    </row>
    <row r="56" spans="1:13" ht="12" customHeight="1" x14ac:dyDescent="0.25">
      <c r="A56" s="57"/>
      <c r="B56" s="30" t="s">
        <v>411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  <c r="H56" s="58">
        <f t="shared" si="4"/>
        <v>0</v>
      </c>
    </row>
    <row r="57" spans="1:13" x14ac:dyDescent="0.25">
      <c r="A57" s="57"/>
      <c r="B57" s="30"/>
      <c r="C57" s="58"/>
      <c r="D57" s="58"/>
      <c r="E57" s="58"/>
      <c r="F57" s="58"/>
      <c r="G57" s="58"/>
      <c r="H57" s="59"/>
    </row>
    <row r="58" spans="1:13" x14ac:dyDescent="0.25">
      <c r="A58" s="302" t="s">
        <v>412</v>
      </c>
      <c r="B58" s="303"/>
      <c r="C58" s="66">
        <f>C59+C60+C61+C62+C63+C64+C65</f>
        <v>0</v>
      </c>
      <c r="D58" s="66">
        <f>D59+D60+D61+D62+D63+D64+D65</f>
        <v>0</v>
      </c>
      <c r="E58" s="66">
        <f>E59+E60+E61+E62+E63+E64+E65</f>
        <v>0</v>
      </c>
      <c r="F58" s="66">
        <f>F59+F60+F61+F62+F63+F64+F65</f>
        <v>0</v>
      </c>
      <c r="G58" s="66">
        <f>G59+G60+G61+G62+G63+G64+G65</f>
        <v>0</v>
      </c>
      <c r="H58" s="65">
        <f>+E58-F58</f>
        <v>0</v>
      </c>
    </row>
    <row r="59" spans="1:13" ht="12" customHeight="1" x14ac:dyDescent="0.25">
      <c r="A59" s="57"/>
      <c r="B59" s="30" t="s">
        <v>413</v>
      </c>
      <c r="C59" s="58">
        <v>0</v>
      </c>
      <c r="D59" s="58">
        <v>0</v>
      </c>
      <c r="E59" s="58">
        <v>0</v>
      </c>
      <c r="F59" s="58">
        <v>0</v>
      </c>
      <c r="G59" s="58">
        <v>0</v>
      </c>
      <c r="H59" s="58">
        <f t="shared" ref="H59:H65" si="5">E59-G59</f>
        <v>0</v>
      </c>
    </row>
    <row r="60" spans="1:13" ht="12" customHeight="1" x14ac:dyDescent="0.25">
      <c r="A60" s="57"/>
      <c r="B60" s="30" t="s">
        <v>414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  <c r="H60" s="58">
        <f t="shared" si="5"/>
        <v>0</v>
      </c>
    </row>
    <row r="61" spans="1:13" ht="12" customHeight="1" x14ac:dyDescent="0.25">
      <c r="A61" s="57"/>
      <c r="B61" s="30" t="s">
        <v>415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  <c r="H61" s="58">
        <f t="shared" si="5"/>
        <v>0</v>
      </c>
    </row>
    <row r="62" spans="1:13" ht="12" customHeight="1" x14ac:dyDescent="0.25">
      <c r="A62" s="57"/>
      <c r="B62" s="30" t="s">
        <v>416</v>
      </c>
      <c r="C62" s="58">
        <v>0</v>
      </c>
      <c r="D62" s="58">
        <v>0</v>
      </c>
      <c r="E62" s="58">
        <v>0</v>
      </c>
      <c r="F62" s="58">
        <v>0</v>
      </c>
      <c r="G62" s="58">
        <v>0</v>
      </c>
      <c r="H62" s="58">
        <f t="shared" si="5"/>
        <v>0</v>
      </c>
    </row>
    <row r="63" spans="1:13" ht="12" customHeight="1" x14ac:dyDescent="0.25">
      <c r="A63" s="57"/>
      <c r="B63" s="30" t="s">
        <v>417</v>
      </c>
      <c r="C63" s="58">
        <f>'6a'!C84</f>
        <v>0</v>
      </c>
      <c r="D63" s="58">
        <f>'6a'!D84</f>
        <v>0</v>
      </c>
      <c r="E63" s="58">
        <f>+C63+D63</f>
        <v>0</v>
      </c>
      <c r="F63" s="58">
        <f>'6a'!F84</f>
        <v>0</v>
      </c>
      <c r="G63" s="58">
        <f>'6a'!G84</f>
        <v>0</v>
      </c>
      <c r="H63" s="58">
        <f>+E63-F63</f>
        <v>0</v>
      </c>
      <c r="I63" s="45"/>
      <c r="J63" s="45"/>
      <c r="K63" s="45"/>
      <c r="L63" s="45"/>
      <c r="M63" s="58"/>
    </row>
    <row r="64" spans="1:13" ht="12" customHeight="1" x14ac:dyDescent="0.25">
      <c r="A64" s="57"/>
      <c r="B64" s="30" t="s">
        <v>418</v>
      </c>
      <c r="C64" s="58">
        <v>0</v>
      </c>
      <c r="D64" s="58">
        <v>0</v>
      </c>
      <c r="E64" s="58">
        <v>0</v>
      </c>
      <c r="F64" s="58">
        <v>0</v>
      </c>
      <c r="G64" s="58">
        <v>0</v>
      </c>
      <c r="H64" s="58">
        <f t="shared" si="5"/>
        <v>0</v>
      </c>
    </row>
    <row r="65" spans="1:8" ht="12" customHeight="1" x14ac:dyDescent="0.25">
      <c r="A65" s="57"/>
      <c r="B65" s="30" t="s">
        <v>419</v>
      </c>
      <c r="C65" s="58">
        <v>0</v>
      </c>
      <c r="D65" s="58">
        <v>0</v>
      </c>
      <c r="E65" s="58">
        <v>0</v>
      </c>
      <c r="F65" s="58">
        <v>0</v>
      </c>
      <c r="G65" s="58">
        <v>0</v>
      </c>
      <c r="H65" s="58">
        <f t="shared" si="5"/>
        <v>0</v>
      </c>
    </row>
    <row r="66" spans="1:8" x14ac:dyDescent="0.25">
      <c r="A66" s="57"/>
      <c r="B66" s="30"/>
      <c r="C66" s="58"/>
      <c r="D66" s="58"/>
      <c r="E66" s="58"/>
      <c r="F66" s="58"/>
      <c r="G66" s="58"/>
      <c r="H66" s="59"/>
    </row>
    <row r="67" spans="1:8" x14ac:dyDescent="0.25">
      <c r="A67" s="302" t="s">
        <v>420</v>
      </c>
      <c r="B67" s="303"/>
      <c r="C67" s="66">
        <f>C68+C69+C70+C71+C72+C73+C74+C75+C76</f>
        <v>0</v>
      </c>
      <c r="D67" s="66">
        <f>D68+D69+D70+D71+D72+D73+D74+D75+D76</f>
        <v>0</v>
      </c>
      <c r="E67" s="66">
        <f>E68+E69+E70+E71+E72+E73+E74+E75+E76</f>
        <v>0</v>
      </c>
      <c r="F67" s="66">
        <f>F68+F69+F70+F71+F72+F73+F74+F75+F76</f>
        <v>0</v>
      </c>
      <c r="G67" s="66">
        <f>G68+G69+G70+G71+G72+G73+G74+G75+G76</f>
        <v>0</v>
      </c>
      <c r="H67" s="66">
        <f t="shared" ref="H67:H76" si="6">E67-G67</f>
        <v>0</v>
      </c>
    </row>
    <row r="68" spans="1:8" ht="12" customHeight="1" x14ac:dyDescent="0.25">
      <c r="A68" s="57"/>
      <c r="B68" s="30" t="s">
        <v>421</v>
      </c>
      <c r="C68" s="58">
        <v>0</v>
      </c>
      <c r="D68" s="58">
        <v>0</v>
      </c>
      <c r="E68" s="58">
        <v>0</v>
      </c>
      <c r="F68" s="58">
        <v>0</v>
      </c>
      <c r="G68" s="58">
        <v>0</v>
      </c>
      <c r="H68" s="58">
        <f t="shared" si="6"/>
        <v>0</v>
      </c>
    </row>
    <row r="69" spans="1:8" ht="12" customHeight="1" x14ac:dyDescent="0.25">
      <c r="A69" s="57"/>
      <c r="B69" s="30" t="s">
        <v>422</v>
      </c>
      <c r="C69" s="58">
        <v>0</v>
      </c>
      <c r="D69" s="58">
        <v>0</v>
      </c>
      <c r="E69" s="58">
        <v>0</v>
      </c>
      <c r="F69" s="58">
        <v>0</v>
      </c>
      <c r="G69" s="58">
        <v>0</v>
      </c>
      <c r="H69" s="58">
        <f t="shared" si="6"/>
        <v>0</v>
      </c>
    </row>
    <row r="70" spans="1:8" ht="12" customHeight="1" x14ac:dyDescent="0.25">
      <c r="A70" s="57"/>
      <c r="B70" s="30" t="s">
        <v>423</v>
      </c>
      <c r="C70" s="58">
        <v>0</v>
      </c>
      <c r="D70" s="58">
        <v>0</v>
      </c>
      <c r="E70" s="58">
        <v>0</v>
      </c>
      <c r="F70" s="58">
        <v>0</v>
      </c>
      <c r="G70" s="58">
        <v>0</v>
      </c>
      <c r="H70" s="58">
        <f t="shared" si="6"/>
        <v>0</v>
      </c>
    </row>
    <row r="71" spans="1:8" ht="12" customHeight="1" x14ac:dyDescent="0.25">
      <c r="A71" s="57"/>
      <c r="B71" s="30" t="s">
        <v>424</v>
      </c>
      <c r="C71" s="58">
        <v>0</v>
      </c>
      <c r="D71" s="58">
        <v>0</v>
      </c>
      <c r="E71" s="58">
        <v>0</v>
      </c>
      <c r="F71" s="58">
        <v>0</v>
      </c>
      <c r="G71" s="58">
        <v>0</v>
      </c>
      <c r="H71" s="58">
        <f t="shared" si="6"/>
        <v>0</v>
      </c>
    </row>
    <row r="72" spans="1:8" ht="12" customHeight="1" x14ac:dyDescent="0.25">
      <c r="A72" s="57"/>
      <c r="B72" s="30" t="s">
        <v>425</v>
      </c>
      <c r="C72" s="58">
        <v>0</v>
      </c>
      <c r="D72" s="58">
        <v>0</v>
      </c>
      <c r="E72" s="58">
        <v>0</v>
      </c>
      <c r="F72" s="58">
        <v>0</v>
      </c>
      <c r="G72" s="58">
        <v>0</v>
      </c>
      <c r="H72" s="58">
        <f t="shared" si="6"/>
        <v>0</v>
      </c>
    </row>
    <row r="73" spans="1:8" ht="12" customHeight="1" x14ac:dyDescent="0.25">
      <c r="A73" s="57"/>
      <c r="B73" s="30" t="s">
        <v>426</v>
      </c>
      <c r="C73" s="58">
        <v>0</v>
      </c>
      <c r="D73" s="58">
        <v>0</v>
      </c>
      <c r="E73" s="58">
        <v>0</v>
      </c>
      <c r="F73" s="58">
        <v>0</v>
      </c>
      <c r="G73" s="58">
        <v>0</v>
      </c>
      <c r="H73" s="58">
        <f t="shared" si="6"/>
        <v>0</v>
      </c>
    </row>
    <row r="74" spans="1:8" ht="12" customHeight="1" x14ac:dyDescent="0.25">
      <c r="A74" s="57"/>
      <c r="B74" s="30" t="s">
        <v>427</v>
      </c>
      <c r="C74" s="58">
        <v>0</v>
      </c>
      <c r="D74" s="58">
        <v>0</v>
      </c>
      <c r="E74" s="58">
        <v>0</v>
      </c>
      <c r="F74" s="58">
        <v>0</v>
      </c>
      <c r="G74" s="58">
        <v>0</v>
      </c>
      <c r="H74" s="58">
        <f t="shared" si="6"/>
        <v>0</v>
      </c>
    </row>
    <row r="75" spans="1:8" ht="12" customHeight="1" x14ac:dyDescent="0.25">
      <c r="A75" s="57"/>
      <c r="B75" s="30" t="s">
        <v>428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  <c r="H75" s="58">
        <f t="shared" si="6"/>
        <v>0</v>
      </c>
    </row>
    <row r="76" spans="1:8" ht="12" customHeight="1" x14ac:dyDescent="0.25">
      <c r="A76" s="57"/>
      <c r="B76" s="30" t="s">
        <v>429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  <c r="H76" s="58">
        <f t="shared" si="6"/>
        <v>0</v>
      </c>
    </row>
    <row r="77" spans="1:8" x14ac:dyDescent="0.25">
      <c r="A77" s="57"/>
      <c r="B77" s="30"/>
      <c r="C77" s="58"/>
      <c r="D77" s="58"/>
      <c r="E77" s="58"/>
      <c r="F77" s="58"/>
      <c r="G77" s="58"/>
      <c r="H77" s="59"/>
    </row>
    <row r="78" spans="1:8" x14ac:dyDescent="0.25">
      <c r="A78" s="302" t="s">
        <v>430</v>
      </c>
      <c r="B78" s="303"/>
      <c r="C78" s="66">
        <f>C79+C80+C81+C82</f>
        <v>0</v>
      </c>
      <c r="D78" s="66">
        <f>D79+D80+D81+D82</f>
        <v>0</v>
      </c>
      <c r="E78" s="66">
        <f>E79+E80+E81+E82</f>
        <v>0</v>
      </c>
      <c r="F78" s="66">
        <f>F79+F80+F81+F82</f>
        <v>0</v>
      </c>
      <c r="G78" s="66">
        <f>G79+G80+G81+G82</f>
        <v>0</v>
      </c>
      <c r="H78" s="66">
        <f>E78-G78</f>
        <v>0</v>
      </c>
    </row>
    <row r="79" spans="1:8" ht="12" customHeight="1" x14ac:dyDescent="0.25">
      <c r="A79" s="57"/>
      <c r="B79" s="30" t="s">
        <v>431</v>
      </c>
      <c r="C79" s="58">
        <v>0</v>
      </c>
      <c r="D79" s="58"/>
      <c r="E79" s="58"/>
      <c r="F79" s="58"/>
      <c r="G79" s="58"/>
      <c r="H79" s="58">
        <f>E79-G79</f>
        <v>0</v>
      </c>
    </row>
    <row r="80" spans="1:8" ht="12" customHeight="1" x14ac:dyDescent="0.25">
      <c r="A80" s="57"/>
      <c r="B80" s="30" t="s">
        <v>432</v>
      </c>
      <c r="C80" s="58">
        <v>0</v>
      </c>
      <c r="D80" s="58">
        <v>0</v>
      </c>
      <c r="E80" s="58">
        <v>0</v>
      </c>
      <c r="F80" s="58">
        <v>0</v>
      </c>
      <c r="G80" s="58">
        <v>0</v>
      </c>
      <c r="H80" s="58">
        <f>E80-G80</f>
        <v>0</v>
      </c>
    </row>
    <row r="81" spans="1:8" ht="12" customHeight="1" x14ac:dyDescent="0.25">
      <c r="A81" s="57"/>
      <c r="B81" s="30" t="s">
        <v>433</v>
      </c>
      <c r="C81" s="58">
        <v>0</v>
      </c>
      <c r="D81" s="58">
        <v>0</v>
      </c>
      <c r="E81" s="58">
        <v>0</v>
      </c>
      <c r="F81" s="58">
        <v>0</v>
      </c>
      <c r="G81" s="58">
        <v>0</v>
      </c>
      <c r="H81" s="58">
        <f>E81-G81</f>
        <v>0</v>
      </c>
    </row>
    <row r="82" spans="1:8" ht="12" customHeight="1" x14ac:dyDescent="0.25">
      <c r="A82" s="57"/>
      <c r="B82" s="30" t="s">
        <v>434</v>
      </c>
      <c r="C82" s="58">
        <v>0</v>
      </c>
      <c r="D82" s="58">
        <v>0</v>
      </c>
      <c r="E82" s="58">
        <v>0</v>
      </c>
      <c r="F82" s="58">
        <v>0</v>
      </c>
      <c r="G82" s="58">
        <v>0</v>
      </c>
      <c r="H82" s="58">
        <f>E82-G82</f>
        <v>0</v>
      </c>
    </row>
    <row r="83" spans="1:8" x14ac:dyDescent="0.25">
      <c r="A83" s="57"/>
      <c r="B83" s="30"/>
      <c r="C83" s="58"/>
      <c r="D83" s="58"/>
      <c r="E83" s="58"/>
      <c r="F83" s="58"/>
      <c r="G83" s="58"/>
      <c r="H83" s="59"/>
    </row>
    <row r="84" spans="1:8" x14ac:dyDescent="0.25">
      <c r="A84" s="302" t="s">
        <v>386</v>
      </c>
      <c r="B84" s="303"/>
      <c r="C84" s="66">
        <f t="shared" ref="C84:H84" si="7">C11+C47</f>
        <v>10088389</v>
      </c>
      <c r="D84" s="66">
        <f t="shared" si="7"/>
        <v>0</v>
      </c>
      <c r="E84" s="66">
        <f t="shared" si="7"/>
        <v>10088389</v>
      </c>
      <c r="F84" s="66">
        <f t="shared" si="7"/>
        <v>1762938</v>
      </c>
      <c r="G84" s="66">
        <f t="shared" si="7"/>
        <v>1749195</v>
      </c>
      <c r="H84" s="66">
        <f t="shared" si="7"/>
        <v>8325451</v>
      </c>
    </row>
    <row r="85" spans="1:8" ht="15.75" thickBot="1" x14ac:dyDescent="0.3">
      <c r="A85" s="29"/>
      <c r="B85" s="35"/>
      <c r="C85" s="68"/>
      <c r="D85" s="68"/>
      <c r="E85" s="68"/>
      <c r="F85" s="68"/>
      <c r="G85" s="68"/>
      <c r="H85" s="69"/>
    </row>
    <row r="86" spans="1:8" x14ac:dyDescent="0.25">
      <c r="A86" s="70"/>
      <c r="B86" s="70"/>
      <c r="C86" s="71"/>
      <c r="D86" s="71"/>
      <c r="E86" s="71"/>
      <c r="F86" s="71"/>
      <c r="G86" s="71"/>
      <c r="H86" s="71"/>
    </row>
    <row r="87" spans="1:8" x14ac:dyDescent="0.25">
      <c r="C87" s="108"/>
      <c r="D87" s="108"/>
      <c r="E87" s="108"/>
      <c r="F87" s="108"/>
      <c r="G87" s="108"/>
      <c r="H87" s="108"/>
    </row>
    <row r="90" spans="1:8" x14ac:dyDescent="0.25">
      <c r="B90" s="87" t="str">
        <f>'1'!A89</f>
        <v>L.T.F. María Antonieta Ordoñez Carrera</v>
      </c>
      <c r="F90" s="87" t="str">
        <f>'1'!E89</f>
        <v>C.P. Guadalupe Vásquez Pérez</v>
      </c>
    </row>
    <row r="91" spans="1:8" x14ac:dyDescent="0.25">
      <c r="B91" s="88" t="str">
        <f>'1'!A90</f>
        <v>Directora General del CRI-ESCUELA</v>
      </c>
      <c r="F91" s="88" t="str">
        <f>'1'!E90</f>
        <v>Coordinadora Administrativa</v>
      </c>
    </row>
    <row r="92" spans="1:8" x14ac:dyDescent="0.25">
      <c r="B92" s="88"/>
      <c r="F92" s="88"/>
    </row>
  </sheetData>
  <mergeCells count="21">
    <mergeCell ref="A84:B84"/>
    <mergeCell ref="A10:B10"/>
    <mergeCell ref="A11:B11"/>
    <mergeCell ref="A12:B12"/>
    <mergeCell ref="A22:B22"/>
    <mergeCell ref="A30:B30"/>
    <mergeCell ref="A67:B67"/>
    <mergeCell ref="A78:B78"/>
    <mergeCell ref="A58:B58"/>
    <mergeCell ref="A48:B48"/>
    <mergeCell ref="A1:H1"/>
    <mergeCell ref="A47:B47"/>
    <mergeCell ref="A5:H5"/>
    <mergeCell ref="A3:H3"/>
    <mergeCell ref="A4:H4"/>
    <mergeCell ref="A7:H7"/>
    <mergeCell ref="A41:B41"/>
    <mergeCell ref="A8:B9"/>
    <mergeCell ref="A6:H6"/>
    <mergeCell ref="C8:G8"/>
    <mergeCell ref="H8:H9"/>
  </mergeCells>
  <printOptions horizontalCentered="1"/>
  <pageMargins left="0.39370078740157483" right="0.51181102362204722" top="0.39370078740157483" bottom="0.39370078740157483" header="0.31496062992125984" footer="0.31496062992125984"/>
  <pageSetup scale="60"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view="pageBreakPreview" zoomScale="110" zoomScaleNormal="100" zoomScaleSheetLayoutView="110" workbookViewId="0">
      <pane xSplit="7" ySplit="9" topLeftCell="H10" activePane="bottomRight" state="frozenSplit"/>
      <selection activeCell="A7" sqref="A7:G7"/>
      <selection pane="topRight" activeCell="A7" sqref="A7:G7"/>
      <selection pane="bottomLeft" activeCell="A7" sqref="A7:G7"/>
      <selection pane="bottomRight" activeCell="H11" sqref="H11"/>
    </sheetView>
  </sheetViews>
  <sheetFormatPr baseColWidth="10" defaultColWidth="9.140625" defaultRowHeight="15" x14ac:dyDescent="0.25"/>
  <cols>
    <col min="1" max="1" width="26.7109375" customWidth="1"/>
    <col min="2" max="7" width="10.85546875" customWidth="1"/>
    <col min="8" max="256" width="11.42578125" customWidth="1"/>
  </cols>
  <sheetData>
    <row r="1" spans="1:7" ht="39.75" customHeight="1" x14ac:dyDescent="0.25">
      <c r="A1" s="326" t="s">
        <v>437</v>
      </c>
      <c r="B1" s="326"/>
      <c r="C1" s="326"/>
      <c r="D1" s="326"/>
      <c r="E1" s="326"/>
      <c r="F1" s="326"/>
      <c r="G1" s="326"/>
    </row>
    <row r="2" spans="1:7" ht="15.75" thickBot="1" x14ac:dyDescent="0.3"/>
    <row r="3" spans="1:7" x14ac:dyDescent="0.25">
      <c r="A3" s="212" t="str">
        <f>'1'!A3:G3</f>
        <v>CENTRO DE REHABILITACIÓN INTEGRAL Y ESCUELA DE TERAPIA FÍSICA Y REHABILITACIÓN</v>
      </c>
      <c r="B3" s="213"/>
      <c r="C3" s="213"/>
      <c r="D3" s="213"/>
      <c r="E3" s="213"/>
      <c r="F3" s="213"/>
      <c r="G3" s="301"/>
    </row>
    <row r="4" spans="1:7" x14ac:dyDescent="0.25">
      <c r="A4" s="262" t="s">
        <v>305</v>
      </c>
      <c r="B4" s="263"/>
      <c r="C4" s="263"/>
      <c r="D4" s="263"/>
      <c r="E4" s="263"/>
      <c r="F4" s="263"/>
      <c r="G4" s="300"/>
    </row>
    <row r="5" spans="1:7" x14ac:dyDescent="0.25">
      <c r="A5" s="262" t="s">
        <v>438</v>
      </c>
      <c r="B5" s="263"/>
      <c r="C5" s="263"/>
      <c r="D5" s="263"/>
      <c r="E5" s="263"/>
      <c r="F5" s="263"/>
      <c r="G5" s="300"/>
    </row>
    <row r="6" spans="1:7" x14ac:dyDescent="0.25">
      <c r="A6" s="262" t="str">
        <f>+'2'!A6:I6</f>
        <v>Del 01 de Enero al 31 de Marzo de 2017</v>
      </c>
      <c r="B6" s="263"/>
      <c r="C6" s="263"/>
      <c r="D6" s="263"/>
      <c r="E6" s="263"/>
      <c r="F6" s="263"/>
      <c r="G6" s="300"/>
    </row>
    <row r="7" spans="1:7" ht="15.75" thickBot="1" x14ac:dyDescent="0.3">
      <c r="A7" s="265" t="s">
        <v>2</v>
      </c>
      <c r="B7" s="266"/>
      <c r="C7" s="266"/>
      <c r="D7" s="266"/>
      <c r="E7" s="266"/>
      <c r="F7" s="266"/>
      <c r="G7" s="299"/>
    </row>
    <row r="8" spans="1:7" ht="15.75" thickBot="1" x14ac:dyDescent="0.3">
      <c r="A8" s="256" t="s">
        <v>3</v>
      </c>
      <c r="B8" s="323" t="s">
        <v>307</v>
      </c>
      <c r="C8" s="324"/>
      <c r="D8" s="324"/>
      <c r="E8" s="324"/>
      <c r="F8" s="325"/>
      <c r="G8" s="247" t="s">
        <v>308</v>
      </c>
    </row>
    <row r="9" spans="1:7" ht="17.25" thickBot="1" x14ac:dyDescent="0.3">
      <c r="A9" s="257"/>
      <c r="B9" s="166" t="s">
        <v>193</v>
      </c>
      <c r="C9" s="166" t="s">
        <v>309</v>
      </c>
      <c r="D9" s="166" t="s">
        <v>310</v>
      </c>
      <c r="E9" s="166" t="s">
        <v>439</v>
      </c>
      <c r="F9" s="166" t="s">
        <v>210</v>
      </c>
      <c r="G9" s="242"/>
    </row>
    <row r="10" spans="1:7" ht="16.5" x14ac:dyDescent="0.25">
      <c r="A10" s="129" t="s">
        <v>440</v>
      </c>
      <c r="B10" s="113">
        <f>B11+B12+B13+B16+B17+B20</f>
        <v>7026589</v>
      </c>
      <c r="C10" s="113">
        <f>C11+C12+C13+C16+C17+C20</f>
        <v>0</v>
      </c>
      <c r="D10" s="113">
        <f>D11+D12+D13+D16+D17+D20</f>
        <v>7026589</v>
      </c>
      <c r="E10" s="113">
        <f>E11+E12+E13+E16+E17+E20</f>
        <v>1326365</v>
      </c>
      <c r="F10" s="113">
        <f>F11+F12+F13+F16+F17+F20</f>
        <v>1326365</v>
      </c>
      <c r="G10" s="75">
        <f>D10-E10</f>
        <v>5700224</v>
      </c>
    </row>
    <row r="11" spans="1:7" x14ac:dyDescent="0.25">
      <c r="A11" s="36" t="s">
        <v>441</v>
      </c>
      <c r="B11" s="114">
        <f>'6a'!C11</f>
        <v>7026589</v>
      </c>
      <c r="C11" s="114">
        <f>'6a'!D11</f>
        <v>0</v>
      </c>
      <c r="D11" s="114">
        <f>'6a'!E11</f>
        <v>7026589</v>
      </c>
      <c r="E11" s="114">
        <f>'6a'!F11</f>
        <v>1326365</v>
      </c>
      <c r="F11" s="114">
        <f>'6a'!G11</f>
        <v>1326365</v>
      </c>
      <c r="G11" s="114">
        <f>'6a'!H11</f>
        <v>5700224</v>
      </c>
    </row>
    <row r="12" spans="1:7" x14ac:dyDescent="0.25">
      <c r="A12" s="36" t="s">
        <v>442</v>
      </c>
      <c r="B12" s="114"/>
      <c r="D12" s="114"/>
      <c r="E12" s="114"/>
      <c r="F12" s="114"/>
      <c r="G12" s="76">
        <f t="shared" ref="G12:G20" si="0">D12-E12</f>
        <v>0</v>
      </c>
    </row>
    <row r="13" spans="1:7" x14ac:dyDescent="0.25">
      <c r="A13" s="36" t="s">
        <v>443</v>
      </c>
      <c r="B13" s="114"/>
      <c r="C13" s="114"/>
      <c r="D13" s="114"/>
      <c r="E13" s="114"/>
      <c r="F13" s="114"/>
      <c r="G13" s="76">
        <f t="shared" si="0"/>
        <v>0</v>
      </c>
    </row>
    <row r="14" spans="1:7" x14ac:dyDescent="0.25">
      <c r="A14" s="36" t="s">
        <v>444</v>
      </c>
      <c r="B14" s="114"/>
      <c r="C14" s="114"/>
      <c r="D14" s="114"/>
      <c r="E14" s="114"/>
      <c r="F14" s="114"/>
      <c r="G14" s="76">
        <f t="shared" si="0"/>
        <v>0</v>
      </c>
    </row>
    <row r="15" spans="1:7" x14ac:dyDescent="0.25">
      <c r="A15" s="36" t="s">
        <v>445</v>
      </c>
      <c r="B15" s="114"/>
      <c r="C15" s="114"/>
      <c r="D15" s="114"/>
      <c r="E15" s="114"/>
      <c r="F15" s="114"/>
      <c r="G15" s="76">
        <f t="shared" si="0"/>
        <v>0</v>
      </c>
    </row>
    <row r="16" spans="1:7" x14ac:dyDescent="0.25">
      <c r="A16" s="36" t="s">
        <v>446</v>
      </c>
      <c r="B16" s="114"/>
      <c r="C16" s="114"/>
      <c r="D16" s="114"/>
      <c r="E16" s="114"/>
      <c r="F16" s="114"/>
      <c r="G16" s="76">
        <f t="shared" si="0"/>
        <v>0</v>
      </c>
    </row>
    <row r="17" spans="1:7" s="33" customFormat="1" ht="26.25" x14ac:dyDescent="0.25">
      <c r="A17" s="40" t="s">
        <v>447</v>
      </c>
      <c r="B17" s="115">
        <f>B18+B19</f>
        <v>0</v>
      </c>
      <c r="C17" s="115">
        <f>C18+C19</f>
        <v>0</v>
      </c>
      <c r="D17" s="115">
        <f>D18+D19</f>
        <v>0</v>
      </c>
      <c r="E17" s="115">
        <f>E18+E19</f>
        <v>0</v>
      </c>
      <c r="F17" s="115">
        <f>F18+F19</f>
        <v>0</v>
      </c>
      <c r="G17" s="76">
        <f t="shared" si="0"/>
        <v>0</v>
      </c>
    </row>
    <row r="18" spans="1:7" x14ac:dyDescent="0.25">
      <c r="A18" s="37" t="s">
        <v>448</v>
      </c>
      <c r="B18" s="114"/>
      <c r="C18" s="114"/>
      <c r="D18" s="114"/>
      <c r="E18" s="114"/>
      <c r="F18" s="114"/>
      <c r="G18" s="76">
        <f t="shared" si="0"/>
        <v>0</v>
      </c>
    </row>
    <row r="19" spans="1:7" x14ac:dyDescent="0.25">
      <c r="A19" s="37" t="s">
        <v>449</v>
      </c>
      <c r="B19" s="114"/>
      <c r="C19" s="114"/>
      <c r="D19" s="114"/>
      <c r="E19" s="114"/>
      <c r="F19" s="114"/>
      <c r="G19" s="76">
        <f t="shared" si="0"/>
        <v>0</v>
      </c>
    </row>
    <row r="20" spans="1:7" x14ac:dyDescent="0.25">
      <c r="A20" s="36" t="s">
        <v>450</v>
      </c>
      <c r="B20" s="114"/>
      <c r="C20" s="114"/>
      <c r="D20" s="114"/>
      <c r="E20" s="114"/>
      <c r="F20" s="114"/>
      <c r="G20" s="76">
        <f t="shared" si="0"/>
        <v>0</v>
      </c>
    </row>
    <row r="21" spans="1:7" x14ac:dyDescent="0.25">
      <c r="A21" s="36"/>
      <c r="B21" s="113"/>
      <c r="C21" s="113"/>
      <c r="D21" s="113"/>
      <c r="E21" s="113"/>
      <c r="F21" s="113"/>
      <c r="G21" s="75"/>
    </row>
    <row r="22" spans="1:7" ht="16.5" x14ac:dyDescent="0.25">
      <c r="A22" s="129" t="s">
        <v>451</v>
      </c>
      <c r="B22" s="113">
        <f>B23+B24+B25+B28+B29+B32</f>
        <v>0</v>
      </c>
      <c r="C22" s="113">
        <f>C23+C24+C25+C28+C29+C32</f>
        <v>0</v>
      </c>
      <c r="D22" s="113">
        <f>D23+D24+D25+D28+D29+D32</f>
        <v>0</v>
      </c>
      <c r="E22" s="113">
        <f>E23+E24+E25+E28+E29+E32</f>
        <v>0</v>
      </c>
      <c r="F22" s="113">
        <f>F23+F24+F25+F28+F29+F32</f>
        <v>0</v>
      </c>
      <c r="G22" s="75">
        <f>D22-E22</f>
        <v>0</v>
      </c>
    </row>
    <row r="23" spans="1:7" x14ac:dyDescent="0.25">
      <c r="A23" s="36" t="s">
        <v>441</v>
      </c>
      <c r="B23" s="113"/>
      <c r="C23" s="113"/>
      <c r="D23" s="113"/>
      <c r="E23" s="113"/>
      <c r="F23" s="113"/>
      <c r="G23" s="76">
        <f t="shared" ref="G23:G32" si="1">D23-E23</f>
        <v>0</v>
      </c>
    </row>
    <row r="24" spans="1:7" x14ac:dyDescent="0.25">
      <c r="A24" s="36" t="s">
        <v>442</v>
      </c>
      <c r="B24" s="114">
        <f>'6a'!C85</f>
        <v>0</v>
      </c>
      <c r="C24" s="114">
        <f>'6a'!D85</f>
        <v>0</v>
      </c>
      <c r="D24" s="114">
        <f>'6a'!E85</f>
        <v>0</v>
      </c>
      <c r="E24" s="114">
        <f>'6a'!F85</f>
        <v>0</v>
      </c>
      <c r="F24" s="114">
        <f>'6a'!G85</f>
        <v>0</v>
      </c>
      <c r="G24" s="76">
        <f t="shared" si="1"/>
        <v>0</v>
      </c>
    </row>
    <row r="25" spans="1:7" x14ac:dyDescent="0.25">
      <c r="A25" s="36" t="s">
        <v>443</v>
      </c>
      <c r="B25" s="113">
        <f>B26+B27</f>
        <v>0</v>
      </c>
      <c r="C25" s="113">
        <f>C26+C27</f>
        <v>0</v>
      </c>
      <c r="D25" s="113">
        <f>D26+D27</f>
        <v>0</v>
      </c>
      <c r="E25" s="113">
        <f>E26+E27</f>
        <v>0</v>
      </c>
      <c r="F25" s="113">
        <f>F26+F27</f>
        <v>0</v>
      </c>
      <c r="G25" s="76">
        <f t="shared" si="1"/>
        <v>0</v>
      </c>
    </row>
    <row r="26" spans="1:7" x14ac:dyDescent="0.25">
      <c r="A26" s="36" t="s">
        <v>444</v>
      </c>
      <c r="B26" s="113"/>
      <c r="C26" s="113"/>
      <c r="D26" s="113"/>
      <c r="E26" s="113"/>
      <c r="F26" s="113"/>
      <c r="G26" s="76">
        <f t="shared" si="1"/>
        <v>0</v>
      </c>
    </row>
    <row r="27" spans="1:7" x14ac:dyDescent="0.25">
      <c r="A27" s="36" t="s">
        <v>445</v>
      </c>
      <c r="B27" s="113"/>
      <c r="C27" s="113"/>
      <c r="D27" s="113"/>
      <c r="E27" s="113"/>
      <c r="F27" s="113"/>
      <c r="G27" s="76">
        <f t="shared" si="1"/>
        <v>0</v>
      </c>
    </row>
    <row r="28" spans="1:7" x14ac:dyDescent="0.25">
      <c r="A28" s="36" t="s">
        <v>446</v>
      </c>
      <c r="B28" s="113"/>
      <c r="C28" s="113"/>
      <c r="D28" s="113"/>
      <c r="E28" s="113"/>
      <c r="F28" s="113"/>
      <c r="G28" s="76">
        <f t="shared" si="1"/>
        <v>0</v>
      </c>
    </row>
    <row r="29" spans="1:7" ht="24.75" x14ac:dyDescent="0.25">
      <c r="A29" s="36" t="s">
        <v>447</v>
      </c>
      <c r="B29" s="113">
        <f>B30+B31</f>
        <v>0</v>
      </c>
      <c r="C29" s="113">
        <f>C30+C31</f>
        <v>0</v>
      </c>
      <c r="D29" s="113">
        <f>D30+D31</f>
        <v>0</v>
      </c>
      <c r="E29" s="113">
        <f>E30+E31</f>
        <v>0</v>
      </c>
      <c r="F29" s="113">
        <f>F30+F31</f>
        <v>0</v>
      </c>
      <c r="G29" s="76">
        <f t="shared" si="1"/>
        <v>0</v>
      </c>
    </row>
    <row r="30" spans="1:7" x14ac:dyDescent="0.25">
      <c r="A30" s="37" t="s">
        <v>448</v>
      </c>
      <c r="B30" s="113"/>
      <c r="C30" s="113"/>
      <c r="D30" s="113"/>
      <c r="E30" s="113"/>
      <c r="F30" s="113"/>
      <c r="G30" s="76">
        <f t="shared" si="1"/>
        <v>0</v>
      </c>
    </row>
    <row r="31" spans="1:7" x14ac:dyDescent="0.25">
      <c r="A31" s="37" t="s">
        <v>449</v>
      </c>
      <c r="B31" s="113"/>
      <c r="C31" s="113"/>
      <c r="D31" s="113"/>
      <c r="E31" s="113"/>
      <c r="F31" s="113"/>
      <c r="G31" s="76">
        <f t="shared" si="1"/>
        <v>0</v>
      </c>
    </row>
    <row r="32" spans="1:7" x14ac:dyDescent="0.25">
      <c r="A32" s="36" t="s">
        <v>450</v>
      </c>
      <c r="B32" s="113"/>
      <c r="C32" s="113"/>
      <c r="D32" s="113"/>
      <c r="E32" s="113"/>
      <c r="F32" s="113"/>
      <c r="G32" s="76">
        <f t="shared" si="1"/>
        <v>0</v>
      </c>
    </row>
    <row r="33" spans="1:7" ht="16.5" x14ac:dyDescent="0.25">
      <c r="A33" s="129" t="s">
        <v>452</v>
      </c>
      <c r="B33" s="113">
        <f>B10+B22</f>
        <v>7026589</v>
      </c>
      <c r="C33" s="113">
        <f>C10+C22</f>
        <v>0</v>
      </c>
      <c r="D33" s="113">
        <f>D10+D22</f>
        <v>7026589</v>
      </c>
      <c r="E33" s="113">
        <f>E10+E22</f>
        <v>1326365</v>
      </c>
      <c r="F33" s="113">
        <f>F10+F22</f>
        <v>1326365</v>
      </c>
      <c r="G33" s="75">
        <f>D33-E33</f>
        <v>5700224</v>
      </c>
    </row>
    <row r="34" spans="1:7" ht="15.75" thickBot="1" x14ac:dyDescent="0.3">
      <c r="A34" s="38"/>
      <c r="B34" s="39"/>
      <c r="C34" s="39"/>
      <c r="D34" s="39"/>
      <c r="E34" s="39"/>
      <c r="F34" s="39"/>
      <c r="G34" s="1"/>
    </row>
    <row r="35" spans="1:7" hidden="1" x14ac:dyDescent="0.25">
      <c r="A35" s="16" t="s">
        <v>453</v>
      </c>
      <c r="B35">
        <v>66710114</v>
      </c>
      <c r="C35">
        <v>2319820</v>
      </c>
      <c r="D35">
        <v>69029934</v>
      </c>
      <c r="E35">
        <v>53381408</v>
      </c>
      <c r="F35">
        <v>51133811</v>
      </c>
      <c r="G35">
        <f>+D35-E35</f>
        <v>15648526</v>
      </c>
    </row>
    <row r="36" spans="1:7" hidden="1" x14ac:dyDescent="0.25">
      <c r="A36" t="s">
        <v>436</v>
      </c>
      <c r="B36" s="48">
        <v>4760133684</v>
      </c>
      <c r="C36" s="48">
        <v>43136702</v>
      </c>
      <c r="D36" s="48">
        <v>4803270386</v>
      </c>
      <c r="E36" s="48">
        <v>3332877666</v>
      </c>
      <c r="F36" s="48">
        <v>3332877666</v>
      </c>
      <c r="G36">
        <f>+D36-E36</f>
        <v>1470392720</v>
      </c>
    </row>
    <row r="37" spans="1:7" hidden="1" x14ac:dyDescent="0.25">
      <c r="B37" s="48">
        <f t="shared" ref="B37:G37" si="2">+B36+B35</f>
        <v>4826843798</v>
      </c>
      <c r="C37" s="48">
        <f t="shared" si="2"/>
        <v>45456522</v>
      </c>
      <c r="D37" s="48">
        <f t="shared" si="2"/>
        <v>4872300320</v>
      </c>
      <c r="E37" s="48">
        <f t="shared" si="2"/>
        <v>3386259074</v>
      </c>
      <c r="F37" s="48">
        <f t="shared" si="2"/>
        <v>3384011477</v>
      </c>
      <c r="G37" s="48">
        <f t="shared" si="2"/>
        <v>1486041246</v>
      </c>
    </row>
    <row r="38" spans="1:7" hidden="1" x14ac:dyDescent="0.25">
      <c r="B38" s="48">
        <f t="shared" ref="B38:G38" si="3">+B37-B33</f>
        <v>4819817209</v>
      </c>
      <c r="C38" s="48">
        <f t="shared" si="3"/>
        <v>45456522</v>
      </c>
      <c r="D38" s="48">
        <f t="shared" si="3"/>
        <v>4865273731</v>
      </c>
      <c r="E38" s="48">
        <f t="shared" si="3"/>
        <v>3384932709</v>
      </c>
      <c r="F38" s="48">
        <f t="shared" si="3"/>
        <v>3382685112</v>
      </c>
      <c r="G38" s="48">
        <f t="shared" si="3"/>
        <v>1480341022</v>
      </c>
    </row>
    <row r="39" spans="1:7" x14ac:dyDescent="0.25">
      <c r="B39" s="50"/>
      <c r="C39" s="50"/>
      <c r="D39" s="50"/>
      <c r="E39" s="50"/>
      <c r="F39" s="50"/>
      <c r="G39" s="50"/>
    </row>
    <row r="40" spans="1:7" x14ac:dyDescent="0.25">
      <c r="B40" s="50"/>
      <c r="C40" s="50"/>
      <c r="D40" s="50"/>
      <c r="E40" s="50"/>
      <c r="F40" s="50"/>
      <c r="G40" s="50"/>
    </row>
    <row r="41" spans="1:7" x14ac:dyDescent="0.25">
      <c r="B41" s="50"/>
      <c r="C41" s="50"/>
      <c r="D41" s="50"/>
      <c r="E41" s="50"/>
      <c r="F41" s="50"/>
      <c r="G41" s="50"/>
    </row>
    <row r="42" spans="1:7" x14ac:dyDescent="0.25">
      <c r="B42" s="50"/>
      <c r="C42" s="50"/>
      <c r="D42" s="50"/>
      <c r="E42" s="50"/>
      <c r="F42" s="50"/>
      <c r="G42" s="50"/>
    </row>
    <row r="43" spans="1:7" hidden="1" x14ac:dyDescent="0.25">
      <c r="B43" s="50"/>
      <c r="C43" s="50"/>
      <c r="D43" s="50"/>
      <c r="E43" s="50"/>
      <c r="F43" s="50"/>
      <c r="G43" s="50"/>
    </row>
    <row r="44" spans="1:7" hidden="1" x14ac:dyDescent="0.25">
      <c r="B44" s="50"/>
      <c r="C44" s="50"/>
      <c r="D44" s="50"/>
      <c r="E44" s="50"/>
      <c r="F44" s="50"/>
      <c r="G44" s="50"/>
    </row>
    <row r="45" spans="1:7" hidden="1" x14ac:dyDescent="0.25">
      <c r="B45" s="50"/>
      <c r="C45" s="50"/>
      <c r="D45" s="50"/>
      <c r="E45" s="50"/>
      <c r="F45" s="50"/>
      <c r="G45" s="50"/>
    </row>
    <row r="46" spans="1:7" hidden="1" x14ac:dyDescent="0.25">
      <c r="B46" s="50"/>
      <c r="C46" s="50"/>
      <c r="D46" s="50"/>
      <c r="E46" s="50"/>
      <c r="F46" s="50"/>
      <c r="G46" s="50"/>
    </row>
    <row r="47" spans="1:7" hidden="1" x14ac:dyDescent="0.25">
      <c r="B47" s="50"/>
      <c r="C47" s="50"/>
      <c r="D47" s="50"/>
      <c r="E47" s="50"/>
      <c r="F47" s="50"/>
      <c r="G47" s="50"/>
    </row>
    <row r="48" spans="1:7" hidden="1" x14ac:dyDescent="0.25">
      <c r="B48" s="50"/>
      <c r="C48" s="50"/>
      <c r="D48" s="50"/>
      <c r="E48" s="50"/>
      <c r="F48" s="50"/>
      <c r="G48" s="50"/>
    </row>
    <row r="49" spans="1:8" x14ac:dyDescent="0.25">
      <c r="A49" s="16"/>
      <c r="B49" s="48"/>
      <c r="C49" s="48"/>
      <c r="D49" s="48"/>
      <c r="E49" s="48"/>
      <c r="F49" s="48"/>
      <c r="G49" s="48"/>
    </row>
    <row r="50" spans="1:8" x14ac:dyDescent="0.25">
      <c r="B50" s="87" t="str">
        <f>'1'!A89</f>
        <v>L.T.F. María Antonieta Ordoñez Carrera</v>
      </c>
      <c r="C50" s="48"/>
      <c r="D50" s="48"/>
      <c r="F50" s="87" t="str">
        <f>'1'!E89</f>
        <v>C.P. Guadalupe Vásquez Pérez</v>
      </c>
      <c r="G50" s="48"/>
    </row>
    <row r="51" spans="1:8" x14ac:dyDescent="0.25">
      <c r="B51" s="88" t="str">
        <f>'1'!A90</f>
        <v>Directora General del CRI-ESCUELA</v>
      </c>
      <c r="C51" s="48"/>
      <c r="D51" s="48"/>
      <c r="F51" s="88" t="str">
        <f>'1'!E90</f>
        <v>Coordinadora Administrativa</v>
      </c>
      <c r="G51" s="48"/>
    </row>
    <row r="52" spans="1:8" x14ac:dyDescent="0.25">
      <c r="B52" s="88"/>
      <c r="C52" s="48"/>
      <c r="D52" s="48"/>
      <c r="F52" s="88"/>
      <c r="G52" s="48"/>
      <c r="H52" s="49"/>
    </row>
    <row r="53" spans="1:8" x14ac:dyDescent="0.25">
      <c r="B53" s="50"/>
      <c r="C53" s="50"/>
      <c r="D53" s="50"/>
      <c r="E53" s="50"/>
      <c r="F53" s="50"/>
      <c r="G53" s="50"/>
    </row>
    <row r="54" spans="1:8" x14ac:dyDescent="0.25">
      <c r="B54" s="48"/>
      <c r="C54" s="48"/>
      <c r="D54" s="48"/>
      <c r="E54" s="48"/>
      <c r="F54" s="48"/>
      <c r="G54" s="48"/>
    </row>
    <row r="55" spans="1:8" x14ac:dyDescent="0.25">
      <c r="B55" s="48"/>
      <c r="C55" s="48"/>
      <c r="D55" s="48"/>
      <c r="E55" s="48"/>
      <c r="F55" s="48"/>
      <c r="G55" s="48"/>
    </row>
    <row r="56" spans="1:8" x14ac:dyDescent="0.25">
      <c r="B56" s="48"/>
      <c r="C56" s="48"/>
      <c r="D56" s="48"/>
      <c r="E56" s="48"/>
      <c r="F56" s="48"/>
      <c r="G56" s="48"/>
    </row>
    <row r="57" spans="1:8" x14ac:dyDescent="0.25">
      <c r="B57" s="48"/>
      <c r="C57" s="48"/>
      <c r="D57" s="48"/>
      <c r="E57" s="48"/>
      <c r="F57" s="48"/>
      <c r="G57" s="48"/>
    </row>
    <row r="58" spans="1:8" x14ac:dyDescent="0.25">
      <c r="B58" s="48"/>
      <c r="C58" s="48"/>
      <c r="D58" s="48"/>
      <c r="E58" s="48"/>
      <c r="F58" s="48"/>
      <c r="G58" s="48"/>
    </row>
    <row r="59" spans="1:8" x14ac:dyDescent="0.25">
      <c r="B59" s="48"/>
      <c r="C59" s="48"/>
      <c r="D59" s="48"/>
      <c r="E59" s="48"/>
      <c r="F59" s="48"/>
      <c r="G59" s="48"/>
    </row>
    <row r="60" spans="1:8" x14ac:dyDescent="0.25">
      <c r="B60" s="48"/>
      <c r="C60" s="48"/>
      <c r="D60" s="48"/>
      <c r="E60" s="48"/>
      <c r="F60" s="48"/>
      <c r="G60" s="48"/>
    </row>
    <row r="61" spans="1:8" x14ac:dyDescent="0.25">
      <c r="B61" s="48"/>
      <c r="C61" s="48"/>
      <c r="D61" s="48"/>
      <c r="E61" s="48"/>
      <c r="F61" s="48"/>
      <c r="G61" s="48"/>
    </row>
    <row r="62" spans="1:8" x14ac:dyDescent="0.25">
      <c r="B62" s="48"/>
      <c r="C62" s="48"/>
      <c r="D62" s="48"/>
      <c r="E62" s="48"/>
      <c r="F62" s="48"/>
      <c r="G62" s="48"/>
    </row>
    <row r="63" spans="1:8" x14ac:dyDescent="0.25">
      <c r="B63" s="48"/>
      <c r="C63" s="48"/>
      <c r="D63" s="48"/>
      <c r="E63" s="48"/>
      <c r="F63" s="48"/>
      <c r="G63" s="48"/>
    </row>
    <row r="64" spans="1:8" x14ac:dyDescent="0.25">
      <c r="B64" s="48"/>
      <c r="C64" s="48"/>
      <c r="D64" s="48"/>
      <c r="E64" s="48"/>
      <c r="F64" s="48"/>
      <c r="G64" s="48"/>
    </row>
    <row r="65" spans="2:7" x14ac:dyDescent="0.25">
      <c r="B65" s="48"/>
      <c r="C65" s="48"/>
      <c r="D65" s="48"/>
      <c r="E65" s="48"/>
      <c r="F65" s="48"/>
      <c r="G65" s="48"/>
    </row>
    <row r="66" spans="2:7" x14ac:dyDescent="0.25">
      <c r="B66" s="48"/>
      <c r="C66" s="48"/>
      <c r="D66" s="48"/>
      <c r="E66" s="48"/>
      <c r="F66" s="48"/>
      <c r="G66" s="48"/>
    </row>
    <row r="67" spans="2:7" x14ac:dyDescent="0.25">
      <c r="B67" s="48"/>
      <c r="C67" s="48"/>
      <c r="D67" s="48"/>
      <c r="E67" s="48"/>
      <c r="F67" s="48"/>
      <c r="G67" s="48"/>
    </row>
    <row r="68" spans="2:7" x14ac:dyDescent="0.25">
      <c r="B68" s="48"/>
      <c r="C68" s="48"/>
      <c r="D68" s="48"/>
      <c r="E68" s="48"/>
      <c r="F68" s="48"/>
      <c r="G68" s="48"/>
    </row>
    <row r="69" spans="2:7" x14ac:dyDescent="0.25">
      <c r="B69" s="48"/>
      <c r="C69" s="48"/>
      <c r="D69" s="48"/>
      <c r="E69" s="48"/>
      <c r="F69" s="48"/>
      <c r="G69" s="48"/>
    </row>
    <row r="70" spans="2:7" x14ac:dyDescent="0.25">
      <c r="B70" s="48"/>
      <c r="C70" s="48"/>
      <c r="D70" s="48"/>
      <c r="E70" s="48"/>
      <c r="F70" s="48"/>
      <c r="G70" s="48"/>
    </row>
    <row r="71" spans="2:7" x14ac:dyDescent="0.25">
      <c r="B71" s="48"/>
      <c r="C71" s="48"/>
      <c r="D71" s="48"/>
      <c r="E71" s="48"/>
      <c r="F71" s="48"/>
      <c r="G71" s="48"/>
    </row>
    <row r="72" spans="2:7" x14ac:dyDescent="0.25">
      <c r="B72" s="48"/>
      <c r="C72" s="48"/>
      <c r="D72" s="48"/>
      <c r="E72" s="48"/>
      <c r="F72" s="48"/>
      <c r="G72" s="48"/>
    </row>
    <row r="73" spans="2:7" x14ac:dyDescent="0.25">
      <c r="B73" s="48"/>
      <c r="C73" s="48"/>
      <c r="D73" s="48"/>
      <c r="E73" s="48"/>
      <c r="F73" s="48"/>
      <c r="G73" s="48"/>
    </row>
    <row r="74" spans="2:7" x14ac:dyDescent="0.25">
      <c r="B74" s="48"/>
      <c r="C74" s="48"/>
      <c r="D74" s="48"/>
      <c r="E74" s="48"/>
      <c r="F74" s="48"/>
      <c r="G74" s="48"/>
    </row>
    <row r="75" spans="2:7" x14ac:dyDescent="0.25">
      <c r="B75" s="48"/>
      <c r="C75" s="48"/>
      <c r="D75" s="48"/>
      <c r="E75" s="48"/>
      <c r="F75" s="48"/>
      <c r="G75" s="48"/>
    </row>
    <row r="76" spans="2:7" x14ac:dyDescent="0.25">
      <c r="B76" s="48"/>
      <c r="C76" s="48"/>
      <c r="D76" s="48"/>
      <c r="E76" s="48"/>
      <c r="F76" s="48"/>
      <c r="G76" s="48"/>
    </row>
    <row r="77" spans="2:7" x14ac:dyDescent="0.25">
      <c r="B77" s="48"/>
      <c r="C77" s="48"/>
      <c r="D77" s="48"/>
      <c r="E77" s="48"/>
      <c r="F77" s="48"/>
      <c r="G77" s="48"/>
    </row>
    <row r="78" spans="2:7" x14ac:dyDescent="0.25">
      <c r="B78" s="48"/>
      <c r="C78" s="48"/>
      <c r="D78" s="48"/>
      <c r="E78" s="48"/>
      <c r="F78" s="48"/>
      <c r="G78" s="48"/>
    </row>
  </sheetData>
  <mergeCells count="9">
    <mergeCell ref="A7:G7"/>
    <mergeCell ref="A8:A9"/>
    <mergeCell ref="B8:F8"/>
    <mergeCell ref="G8:G9"/>
    <mergeCell ref="A1:G1"/>
    <mergeCell ref="A3:G3"/>
    <mergeCell ref="A4:G4"/>
    <mergeCell ref="A5:G5"/>
    <mergeCell ref="A6:G6"/>
  </mergeCells>
  <printOptions horizontalCentered="1"/>
  <pageMargins left="0.59055118110236227" right="0.39370078740157483" top="0.55118110236220474" bottom="0.55118110236220474" header="0.31496062992125984" footer="0.31496062992125984"/>
  <pageSetup scale="90" fitToHeight="2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1</vt:lpstr>
      <vt:lpstr>2</vt:lpstr>
      <vt:lpstr>3</vt:lpstr>
      <vt:lpstr>4</vt:lpstr>
      <vt:lpstr>5</vt:lpstr>
      <vt:lpstr>6a</vt:lpstr>
      <vt:lpstr>6b</vt:lpstr>
      <vt:lpstr>6c</vt:lpstr>
      <vt:lpstr>6d</vt:lpstr>
      <vt:lpstr>'1'!Área_de_impresión</vt:lpstr>
      <vt:lpstr>'4'!Área_de_impresión</vt:lpstr>
      <vt:lpstr>'5'!Área_de_impresión</vt:lpstr>
      <vt:lpstr>'6a'!Área_de_impresión</vt:lpstr>
      <vt:lpstr>'6c'!Área_de_impresión</vt:lpstr>
      <vt:lpstr>'6d'!Área_de_impresión</vt:lpstr>
      <vt:lpstr>'1'!Títulos_a_imprimir</vt:lpstr>
      <vt:lpstr>'4'!Títulos_a_imprimir</vt:lpstr>
      <vt:lpstr>'5'!Títulos_a_imprimir</vt:lpstr>
      <vt:lpstr>'6a'!Títulos_a_imprimir</vt:lpstr>
      <vt:lpstr>'6c'!Títulos_a_imprimir</vt:lpstr>
      <vt:lpstr>'6d'!Títulos_a_imprimir</vt:lpstr>
    </vt:vector>
  </TitlesOfParts>
  <Company>Hewlett-Packard Company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Aztatzi</dc:creator>
  <cp:lastModifiedBy>NOMINAS</cp:lastModifiedBy>
  <cp:revision/>
  <cp:lastPrinted>2017-04-06T13:41:45Z</cp:lastPrinted>
  <dcterms:created xsi:type="dcterms:W3CDTF">2016-11-11T22:08:30Z</dcterms:created>
  <dcterms:modified xsi:type="dcterms:W3CDTF">2017-04-06T18:03:30Z</dcterms:modified>
</cp:coreProperties>
</file>