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H:\Cuenta Publica Armonizada 2017\enero a junio 2017\"/>
    </mc:Choice>
  </mc:AlternateContent>
  <bookViews>
    <workbookView xWindow="0" yWindow="0" windowWidth="19440" windowHeight="11760" activeTab="9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 a" sheetId="10" r:id="rId6"/>
    <sheet name="Hoja11" sheetId="11" r:id="rId7"/>
    <sheet name="formato 6b" sheetId="12" r:id="rId8"/>
    <sheet name="formato 6 c" sheetId="14" r:id="rId9"/>
    <sheet name="formato 6 d" sheetId="16" r:id="rId10"/>
    <sheet name="formato 7a" sheetId="17" r:id="rId11"/>
    <sheet name="formato7b" sheetId="18" r:id="rId12"/>
    <sheet name="formato 7c" sheetId="19" r:id="rId13"/>
    <sheet name="formato 7d" sheetId="20" r:id="rId14"/>
    <sheet name="formato 8" sheetId="21" r:id="rId15"/>
    <sheet name="guia de cumplimiento" sheetId="22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0" l="1"/>
  <c r="J55" i="10"/>
  <c r="J53" i="10"/>
  <c r="J21" i="10"/>
  <c r="J20" i="10"/>
  <c r="J18" i="8"/>
  <c r="I18" i="8"/>
  <c r="F27" i="6"/>
  <c r="I18" i="1"/>
  <c r="E68" i="1"/>
  <c r="E34" i="1"/>
  <c r="E26" i="1"/>
  <c r="E18" i="1"/>
  <c r="G22" i="6" l="1"/>
  <c r="F22" i="6"/>
  <c r="E23" i="3"/>
  <c r="J69" i="1"/>
  <c r="J20" i="1"/>
  <c r="I73" i="1"/>
  <c r="K22" i="8" l="1"/>
  <c r="H18" i="8"/>
  <c r="H17" i="8"/>
  <c r="H16" i="8"/>
  <c r="K20" i="8"/>
  <c r="K18" i="8"/>
  <c r="K17" i="8"/>
  <c r="K16" i="8"/>
  <c r="I51" i="8"/>
  <c r="H22" i="8"/>
  <c r="H20" i="8"/>
  <c r="G68" i="6"/>
  <c r="F68" i="6"/>
  <c r="J66" i="10"/>
  <c r="J65" i="10"/>
  <c r="J64" i="10"/>
  <c r="J63" i="10"/>
  <c r="J62" i="10"/>
  <c r="J61" i="10"/>
  <c r="J60" i="10"/>
  <c r="J59" i="10"/>
  <c r="J58" i="10"/>
  <c r="J57" i="10"/>
  <c r="J41" i="10"/>
  <c r="J40" i="10"/>
  <c r="J39" i="10"/>
  <c r="J38" i="10"/>
  <c r="J37" i="10"/>
  <c r="J36" i="10"/>
  <c r="J35" i="10"/>
  <c r="J34" i="10"/>
  <c r="J33" i="10"/>
  <c r="J32" i="10"/>
  <c r="G41" i="10"/>
  <c r="G40" i="10"/>
  <c r="G39" i="10"/>
  <c r="G38" i="10"/>
  <c r="G37" i="10"/>
  <c r="G36" i="10"/>
  <c r="G35" i="10"/>
  <c r="G34" i="10"/>
  <c r="G33" i="10"/>
  <c r="G32" i="10"/>
  <c r="G30" i="10"/>
  <c r="G29" i="10"/>
  <c r="G28" i="10"/>
  <c r="G27" i="10"/>
  <c r="G26" i="10"/>
  <c r="G25" i="10"/>
  <c r="G23" i="10"/>
  <c r="G21" i="10"/>
  <c r="G17" i="10"/>
  <c r="G16" i="10"/>
  <c r="G15" i="10"/>
  <c r="G14" i="10"/>
  <c r="G63" i="10"/>
  <c r="G56" i="10"/>
  <c r="G55" i="10"/>
  <c r="K51" i="8" l="1"/>
  <c r="K110" i="22"/>
  <c r="K78" i="8" l="1"/>
  <c r="J61" i="14"/>
  <c r="J59" i="14"/>
  <c r="I28" i="12"/>
  <c r="J81" i="11"/>
  <c r="J81" i="10"/>
  <c r="J78" i="10"/>
  <c r="G53" i="10" l="1"/>
  <c r="F53" i="10"/>
  <c r="J17" i="10"/>
  <c r="J19" i="10"/>
  <c r="J18" i="10"/>
  <c r="J16" i="10"/>
  <c r="J15" i="10"/>
  <c r="J14" i="10"/>
  <c r="J13" i="10"/>
  <c r="G12" i="10" l="1"/>
  <c r="F14" i="16" l="1"/>
  <c r="J58" i="14"/>
  <c r="I58" i="14"/>
  <c r="H58" i="14"/>
  <c r="F58" i="14"/>
  <c r="E58" i="14"/>
  <c r="J92" i="14"/>
  <c r="I92" i="14"/>
  <c r="H92" i="14"/>
  <c r="G92" i="14"/>
  <c r="F92" i="14"/>
  <c r="E92" i="14"/>
  <c r="J79" i="14"/>
  <c r="I79" i="14"/>
  <c r="H79" i="14"/>
  <c r="G79" i="14"/>
  <c r="F79" i="14"/>
  <c r="E79" i="14"/>
  <c r="J69" i="14"/>
  <c r="I69" i="14"/>
  <c r="H69" i="14"/>
  <c r="G69" i="14"/>
  <c r="F69" i="14"/>
  <c r="E69" i="14"/>
  <c r="I59" i="14"/>
  <c r="H59" i="14"/>
  <c r="F59" i="14"/>
  <c r="E59" i="14"/>
  <c r="J49" i="14"/>
  <c r="I49" i="14"/>
  <c r="H49" i="14"/>
  <c r="G49" i="14"/>
  <c r="F49" i="14"/>
  <c r="E49" i="14"/>
  <c r="J45" i="8"/>
  <c r="I45" i="8"/>
  <c r="G45" i="8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2" i="6" s="1"/>
  <c r="F80" i="6"/>
  <c r="F92" i="6" s="1"/>
  <c r="E80" i="6"/>
  <c r="E92" i="6" s="1"/>
  <c r="G62" i="6"/>
  <c r="F62" i="6"/>
  <c r="E62" i="6"/>
  <c r="G50" i="6"/>
  <c r="F50" i="6"/>
  <c r="E50" i="6"/>
  <c r="G46" i="6"/>
  <c r="F46" i="6"/>
  <c r="E46" i="6"/>
  <c r="E54" i="6" s="1"/>
  <c r="F67" i="1"/>
  <c r="E67" i="1"/>
  <c r="J79" i="1"/>
  <c r="I79" i="1"/>
  <c r="J73" i="1"/>
  <c r="J82" i="1" s="1"/>
  <c r="I69" i="1"/>
  <c r="J65" i="1"/>
  <c r="I65" i="1"/>
  <c r="F90" i="6" l="1"/>
  <c r="F87" i="8"/>
  <c r="J87" i="8"/>
  <c r="I87" i="8"/>
  <c r="H87" i="8"/>
  <c r="K87" i="8"/>
  <c r="G87" i="8"/>
  <c r="F54" i="6"/>
  <c r="G54" i="6"/>
  <c r="G90" i="6"/>
  <c r="E90" i="6"/>
  <c r="I82" i="1"/>
  <c r="R89" i="22" l="1"/>
  <c r="F42" i="10"/>
  <c r="F24" i="10"/>
  <c r="F19" i="10"/>
  <c r="F18" i="10"/>
  <c r="G42" i="10"/>
  <c r="H42" i="10"/>
  <c r="I42" i="10"/>
  <c r="J17" i="8" l="1"/>
  <c r="J16" i="8"/>
  <c r="H45" i="8"/>
  <c r="K47" i="8"/>
  <c r="J47" i="8"/>
  <c r="I47" i="8"/>
  <c r="H47" i="8"/>
  <c r="G47" i="8"/>
  <c r="F47" i="8"/>
  <c r="F47" i="1"/>
  <c r="F40" i="1"/>
  <c r="F26" i="1"/>
  <c r="J51" i="8" l="1"/>
  <c r="I34" i="16"/>
  <c r="I27" i="16" s="1"/>
  <c r="H34" i="16"/>
  <c r="H27" i="16" s="1"/>
  <c r="G34" i="16"/>
  <c r="F34" i="16"/>
  <c r="F27" i="16" s="1"/>
  <c r="E34" i="16"/>
  <c r="E27" i="16" s="1"/>
  <c r="G27" i="16"/>
  <c r="D34" i="16"/>
  <c r="D27" i="16" s="1"/>
  <c r="F13" i="16"/>
  <c r="J36" i="14"/>
  <c r="I36" i="14"/>
  <c r="H36" i="14"/>
  <c r="G36" i="14"/>
  <c r="F36" i="14"/>
  <c r="E36" i="14"/>
  <c r="J26" i="14"/>
  <c r="I26" i="14"/>
  <c r="H26" i="14"/>
  <c r="G26" i="14"/>
  <c r="F26" i="14"/>
  <c r="E26" i="14"/>
  <c r="H26" i="12"/>
  <c r="G26" i="12"/>
  <c r="F26" i="12"/>
  <c r="I26" i="12" s="1"/>
  <c r="E26" i="12"/>
  <c r="D26" i="12"/>
  <c r="G31" i="10"/>
  <c r="J82" i="11"/>
  <c r="I82" i="11"/>
  <c r="H82" i="11"/>
  <c r="G82" i="11"/>
  <c r="F82" i="11"/>
  <c r="E82" i="11"/>
  <c r="I78" i="11"/>
  <c r="H78" i="11"/>
  <c r="G78" i="11"/>
  <c r="F78" i="11"/>
  <c r="E78" i="11"/>
  <c r="J68" i="11"/>
  <c r="I68" i="11"/>
  <c r="H68" i="11"/>
  <c r="G68" i="11"/>
  <c r="F68" i="11"/>
  <c r="E68" i="11"/>
  <c r="J64" i="11"/>
  <c r="I64" i="11"/>
  <c r="H64" i="11"/>
  <c r="G64" i="11"/>
  <c r="F64" i="11"/>
  <c r="E64" i="11"/>
  <c r="J53" i="11"/>
  <c r="I53" i="11"/>
  <c r="H53" i="11"/>
  <c r="G53" i="11"/>
  <c r="F53" i="11"/>
  <c r="E53" i="11"/>
  <c r="J42" i="11"/>
  <c r="I42" i="11"/>
  <c r="H42" i="11"/>
  <c r="G42" i="11"/>
  <c r="F42" i="11"/>
  <c r="E42" i="11"/>
  <c r="J31" i="11"/>
  <c r="I31" i="11"/>
  <c r="H31" i="11"/>
  <c r="G31" i="11"/>
  <c r="F31" i="11"/>
  <c r="E31" i="11"/>
  <c r="J20" i="11"/>
  <c r="I20" i="11"/>
  <c r="H20" i="11"/>
  <c r="G20" i="11"/>
  <c r="F20" i="11"/>
  <c r="E20" i="11"/>
  <c r="J12" i="11"/>
  <c r="I12" i="11"/>
  <c r="H12" i="11"/>
  <c r="G12" i="11"/>
  <c r="F12" i="11"/>
  <c r="E12" i="11"/>
  <c r="J82" i="10"/>
  <c r="I82" i="10"/>
  <c r="H82" i="10"/>
  <c r="G82" i="10"/>
  <c r="F82" i="10"/>
  <c r="E82" i="10"/>
  <c r="I78" i="10"/>
  <c r="H78" i="10"/>
  <c r="F78" i="10"/>
  <c r="E78" i="10"/>
  <c r="J68" i="10"/>
  <c r="I68" i="10"/>
  <c r="H68" i="10"/>
  <c r="G68" i="10"/>
  <c r="F68" i="10"/>
  <c r="E68" i="10"/>
  <c r="I64" i="10"/>
  <c r="H64" i="10"/>
  <c r="G64" i="10"/>
  <c r="F64" i="10"/>
  <c r="E64" i="10"/>
  <c r="E53" i="10"/>
  <c r="J42" i="10"/>
  <c r="I31" i="10"/>
  <c r="H31" i="10"/>
  <c r="F31" i="10"/>
  <c r="E31" i="10"/>
  <c r="F20" i="10"/>
  <c r="E20" i="10"/>
  <c r="I12" i="10"/>
  <c r="H14" i="16" s="1"/>
  <c r="H13" i="16" s="1"/>
  <c r="H40" i="16" s="1"/>
  <c r="H12" i="10"/>
  <c r="F12" i="10"/>
  <c r="E14" i="16" s="1"/>
  <c r="E13" i="16" s="1"/>
  <c r="E12" i="10"/>
  <c r="D14" i="16" s="1"/>
  <c r="D13" i="16" s="1"/>
  <c r="D40" i="16" s="1"/>
  <c r="J93" i="8"/>
  <c r="H51" i="8"/>
  <c r="H93" i="8" s="1"/>
  <c r="G20" i="8"/>
  <c r="K36" i="8"/>
  <c r="J36" i="8"/>
  <c r="I36" i="8"/>
  <c r="H36" i="8"/>
  <c r="G36" i="8"/>
  <c r="F36" i="8"/>
  <c r="F51" i="8"/>
  <c r="F93" i="8" s="1"/>
  <c r="G36" i="6"/>
  <c r="F36" i="6"/>
  <c r="E36" i="6"/>
  <c r="G18" i="6"/>
  <c r="F18" i="6"/>
  <c r="E18" i="6"/>
  <c r="G13" i="6"/>
  <c r="G61" i="6" s="1"/>
  <c r="F13" i="6"/>
  <c r="F61" i="6" s="1"/>
  <c r="E13" i="6"/>
  <c r="E61" i="6" s="1"/>
  <c r="E70" i="6" s="1"/>
  <c r="E71" i="6" s="1"/>
  <c r="M24" i="5"/>
  <c r="L24" i="5"/>
  <c r="K24" i="5"/>
  <c r="J24" i="5"/>
  <c r="I24" i="5"/>
  <c r="G24" i="5"/>
  <c r="M17" i="5"/>
  <c r="M30" i="5" s="1"/>
  <c r="L17" i="5"/>
  <c r="K17" i="5"/>
  <c r="K30" i="5" s="1"/>
  <c r="J17" i="5"/>
  <c r="J30" i="5" s="1"/>
  <c r="I17" i="5"/>
  <c r="I30" i="5" s="1"/>
  <c r="G17" i="5"/>
  <c r="G30" i="5" s="1"/>
  <c r="K15" i="3"/>
  <c r="K14" i="3" s="1"/>
  <c r="K25" i="3" s="1"/>
  <c r="J15" i="3"/>
  <c r="J14" i="3" s="1"/>
  <c r="J25" i="3" s="1"/>
  <c r="I15" i="3"/>
  <c r="I14" i="3" s="1"/>
  <c r="H15" i="3"/>
  <c r="H14" i="3" s="1"/>
  <c r="H25" i="3" s="1"/>
  <c r="G15" i="3"/>
  <c r="G14" i="3" s="1"/>
  <c r="G25" i="3" s="1"/>
  <c r="F15" i="3"/>
  <c r="F14" i="3" s="1"/>
  <c r="F25" i="3" s="1"/>
  <c r="E15" i="3"/>
  <c r="E14" i="3" s="1"/>
  <c r="E25" i="3" s="1"/>
  <c r="K19" i="3"/>
  <c r="J19" i="3"/>
  <c r="I19" i="3"/>
  <c r="H19" i="3"/>
  <c r="G19" i="3"/>
  <c r="F19" i="3"/>
  <c r="E19" i="3"/>
  <c r="J51" i="1"/>
  <c r="I51" i="1"/>
  <c r="J47" i="1"/>
  <c r="I47" i="1"/>
  <c r="F50" i="1"/>
  <c r="E50" i="1"/>
  <c r="E47" i="1"/>
  <c r="E40" i="1"/>
  <c r="J40" i="1"/>
  <c r="I40" i="1"/>
  <c r="J36" i="1"/>
  <c r="I36" i="1"/>
  <c r="J32" i="1"/>
  <c r="I32" i="1"/>
  <c r="J18" i="1"/>
  <c r="J28" i="1"/>
  <c r="F34" i="1"/>
  <c r="F18" i="1"/>
  <c r="J31" i="10" l="1"/>
  <c r="G70" i="6"/>
  <c r="G71" i="6" s="1"/>
  <c r="F70" i="6"/>
  <c r="F71" i="6" s="1"/>
  <c r="L30" i="5"/>
  <c r="G51" i="8"/>
  <c r="G93" i="8" s="1"/>
  <c r="H11" i="11"/>
  <c r="E40" i="16"/>
  <c r="E11" i="11"/>
  <c r="I11" i="11"/>
  <c r="F40" i="16"/>
  <c r="G14" i="16"/>
  <c r="J12" i="10"/>
  <c r="F11" i="11"/>
  <c r="I25" i="3"/>
  <c r="G11" i="11"/>
  <c r="J11" i="11" s="1"/>
  <c r="J78" i="11"/>
  <c r="K93" i="8"/>
  <c r="E27" i="6"/>
  <c r="E28" i="6" s="1"/>
  <c r="E31" i="6" s="1"/>
  <c r="E40" i="6" s="1"/>
  <c r="I11" i="10"/>
  <c r="H11" i="10"/>
  <c r="F11" i="10"/>
  <c r="E11" i="10"/>
  <c r="G27" i="6"/>
  <c r="G28" i="6" s="1"/>
  <c r="G31" i="6" s="1"/>
  <c r="G40" i="6" s="1"/>
  <c r="J55" i="1"/>
  <c r="J66" i="1" s="1"/>
  <c r="J83" i="1" s="1"/>
  <c r="F55" i="1"/>
  <c r="F68" i="1" s="1"/>
  <c r="I55" i="1"/>
  <c r="I66" i="1" s="1"/>
  <c r="E55" i="1"/>
  <c r="J30" i="10"/>
  <c r="F28" i="6" l="1"/>
  <c r="I83" i="1"/>
  <c r="F91" i="11"/>
  <c r="E17" i="12" s="1"/>
  <c r="G13" i="16"/>
  <c r="G40" i="16" s="1"/>
  <c r="I14" i="16"/>
  <c r="I91" i="11"/>
  <c r="H17" i="12" s="1"/>
  <c r="H91" i="11"/>
  <c r="E91" i="11"/>
  <c r="D17" i="12" s="1"/>
  <c r="J29" i="10"/>
  <c r="J28" i="10"/>
  <c r="J27" i="10"/>
  <c r="F31" i="6" l="1"/>
  <c r="F40" i="6" s="1"/>
  <c r="I18" i="14"/>
  <c r="I16" i="14" s="1"/>
  <c r="I101" i="14" s="1"/>
  <c r="H15" i="12"/>
  <c r="H37" i="12" s="1"/>
  <c r="G17" i="12"/>
  <c r="H18" i="14" s="1"/>
  <c r="H16" i="14" s="1"/>
  <c r="H101" i="14" s="1"/>
  <c r="F18" i="14"/>
  <c r="F16" i="14" s="1"/>
  <c r="F101" i="14" s="1"/>
  <c r="E15" i="12"/>
  <c r="E37" i="12" s="1"/>
  <c r="E18" i="14"/>
  <c r="E16" i="14" s="1"/>
  <c r="E101" i="14" s="1"/>
  <c r="D15" i="12"/>
  <c r="D37" i="12" s="1"/>
  <c r="J26" i="10"/>
  <c r="G15" i="12" l="1"/>
  <c r="G37" i="12" s="1"/>
  <c r="J25" i="10"/>
  <c r="J24" i="10" l="1"/>
  <c r="J23" i="10" l="1"/>
  <c r="G20" i="10" l="1"/>
  <c r="G11" i="10" l="1"/>
  <c r="G91" i="11" l="1"/>
  <c r="F17" i="12"/>
  <c r="I17" i="12" s="1"/>
  <c r="F15" i="12"/>
  <c r="J11" i="10"/>
  <c r="J91" i="11" s="1"/>
  <c r="I13" i="16"/>
  <c r="I40" i="16" s="1"/>
  <c r="I15" i="12" l="1"/>
  <c r="I37" i="12" s="1"/>
  <c r="G18" i="14"/>
  <c r="F37" i="12"/>
  <c r="J18" i="14" l="1"/>
  <c r="G16" i="14"/>
  <c r="G101" i="14" l="1"/>
  <c r="J16" i="14"/>
  <c r="J101" i="14" s="1"/>
  <c r="I93" i="8"/>
</calcChain>
</file>

<file path=xl/sharedStrings.xml><?xml version="1.0" encoding="utf-8"?>
<sst xmlns="http://schemas.openxmlformats.org/spreadsheetml/2006/main" count="1386" uniqueCount="821">
  <si>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</si>
  <si>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</si>
  <si>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</si>
  <si>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</si>
  <si>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</si>
  <si>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</si>
  <si>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</si>
  <si>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</si>
  <si>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</si>
  <si>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</si>
  <si>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</si>
  <si>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</si>
  <si>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</si>
  <si>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</si>
  <si>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</si>
  <si>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</si>
  <si>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</si>
  <si>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</si>
  <si>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</si>
  <si>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</si>
  <si>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</si>
  <si>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</si>
  <si>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</si>
  <si>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</si>
  <si>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</si>
  <si>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</si>
  <si>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</si>
  <si>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</si>
  <si>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</si>
  <si>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</si>
  <si>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</si>
  <si>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</si>
  <si>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</si>
  <si>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</si>
  <si>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</si>
  <si>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</si>
  <si>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</si>
  <si>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</si>
  <si>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</si>
  <si>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</si>
  <si>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</si>
  <si>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</si>
  <si>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</si>
  <si>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</si>
  <si>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</si>
  <si>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</si>
  <si>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</si>
  <si>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</si>
  <si>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</si>
  <si>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</si>
  <si>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</si>
  <si>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</si>
  <si>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</si>
  <si>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</si>
  <si>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</si>
  <si>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</si>
  <si>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</si>
  <si>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</si>
  <si>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</si>
  <si>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</si>
  <si>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</si>
  <si>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</si>
  <si>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</si>
  <si>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</si>
  <si>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</si>
  <si>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</si>
  <si>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</si>
  <si>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</si>
  <si>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</si>
  <si>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</si>
  <si>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</si>
  <si>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</si>
  <si>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</si>
  <si>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</si>
  <si>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</si>
  <si>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</si>
  <si>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</si>
  <si>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</si>
  <si>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</si>
  <si>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</si>
  <si>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</si>
  <si>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</si>
  <si>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</si>
  <si>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</si>
  <si>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</si>
  <si>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</si>
  <si>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</si>
  <si>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</si>
  <si>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</si>
  <si>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</si>
  <si>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</si>
  <si>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</si>
  <si>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</si>
  <si>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</si>
  <si>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</si>
  <si>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</si>
  <si>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</si>
  <si>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</si>
  <si>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</si>
  <si>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</si>
  <si>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</si>
  <si>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</si>
  <si>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</si>
  <si>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</si>
  <si>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</si>
  <si>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</si>
  <si>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</si>
  <si>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</si>
  <si>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</si>
  <si>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</si>
  <si>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</si>
  <si>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</si>
  <si>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</si>
  <si>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</si>
  <si>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</si>
  <si>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</si>
  <si>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</si>
  <si>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</si>
  <si>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</si>
  <si>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</si>
  <si>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</si>
  <si>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</si>
  <si>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</si>
  <si>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</si>
  <si>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</si>
  <si>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</si>
  <si>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</si>
  <si>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</si>
  <si>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</si>
  <si>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</si>
  <si>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</si>
  <si>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</si>
  <si>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</si>
  <si>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</si>
  <si>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</si>
  <si>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</si>
  <si>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</si>
  <si>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</si>
  <si>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</si>
  <si>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</si>
  <si>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</si>
  <si>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</si>
  <si>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</si>
  <si>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</si>
  <si>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</si>
  <si>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</si>
  <si>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</si>
  <si>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</si>
  <si>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</si>
  <si>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</si>
  <si>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</si>
  <si>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</si>
  <si>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</si>
  <si>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</si>
  <si>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</si>
  <si>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</si>
  <si>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</si>
  <si>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</si>
  <si>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</si>
  <si>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</si>
  <si>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</si>
  <si>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</si>
  <si>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</si>
  <si>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</si>
  <si>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</si>
  <si>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</si>
  <si>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</si>
  <si>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</si>
  <si>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</si>
  <si>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</si>
  <si>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</si>
  <si>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</si>
  <si>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</si>
  <si>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</si>
  <si>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</si>
  <si>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</si>
  <si>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</si>
  <si>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</si>
  <si>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</si>
  <si>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</si>
  <si>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</si>
  <si>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</si>
  <si>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</si>
  <si>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</si>
  <si>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</si>
  <si>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</si>
  <si>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</si>
  <si>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</si>
  <si>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</si>
  <si>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</si>
  <si>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</si>
  <si>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</si>
  <si>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</si>
  <si>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</si>
  <si>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</si>
  <si>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</si>
  <si>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</si>
  <si>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</si>
  <si>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</si>
  <si>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</si>
  <si>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</si>
  <si>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inversión al XX de</t>
  </si>
  <si>
    <t>XXXX de 20XN (k)</t>
  </si>
  <si>
    <t>Monto pagado</t>
  </si>
  <si>
    <t>de la inversión</t>
  </si>
  <si>
    <t>actualizado al</t>
  </si>
  <si>
    <t>XX de XXXX de</t>
  </si>
  <si>
    <t>20XN (l)</t>
  </si>
  <si>
    <t>Saldo pendiente</t>
  </si>
  <si>
    <t>por pagar de la</t>
  </si>
  <si>
    <t>inversión al XX</t>
  </si>
  <si>
    <t>de XXXX de</t>
  </si>
  <si>
    <t>20XN (m = g l)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</si>
  <si>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</si>
  <si>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</si>
  <si>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</si>
  <si>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</si>
  <si>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</si>
  <si>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</si>
  <si>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</si>
  <si>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</si>
  <si>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</si>
  <si>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</si>
  <si>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</si>
  <si>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</si>
  <si>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</si>
  <si>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</si>
  <si>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</si>
  <si>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</si>
  <si>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</si>
  <si>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</si>
  <si>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</si>
  <si>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</si>
  <si>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</si>
  <si>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</si>
  <si>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</si>
  <si>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</si>
  <si>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</si>
  <si>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</si>
  <si>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</si>
  <si>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</si>
  <si>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</si>
  <si>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</si>
  <si>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</si>
  <si>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</si>
  <si>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</si>
  <si>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</si>
  <si>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</si>
  <si>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</si>
  <si>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</si>
  <si>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</si>
  <si>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</si>
  <si>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</si>
  <si>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</si>
  <si>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</si>
  <si>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</si>
  <si>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</si>
  <si>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</si>
  <si>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</si>
  <si>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</si>
  <si>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</si>
  <si>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</si>
  <si>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</si>
  <si>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</si>
  <si>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</si>
  <si>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</si>
  <si>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</si>
  <si>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</si>
  <si>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</si>
  <si>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</si>
  <si>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</si>
  <si>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</si>
  <si>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</si>
  <si>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</si>
  <si>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</si>
  <si>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</si>
  <si>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</si>
  <si>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</si>
  <si>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</si>
  <si>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</si>
  <si>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</si>
  <si>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</si>
  <si>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</si>
  <si>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</si>
  <si>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</si>
  <si>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</si>
  <si>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</si>
  <si>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</si>
  <si>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</si>
  <si>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</si>
  <si>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</si>
  <si>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</si>
  <si>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</si>
  <si>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</si>
  <si>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</si>
  <si>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</si>
  <si>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</si>
  <si>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</si>
  <si>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</si>
  <si>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</si>
  <si>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</si>
  <si>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</si>
  <si>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</si>
  <si>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</si>
  <si>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</si>
  <si>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</si>
  <si>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</si>
  <si>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</si>
  <si>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</si>
  <si>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</si>
  <si>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</si>
  <si>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</si>
  <si>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</si>
  <si>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</si>
  <si>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</si>
  <si>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</si>
  <si>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</si>
  <si>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</si>
  <si>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</si>
  <si>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</si>
  <si>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</si>
  <si>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</si>
  <si>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</si>
  <si>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</si>
  <si>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</si>
  <si>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</si>
  <si>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</si>
  <si>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</si>
  <si>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</si>
  <si>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</si>
  <si>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</si>
  <si>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</si>
  <si>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</si>
  <si>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</si>
  <si>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</si>
  <si>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</si>
  <si>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</si>
  <si>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</si>
  <si>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</si>
  <si>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</si>
  <si>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</si>
  <si>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</si>
  <si>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</si>
  <si>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</si>
  <si>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</si>
  <si>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</si>
  <si>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</si>
  <si>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</si>
  <si>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</si>
  <si>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</si>
  <si>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</si>
  <si>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</si>
  <si>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</si>
  <si>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</si>
  <si>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</si>
  <si>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</si>
  <si>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</si>
  <si>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</si>
  <si>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</si>
  <si>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</si>
  <si>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</si>
  <si>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</si>
  <si>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</si>
  <si>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</si>
  <si>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</si>
  <si>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</si>
  <si>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</si>
  <si>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</si>
  <si>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</si>
  <si>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</si>
  <si>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</si>
  <si>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</si>
  <si>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</si>
  <si>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</si>
  <si>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</si>
  <si>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</si>
  <si>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</si>
  <si>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</si>
  <si>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</si>
  <si>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</si>
  <si>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</si>
  <si>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</si>
  <si>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</si>
  <si>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</si>
  <si>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</si>
  <si>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</si>
  <si>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</si>
  <si>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</si>
  <si>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</si>
  <si>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</si>
  <si>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</si>
  <si>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</si>
  <si>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</si>
  <si>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</si>
  <si>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</si>
  <si>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</si>
  <si>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</si>
  <si>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</si>
  <si>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</si>
  <si>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</si>
  <si>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</si>
  <si>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</si>
  <si>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</si>
  <si>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</si>
  <si>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</si>
  <si>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</si>
  <si>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</si>
  <si>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</si>
  <si>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</si>
  <si>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</si>
  <si>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</si>
  <si>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</si>
  <si>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</si>
  <si>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</si>
  <si>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</si>
  <si>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</si>
  <si>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</si>
  <si>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</si>
  <si>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</si>
  <si>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</si>
  <si>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</si>
  <si>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</si>
  <si>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</si>
  <si>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</si>
  <si>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</si>
  <si>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</si>
  <si>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</si>
  <si>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</si>
  <si>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</si>
  <si>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</si>
  <si>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</si>
  <si>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</si>
  <si>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</si>
  <si>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</si>
  <si>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</si>
  <si>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</si>
  <si>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</si>
  <si>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</si>
  <si>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</si>
  <si>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</si>
  <si>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</si>
  <si>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</si>
  <si>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</si>
  <si>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</si>
  <si>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</si>
  <si>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</si>
  <si>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</si>
  <si>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</si>
  <si>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</si>
  <si>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</si>
  <si>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</si>
  <si>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Formato 6 b)</t>
    </r>
    <r>
      <rPr>
        <sz val="10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</si>
  <si>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</si>
  <si>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</si>
  <si>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</si>
  <si>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</si>
  <si>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</si>
  <si>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</si>
  <si>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</si>
  <si>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</si>
  <si>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</si>
  <si>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</si>
  <si>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</si>
  <si>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</si>
  <si>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</si>
  <si>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</si>
  <si>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r>
      <t>Formato 6 c)</t>
    </r>
    <r>
      <rPr>
        <sz val="10"/>
        <color rgb="FF2F2F2F"/>
        <rFont val="Arial"/>
        <family val="2"/>
      </rPr>
      <t>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</si>
  <si>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Funcional)</t>
    </r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</si>
  <si>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</si>
  <si>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</si>
  <si>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</si>
  <si>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</si>
  <si>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</si>
  <si>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</si>
  <si>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</si>
  <si>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</si>
  <si>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</si>
  <si>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</si>
  <si>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</si>
  <si>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</si>
  <si>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</si>
  <si>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</si>
  <si>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</si>
  <si>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</si>
  <si>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</si>
  <si>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</si>
  <si>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</si>
  <si>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</si>
  <si>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</si>
  <si>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</si>
  <si>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</si>
  <si>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</si>
  <si>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</si>
  <si>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</si>
  <si>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</si>
  <si>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</si>
  <si>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</si>
  <si>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</si>
  <si>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</si>
  <si>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</si>
  <si>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</si>
  <si>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</si>
  <si>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</si>
  <si>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</si>
  <si>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</si>
  <si>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</si>
  <si>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</si>
  <si>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</si>
  <si>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</si>
  <si>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</si>
  <si>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r>
      <t>Formato 6 d)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</si>
  <si>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</si>
  <si>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</si>
  <si>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</si>
  <si>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</si>
  <si>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</si>
  <si>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</si>
  <si>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</si>
  <si>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</si>
  <si>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</si>
  <si>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</si>
  <si>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</si>
  <si>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</si>
  <si>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</si>
  <si>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</si>
  <si>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</si>
  <si>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</si>
  <si>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</si>
  <si>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</si>
  <si>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Formatos 7</t>
  </si>
  <si>
    <t>Proyecciones y Resultados de Ingresos y Egresos - LDF</t>
  </si>
  <si>
    <t>Proyecciones de Ingresos - LDF</t>
  </si>
  <si>
    <t>(CIFRAS NOMINALES)</t>
  </si>
  <si>
    <t>Concepto (b)</t>
  </si>
  <si>
    <t>Año en</t>
  </si>
  <si>
    <t>Cuestión</t>
  </si>
  <si>
    <t>(de iniciativa</t>
  </si>
  <si>
    <t>de Ley) (c)</t>
  </si>
  <si>
    <t>Año 1 (d)</t>
  </si>
  <si>
    <t>Año 2 (d)</t>
  </si>
  <si>
    <t>Año 3 (d)</t>
  </si>
  <si>
    <t>Año 4 (d)</t>
  </si>
  <si>
    <t>Año 5 (d)</t>
  </si>
  <si>
    <t>(1=A+B+C+D+E+F+G+H+I+J+K+L)</t>
  </si>
  <si>
    <t>y Jubilaciones</t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</si>
  <si>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</si>
  <si>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</si>
  <si>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</si>
  <si>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</si>
  <si>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</si>
  <si>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r>
      <t>Formato 7 b)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Proyecciones de Egresos - LDF</t>
    </r>
  </si>
  <si>
    <t>Proyecciones de Egresos - LDF</t>
  </si>
  <si>
    <t>Año en Cuestión</t>
  </si>
  <si>
    <t>(de proyecto de</t>
  </si>
  <si>
    <t>presupuesto) (c)</t>
  </si>
  <si>
    <t>Ayudas</t>
  </si>
  <si>
    <t>Resultados de Ingresos - LDF</t>
  </si>
  <si>
    <t>Año 1 1</t>
  </si>
  <si>
    <t>Año del</t>
  </si>
  <si>
    <t>Ejercicio</t>
  </si>
  <si>
    <t>1. Ingresos Derivados de Financiamientos con Fuente de Pago de</t>
  </si>
  <si>
    <t>Recursos de Libre Disposición</t>
  </si>
  <si>
    <t>2. Ingresos derivados de Financiamientos con Fuente de Pago de</t>
  </si>
  <si>
    <t>1. Los importes corresponden al momento contable de los ingresos devengados.</t>
  </si>
  <si>
    <t>2. Los importes corresponden a los ingresos devengados al cierre trimestral más reciente disponible y estimados para el resto del ejercicio.</t>
  </si>
  <si>
    <r>
      <t>Formato 7 d)</t>
    </r>
    <r>
      <rPr>
        <sz val="10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Resultados de Egresos - LDF</t>
    </r>
  </si>
  <si>
    <t>Resultados de Egresos - LDF</t>
  </si>
  <si>
    <t>1. Los importes corresponden a los egresos totales devengados.</t>
  </si>
  <si>
    <r>
      <t>Formato 8)</t>
    </r>
    <r>
      <rPr>
        <sz val="10"/>
        <color theme="1"/>
        <rFont val="Arial"/>
        <family val="2"/>
      </rPr>
      <t>   </t>
    </r>
    <r>
      <rPr>
        <b/>
        <sz val="9"/>
        <color theme="1"/>
        <rFont val="Arial"/>
        <family val="2"/>
      </rPr>
      <t>Informe sobre Estudios Actuariales LDF</t>
    </r>
  </si>
  <si>
    <t>Informe sobre Estudios Actuariales - LDF</t>
  </si>
  <si>
    <t>Pensiones y</t>
  </si>
  <si>
    <t>jubilaciones</t>
  </si>
  <si>
    <t>Riesgos de</t>
  </si>
  <si>
    <t>trabajo</t>
  </si>
  <si>
    <t>Invalidez y</t>
  </si>
  <si>
    <t>vida</t>
  </si>
  <si>
    <t>Otras</t>
  </si>
  <si>
    <t>prestacion</t>
  </si>
  <si>
    <t>es sociales</t>
  </si>
  <si>
    <t>Tipo de Sistema</t>
  </si>
  <si>
    <t>Prestación laboral o Fondo general para trabajadores del estado o</t>
  </si>
  <si>
    <t>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</si>
  <si>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</si>
  <si>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</si>
  <si>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</si>
  <si>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</si>
  <si>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</si>
  <si>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</si>
  <si>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</si>
  <si>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</si>
  <si>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</si>
  <si>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</si>
  <si>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</si>
  <si>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</si>
  <si>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</si>
  <si>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</si>
  <si>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</si>
  <si>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</si>
  <si>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</si>
  <si>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</si>
  <si>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</si>
  <si>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</si>
  <si>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</si>
  <si>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</si>
  <si>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</si>
  <si>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</si>
  <si>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</si>
  <si>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</si>
  <si>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</si>
  <si>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</si>
  <si>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</si>
  <si>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</si>
  <si>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</si>
  <si>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</si>
  <si>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</si>
  <si>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</si>
  <si>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</si>
  <si>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</si>
  <si>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</si>
  <si>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</si>
  <si>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</si>
  <si>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</si>
  <si>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</si>
  <si>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</si>
  <si>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</si>
  <si>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</si>
  <si>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</si>
  <si>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</si>
  <si>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</si>
  <si>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</si>
  <si>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</si>
  <si>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</si>
  <si>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</si>
  <si>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</si>
  <si>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</si>
  <si>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</si>
  <si>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</si>
  <si>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</si>
  <si>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</si>
  <si>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</si>
  <si>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</si>
  <si>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</si>
  <si>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</si>
  <si>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</si>
  <si>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</si>
  <si>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</si>
  <si>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</si>
  <si>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</si>
  <si>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</si>
  <si>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</si>
  <si>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</si>
  <si>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</si>
  <si>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</si>
  <si>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</si>
  <si>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</si>
  <si>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</si>
  <si>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</si>
  <si>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</si>
  <si>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</si>
  <si>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</si>
  <si>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</si>
  <si>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</si>
  <si>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</si>
  <si>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</si>
  <si>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</si>
  <si>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</si>
  <si>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</si>
  <si>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</si>
  <si>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</si>
  <si>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</si>
  <si>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</si>
  <si>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</si>
  <si>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</si>
  <si>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</si>
  <si>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</si>
  <si>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</si>
  <si>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</si>
  <si>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</si>
  <si>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</si>
  <si>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</si>
  <si>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</si>
  <si>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</si>
  <si>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</si>
  <si>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</si>
  <si>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</si>
  <si>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</si>
  <si>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</si>
  <si>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</si>
  <si>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</si>
  <si>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</si>
  <si>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</si>
  <si>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</si>
  <si>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</si>
  <si>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</si>
  <si>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</si>
  <si>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</si>
  <si>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</si>
  <si>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</si>
  <si>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</si>
  <si>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</si>
  <si>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</si>
  <si>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</si>
  <si>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</si>
  <si>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</si>
  <si>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</si>
  <si>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</si>
  <si>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</si>
  <si>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</si>
  <si>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</si>
  <si>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</si>
  <si>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</si>
  <si>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</si>
  <si>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</si>
  <si>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</si>
  <si>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</si>
  <si>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</si>
  <si>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</si>
  <si>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</si>
  <si>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</si>
  <si>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</si>
  <si>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</si>
  <si>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</si>
  <si>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</si>
  <si>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</si>
  <si>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</si>
  <si>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</si>
  <si>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</si>
  <si>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</si>
  <si>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</si>
  <si>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</si>
  <si>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</si>
  <si>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</si>
  <si>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</si>
  <si>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</si>
  <si>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</si>
  <si>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</si>
  <si>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</si>
  <si>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</si>
  <si>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</si>
  <si>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</si>
  <si>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</si>
  <si>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</si>
  <si>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</si>
  <si>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</si>
  <si>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</si>
  <si>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</si>
  <si>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</si>
  <si>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</si>
  <si>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</si>
  <si>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</si>
  <si>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</si>
  <si>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r>
      <t>Formato 7 a)</t>
    </r>
    <r>
      <rPr>
        <sz val="9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Proyecciones de Ingresos - LDF</t>
    </r>
  </si>
  <si>
    <r>
      <t>1.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 Libre Disposición</t>
    </r>
  </si>
  <si>
    <r>
      <t>A.</t>
    </r>
    <r>
      <rPr>
        <sz val="9"/>
        <color rgb="FF000000"/>
        <rFont val="Arial"/>
        <family val="2"/>
      </rPr>
      <t>  Impuestos</t>
    </r>
  </si>
  <si>
    <r>
      <t>B.</t>
    </r>
    <r>
      <rPr>
        <sz val="9"/>
        <color rgb="FF000000"/>
        <rFont val="Arial"/>
        <family val="2"/>
      </rPr>
      <t>  Cuotas y Aportaciones de Seguridad Social</t>
    </r>
  </si>
  <si>
    <r>
      <t>C.</t>
    </r>
    <r>
      <rPr>
        <sz val="9"/>
        <color rgb="FF000000"/>
        <rFont val="Arial"/>
        <family val="2"/>
      </rPr>
      <t>  Contribuciones de Mejoras</t>
    </r>
  </si>
  <si>
    <r>
      <t>D.</t>
    </r>
    <r>
      <rPr>
        <sz val="9"/>
        <color rgb="FF000000"/>
        <rFont val="Arial"/>
        <family val="2"/>
      </rPr>
      <t>  Derechos</t>
    </r>
  </si>
  <si>
    <r>
      <t>E.</t>
    </r>
    <r>
      <rPr>
        <sz val="9"/>
        <color rgb="FF000000"/>
        <rFont val="Arial"/>
        <family val="2"/>
      </rPr>
      <t>  Productos</t>
    </r>
  </si>
  <si>
    <r>
      <t>F.</t>
    </r>
    <r>
      <rPr>
        <sz val="9"/>
        <color rgb="FF000000"/>
        <rFont val="Arial"/>
        <family val="2"/>
      </rPr>
      <t>  Aprovechamientos</t>
    </r>
  </si>
  <si>
    <r>
      <t>G.</t>
    </r>
    <r>
      <rPr>
        <sz val="9"/>
        <color rgb="FF000000"/>
        <rFont val="Arial"/>
        <family val="2"/>
      </rPr>
      <t>  Ingresos por Ventas de Bienes y Servicios</t>
    </r>
  </si>
  <si>
    <r>
      <t>H.</t>
    </r>
    <r>
      <rPr>
        <sz val="9"/>
        <color rgb="FF000000"/>
        <rFont val="Arial"/>
        <family val="2"/>
      </rPr>
      <t>  Participaciones</t>
    </r>
  </si>
  <si>
    <r>
      <t>I.</t>
    </r>
    <r>
      <rPr>
        <sz val="9"/>
        <color rgb="FF000000"/>
        <rFont val="Arial"/>
        <family val="2"/>
      </rPr>
      <t>   Incentivos Derivados de la Colaboración Fiscal</t>
    </r>
  </si>
  <si>
    <r>
      <t>J.</t>
    </r>
    <r>
      <rPr>
        <sz val="9"/>
        <color rgb="FF000000"/>
        <rFont val="Arial"/>
        <family val="2"/>
      </rPr>
      <t>   Transferencias</t>
    </r>
  </si>
  <si>
    <r>
      <t>K.</t>
    </r>
    <r>
      <rPr>
        <sz val="9"/>
        <color rgb="FF000000"/>
        <rFont val="Arial"/>
        <family val="2"/>
      </rPr>
      <t>  Convenios</t>
    </r>
  </si>
  <si>
    <r>
      <t>L.</t>
    </r>
    <r>
      <rPr>
        <sz val="9"/>
        <color rgb="FF000000"/>
        <rFont val="Arial"/>
        <family val="2"/>
      </rPr>
      <t>  Otros Ingresos de Libre Disposición</t>
    </r>
  </si>
  <si>
    <r>
      <t>2.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Transferencias Federales Etiquetadas (2=A+B+C+D+E)</t>
    </r>
  </si>
  <si>
    <r>
      <t>A.</t>
    </r>
    <r>
      <rPr>
        <sz val="9"/>
        <color rgb="FF000000"/>
        <rFont val="Arial"/>
        <family val="2"/>
      </rPr>
      <t>  Aportaciones</t>
    </r>
  </si>
  <si>
    <r>
      <t>B.</t>
    </r>
    <r>
      <rPr>
        <sz val="9"/>
        <color rgb="FF000000"/>
        <rFont val="Arial"/>
        <family val="2"/>
      </rPr>
      <t>  Convenios</t>
    </r>
  </si>
  <si>
    <r>
      <t>C.</t>
    </r>
    <r>
      <rPr>
        <sz val="9"/>
        <color rgb="FF000000"/>
        <rFont val="Arial"/>
        <family val="2"/>
      </rPr>
      <t>  Fondos Distintos de Aportaciones</t>
    </r>
  </si>
  <si>
    <r>
      <t>D.</t>
    </r>
    <r>
      <rPr>
        <sz val="9"/>
        <color rgb="FF000000"/>
        <rFont val="Arial"/>
        <family val="2"/>
      </rPr>
      <t> Transferencias, Subsidios y Subvenciones, y Pensiones</t>
    </r>
  </si>
  <si>
    <r>
      <t>E.</t>
    </r>
    <r>
      <rPr>
        <sz val="9"/>
        <color rgb="FF000000"/>
        <rFont val="Arial"/>
        <family val="2"/>
      </rPr>
      <t>  Otras Transferencias Federales Etiquetadas</t>
    </r>
  </si>
  <si>
    <r>
      <t>3.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Derivados de Financiamientos (3=A)</t>
    </r>
  </si>
  <si>
    <r>
      <t>A.</t>
    </r>
    <r>
      <rPr>
        <sz val="9"/>
        <color rgb="FF000000"/>
        <rFont val="Arial"/>
        <family val="2"/>
      </rPr>
      <t> Ingresos Derivados de Financiamientos</t>
    </r>
  </si>
  <si>
    <r>
      <t>4.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Total de Ingresos Proyectados (4=1+2+3)</t>
    </r>
  </si>
  <si>
    <r>
      <t>1.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Gasto No Etiquetado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(1=A+B+C+D+E+F+G+H+I)</t>
    </r>
  </si>
  <si>
    <r>
      <t>A.</t>
    </r>
    <r>
      <rPr>
        <sz val="9"/>
        <color rgb="FF000000"/>
        <rFont val="Arial"/>
        <family val="2"/>
      </rPr>
      <t>  Servicios Personales</t>
    </r>
  </si>
  <si>
    <r>
      <t>B.</t>
    </r>
    <r>
      <rPr>
        <sz val="9"/>
        <color rgb="FF000000"/>
        <rFont val="Arial"/>
        <family val="2"/>
      </rPr>
      <t>  Materiales y Suministros</t>
    </r>
  </si>
  <si>
    <r>
      <t>C.</t>
    </r>
    <r>
      <rPr>
        <sz val="9"/>
        <color rgb="FF000000"/>
        <rFont val="Arial"/>
        <family val="2"/>
      </rPr>
      <t>  Servicios Generales</t>
    </r>
  </si>
  <si>
    <r>
      <t>D.</t>
    </r>
    <r>
      <rPr>
        <sz val="9"/>
        <color rgb="FF000000"/>
        <rFont val="Arial"/>
        <family val="2"/>
      </rPr>
      <t>  Transferencias, Asignaciones, Subsidios y Otras</t>
    </r>
  </si>
  <si>
    <r>
      <t>E.</t>
    </r>
    <r>
      <rPr>
        <sz val="9"/>
        <color rgb="FF000000"/>
        <rFont val="Arial"/>
        <family val="2"/>
      </rPr>
      <t>  Bienes Muebles, Inmuebles e Intangibles</t>
    </r>
  </si>
  <si>
    <r>
      <t>F.</t>
    </r>
    <r>
      <rPr>
        <sz val="9"/>
        <color rgb="FF000000"/>
        <rFont val="Arial"/>
        <family val="2"/>
      </rPr>
      <t>  Inversión Pública</t>
    </r>
  </si>
  <si>
    <r>
      <t>G.</t>
    </r>
    <r>
      <rPr>
        <sz val="9"/>
        <color rgb="FF000000"/>
        <rFont val="Arial"/>
        <family val="2"/>
      </rPr>
      <t>  Inversiones Financieras y Otras Provisiones</t>
    </r>
  </si>
  <si>
    <r>
      <t>H.</t>
    </r>
    <r>
      <rPr>
        <sz val="9"/>
        <color rgb="FF000000"/>
        <rFont val="Arial"/>
        <family val="2"/>
      </rPr>
      <t>  Participaciones y Aportaciones</t>
    </r>
  </si>
  <si>
    <r>
      <t>I.</t>
    </r>
    <r>
      <rPr>
        <sz val="9"/>
        <color rgb="FF000000"/>
        <rFont val="Arial"/>
        <family val="2"/>
      </rPr>
      <t>   Deuda Pública</t>
    </r>
  </si>
  <si>
    <r>
      <t>2.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Gasto Etiquetado (2=A+B+C+D+E+F+G+H+I)</t>
    </r>
  </si>
  <si>
    <r>
      <t>3.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Total de Egresos Proyectados (3 = 1 + 2)</t>
    </r>
  </si>
  <si>
    <r>
      <t>Formato 7 c)</t>
    </r>
    <r>
      <rPr>
        <sz val="9"/>
        <color rgb="FF2F2F2F"/>
        <rFont val="Arial"/>
        <family val="2"/>
      </rPr>
      <t>   </t>
    </r>
    <r>
      <rPr>
        <b/>
        <sz val="9"/>
        <color rgb="FF2F2F2F"/>
        <rFont val="Arial"/>
        <family val="2"/>
      </rPr>
      <t>Resultados de Ingresos - LDF</t>
    </r>
  </si>
  <si>
    <r>
      <t>Año 5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</si>
  <si>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Año 4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</si>
  <si>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Año 3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</si>
  <si>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Año 2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</si>
  <si>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Vigente 2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(d)</t>
    </r>
  </si>
  <si>
    <r>
      <t>1.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Ingresos de Libre Disposición</t>
    </r>
  </si>
  <si>
    <r>
      <t>2.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Transferencias Federales Etiquetadas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(2=A+B+C+D+E)</t>
    </r>
  </si>
  <si>
    <r>
      <t>D.</t>
    </r>
    <r>
      <rPr>
        <sz val="9"/>
        <color rgb="FF000000"/>
        <rFont val="Arial"/>
        <family val="2"/>
      </rPr>
      <t>  Transferencias, Subsidios y Subvenciones, y</t>
    </r>
  </si>
  <si>
    <r>
      <t>3.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Ingresos Derivados de Financiamientos (3=A)</t>
    </r>
  </si>
  <si>
    <r>
      <t>4.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Total de Resultados de Ingresos (4=1+2+3)</t>
    </r>
  </si>
  <si>
    <r>
      <t>Año 1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</si>
  <si>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D.</t>
    </r>
    <r>
      <rPr>
        <sz val="9"/>
        <color rgb="FF000000"/>
        <rFont val="Arial"/>
        <family val="2"/>
      </rPr>
      <t>  Transferencias, Asignaciones, Subsidios y Otras Ayudas</t>
    </r>
  </si>
  <si>
    <r>
      <t>3.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Total del Resultado de Egresos (3=1+2)</t>
    </r>
  </si>
  <si>
    <t>PODER JUDICIAL</t>
  </si>
  <si>
    <t>I. Balance Presupuestario (I = A -B + C)</t>
  </si>
  <si>
    <t>(A3.2 = F2 -G2)</t>
  </si>
  <si>
    <t xml:space="preserve"> </t>
  </si>
  <si>
    <t>A. Honorable Tribunal Superior de Justicia1</t>
  </si>
  <si>
    <t>Z</t>
  </si>
  <si>
    <t>31 de diciembre de 2016</t>
  </si>
  <si>
    <t>si</t>
  </si>
  <si>
    <t>no</t>
  </si>
  <si>
    <t>no aplica</t>
  </si>
  <si>
    <t>marzo de</t>
  </si>
  <si>
    <t>2017(d)</t>
  </si>
  <si>
    <t>31 de marzo de 2017</t>
  </si>
  <si>
    <t>Del 1 de enero al  31 de marzo de 2017 (b)</t>
  </si>
  <si>
    <t>Del 1 de enero al 30 de junio de 2017 (b)</t>
  </si>
  <si>
    <t>Al 31 de diciembre de 2016 y al 30 de junio de 2017 (b)</t>
  </si>
  <si>
    <t>Del 1 de enero  al 30  de junio de 2017 (b)</t>
  </si>
  <si>
    <t>Del 1 de enero al 30  de junio de 2017 (b)</t>
  </si>
  <si>
    <t>Del 1 de enero al 30 de junio  de 2017 (b)</t>
  </si>
  <si>
    <t>Del 1 de enero al 30 de junio de 2017 (b)</t>
  </si>
  <si>
    <t>Del 1 de enero Al 30 de junio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</si>
</sst>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b/>
      <vertAlign val="superscript"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5" fillId="3" borderId="8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indent="1"/>
    </xf>
    <xf numFmtId="0" fontId="10" fillId="3" borderId="10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5"/>
    </xf>
    <xf numFmtId="0" fontId="10" fillId="3" borderId="7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1" fillId="3" borderId="21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1"/>
    </xf>
    <xf numFmtId="0" fontId="9" fillId="3" borderId="7" xfId="0" applyFont="1" applyFill="1" applyBorder="1" applyAlignment="1">
      <alignment horizontal="left" vertical="center" indent="1"/>
    </xf>
    <xf numFmtId="0" fontId="10" fillId="3" borderId="11" xfId="0" applyFont="1" applyFill="1" applyBorder="1" applyAlignment="1">
      <alignment horizontal="left" vertical="center" indent="1"/>
    </xf>
    <xf numFmtId="0" fontId="10" fillId="3" borderId="22" xfId="0" applyFont="1" applyFill="1" applyBorder="1" applyAlignment="1">
      <alignment vertic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5" fillId="3" borderId="31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1" fillId="3" borderId="37" xfId="0" applyFont="1" applyFill="1" applyBorder="1"/>
    <xf numFmtId="0" fontId="5" fillId="3" borderId="39" xfId="0" applyFont="1" applyFill="1" applyBorder="1" applyAlignment="1">
      <alignment horizontal="center" vertical="center"/>
    </xf>
    <xf numFmtId="0" fontId="1" fillId="3" borderId="36" xfId="0" applyFont="1" applyFill="1" applyBorder="1"/>
    <xf numFmtId="0" fontId="5" fillId="3" borderId="3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justify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left" vertical="center"/>
    </xf>
    <xf numFmtId="0" fontId="0" fillId="0" borderId="36" xfId="0" applyBorder="1"/>
    <xf numFmtId="0" fontId="0" fillId="0" borderId="24" xfId="0" applyBorder="1"/>
    <xf numFmtId="0" fontId="0" fillId="0" borderId="37" xfId="0" applyBorder="1"/>
    <xf numFmtId="0" fontId="1" fillId="3" borderId="0" xfId="0" applyFont="1" applyFill="1" applyBorder="1"/>
    <xf numFmtId="0" fontId="1" fillId="0" borderId="36" xfId="0" applyFont="1" applyBorder="1"/>
    <xf numFmtId="0" fontId="1" fillId="0" borderId="24" xfId="0" applyFont="1" applyBorder="1"/>
    <xf numFmtId="0" fontId="1" fillId="0" borderId="37" xfId="0" applyFont="1" applyBorder="1"/>
    <xf numFmtId="0" fontId="1" fillId="0" borderId="27" xfId="0" applyFont="1" applyBorder="1"/>
    <xf numFmtId="0" fontId="9" fillId="3" borderId="28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 indent="1"/>
    </xf>
    <xf numFmtId="0" fontId="9" fillId="3" borderId="3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indent="1"/>
    </xf>
    <xf numFmtId="0" fontId="9" fillId="3" borderId="5" xfId="0" applyFont="1" applyFill="1" applyBorder="1" applyAlignment="1">
      <alignment horizontal="left" vertical="center" indent="1"/>
    </xf>
    <xf numFmtId="0" fontId="10" fillId="3" borderId="5" xfId="0" applyFont="1" applyFill="1" applyBorder="1" applyAlignment="1">
      <alignment horizontal="left" vertical="center" indent="3"/>
    </xf>
    <xf numFmtId="0" fontId="5" fillId="3" borderId="5" xfId="0" applyFont="1" applyFill="1" applyBorder="1" applyAlignment="1">
      <alignment horizontal="left" vertical="center" indent="3"/>
    </xf>
    <xf numFmtId="0" fontId="0" fillId="0" borderId="27" xfId="0" applyBorder="1"/>
    <xf numFmtId="0" fontId="5" fillId="3" borderId="28" xfId="0" applyFont="1" applyFill="1" applyBorder="1" applyAlignment="1">
      <alignment horizontal="justify" vertical="center" wrapText="1"/>
    </xf>
    <xf numFmtId="0" fontId="10" fillId="3" borderId="31" xfId="0" applyFont="1" applyFill="1" applyBorder="1" applyAlignment="1">
      <alignment horizontal="left" vertical="center" indent="1"/>
    </xf>
    <xf numFmtId="0" fontId="9" fillId="3" borderId="31" xfId="0" applyFont="1" applyFill="1" applyBorder="1" applyAlignment="1">
      <alignment horizontal="left" vertical="center" indent="1"/>
    </xf>
    <xf numFmtId="0" fontId="10" fillId="3" borderId="31" xfId="0" applyFont="1" applyFill="1" applyBorder="1" applyAlignment="1">
      <alignment horizontal="left" vertical="center" indent="3"/>
    </xf>
    <xf numFmtId="0" fontId="5" fillId="3" borderId="31" xfId="0" applyFont="1" applyFill="1" applyBorder="1" applyAlignment="1">
      <alignment horizontal="left" vertical="center" indent="3"/>
    </xf>
    <xf numFmtId="0" fontId="10" fillId="3" borderId="5" xfId="0" applyFont="1" applyFill="1" applyBorder="1" applyAlignment="1">
      <alignment horizontal="left" vertical="center" indent="4"/>
    </xf>
    <xf numFmtId="0" fontId="5" fillId="3" borderId="5" xfId="0" applyFont="1" applyFill="1" applyBorder="1" applyAlignment="1">
      <alignment horizontal="left" vertical="center" indent="4"/>
    </xf>
    <xf numFmtId="0" fontId="10" fillId="3" borderId="12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10" fillId="3" borderId="9" xfId="0" applyFont="1" applyFill="1" applyBorder="1" applyAlignment="1">
      <alignment horizontal="justify" vertical="center"/>
    </xf>
    <xf numFmtId="0" fontId="10" fillId="0" borderId="7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4" fillId="0" borderId="24" xfId="0" applyFont="1" applyBorder="1"/>
    <xf numFmtId="0" fontId="10" fillId="0" borderId="2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vertical="center"/>
    </xf>
    <xf numFmtId="0" fontId="10" fillId="6" borderId="11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right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3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6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justify" vertical="center" wrapText="1"/>
    </xf>
    <xf numFmtId="0" fontId="10" fillId="5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justify" vertical="center" wrapText="1"/>
    </xf>
    <xf numFmtId="0" fontId="14" fillId="0" borderId="41" xfId="0" applyFont="1" applyBorder="1" applyAlignment="1">
      <alignment horizontal="justify" vertical="center" wrapText="1"/>
    </xf>
    <xf numFmtId="0" fontId="14" fillId="0" borderId="23" xfId="0" applyFont="1" applyBorder="1" applyAlignment="1">
      <alignment horizontal="justify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right" vertical="center" wrapText="1"/>
    </xf>
    <xf numFmtId="0" fontId="9" fillId="3" borderId="4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right" vertical="center"/>
    </xf>
    <xf numFmtId="0" fontId="5" fillId="3" borderId="26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26" xfId="0" applyFont="1" applyFill="1" applyBorder="1" applyAlignment="1">
      <alignment horizontal="left" vertical="center"/>
    </xf>
    <xf numFmtId="4" fontId="16" fillId="0" borderId="23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6" fillId="0" borderId="23" xfId="0" applyNumberFormat="1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2" borderId="5" xfId="0" applyNumberFormat="1" applyFont="1" applyFill="1" applyBorder="1" applyAlignment="1">
      <alignment horizontal="justify" vertical="center" wrapText="1"/>
    </xf>
    <xf numFmtId="4" fontId="5" fillId="3" borderId="5" xfId="0" applyNumberFormat="1" applyFont="1" applyFill="1" applyBorder="1" applyAlignment="1">
      <alignment horizontal="justify" vertical="center" wrapText="1"/>
    </xf>
    <xf numFmtId="4" fontId="5" fillId="3" borderId="8" xfId="0" applyNumberFormat="1" applyFont="1" applyFill="1" applyBorder="1" applyAlignment="1">
      <alignment horizontal="justify" vertical="center" wrapText="1"/>
    </xf>
    <xf numFmtId="4" fontId="5" fillId="3" borderId="16" xfId="0" applyNumberFormat="1" applyFont="1" applyFill="1" applyBorder="1" applyAlignment="1">
      <alignment horizontal="right" vertical="center" wrapText="1"/>
    </xf>
    <xf numFmtId="4" fontId="10" fillId="3" borderId="5" xfId="0" applyNumberFormat="1" applyFont="1" applyFill="1" applyBorder="1" applyAlignment="1">
      <alignment vertical="center"/>
    </xf>
    <xf numFmtId="4" fontId="10" fillId="2" borderId="5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4" fontId="10" fillId="3" borderId="8" xfId="0" applyNumberFormat="1" applyFont="1" applyFill="1" applyBorder="1" applyAlignment="1">
      <alignment vertical="center"/>
    </xf>
    <xf numFmtId="4" fontId="10" fillId="3" borderId="20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20" xfId="0" applyNumberFormat="1" applyFont="1" applyFill="1" applyBorder="1" applyAlignment="1">
      <alignment vertical="center"/>
    </xf>
    <xf numFmtId="4" fontId="1" fillId="3" borderId="20" xfId="0" applyNumberFormat="1" applyFont="1" applyFill="1" applyBorder="1"/>
    <xf numFmtId="4" fontId="5" fillId="3" borderId="23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26" xfId="0" applyNumberFormat="1" applyFont="1" applyFill="1" applyBorder="1" applyAlignment="1">
      <alignment horizontal="right" vertical="center"/>
    </xf>
    <xf numFmtId="4" fontId="1" fillId="3" borderId="23" xfId="0" applyNumberFormat="1" applyFont="1" applyFill="1" applyBorder="1" applyAlignment="1">
      <alignment horizontal="right"/>
    </xf>
    <xf numFmtId="4" fontId="1" fillId="3" borderId="0" xfId="0" applyNumberFormat="1" applyFont="1" applyFill="1" applyBorder="1" applyAlignment="1">
      <alignment horizontal="right"/>
    </xf>
    <xf numFmtId="4" fontId="1" fillId="3" borderId="26" xfId="0" applyNumberFormat="1" applyFont="1" applyFill="1" applyBorder="1" applyAlignment="1">
      <alignment horizontal="right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vertical="center"/>
    </xf>
    <xf numFmtId="4" fontId="5" fillId="3" borderId="31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justify" vertical="center" wrapText="1"/>
    </xf>
    <xf numFmtId="4" fontId="5" fillId="3" borderId="23" xfId="0" applyNumberFormat="1" applyFont="1" applyFill="1" applyBorder="1" applyAlignment="1">
      <alignment horizontal="justify" vertical="center" wrapText="1"/>
    </xf>
    <xf numFmtId="4" fontId="5" fillId="3" borderId="0" xfId="0" applyNumberFormat="1" applyFont="1" applyFill="1" applyBorder="1" applyAlignment="1">
      <alignment horizontal="justify" vertical="center" wrapText="1"/>
    </xf>
    <xf numFmtId="4" fontId="5" fillId="3" borderId="31" xfId="0" applyNumberFormat="1" applyFont="1" applyFill="1" applyBorder="1" applyAlignment="1">
      <alignment horizontal="center" vertical="center"/>
    </xf>
    <xf numFmtId="4" fontId="5" fillId="3" borderId="31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4" fontId="5" fillId="3" borderId="41" xfId="0" applyNumberFormat="1" applyFont="1" applyFill="1" applyBorder="1" applyAlignment="1">
      <alignment horizontal="right" vertical="center"/>
    </xf>
    <xf numFmtId="4" fontId="1" fillId="3" borderId="27" xfId="0" applyNumberFormat="1" applyFont="1" applyFill="1" applyBorder="1"/>
    <xf numFmtId="4" fontId="1" fillId="3" borderId="24" xfId="0" applyNumberFormat="1" applyFont="1" applyFill="1" applyBorder="1"/>
    <xf numFmtId="4" fontId="5" fillId="3" borderId="28" xfId="0" applyNumberFormat="1" applyFont="1" applyFill="1" applyBorder="1" applyAlignment="1">
      <alignment horizontal="right" vertical="center"/>
    </xf>
    <xf numFmtId="4" fontId="1" fillId="3" borderId="36" xfId="0" applyNumberFormat="1" applyFont="1" applyFill="1" applyBorder="1"/>
    <xf numFmtId="0" fontId="5" fillId="3" borderId="7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4" fontId="10" fillId="3" borderId="23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1"/>
    </xf>
    <xf numFmtId="4" fontId="10" fillId="3" borderId="20" xfId="0" applyNumberFormat="1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" fontId="5" fillId="3" borderId="31" xfId="0" applyNumberFormat="1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right" vertical="center"/>
    </xf>
    <xf numFmtId="0" fontId="15" fillId="0" borderId="41" xfId="0" applyFont="1" applyBorder="1" applyAlignment="1">
      <alignment horizontal="justify" vertical="center" wrapText="1"/>
    </xf>
    <xf numFmtId="0" fontId="15" fillId="0" borderId="23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15" fillId="0" borderId="48" xfId="0" applyFont="1" applyBorder="1" applyAlignment="1">
      <alignment horizontal="justify" vertical="center" wrapText="1"/>
    </xf>
    <xf numFmtId="0" fontId="15" fillId="0" borderId="40" xfId="0" applyFont="1" applyBorder="1" applyAlignment="1">
      <alignment horizontal="justify" vertical="center" wrapText="1"/>
    </xf>
    <xf numFmtId="0" fontId="15" fillId="0" borderId="20" xfId="0" applyFont="1" applyBorder="1" applyAlignment="1">
      <alignment horizontal="justify" vertical="center" wrapText="1"/>
    </xf>
    <xf numFmtId="4" fontId="15" fillId="0" borderId="40" xfId="0" applyNumberFormat="1" applyFont="1" applyBorder="1" applyAlignment="1">
      <alignment vertical="center" wrapText="1"/>
    </xf>
    <xf numFmtId="4" fontId="15" fillId="0" borderId="20" xfId="0" applyNumberFormat="1" applyFont="1" applyBorder="1" applyAlignment="1">
      <alignment vertical="center" wrapText="1"/>
    </xf>
    <xf numFmtId="4" fontId="15" fillId="0" borderId="26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16" fillId="0" borderId="24" xfId="0" applyFont="1" applyBorder="1" applyAlignment="1">
      <alignment horizontal="left" vertical="center" wrapText="1"/>
    </xf>
    <xf numFmtId="4" fontId="15" fillId="0" borderId="40" xfId="0" applyNumberFormat="1" applyFont="1" applyBorder="1" applyAlignment="1">
      <alignment horizontal="right" vertical="center" wrapText="1"/>
    </xf>
    <xf numFmtId="4" fontId="15" fillId="0" borderId="20" xfId="0" applyNumberFormat="1" applyFont="1" applyBorder="1" applyAlignment="1">
      <alignment horizontal="right" vertical="center" wrapText="1"/>
    </xf>
    <xf numFmtId="0" fontId="16" fillId="3" borderId="49" xfId="0" applyFont="1" applyFill="1" applyBorder="1" applyAlignment="1">
      <alignment horizontal="justify" vertical="center" wrapText="1"/>
    </xf>
    <xf numFmtId="0" fontId="16" fillId="3" borderId="35" xfId="0" applyFont="1" applyFill="1" applyBorder="1" applyAlignment="1">
      <alignment horizontal="justify" vertical="center" wrapText="1"/>
    </xf>
    <xf numFmtId="4" fontId="16" fillId="0" borderId="27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9" fillId="2" borderId="3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horizontal="right" vertical="center" wrapText="1"/>
    </xf>
    <xf numFmtId="4" fontId="5" fillId="3" borderId="18" xfId="0" applyNumberFormat="1" applyFont="1" applyFill="1" applyBorder="1" applyAlignment="1">
      <alignment horizontal="right" vertical="center" wrapText="1"/>
    </xf>
    <xf numFmtId="4" fontId="10" fillId="3" borderId="16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4" fontId="5" fillId="3" borderId="0" xfId="0" applyNumberFormat="1" applyFont="1" applyFill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26" xfId="0" applyNumberFormat="1" applyFont="1" applyFill="1" applyBorder="1" applyAlignment="1">
      <alignment horizontal="right" vertical="center"/>
    </xf>
    <xf numFmtId="4" fontId="16" fillId="0" borderId="23" xfId="0" applyNumberFormat="1" applyFont="1" applyBorder="1" applyAlignment="1">
      <alignment horizontal="left" vertical="center" wrapText="1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5" fillId="0" borderId="2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9" fillId="3" borderId="7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10" fillId="3" borderId="6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4" fontId="10" fillId="2" borderId="5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1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justify" vertical="center" wrapText="1"/>
    </xf>
    <xf numFmtId="0" fontId="5" fillId="3" borderId="29" xfId="0" applyFont="1" applyFill="1" applyBorder="1" applyAlignment="1">
      <alignment horizontal="justify" vertical="center" wrapText="1"/>
    </xf>
    <xf numFmtId="0" fontId="9" fillId="3" borderId="31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26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" fontId="5" fillId="2" borderId="0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left" vertical="center"/>
    </xf>
    <xf numFmtId="4" fontId="5" fillId="2" borderId="31" xfId="0" applyNumberFormat="1" applyFont="1" applyFill="1" applyBorder="1" applyAlignment="1">
      <alignment horizontal="right" vertical="center"/>
    </xf>
    <xf numFmtId="4" fontId="5" fillId="2" borderId="23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9" fillId="3" borderId="26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4" fontId="5" fillId="3" borderId="8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right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/>
    </xf>
    <xf numFmtId="0" fontId="9" fillId="6" borderId="10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5:M83"/>
  <sheetViews>
    <sheetView topLeftCell="B58" zoomScale="130" zoomScaleNormal="130" workbookViewId="0">
      <selection activeCell="D9" sqref="D9:J83"/>
    </sheetView>
  </sheetViews>
  <sheetFormatPr baseColWidth="10" defaultRowHeight="15" x14ac:dyDescent="0.25"/>
  <cols>
    <col min="4" max="4" width="50" customWidth="1"/>
    <col min="5" max="6" width="11.85546875" customWidth="1"/>
    <col min="7" max="7" width="3.85546875" customWidth="1"/>
    <col min="8" max="8" width="47.5703125" customWidth="1"/>
    <col min="9" max="10" width="12.5703125" customWidth="1"/>
    <col min="13" max="13" width="12.5703125" bestFit="1" customWidth="1"/>
  </cols>
  <sheetData>
    <row r="5" spans="4:11" x14ac:dyDescent="0.25">
      <c r="D5" s="1"/>
    </row>
    <row r="6" spans="4:11" x14ac:dyDescent="0.25">
      <c r="D6" s="1"/>
    </row>
    <row r="7" spans="4:11" x14ac:dyDescent="0.25">
      <c r="D7" s="321"/>
      <c r="E7" s="321"/>
      <c r="F7" s="321"/>
      <c r="G7" s="321"/>
      <c r="H7" s="321"/>
      <c r="I7" s="321"/>
      <c r="J7" s="321"/>
    </row>
    <row r="8" spans="4:11" ht="3.75" customHeight="1" x14ac:dyDescent="0.25">
      <c r="D8" s="3"/>
    </row>
    <row r="9" spans="4:11" x14ac:dyDescent="0.25">
      <c r="D9" s="322" t="s">
        <v>800</v>
      </c>
      <c r="E9" s="323"/>
      <c r="F9" s="323"/>
      <c r="G9" s="323"/>
      <c r="H9" s="323"/>
      <c r="I9" s="323"/>
      <c r="J9" s="324"/>
      <c r="K9" t="s">
        <v>803</v>
      </c>
    </row>
    <row r="10" spans="4:11" ht="12.75" customHeight="1" x14ac:dyDescent="0.25">
      <c r="D10" s="325" t="s">
        <v>0</v>
      </c>
      <c r="E10" s="326"/>
      <c r="F10" s="326"/>
      <c r="G10" s="326"/>
      <c r="H10" s="326"/>
      <c r="I10" s="326"/>
      <c r="J10" s="327"/>
    </row>
    <row r="11" spans="4:11" x14ac:dyDescent="0.25">
      <c r="D11" s="325" t="s">
        <v>815</v>
      </c>
      <c r="E11" s="326"/>
      <c r="F11" s="326"/>
      <c r="G11" s="326"/>
      <c r="H11" s="326"/>
      <c r="I11" s="326"/>
      <c r="J11" s="327"/>
    </row>
    <row r="12" spans="4:11" ht="11.25" customHeight="1" x14ac:dyDescent="0.25">
      <c r="D12" s="328" t="s">
        <v>1</v>
      </c>
      <c r="E12" s="329"/>
      <c r="F12" s="329"/>
      <c r="G12" s="329"/>
      <c r="H12" s="329"/>
      <c r="I12" s="329"/>
      <c r="J12" s="330"/>
    </row>
    <row r="13" spans="4:11" ht="15" customHeight="1" x14ac:dyDescent="0.25">
      <c r="D13" s="314" t="s">
        <v>2</v>
      </c>
      <c r="E13" s="312" t="s">
        <v>812</v>
      </c>
      <c r="F13" s="312" t="s">
        <v>806</v>
      </c>
      <c r="G13" s="316"/>
      <c r="H13" s="318" t="s">
        <v>2</v>
      </c>
      <c r="I13" s="312" t="s">
        <v>812</v>
      </c>
      <c r="J13" s="312" t="s">
        <v>806</v>
      </c>
    </row>
    <row r="14" spans="4:11" x14ac:dyDescent="0.25">
      <c r="D14" s="315"/>
      <c r="E14" s="313"/>
      <c r="F14" s="313"/>
      <c r="G14" s="317"/>
      <c r="H14" s="319"/>
      <c r="I14" s="313"/>
      <c r="J14" s="313"/>
    </row>
    <row r="15" spans="4:11" ht="6" customHeight="1" x14ac:dyDescent="0.25">
      <c r="D15" s="315"/>
      <c r="E15" s="313"/>
      <c r="F15" s="313"/>
      <c r="G15" s="317"/>
      <c r="H15" s="320"/>
      <c r="I15" s="313"/>
      <c r="J15" s="313"/>
    </row>
    <row r="16" spans="4:11" ht="11.25" customHeight="1" x14ac:dyDescent="0.25">
      <c r="D16" s="185" t="s">
        <v>3</v>
      </c>
      <c r="E16" s="269"/>
      <c r="F16" s="270"/>
      <c r="G16" s="267"/>
      <c r="H16" s="276" t="s">
        <v>4</v>
      </c>
      <c r="I16" s="269"/>
      <c r="J16" s="270"/>
    </row>
    <row r="17" spans="4:13" ht="12.75" customHeight="1" x14ac:dyDescent="0.25">
      <c r="D17" s="186" t="s">
        <v>5</v>
      </c>
      <c r="E17" s="271"/>
      <c r="F17" s="272"/>
      <c r="G17" s="268"/>
      <c r="H17" s="277" t="s">
        <v>6</v>
      </c>
      <c r="I17" s="271"/>
      <c r="J17" s="272"/>
    </row>
    <row r="18" spans="4:13" ht="24.75" customHeight="1" x14ac:dyDescent="0.25">
      <c r="D18" s="187" t="s">
        <v>7</v>
      </c>
      <c r="E18" s="274">
        <f>SUM(E19:E25)</f>
        <v>46292149.619999997</v>
      </c>
      <c r="F18" s="274">
        <f>SUM(F19:F25)</f>
        <v>45836747.849999994</v>
      </c>
      <c r="G18" s="268"/>
      <c r="H18" s="278" t="s">
        <v>8</v>
      </c>
      <c r="I18" s="274">
        <f>SUM(I19:I27)</f>
        <v>10981291.989999998</v>
      </c>
      <c r="J18" s="274">
        <f>SUM(J19:J27)</f>
        <v>7721113.9699999997</v>
      </c>
      <c r="M18" s="198"/>
    </row>
    <row r="19" spans="4:13" ht="13.5" customHeight="1" x14ac:dyDescent="0.25">
      <c r="D19" s="187" t="s">
        <v>9</v>
      </c>
      <c r="E19" s="273">
        <v>12000.02</v>
      </c>
      <c r="F19" s="274">
        <v>0.02</v>
      </c>
      <c r="G19" s="268"/>
      <c r="H19" s="279" t="s">
        <v>10</v>
      </c>
      <c r="I19" s="281">
        <v>3743437.89</v>
      </c>
      <c r="J19" s="274">
        <v>9607.82</v>
      </c>
    </row>
    <row r="20" spans="4:13" x14ac:dyDescent="0.25">
      <c r="D20" s="187" t="s">
        <v>11</v>
      </c>
      <c r="E20" s="273">
        <v>2993845.23</v>
      </c>
      <c r="F20" s="274">
        <v>4962285.5999999996</v>
      </c>
      <c r="G20" s="268"/>
      <c r="H20" s="279" t="s">
        <v>12</v>
      </c>
      <c r="I20" s="281">
        <v>910296.71</v>
      </c>
      <c r="J20" s="274">
        <f>39656.77+46143.84</f>
        <v>85800.609999999986</v>
      </c>
    </row>
    <row r="21" spans="4:13" ht="12.75" customHeight="1" x14ac:dyDescent="0.25">
      <c r="D21" s="187" t="s">
        <v>13</v>
      </c>
      <c r="E21" s="273">
        <v>0</v>
      </c>
      <c r="F21" s="274">
        <v>0</v>
      </c>
      <c r="G21" s="268"/>
      <c r="H21" s="278" t="s">
        <v>14</v>
      </c>
      <c r="I21" s="281">
        <v>0</v>
      </c>
      <c r="J21" s="274">
        <v>0</v>
      </c>
    </row>
    <row r="22" spans="4:13" ht="13.5" customHeight="1" x14ac:dyDescent="0.25">
      <c r="D22" s="187" t="s">
        <v>15</v>
      </c>
      <c r="E22" s="273">
        <v>43180991.369999997</v>
      </c>
      <c r="F22" s="274">
        <v>40703217.149999999</v>
      </c>
      <c r="G22" s="268"/>
      <c r="H22" s="278" t="s">
        <v>16</v>
      </c>
      <c r="I22" s="281">
        <v>0</v>
      </c>
      <c r="J22" s="274">
        <v>0</v>
      </c>
    </row>
    <row r="23" spans="4:13" ht="16.5" customHeight="1" x14ac:dyDescent="0.25">
      <c r="D23" s="187" t="s">
        <v>17</v>
      </c>
      <c r="E23" s="273">
        <v>0</v>
      </c>
      <c r="F23" s="274"/>
      <c r="G23" s="268"/>
      <c r="H23" s="278" t="s">
        <v>18</v>
      </c>
      <c r="I23" s="281">
        <v>0</v>
      </c>
      <c r="J23" s="274">
        <v>0</v>
      </c>
    </row>
    <row r="24" spans="4:13" ht="23.25" customHeight="1" x14ac:dyDescent="0.25">
      <c r="D24" s="187" t="s">
        <v>19</v>
      </c>
      <c r="E24" s="273">
        <v>105313</v>
      </c>
      <c r="F24" s="274">
        <v>171245.08</v>
      </c>
      <c r="G24" s="268"/>
      <c r="H24" s="278" t="s">
        <v>20</v>
      </c>
      <c r="I24" s="281">
        <v>0</v>
      </c>
      <c r="J24" s="274">
        <v>0</v>
      </c>
    </row>
    <row r="25" spans="4:13" ht="16.5" customHeight="1" x14ac:dyDescent="0.25">
      <c r="D25" s="187" t="s">
        <v>21</v>
      </c>
      <c r="E25" s="273">
        <v>0</v>
      </c>
      <c r="F25" s="274"/>
      <c r="G25" s="268"/>
      <c r="H25" s="278" t="s">
        <v>22</v>
      </c>
      <c r="I25" s="281">
        <v>6327557.3899999997</v>
      </c>
      <c r="J25" s="274">
        <v>7625705.54</v>
      </c>
    </row>
    <row r="26" spans="4:13" ht="21" customHeight="1" x14ac:dyDescent="0.25">
      <c r="D26" s="187" t="s">
        <v>23</v>
      </c>
      <c r="E26" s="275">
        <f>SUM(E27:E33)</f>
        <v>10287585.25</v>
      </c>
      <c r="F26" s="275">
        <f>SUM(F27:F33)</f>
        <v>10809851.440000001</v>
      </c>
      <c r="G26" s="268"/>
      <c r="H26" s="278" t="s">
        <v>24</v>
      </c>
      <c r="I26" s="281">
        <v>0</v>
      </c>
      <c r="J26" s="282">
        <v>0</v>
      </c>
    </row>
    <row r="27" spans="4:13" x14ac:dyDescent="0.25">
      <c r="D27" s="187" t="s">
        <v>25</v>
      </c>
      <c r="E27" s="273">
        <v>0</v>
      </c>
      <c r="F27" s="274">
        <v>0</v>
      </c>
      <c r="G27" s="268"/>
      <c r="H27" s="278" t="s">
        <v>26</v>
      </c>
      <c r="I27" s="281">
        <v>0</v>
      </c>
      <c r="J27" s="282">
        <v>0</v>
      </c>
    </row>
    <row r="28" spans="4:13" ht="15" customHeight="1" x14ac:dyDescent="0.25">
      <c r="D28" s="187" t="s">
        <v>27</v>
      </c>
      <c r="E28" s="273">
        <v>0</v>
      </c>
      <c r="F28" s="274">
        <v>0</v>
      </c>
      <c r="G28" s="268"/>
      <c r="H28" s="278" t="s">
        <v>28</v>
      </c>
      <c r="I28" s="281">
        <v>10474.33</v>
      </c>
      <c r="J28" s="274">
        <f>SUM(J29:J31)</f>
        <v>509608</v>
      </c>
    </row>
    <row r="29" spans="4:13" ht="14.25" customHeight="1" x14ac:dyDescent="0.25">
      <c r="D29" s="187" t="s">
        <v>29</v>
      </c>
      <c r="E29" s="273">
        <v>186173.36</v>
      </c>
      <c r="F29" s="274">
        <v>200933.86</v>
      </c>
      <c r="G29" s="268"/>
      <c r="H29" s="278" t="s">
        <v>30</v>
      </c>
      <c r="I29" s="281">
        <v>0</v>
      </c>
      <c r="J29" s="281">
        <v>509608</v>
      </c>
    </row>
    <row r="30" spans="4:13" ht="23.25" customHeight="1" x14ac:dyDescent="0.25">
      <c r="D30" s="187" t="s">
        <v>31</v>
      </c>
      <c r="E30" s="273">
        <v>0</v>
      </c>
      <c r="F30" s="274">
        <v>0</v>
      </c>
      <c r="G30" s="268"/>
      <c r="H30" s="278" t="s">
        <v>32</v>
      </c>
      <c r="I30" s="281">
        <v>0</v>
      </c>
      <c r="J30" s="274">
        <v>0</v>
      </c>
    </row>
    <row r="31" spans="4:13" ht="14.25" customHeight="1" x14ac:dyDescent="0.25">
      <c r="D31" s="187" t="s">
        <v>33</v>
      </c>
      <c r="E31" s="273">
        <v>0</v>
      </c>
      <c r="F31" s="274">
        <v>0</v>
      </c>
      <c r="G31" s="268"/>
      <c r="H31" s="278" t="s">
        <v>34</v>
      </c>
      <c r="I31" s="281">
        <v>0</v>
      </c>
      <c r="J31" s="274">
        <v>0</v>
      </c>
    </row>
    <row r="32" spans="4:13" ht="22.5" x14ac:dyDescent="0.25">
      <c r="D32" s="187" t="s">
        <v>35</v>
      </c>
      <c r="E32" s="273">
        <v>7090.27</v>
      </c>
      <c r="F32" s="274">
        <v>5940.77</v>
      </c>
      <c r="G32" s="268"/>
      <c r="H32" s="278" t="s">
        <v>36</v>
      </c>
      <c r="I32" s="281">
        <f>SUM(I33:I34)</f>
        <v>0</v>
      </c>
      <c r="J32" s="274">
        <f>SUM(J33:J34)</f>
        <v>0</v>
      </c>
    </row>
    <row r="33" spans="4:12" ht="16.5" customHeight="1" x14ac:dyDescent="0.25">
      <c r="D33" s="187" t="s">
        <v>37</v>
      </c>
      <c r="E33" s="273">
        <v>10094321.619999999</v>
      </c>
      <c r="F33" s="274">
        <v>10602976.810000001</v>
      </c>
      <c r="G33" s="268"/>
      <c r="H33" s="278" t="s">
        <v>38</v>
      </c>
      <c r="I33" s="281">
        <v>0</v>
      </c>
      <c r="J33" s="274">
        <v>0</v>
      </c>
    </row>
    <row r="34" spans="4:12" ht="16.5" customHeight="1" x14ac:dyDescent="0.25">
      <c r="D34" s="187" t="s">
        <v>39</v>
      </c>
      <c r="E34" s="273">
        <f>SUM(E35:E39)</f>
        <v>2070</v>
      </c>
      <c r="F34" s="274">
        <f>SUM(F35:F39)</f>
        <v>91034</v>
      </c>
      <c r="G34" s="268"/>
      <c r="H34" s="278" t="s">
        <v>40</v>
      </c>
      <c r="I34" s="281">
        <v>0</v>
      </c>
      <c r="J34" s="274">
        <v>0</v>
      </c>
    </row>
    <row r="35" spans="4:12" ht="21" customHeight="1" x14ac:dyDescent="0.25">
      <c r="D35" s="187" t="s">
        <v>41</v>
      </c>
      <c r="E35" s="273">
        <v>2070</v>
      </c>
      <c r="F35" s="274">
        <v>2070</v>
      </c>
      <c r="G35" s="268"/>
      <c r="H35" s="278" t="s">
        <v>42</v>
      </c>
      <c r="I35" s="281">
        <v>0</v>
      </c>
      <c r="J35" s="274">
        <v>0</v>
      </c>
    </row>
    <row r="36" spans="4:12" ht="25.5" customHeight="1" x14ac:dyDescent="0.25">
      <c r="D36" s="187" t="s">
        <v>43</v>
      </c>
      <c r="E36" s="273">
        <v>0</v>
      </c>
      <c r="F36" s="274">
        <v>0</v>
      </c>
      <c r="G36" s="268"/>
      <c r="H36" s="278" t="s">
        <v>44</v>
      </c>
      <c r="I36" s="281">
        <f>SUM(I37:I39)</f>
        <v>0</v>
      </c>
      <c r="J36" s="274">
        <f>SUM(J37:J39)</f>
        <v>0</v>
      </c>
      <c r="L36" s="198" t="s">
        <v>803</v>
      </c>
    </row>
    <row r="37" spans="4:12" ht="22.5" x14ac:dyDescent="0.25">
      <c r="D37" s="187" t="s">
        <v>45</v>
      </c>
      <c r="E37" s="273">
        <v>0</v>
      </c>
      <c r="F37" s="274">
        <v>0</v>
      </c>
      <c r="G37" s="268"/>
      <c r="H37" s="278" t="s">
        <v>46</v>
      </c>
      <c r="I37" s="281">
        <v>0</v>
      </c>
      <c r="J37" s="274">
        <v>0</v>
      </c>
    </row>
    <row r="38" spans="4:12" ht="16.5" customHeight="1" x14ac:dyDescent="0.25">
      <c r="D38" s="187" t="s">
        <v>47</v>
      </c>
      <c r="E38" s="273">
        <v>0</v>
      </c>
      <c r="F38" s="274">
        <v>0</v>
      </c>
      <c r="G38" s="268"/>
      <c r="H38" s="278" t="s">
        <v>48</v>
      </c>
      <c r="I38" s="281">
        <v>0</v>
      </c>
      <c r="J38" s="274">
        <v>0</v>
      </c>
    </row>
    <row r="39" spans="4:12" ht="13.5" customHeight="1" x14ac:dyDescent="0.25">
      <c r="D39" s="187" t="s">
        <v>49</v>
      </c>
      <c r="E39" s="273">
        <v>0</v>
      </c>
      <c r="F39" s="273">
        <v>88964</v>
      </c>
      <c r="G39" s="268"/>
      <c r="H39" s="278" t="s">
        <v>50</v>
      </c>
      <c r="I39" s="281">
        <v>0</v>
      </c>
      <c r="J39" s="274">
        <v>0</v>
      </c>
    </row>
    <row r="40" spans="4:12" ht="27.75" customHeight="1" x14ac:dyDescent="0.25">
      <c r="D40" s="187" t="s">
        <v>51</v>
      </c>
      <c r="E40" s="273">
        <f>SUM(E41:E45)</f>
        <v>0</v>
      </c>
      <c r="F40" s="275">
        <f>SUM(F41:F45)</f>
        <v>0</v>
      </c>
      <c r="G40" s="268"/>
      <c r="H40" s="278" t="s">
        <v>52</v>
      </c>
      <c r="I40" s="281">
        <f>SUM(I41:I46)</f>
        <v>41012686.560000002</v>
      </c>
      <c r="J40" s="274">
        <f>SUM(J41:J46)</f>
        <v>43781554</v>
      </c>
    </row>
    <row r="41" spans="4:12" x14ac:dyDescent="0.25">
      <c r="D41" s="187" t="s">
        <v>53</v>
      </c>
      <c r="E41" s="273">
        <v>0</v>
      </c>
      <c r="F41" s="274">
        <v>0</v>
      </c>
      <c r="G41" s="268"/>
      <c r="H41" s="278" t="s">
        <v>54</v>
      </c>
      <c r="I41" s="281">
        <v>41012686.560000002</v>
      </c>
      <c r="J41" s="274">
        <v>43781554</v>
      </c>
    </row>
    <row r="42" spans="4:12" ht="18.75" customHeight="1" x14ac:dyDescent="0.25">
      <c r="D42" s="187" t="s">
        <v>55</v>
      </c>
      <c r="E42" s="273">
        <v>0</v>
      </c>
      <c r="F42" s="274">
        <v>0</v>
      </c>
      <c r="G42" s="268"/>
      <c r="H42" s="278" t="s">
        <v>56</v>
      </c>
      <c r="I42" s="281">
        <v>0</v>
      </c>
      <c r="J42" s="274">
        <v>0</v>
      </c>
    </row>
    <row r="43" spans="4:12" ht="15" customHeight="1" x14ac:dyDescent="0.25">
      <c r="D43" s="187" t="s">
        <v>57</v>
      </c>
      <c r="E43" s="273">
        <v>0</v>
      </c>
      <c r="F43" s="274">
        <v>0</v>
      </c>
      <c r="G43" s="268"/>
      <c r="H43" s="278" t="s">
        <v>58</v>
      </c>
      <c r="I43" s="281">
        <v>0</v>
      </c>
      <c r="J43" s="274">
        <v>0</v>
      </c>
    </row>
    <row r="44" spans="4:12" ht="26.25" customHeight="1" x14ac:dyDescent="0.25">
      <c r="D44" s="187" t="s">
        <v>59</v>
      </c>
      <c r="E44" s="273">
        <v>0</v>
      </c>
      <c r="F44" s="274">
        <v>0</v>
      </c>
      <c r="G44" s="268"/>
      <c r="H44" s="278" t="s">
        <v>60</v>
      </c>
      <c r="I44" s="281">
        <v>0</v>
      </c>
      <c r="J44" s="274">
        <v>0</v>
      </c>
    </row>
    <row r="45" spans="4:12" ht="26.25" customHeight="1" x14ac:dyDescent="0.25">
      <c r="D45" s="187" t="s">
        <v>61</v>
      </c>
      <c r="E45" s="273">
        <v>0</v>
      </c>
      <c r="F45" s="274">
        <v>0</v>
      </c>
      <c r="G45" s="268"/>
      <c r="H45" s="278" t="s">
        <v>62</v>
      </c>
      <c r="I45" s="281">
        <v>0</v>
      </c>
      <c r="J45" s="274">
        <v>0</v>
      </c>
    </row>
    <row r="46" spans="4:12" ht="12" customHeight="1" x14ac:dyDescent="0.25">
      <c r="D46" s="187" t="s">
        <v>63</v>
      </c>
      <c r="E46" s="273">
        <v>0</v>
      </c>
      <c r="F46" s="274">
        <v>0</v>
      </c>
      <c r="G46" s="268"/>
      <c r="H46" s="278" t="s">
        <v>64</v>
      </c>
      <c r="I46" s="281">
        <v>0</v>
      </c>
      <c r="J46" s="274">
        <v>0</v>
      </c>
    </row>
    <row r="47" spans="4:12" ht="16.5" customHeight="1" x14ac:dyDescent="0.25">
      <c r="D47" s="187" t="s">
        <v>65</v>
      </c>
      <c r="E47" s="273">
        <f>+E48+E49</f>
        <v>0</v>
      </c>
      <c r="F47" s="275">
        <f>+F48+F49</f>
        <v>0</v>
      </c>
      <c r="G47" s="268"/>
      <c r="H47" s="278" t="s">
        <v>66</v>
      </c>
      <c r="I47" s="281">
        <f>+I48+I49+I50</f>
        <v>0</v>
      </c>
      <c r="J47" s="274">
        <f>+J48+J49+J50</f>
        <v>0</v>
      </c>
    </row>
    <row r="48" spans="4:12" ht="24.75" customHeight="1" x14ac:dyDescent="0.25">
      <c r="D48" s="187" t="s">
        <v>67</v>
      </c>
      <c r="E48" s="273">
        <v>0</v>
      </c>
      <c r="F48" s="274">
        <v>0</v>
      </c>
      <c r="G48" s="268"/>
      <c r="H48" s="278" t="s">
        <v>68</v>
      </c>
      <c r="I48" s="281">
        <v>0</v>
      </c>
      <c r="J48" s="274">
        <v>0</v>
      </c>
    </row>
    <row r="49" spans="4:10" x14ac:dyDescent="0.25">
      <c r="D49" s="187" t="s">
        <v>69</v>
      </c>
      <c r="E49" s="273">
        <v>0</v>
      </c>
      <c r="F49" s="274">
        <v>0</v>
      </c>
      <c r="G49" s="268"/>
      <c r="H49" s="278" t="s">
        <v>70</v>
      </c>
      <c r="I49" s="281">
        <v>0</v>
      </c>
      <c r="J49" s="274">
        <v>0</v>
      </c>
    </row>
    <row r="50" spans="4:10" x14ac:dyDescent="0.25">
      <c r="D50" s="187" t="s">
        <v>71</v>
      </c>
      <c r="E50" s="273">
        <f>+E51+E52+E53+E54</f>
        <v>0</v>
      </c>
      <c r="F50" s="274">
        <f>+F51+F52+F53+F54</f>
        <v>0</v>
      </c>
      <c r="G50" s="268"/>
      <c r="H50" s="278" t="s">
        <v>72</v>
      </c>
      <c r="I50" s="281">
        <v>0</v>
      </c>
      <c r="J50" s="274">
        <v>0</v>
      </c>
    </row>
    <row r="51" spans="4:10" ht="16.5" customHeight="1" x14ac:dyDescent="0.25">
      <c r="D51" s="187" t="s">
        <v>73</v>
      </c>
      <c r="E51" s="273">
        <v>0</v>
      </c>
      <c r="F51" s="274">
        <v>0</v>
      </c>
      <c r="G51" s="268"/>
      <c r="H51" s="278" t="s">
        <v>74</v>
      </c>
      <c r="I51" s="281">
        <f>+I52+I53+I54</f>
        <v>0</v>
      </c>
      <c r="J51" s="274">
        <f>+J52+J53+J54</f>
        <v>0</v>
      </c>
    </row>
    <row r="52" spans="4:10" ht="16.5" customHeight="1" x14ac:dyDescent="0.25">
      <c r="D52" s="187" t="s">
        <v>75</v>
      </c>
      <c r="E52" s="273">
        <v>0</v>
      </c>
      <c r="F52" s="274">
        <v>0</v>
      </c>
      <c r="G52" s="268"/>
      <c r="H52" s="278" t="s">
        <v>76</v>
      </c>
      <c r="I52" s="281">
        <v>0</v>
      </c>
      <c r="J52" s="274">
        <v>0</v>
      </c>
    </row>
    <row r="53" spans="4:10" ht="26.25" customHeight="1" x14ac:dyDescent="0.25">
      <c r="D53" s="187" t="s">
        <v>77</v>
      </c>
      <c r="E53" s="273">
        <v>0</v>
      </c>
      <c r="F53" s="274">
        <v>0</v>
      </c>
      <c r="G53" s="268"/>
      <c r="H53" s="278" t="s">
        <v>78</v>
      </c>
      <c r="I53" s="281">
        <v>0</v>
      </c>
      <c r="J53" s="274">
        <v>0</v>
      </c>
    </row>
    <row r="54" spans="4:10" x14ac:dyDescent="0.25">
      <c r="D54" s="187" t="s">
        <v>79</v>
      </c>
      <c r="E54" s="273">
        <v>0</v>
      </c>
      <c r="F54" s="274">
        <v>0</v>
      </c>
      <c r="G54" s="268"/>
      <c r="H54" s="278" t="s">
        <v>80</v>
      </c>
      <c r="I54" s="281">
        <v>0</v>
      </c>
      <c r="J54" s="274">
        <v>0</v>
      </c>
    </row>
    <row r="55" spans="4:10" ht="27" customHeight="1" x14ac:dyDescent="0.25">
      <c r="D55" s="186" t="s">
        <v>81</v>
      </c>
      <c r="E55" s="273">
        <f>+E50+E47+E40+E34+E26+E18</f>
        <v>56581804.869999997</v>
      </c>
      <c r="F55" s="197">
        <f>+F50+F47+F40+F34+F26+F18</f>
        <v>56737633.289999992</v>
      </c>
      <c r="G55" s="268"/>
      <c r="H55" s="277" t="s">
        <v>82</v>
      </c>
      <c r="I55" s="281">
        <f>+I51+I47+I40+I36+I32+I28+I18</f>
        <v>52004452.879999995</v>
      </c>
      <c r="J55" s="274">
        <f>+J51+J47+J40+J36+J32+J28+J18</f>
        <v>52012275.969999999</v>
      </c>
    </row>
    <row r="56" spans="4:10" ht="5.25" customHeight="1" x14ac:dyDescent="0.25">
      <c r="D56" s="187"/>
      <c r="E56" s="197"/>
      <c r="F56" s="197"/>
      <c r="G56" s="197"/>
      <c r="H56" s="278"/>
      <c r="I56" s="283"/>
      <c r="J56" s="284"/>
    </row>
    <row r="57" spans="4:10" x14ac:dyDescent="0.25">
      <c r="D57" s="287" t="s">
        <v>83</v>
      </c>
      <c r="E57" s="273"/>
      <c r="F57" s="275"/>
      <c r="G57" s="72"/>
      <c r="H57" s="286" t="s">
        <v>84</v>
      </c>
      <c r="I57" s="190"/>
      <c r="J57" s="190"/>
    </row>
    <row r="58" spans="4:10" x14ac:dyDescent="0.25">
      <c r="D58" s="187" t="s">
        <v>85</v>
      </c>
      <c r="E58" s="197">
        <v>0</v>
      </c>
      <c r="F58" s="197">
        <v>0</v>
      </c>
      <c r="G58" s="72"/>
      <c r="H58" s="278" t="s">
        <v>86</v>
      </c>
      <c r="I58" s="199">
        <v>0</v>
      </c>
      <c r="J58" s="199">
        <v>0</v>
      </c>
    </row>
    <row r="59" spans="4:10" ht="11.25" customHeight="1" x14ac:dyDescent="0.25">
      <c r="D59" s="187" t="s">
        <v>87</v>
      </c>
      <c r="E59" s="197">
        <v>0</v>
      </c>
      <c r="F59" s="197">
        <v>0</v>
      </c>
      <c r="G59" s="72"/>
      <c r="H59" s="278" t="s">
        <v>88</v>
      </c>
      <c r="I59" s="199">
        <v>10084758.130000001</v>
      </c>
      <c r="J59" s="199">
        <v>10084758.130000001</v>
      </c>
    </row>
    <row r="60" spans="4:10" ht="17.25" customHeight="1" x14ac:dyDescent="0.25">
      <c r="D60" s="187" t="s">
        <v>89</v>
      </c>
      <c r="E60" s="199">
        <v>1462517.83</v>
      </c>
      <c r="F60" s="199">
        <v>1462517.83</v>
      </c>
      <c r="G60" s="72"/>
      <c r="H60" s="278" t="s">
        <v>90</v>
      </c>
      <c r="I60" s="199">
        <v>0</v>
      </c>
      <c r="J60" s="199">
        <v>0</v>
      </c>
    </row>
    <row r="61" spans="4:10" ht="12" customHeight="1" x14ac:dyDescent="0.25">
      <c r="D61" s="187" t="s">
        <v>91</v>
      </c>
      <c r="E61" s="199">
        <v>21006695.460000001</v>
      </c>
      <c r="F61" s="199">
        <v>21650598.48</v>
      </c>
      <c r="G61" s="72"/>
      <c r="H61" s="278" t="s">
        <v>92</v>
      </c>
      <c r="I61" s="199">
        <v>0</v>
      </c>
      <c r="J61" s="199">
        <v>0</v>
      </c>
    </row>
    <row r="62" spans="4:10" ht="22.5" x14ac:dyDescent="0.25">
      <c r="D62" s="187" t="s">
        <v>93</v>
      </c>
      <c r="E62" s="199">
        <v>1147474.71</v>
      </c>
      <c r="F62" s="199">
        <v>67934.240000000005</v>
      </c>
      <c r="G62" s="72"/>
      <c r="H62" s="278" t="s">
        <v>94</v>
      </c>
      <c r="I62" s="199">
        <v>0</v>
      </c>
      <c r="J62" s="199">
        <v>0</v>
      </c>
    </row>
    <row r="63" spans="4:10" ht="17.25" customHeight="1" x14ac:dyDescent="0.25">
      <c r="D63" s="187" t="s">
        <v>95</v>
      </c>
      <c r="E63" s="199">
        <v>0</v>
      </c>
      <c r="F63" s="199">
        <v>0</v>
      </c>
      <c r="G63" s="72"/>
      <c r="H63" s="278" t="s">
        <v>96</v>
      </c>
      <c r="I63" s="199">
        <v>0</v>
      </c>
      <c r="J63" s="199">
        <v>0</v>
      </c>
    </row>
    <row r="64" spans="4:10" ht="13.5" customHeight="1" x14ac:dyDescent="0.25">
      <c r="D64" s="187" t="s">
        <v>97</v>
      </c>
      <c r="E64" s="199">
        <v>0</v>
      </c>
      <c r="F64" s="199">
        <v>0</v>
      </c>
      <c r="G64" s="72"/>
      <c r="H64" s="278"/>
      <c r="I64" s="189"/>
      <c r="J64" s="189"/>
    </row>
    <row r="65" spans="4:10" ht="18" customHeight="1" x14ac:dyDescent="0.25">
      <c r="D65" s="187" t="s">
        <v>98</v>
      </c>
      <c r="E65" s="199">
        <v>0</v>
      </c>
      <c r="F65" s="199">
        <v>0</v>
      </c>
      <c r="G65" s="72"/>
      <c r="H65" s="278" t="s">
        <v>99</v>
      </c>
      <c r="I65" s="199">
        <f>SUM(I58:I63)</f>
        <v>10084758.130000001</v>
      </c>
      <c r="J65" s="199">
        <f>SUM(J58:J63)</f>
        <v>10084758.130000001</v>
      </c>
    </row>
    <row r="66" spans="4:10" x14ac:dyDescent="0.25">
      <c r="D66" s="187" t="s">
        <v>100</v>
      </c>
      <c r="E66" s="199">
        <v>0</v>
      </c>
      <c r="F66" s="199">
        <v>0</v>
      </c>
      <c r="G66" s="72"/>
      <c r="H66" s="278" t="s">
        <v>101</v>
      </c>
      <c r="I66" s="199">
        <f>+I55+I65</f>
        <v>62089211.009999998</v>
      </c>
      <c r="J66" s="199">
        <f>+J55+J65</f>
        <v>62097034.100000001</v>
      </c>
    </row>
    <row r="67" spans="4:10" ht="17.25" customHeight="1" x14ac:dyDescent="0.25">
      <c r="D67" s="187" t="s">
        <v>102</v>
      </c>
      <c r="E67" s="199">
        <f>SUM(E58:E66)</f>
        <v>23616688</v>
      </c>
      <c r="F67" s="199">
        <f>SUM(F58:F66)</f>
        <v>23181050.550000001</v>
      </c>
      <c r="G67" s="72"/>
      <c r="H67" s="278"/>
      <c r="I67" s="199"/>
      <c r="J67" s="199"/>
    </row>
    <row r="68" spans="4:10" x14ac:dyDescent="0.25">
      <c r="D68" s="187" t="s">
        <v>104</v>
      </c>
      <c r="E68" s="199">
        <f>+E55+E67</f>
        <v>80198492.870000005</v>
      </c>
      <c r="F68" s="199">
        <f>+F55+F67</f>
        <v>79918683.839999989</v>
      </c>
      <c r="G68" s="72"/>
      <c r="H68" s="286" t="s">
        <v>103</v>
      </c>
      <c r="I68" s="199"/>
      <c r="J68" s="199"/>
    </row>
    <row r="69" spans="4:10" ht="14.25" customHeight="1" x14ac:dyDescent="0.25">
      <c r="D69" s="187"/>
      <c r="E69" s="200"/>
      <c r="F69" s="200"/>
      <c r="G69" s="72"/>
      <c r="H69" s="278" t="s">
        <v>105</v>
      </c>
      <c r="I69" s="199">
        <f>+I70+I71+I72</f>
        <v>22074715.969999999</v>
      </c>
      <c r="J69" s="199">
        <f>+J70+J71+J72</f>
        <v>22074715.969999999</v>
      </c>
    </row>
    <row r="70" spans="4:10" ht="13.5" customHeight="1" x14ac:dyDescent="0.25">
      <c r="D70" s="187"/>
      <c r="E70" s="309"/>
      <c r="F70" s="309"/>
      <c r="G70" s="72"/>
      <c r="H70" s="278" t="s">
        <v>106</v>
      </c>
      <c r="I70" s="199">
        <v>0</v>
      </c>
      <c r="J70" s="199">
        <v>0</v>
      </c>
    </row>
    <row r="71" spans="4:10" x14ac:dyDescent="0.25">
      <c r="D71" s="187"/>
      <c r="E71" s="187"/>
      <c r="F71" s="187"/>
      <c r="G71" s="72"/>
      <c r="H71" s="278" t="s">
        <v>107</v>
      </c>
      <c r="I71" s="199">
        <v>0</v>
      </c>
      <c r="J71" s="199">
        <v>0</v>
      </c>
    </row>
    <row r="72" spans="4:10" x14ac:dyDescent="0.25">
      <c r="D72" s="187"/>
      <c r="E72" s="187"/>
      <c r="F72" s="187"/>
      <c r="G72" s="72"/>
      <c r="H72" s="278" t="s">
        <v>108</v>
      </c>
      <c r="I72" s="199">
        <v>22074715.969999999</v>
      </c>
      <c r="J72" s="199">
        <v>22074715.969999999</v>
      </c>
    </row>
    <row r="73" spans="4:10" ht="16.5" customHeight="1" x14ac:dyDescent="0.25">
      <c r="D73" s="187"/>
      <c r="E73" s="187"/>
      <c r="F73" s="187"/>
      <c r="G73" s="72"/>
      <c r="H73" s="278" t="s">
        <v>109</v>
      </c>
      <c r="I73" s="199">
        <f>+I74+I75+I78</f>
        <v>-3965434.11</v>
      </c>
      <c r="J73" s="199">
        <f>+J74+J75+J76+J77+J78</f>
        <v>-4253066.2300000004</v>
      </c>
    </row>
    <row r="74" spans="4:10" x14ac:dyDescent="0.25">
      <c r="D74" s="187"/>
      <c r="E74" s="187"/>
      <c r="F74" s="187"/>
      <c r="G74" s="72"/>
      <c r="H74" s="278" t="s">
        <v>110</v>
      </c>
      <c r="I74" s="199">
        <v>2040444.79</v>
      </c>
      <c r="J74" s="199">
        <v>4843831.6100000003</v>
      </c>
    </row>
    <row r="75" spans="4:10" x14ac:dyDescent="0.25">
      <c r="D75" s="187"/>
      <c r="E75" s="187"/>
      <c r="F75" s="187"/>
      <c r="G75" s="72"/>
      <c r="H75" s="278" t="s">
        <v>111</v>
      </c>
      <c r="I75" s="199">
        <v>-4177168.86</v>
      </c>
      <c r="J75" s="199">
        <v>-9130279.3000000007</v>
      </c>
    </row>
    <row r="76" spans="4:10" x14ac:dyDescent="0.25">
      <c r="D76" s="187"/>
      <c r="E76" s="187"/>
      <c r="F76" s="187"/>
      <c r="G76" s="72"/>
      <c r="H76" s="278" t="s">
        <v>112</v>
      </c>
      <c r="I76" s="199">
        <v>0</v>
      </c>
      <c r="J76" s="199">
        <v>0</v>
      </c>
    </row>
    <row r="77" spans="4:10" x14ac:dyDescent="0.25">
      <c r="D77" s="187"/>
      <c r="E77" s="187"/>
      <c r="F77" s="187"/>
      <c r="G77" s="72"/>
      <c r="H77" s="278" t="s">
        <v>113</v>
      </c>
      <c r="I77" s="199">
        <v>0</v>
      </c>
      <c r="J77" s="199">
        <v>0</v>
      </c>
    </row>
    <row r="78" spans="4:10" ht="14.25" customHeight="1" x14ac:dyDescent="0.25">
      <c r="D78" s="187"/>
      <c r="E78" s="187"/>
      <c r="F78" s="187"/>
      <c r="G78" s="72"/>
      <c r="H78" s="278" t="s">
        <v>114</v>
      </c>
      <c r="I78" s="199">
        <v>-1828710.04</v>
      </c>
      <c r="J78" s="199">
        <v>33381.46</v>
      </c>
    </row>
    <row r="79" spans="4:10" ht="22.5" x14ac:dyDescent="0.25">
      <c r="D79" s="187"/>
      <c r="E79" s="187"/>
      <c r="F79" s="187"/>
      <c r="G79" s="72"/>
      <c r="H79" s="278" t="s">
        <v>115</v>
      </c>
      <c r="I79" s="199">
        <f>+I80+I81</f>
        <v>0</v>
      </c>
      <c r="J79" s="199">
        <f>+J80+J81</f>
        <v>0</v>
      </c>
    </row>
    <row r="80" spans="4:10" x14ac:dyDescent="0.25">
      <c r="D80" s="187"/>
      <c r="E80" s="187"/>
      <c r="F80" s="187"/>
      <c r="G80" s="72"/>
      <c r="H80" s="278" t="s">
        <v>116</v>
      </c>
      <c r="I80" s="199">
        <v>0</v>
      </c>
      <c r="J80" s="199">
        <v>0</v>
      </c>
    </row>
    <row r="81" spans="4:10" x14ac:dyDescent="0.25">
      <c r="D81" s="187"/>
      <c r="E81" s="187"/>
      <c r="F81" s="187"/>
      <c r="G81" s="72"/>
      <c r="H81" s="278" t="s">
        <v>117</v>
      </c>
      <c r="I81" s="199">
        <v>0</v>
      </c>
      <c r="J81" s="199">
        <v>0</v>
      </c>
    </row>
    <row r="82" spans="4:10" ht="16.5" customHeight="1" x14ac:dyDescent="0.25">
      <c r="D82" s="187"/>
      <c r="E82" s="187"/>
      <c r="F82" s="187"/>
      <c r="G82" s="72"/>
      <c r="H82" s="278" t="s">
        <v>118</v>
      </c>
      <c r="I82" s="199">
        <f>+I69+I73+I79</f>
        <v>18109281.859999999</v>
      </c>
      <c r="J82" s="199">
        <f>+J69+J73+J79</f>
        <v>17821649.739999998</v>
      </c>
    </row>
    <row r="83" spans="4:10" ht="12.75" customHeight="1" x14ac:dyDescent="0.25">
      <c r="D83" s="188"/>
      <c r="E83" s="188"/>
      <c r="F83" s="188"/>
      <c r="G83" s="184"/>
      <c r="H83" s="280" t="s">
        <v>119</v>
      </c>
      <c r="I83" s="285">
        <f>+I66+I82</f>
        <v>80198492.870000005</v>
      </c>
      <c r="J83" s="285">
        <f>+J82+J66</f>
        <v>79918683.840000004</v>
      </c>
    </row>
  </sheetData>
  <mergeCells count="12">
    <mergeCell ref="D7:J7"/>
    <mergeCell ref="D9:J9"/>
    <mergeCell ref="D10:J10"/>
    <mergeCell ref="D11:J11"/>
    <mergeCell ref="D12:J12"/>
    <mergeCell ref="J13:J15"/>
    <mergeCell ref="F13:F15"/>
    <mergeCell ref="D13:D15"/>
    <mergeCell ref="E13:E15"/>
    <mergeCell ref="G13:G15"/>
    <mergeCell ref="H13:H15"/>
    <mergeCell ref="I13:I1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K52"/>
  <sheetViews>
    <sheetView topLeftCell="A22" workbookViewId="0">
      <selection activeCell="C4" sqref="C4:K52"/>
    </sheetView>
  </sheetViews>
  <sheetFormatPr baseColWidth="10" defaultRowHeight="15" x14ac:dyDescent="0.25"/>
  <cols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2.140625" customWidth="1"/>
    <col min="10" max="10" width="13.42578125" customWidth="1"/>
    <col min="11" max="11" width="19.42578125" customWidth="1"/>
  </cols>
  <sheetData>
    <row r="4" spans="3:11" x14ac:dyDescent="0.25">
      <c r="C4" s="335" t="s">
        <v>800</v>
      </c>
      <c r="D4" s="336"/>
      <c r="E4" s="336"/>
      <c r="F4" s="336"/>
      <c r="G4" s="336"/>
      <c r="H4" s="336"/>
      <c r="I4" s="336"/>
      <c r="J4" s="336"/>
      <c r="K4" s="337"/>
    </row>
    <row r="5" spans="3:11" ht="13.5" customHeight="1" x14ac:dyDescent="0.25">
      <c r="C5" s="335" t="s">
        <v>120</v>
      </c>
      <c r="D5" s="336"/>
      <c r="E5" s="336"/>
      <c r="F5" s="336"/>
      <c r="G5" s="336"/>
      <c r="H5" s="336"/>
      <c r="I5" s="336"/>
      <c r="J5" s="336"/>
      <c r="K5" s="337"/>
    </row>
    <row r="6" spans="3:11" ht="23.25" customHeight="1" x14ac:dyDescent="0.25">
      <c r="C6" s="335" t="s">
        <v>816</v>
      </c>
      <c r="D6" s="336"/>
      <c r="E6" s="336"/>
      <c r="F6" s="336"/>
      <c r="G6" s="336"/>
      <c r="H6" s="336"/>
      <c r="I6" s="336"/>
      <c r="J6" s="336"/>
      <c r="K6" s="337"/>
    </row>
    <row r="7" spans="3:11" x14ac:dyDescent="0.25">
      <c r="C7" s="335" t="s">
        <v>1</v>
      </c>
      <c r="D7" s="336"/>
      <c r="E7" s="336"/>
      <c r="F7" s="336"/>
      <c r="G7" s="336"/>
      <c r="H7" s="336"/>
      <c r="I7" s="336"/>
      <c r="J7" s="336"/>
      <c r="K7" s="337"/>
    </row>
    <row r="8" spans="3:11" x14ac:dyDescent="0.25">
      <c r="C8" s="338" t="s">
        <v>121</v>
      </c>
      <c r="D8" s="339"/>
      <c r="E8" s="25" t="s">
        <v>123</v>
      </c>
      <c r="F8" s="25" t="s">
        <v>125</v>
      </c>
      <c r="G8" s="25" t="s">
        <v>127</v>
      </c>
      <c r="H8" s="25" t="s">
        <v>129</v>
      </c>
      <c r="I8" s="25" t="s">
        <v>132</v>
      </c>
      <c r="J8" s="25" t="s">
        <v>136</v>
      </c>
      <c r="K8" s="30" t="s">
        <v>136</v>
      </c>
    </row>
    <row r="9" spans="3:11" x14ac:dyDescent="0.25">
      <c r="C9" s="333" t="s">
        <v>122</v>
      </c>
      <c r="D9" s="334"/>
      <c r="E9" s="26" t="s">
        <v>124</v>
      </c>
      <c r="F9" s="26" t="s">
        <v>126</v>
      </c>
      <c r="G9" s="26" t="s">
        <v>128</v>
      </c>
      <c r="H9" s="26" t="s">
        <v>130</v>
      </c>
      <c r="I9" s="26" t="s">
        <v>133</v>
      </c>
      <c r="J9" s="26" t="s">
        <v>137</v>
      </c>
      <c r="K9" s="31" t="s">
        <v>139</v>
      </c>
    </row>
    <row r="10" spans="3:11" x14ac:dyDescent="0.25">
      <c r="C10" s="340"/>
      <c r="D10" s="341"/>
      <c r="E10" s="26" t="s">
        <v>810</v>
      </c>
      <c r="F10" s="27"/>
      <c r="G10" s="27"/>
      <c r="H10" s="26" t="s">
        <v>131</v>
      </c>
      <c r="I10" s="26" t="s">
        <v>134</v>
      </c>
      <c r="J10" s="26" t="s">
        <v>138</v>
      </c>
      <c r="K10" s="31" t="s">
        <v>140</v>
      </c>
    </row>
    <row r="11" spans="3:11" x14ac:dyDescent="0.25">
      <c r="C11" s="340"/>
      <c r="D11" s="341"/>
      <c r="E11" s="26" t="s">
        <v>811</v>
      </c>
      <c r="F11" s="27"/>
      <c r="G11" s="27"/>
      <c r="H11" s="27"/>
      <c r="I11" s="26" t="s">
        <v>135</v>
      </c>
      <c r="J11" s="27"/>
      <c r="K11" s="31" t="s">
        <v>141</v>
      </c>
    </row>
    <row r="12" spans="3:11" ht="10.5" customHeight="1" x14ac:dyDescent="0.25">
      <c r="C12" s="342"/>
      <c r="D12" s="343"/>
      <c r="E12" s="28"/>
      <c r="F12" s="28"/>
      <c r="G12" s="28"/>
      <c r="H12" s="28"/>
      <c r="I12" s="28"/>
      <c r="J12" s="28"/>
      <c r="K12" s="32" t="s">
        <v>142</v>
      </c>
    </row>
    <row r="13" spans="3:11" x14ac:dyDescent="0.25">
      <c r="C13" s="344"/>
      <c r="D13" s="345"/>
      <c r="E13" s="6"/>
      <c r="F13" s="6"/>
      <c r="G13" s="6"/>
      <c r="H13" s="6"/>
      <c r="I13" s="6"/>
      <c r="J13" s="6"/>
      <c r="K13" s="6"/>
    </row>
    <row r="14" spans="3:11" x14ac:dyDescent="0.25">
      <c r="C14" s="346" t="s">
        <v>143</v>
      </c>
      <c r="D14" s="347"/>
      <c r="E14" s="201">
        <f>+E15+E19</f>
        <v>0</v>
      </c>
      <c r="F14" s="201">
        <f t="shared" ref="F14:K14" si="0">+F15+F19</f>
        <v>0</v>
      </c>
      <c r="G14" s="201">
        <f t="shared" si="0"/>
        <v>0</v>
      </c>
      <c r="H14" s="201">
        <f t="shared" si="0"/>
        <v>0</v>
      </c>
      <c r="I14" s="201">
        <f t="shared" si="0"/>
        <v>0</v>
      </c>
      <c r="J14" s="201">
        <f t="shared" si="0"/>
        <v>0</v>
      </c>
      <c r="K14" s="201">
        <f t="shared" si="0"/>
        <v>0</v>
      </c>
    </row>
    <row r="15" spans="3:11" x14ac:dyDescent="0.25">
      <c r="C15" s="346" t="s">
        <v>144</v>
      </c>
      <c r="D15" s="347"/>
      <c r="E15" s="201">
        <f>+E16+E17+E18</f>
        <v>0</v>
      </c>
      <c r="F15" s="201">
        <f t="shared" ref="F15:K15" si="1">+F16+F17+F18</f>
        <v>0</v>
      </c>
      <c r="G15" s="201">
        <f t="shared" si="1"/>
        <v>0</v>
      </c>
      <c r="H15" s="201">
        <f t="shared" si="1"/>
        <v>0</v>
      </c>
      <c r="I15" s="201">
        <f t="shared" si="1"/>
        <v>0</v>
      </c>
      <c r="J15" s="201">
        <f t="shared" si="1"/>
        <v>0</v>
      </c>
      <c r="K15" s="201">
        <f t="shared" si="1"/>
        <v>0</v>
      </c>
    </row>
    <row r="16" spans="3:11" ht="24" x14ac:dyDescent="0.25">
      <c r="C16" s="8"/>
      <c r="D16" s="9" t="s">
        <v>145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</row>
    <row r="17" spans="3:11" x14ac:dyDescent="0.25">
      <c r="C17" s="8"/>
      <c r="D17" s="9" t="s">
        <v>146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</row>
    <row r="18" spans="3:11" ht="24" x14ac:dyDescent="0.25">
      <c r="C18" s="8"/>
      <c r="D18" s="9" t="s">
        <v>147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</row>
    <row r="19" spans="3:11" x14ac:dyDescent="0.25">
      <c r="C19" s="346" t="s">
        <v>148</v>
      </c>
      <c r="D19" s="347"/>
      <c r="E19" s="201">
        <f>SUM(E16:E18)</f>
        <v>0</v>
      </c>
      <c r="F19" s="201">
        <f t="shared" ref="F19:K19" si="2">SUM(F16:F18)</f>
        <v>0</v>
      </c>
      <c r="G19" s="201">
        <f t="shared" si="2"/>
        <v>0</v>
      </c>
      <c r="H19" s="201">
        <f t="shared" si="2"/>
        <v>0</v>
      </c>
      <c r="I19" s="201">
        <f t="shared" si="2"/>
        <v>0</v>
      </c>
      <c r="J19" s="201">
        <f t="shared" si="2"/>
        <v>0</v>
      </c>
      <c r="K19" s="201">
        <f t="shared" si="2"/>
        <v>0</v>
      </c>
    </row>
    <row r="20" spans="3:11" ht="24" x14ac:dyDescent="0.25">
      <c r="C20" s="8"/>
      <c r="D20" s="9" t="s">
        <v>149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</row>
    <row r="21" spans="3:11" x14ac:dyDescent="0.25">
      <c r="C21" s="8"/>
      <c r="D21" s="9" t="s">
        <v>150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</row>
    <row r="22" spans="3:11" ht="24" x14ac:dyDescent="0.25">
      <c r="C22" s="8"/>
      <c r="D22" s="9" t="s">
        <v>151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</row>
    <row r="23" spans="3:11" x14ac:dyDescent="0.25">
      <c r="C23" s="346" t="s">
        <v>152</v>
      </c>
      <c r="D23" s="347"/>
      <c r="E23" s="302">
        <f>43781554+10084758.13</f>
        <v>53866312.130000003</v>
      </c>
      <c r="F23" s="202"/>
      <c r="G23" s="202"/>
      <c r="H23" s="202"/>
      <c r="I23" s="202">
        <v>62089211.009999998</v>
      </c>
      <c r="J23" s="202"/>
      <c r="K23" s="202"/>
    </row>
    <row r="24" spans="3:11" x14ac:dyDescent="0.25">
      <c r="C24" s="8"/>
      <c r="D24" s="9"/>
      <c r="E24" s="203"/>
      <c r="F24" s="203"/>
      <c r="G24" s="203"/>
      <c r="H24" s="203"/>
      <c r="I24" s="203"/>
      <c r="J24" s="203"/>
      <c r="K24" s="203"/>
    </row>
    <row r="25" spans="3:11" ht="29.25" customHeight="1" x14ac:dyDescent="0.25">
      <c r="C25" s="346" t="s">
        <v>153</v>
      </c>
      <c r="D25" s="347"/>
      <c r="E25" s="201">
        <f>+E14+E23</f>
        <v>53866312.130000003</v>
      </c>
      <c r="F25" s="201">
        <f t="shared" ref="F25:K25" si="3">+F14+F23</f>
        <v>0</v>
      </c>
      <c r="G25" s="201">
        <f t="shared" si="3"/>
        <v>0</v>
      </c>
      <c r="H25" s="201">
        <f t="shared" si="3"/>
        <v>0</v>
      </c>
      <c r="I25" s="201">
        <f t="shared" si="3"/>
        <v>62089211.009999998</v>
      </c>
      <c r="J25" s="201">
        <f t="shared" si="3"/>
        <v>0</v>
      </c>
      <c r="K25" s="201">
        <f t="shared" si="3"/>
        <v>0</v>
      </c>
    </row>
    <row r="26" spans="3:11" x14ac:dyDescent="0.25">
      <c r="C26" s="331"/>
      <c r="D26" s="332"/>
      <c r="E26" s="203"/>
      <c r="F26" s="203"/>
      <c r="G26" s="203"/>
      <c r="H26" s="203"/>
      <c r="I26" s="203"/>
      <c r="J26" s="203"/>
      <c r="K26" s="203"/>
    </row>
    <row r="27" spans="3:11" ht="16.5" customHeight="1" x14ac:dyDescent="0.25">
      <c r="C27" s="346" t="s">
        <v>748</v>
      </c>
      <c r="D27" s="347"/>
      <c r="E27" s="203"/>
      <c r="F27" s="203"/>
      <c r="G27" s="203"/>
      <c r="H27" s="203"/>
      <c r="I27" s="203"/>
      <c r="J27" s="203"/>
      <c r="K27" s="203"/>
    </row>
    <row r="28" spans="3:11" x14ac:dyDescent="0.25">
      <c r="C28" s="331" t="s">
        <v>154</v>
      </c>
      <c r="D28" s="332"/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</row>
    <row r="29" spans="3:11" x14ac:dyDescent="0.25">
      <c r="C29" s="331" t="s">
        <v>155</v>
      </c>
      <c r="D29" s="332"/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</row>
    <row r="30" spans="3:11" x14ac:dyDescent="0.25">
      <c r="C30" s="331" t="s">
        <v>156</v>
      </c>
      <c r="D30" s="332"/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</row>
    <row r="31" spans="3:11" x14ac:dyDescent="0.25">
      <c r="C31" s="331"/>
      <c r="D31" s="332"/>
      <c r="E31" s="203"/>
      <c r="F31" s="203"/>
      <c r="G31" s="203"/>
      <c r="H31" s="203"/>
      <c r="I31" s="203"/>
      <c r="J31" s="203"/>
      <c r="K31" s="203"/>
    </row>
    <row r="32" spans="3:11" ht="25.5" customHeight="1" x14ac:dyDescent="0.25">
      <c r="C32" s="346" t="s">
        <v>157</v>
      </c>
      <c r="D32" s="347"/>
      <c r="E32" s="203"/>
      <c r="F32" s="203"/>
      <c r="G32" s="203"/>
      <c r="H32" s="203"/>
      <c r="I32" s="203"/>
      <c r="J32" s="203"/>
      <c r="K32" s="203"/>
    </row>
    <row r="33" spans="3:11" x14ac:dyDescent="0.25">
      <c r="C33" s="331" t="s">
        <v>158</v>
      </c>
      <c r="D33" s="332"/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</row>
    <row r="34" spans="3:11" x14ac:dyDescent="0.25">
      <c r="C34" s="331" t="s">
        <v>159</v>
      </c>
      <c r="D34" s="332"/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</row>
    <row r="35" spans="3:11" x14ac:dyDescent="0.25">
      <c r="C35" s="331" t="s">
        <v>160</v>
      </c>
      <c r="D35" s="332"/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</row>
    <row r="36" spans="3:11" x14ac:dyDescent="0.25">
      <c r="C36" s="351"/>
      <c r="D36" s="352"/>
      <c r="E36" s="204"/>
      <c r="F36" s="204"/>
      <c r="G36" s="204"/>
      <c r="H36" s="204"/>
      <c r="I36" s="204"/>
      <c r="J36" s="204"/>
      <c r="K36" s="204"/>
    </row>
    <row r="37" spans="3:11" x14ac:dyDescent="0.25">
      <c r="C37" s="11"/>
      <c r="D37" s="2"/>
      <c r="E37" s="2"/>
      <c r="F37" s="2"/>
      <c r="G37" s="2"/>
      <c r="H37" s="2"/>
      <c r="I37" s="2"/>
      <c r="J37" s="2"/>
      <c r="K37" s="2"/>
    </row>
    <row r="38" spans="3:11" ht="34.5" customHeight="1" x14ac:dyDescent="0.25">
      <c r="C38" s="353" t="s">
        <v>749</v>
      </c>
      <c r="D38" s="353"/>
      <c r="E38" s="353"/>
      <c r="F38" s="353"/>
      <c r="G38" s="353"/>
      <c r="H38" s="353"/>
      <c r="I38" s="353"/>
      <c r="J38" s="353"/>
      <c r="K38" s="353"/>
    </row>
    <row r="39" spans="3:11" ht="30.75" customHeight="1" x14ac:dyDescent="0.25">
      <c r="C39" s="353" t="s">
        <v>750</v>
      </c>
      <c r="D39" s="353"/>
      <c r="E39" s="353"/>
      <c r="F39" s="353"/>
      <c r="G39" s="353"/>
      <c r="H39" s="353"/>
      <c r="I39" s="353"/>
      <c r="J39" s="353"/>
      <c r="K39" s="353"/>
    </row>
    <row r="41" spans="3:11" x14ac:dyDescent="0.25">
      <c r="C41" s="333" t="s">
        <v>800</v>
      </c>
      <c r="D41" s="348"/>
      <c r="E41" s="348"/>
      <c r="F41" s="348"/>
      <c r="G41" s="348"/>
      <c r="H41" s="348"/>
      <c r="I41" s="348"/>
    </row>
    <row r="42" spans="3:11" x14ac:dyDescent="0.25">
      <c r="C42" s="333" t="s">
        <v>120</v>
      </c>
      <c r="D42" s="348"/>
      <c r="E42" s="348"/>
      <c r="F42" s="348"/>
      <c r="G42" s="348"/>
      <c r="H42" s="348"/>
      <c r="I42" s="348"/>
    </row>
    <row r="43" spans="3:11" x14ac:dyDescent="0.25">
      <c r="C43" s="333" t="s">
        <v>813</v>
      </c>
      <c r="D43" s="348"/>
      <c r="E43" s="348"/>
      <c r="F43" s="348"/>
      <c r="G43" s="348"/>
      <c r="H43" s="348"/>
      <c r="I43" s="348"/>
    </row>
    <row r="44" spans="3:11" x14ac:dyDescent="0.25">
      <c r="C44" s="349" t="s">
        <v>1</v>
      </c>
      <c r="D44" s="350"/>
      <c r="E44" s="350"/>
      <c r="F44" s="350"/>
      <c r="G44" s="350"/>
      <c r="H44" s="350"/>
      <c r="I44" s="350"/>
    </row>
    <row r="45" spans="3:11" x14ac:dyDescent="0.25">
      <c r="C45" s="290" t="s">
        <v>161</v>
      </c>
      <c r="D45" s="291"/>
      <c r="E45" s="288" t="s">
        <v>162</v>
      </c>
      <c r="F45" s="238" t="s">
        <v>164</v>
      </c>
      <c r="G45" s="243" t="s">
        <v>167</v>
      </c>
      <c r="H45" s="243" t="s">
        <v>139</v>
      </c>
      <c r="I45" s="243" t="s">
        <v>171</v>
      </c>
    </row>
    <row r="46" spans="3:11" x14ac:dyDescent="0.25">
      <c r="C46" s="290"/>
      <c r="D46" s="291"/>
      <c r="E46" s="288" t="s">
        <v>163</v>
      </c>
      <c r="F46" s="238" t="s">
        <v>165</v>
      </c>
      <c r="G46" s="243" t="s">
        <v>168</v>
      </c>
      <c r="H46" s="243" t="s">
        <v>169</v>
      </c>
      <c r="I46" s="243" t="s">
        <v>172</v>
      </c>
    </row>
    <row r="47" spans="3:11" x14ac:dyDescent="0.25">
      <c r="C47" s="292"/>
      <c r="D47" s="293"/>
      <c r="E47" s="289"/>
      <c r="F47" s="248" t="s">
        <v>166</v>
      </c>
      <c r="G47" s="28"/>
      <c r="H47" s="244" t="s">
        <v>170</v>
      </c>
      <c r="I47" s="28"/>
    </row>
    <row r="48" spans="3:11" x14ac:dyDescent="0.25">
      <c r="C48" s="358" t="s">
        <v>173</v>
      </c>
      <c r="D48" s="359"/>
      <c r="E48" s="332"/>
      <c r="F48" s="240"/>
      <c r="G48" s="240"/>
      <c r="H48" s="240"/>
      <c r="I48" s="240"/>
    </row>
    <row r="49" spans="3:9" x14ac:dyDescent="0.25">
      <c r="C49" s="354"/>
      <c r="D49" s="355"/>
      <c r="E49" s="332"/>
      <c r="F49" s="241"/>
      <c r="G49" s="241"/>
      <c r="H49" s="241"/>
      <c r="I49" s="241"/>
    </row>
    <row r="50" spans="3:9" x14ac:dyDescent="0.25">
      <c r="C50" s="354" t="s">
        <v>174</v>
      </c>
      <c r="D50" s="355"/>
      <c r="E50" s="294">
        <v>0</v>
      </c>
      <c r="F50" s="245">
        <v>0</v>
      </c>
      <c r="G50" s="245">
        <v>0</v>
      </c>
      <c r="H50" s="245">
        <v>0</v>
      </c>
      <c r="I50" s="245">
        <v>0</v>
      </c>
    </row>
    <row r="51" spans="3:9" x14ac:dyDescent="0.25">
      <c r="C51" s="354" t="s">
        <v>175</v>
      </c>
      <c r="D51" s="355"/>
      <c r="E51" s="294">
        <v>0</v>
      </c>
      <c r="F51" s="245">
        <v>0</v>
      </c>
      <c r="G51" s="245">
        <v>0</v>
      </c>
      <c r="H51" s="245">
        <v>0</v>
      </c>
      <c r="I51" s="245">
        <v>0</v>
      </c>
    </row>
    <row r="52" spans="3:9" x14ac:dyDescent="0.25">
      <c r="C52" s="356" t="s">
        <v>176</v>
      </c>
      <c r="D52" s="357"/>
      <c r="E52" s="295">
        <v>0</v>
      </c>
      <c r="F52" s="205">
        <v>0</v>
      </c>
      <c r="G52" s="205">
        <v>0</v>
      </c>
      <c r="H52" s="205">
        <v>0</v>
      </c>
      <c r="I52" s="205">
        <v>0</v>
      </c>
    </row>
  </sheetData>
  <mergeCells count="37">
    <mergeCell ref="C50:D50"/>
    <mergeCell ref="C51:D51"/>
    <mergeCell ref="C52:D52"/>
    <mergeCell ref="C48:D49"/>
    <mergeCell ref="E48:E49"/>
    <mergeCell ref="C44:I44"/>
    <mergeCell ref="C35:D35"/>
    <mergeCell ref="C36:D36"/>
    <mergeCell ref="C38:K38"/>
    <mergeCell ref="C39:K39"/>
    <mergeCell ref="C32:D32"/>
    <mergeCell ref="C33:D33"/>
    <mergeCell ref="C41:I41"/>
    <mergeCell ref="C42:I42"/>
    <mergeCell ref="C43:I43"/>
    <mergeCell ref="C34:D34"/>
    <mergeCell ref="C19:D19"/>
    <mergeCell ref="C23:D23"/>
    <mergeCell ref="C25:D25"/>
    <mergeCell ref="C26:D26"/>
    <mergeCell ref="C27:D27"/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M33"/>
  <sheetViews>
    <sheetView workbookViewId="0">
      <selection activeCell="C5" sqref="C5:M32"/>
    </sheetView>
  </sheetViews>
  <sheetFormatPr baseColWidth="10" defaultRowHeight="15" x14ac:dyDescent="0.25"/>
  <cols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11"/>
    </row>
    <row r="5" spans="3:13" x14ac:dyDescent="0.25">
      <c r="C5" s="335" t="s">
        <v>800</v>
      </c>
      <c r="D5" s="336"/>
      <c r="E5" s="336"/>
      <c r="F5" s="336"/>
      <c r="G5" s="336"/>
      <c r="H5" s="336"/>
      <c r="I5" s="336"/>
      <c r="J5" s="336"/>
      <c r="K5" s="336"/>
      <c r="L5" s="336"/>
      <c r="M5" s="337"/>
    </row>
    <row r="6" spans="3:13" x14ac:dyDescent="0.25">
      <c r="C6" s="335" t="s">
        <v>177</v>
      </c>
      <c r="D6" s="336"/>
      <c r="E6" s="336"/>
      <c r="F6" s="336"/>
      <c r="G6" s="336"/>
      <c r="H6" s="336"/>
      <c r="I6" s="336"/>
      <c r="J6" s="336"/>
      <c r="K6" s="336"/>
      <c r="L6" s="336"/>
      <c r="M6" s="337"/>
    </row>
    <row r="7" spans="3:13" x14ac:dyDescent="0.25">
      <c r="C7" s="335" t="s">
        <v>817</v>
      </c>
      <c r="D7" s="336"/>
      <c r="E7" s="336"/>
      <c r="F7" s="336"/>
      <c r="G7" s="336"/>
      <c r="H7" s="336"/>
      <c r="I7" s="336"/>
      <c r="J7" s="336"/>
      <c r="K7" s="336"/>
      <c r="L7" s="336"/>
      <c r="M7" s="337"/>
    </row>
    <row r="8" spans="3:13" x14ac:dyDescent="0.25">
      <c r="C8" s="335" t="s">
        <v>1</v>
      </c>
      <c r="D8" s="336"/>
      <c r="E8" s="336"/>
      <c r="F8" s="336"/>
      <c r="G8" s="336"/>
      <c r="H8" s="336"/>
      <c r="I8" s="336"/>
      <c r="J8" s="336"/>
      <c r="K8" s="336"/>
      <c r="L8" s="336"/>
      <c r="M8" s="337"/>
    </row>
    <row r="9" spans="3:13" x14ac:dyDescent="0.25">
      <c r="C9" s="25" t="s">
        <v>178</v>
      </c>
      <c r="D9" s="25" t="s">
        <v>180</v>
      </c>
      <c r="E9" s="25" t="s">
        <v>182</v>
      </c>
      <c r="F9" s="25" t="s">
        <v>182</v>
      </c>
      <c r="G9" s="25" t="s">
        <v>188</v>
      </c>
      <c r="H9" s="25" t="s">
        <v>164</v>
      </c>
      <c r="I9" s="25" t="s">
        <v>192</v>
      </c>
      <c r="J9" s="25" t="s">
        <v>192</v>
      </c>
      <c r="K9" s="25" t="s">
        <v>200</v>
      </c>
      <c r="L9" s="25" t="s">
        <v>203</v>
      </c>
      <c r="M9" s="25" t="s">
        <v>208</v>
      </c>
    </row>
    <row r="10" spans="3:13" x14ac:dyDescent="0.25">
      <c r="C10" s="26" t="s">
        <v>179</v>
      </c>
      <c r="D10" s="26" t="s">
        <v>181</v>
      </c>
      <c r="E10" s="26" t="s">
        <v>183</v>
      </c>
      <c r="F10" s="26" t="s">
        <v>186</v>
      </c>
      <c r="G10" s="26" t="s">
        <v>189</v>
      </c>
      <c r="H10" s="26" t="s">
        <v>191</v>
      </c>
      <c r="I10" s="26" t="s">
        <v>193</v>
      </c>
      <c r="J10" s="26" t="s">
        <v>193</v>
      </c>
      <c r="K10" s="26" t="s">
        <v>201</v>
      </c>
      <c r="L10" s="26" t="s">
        <v>204</v>
      </c>
      <c r="M10" s="26" t="s">
        <v>209</v>
      </c>
    </row>
    <row r="11" spans="3:13" x14ac:dyDescent="0.25">
      <c r="C11" s="27"/>
      <c r="D11" s="27"/>
      <c r="E11" s="26" t="s">
        <v>184</v>
      </c>
      <c r="F11" s="26" t="s">
        <v>187</v>
      </c>
      <c r="G11" s="26" t="s">
        <v>190</v>
      </c>
      <c r="H11" s="27"/>
      <c r="I11" s="26" t="s">
        <v>194</v>
      </c>
      <c r="J11" s="26" t="s">
        <v>194</v>
      </c>
      <c r="K11" s="26" t="s">
        <v>202</v>
      </c>
      <c r="L11" s="26" t="s">
        <v>205</v>
      </c>
      <c r="M11" s="26" t="s">
        <v>210</v>
      </c>
    </row>
    <row r="12" spans="3:13" x14ac:dyDescent="0.25">
      <c r="C12" s="27"/>
      <c r="D12" s="27"/>
      <c r="E12" s="26" t="s">
        <v>185</v>
      </c>
      <c r="F12" s="27"/>
      <c r="G12" s="27"/>
      <c r="H12" s="27"/>
      <c r="I12" s="26" t="s">
        <v>195</v>
      </c>
      <c r="J12" s="26" t="s">
        <v>195</v>
      </c>
      <c r="K12" s="27"/>
      <c r="L12" s="26" t="s">
        <v>206</v>
      </c>
      <c r="M12" s="26" t="s">
        <v>211</v>
      </c>
    </row>
    <row r="13" spans="3:13" x14ac:dyDescent="0.25">
      <c r="C13" s="27"/>
      <c r="D13" s="27"/>
      <c r="E13" s="27"/>
      <c r="F13" s="27"/>
      <c r="G13" s="27"/>
      <c r="H13" s="27"/>
      <c r="I13" s="26" t="s">
        <v>196</v>
      </c>
      <c r="J13" s="26" t="s">
        <v>197</v>
      </c>
      <c r="K13" s="27"/>
      <c r="L13" s="26" t="s">
        <v>207</v>
      </c>
      <c r="M13" s="26" t="s">
        <v>212</v>
      </c>
    </row>
    <row r="14" spans="3:13" x14ac:dyDescent="0.25">
      <c r="C14" s="27"/>
      <c r="D14" s="27"/>
      <c r="E14" s="27"/>
      <c r="F14" s="27"/>
      <c r="G14" s="27"/>
      <c r="H14" s="27"/>
      <c r="I14" s="27"/>
      <c r="J14" s="26" t="s">
        <v>198</v>
      </c>
      <c r="K14" s="27"/>
      <c r="L14" s="27"/>
      <c r="M14" s="27"/>
    </row>
    <row r="15" spans="3:13" x14ac:dyDescent="0.25">
      <c r="C15" s="28"/>
      <c r="D15" s="28"/>
      <c r="E15" s="28"/>
      <c r="F15" s="28"/>
      <c r="G15" s="28"/>
      <c r="H15" s="28"/>
      <c r="I15" s="28"/>
      <c r="J15" s="29" t="s">
        <v>199</v>
      </c>
      <c r="K15" s="28"/>
      <c r="L15" s="28"/>
      <c r="M15" s="28"/>
    </row>
    <row r="16" spans="3:13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3:13" x14ac:dyDescent="0.25">
      <c r="C17" s="33" t="s">
        <v>213</v>
      </c>
      <c r="D17" s="360"/>
      <c r="E17" s="360"/>
      <c r="F17" s="360"/>
      <c r="G17" s="360">
        <f t="shared" ref="G17:M17" si="0">+G19+G20+G21+G22</f>
        <v>0</v>
      </c>
      <c r="H17" s="360"/>
      <c r="I17" s="360">
        <f t="shared" si="0"/>
        <v>0</v>
      </c>
      <c r="J17" s="360">
        <f t="shared" si="0"/>
        <v>0</v>
      </c>
      <c r="K17" s="360">
        <f t="shared" si="0"/>
        <v>0</v>
      </c>
      <c r="L17" s="360">
        <f t="shared" si="0"/>
        <v>0</v>
      </c>
      <c r="M17" s="360">
        <f t="shared" si="0"/>
        <v>0</v>
      </c>
    </row>
    <row r="18" spans="3:13" x14ac:dyDescent="0.25">
      <c r="C18" s="33" t="s">
        <v>214</v>
      </c>
      <c r="D18" s="360"/>
      <c r="E18" s="360"/>
      <c r="F18" s="360"/>
      <c r="G18" s="360"/>
      <c r="H18" s="360"/>
      <c r="I18" s="360"/>
      <c r="J18" s="360"/>
      <c r="K18" s="360"/>
      <c r="L18" s="360"/>
      <c r="M18" s="360"/>
    </row>
    <row r="19" spans="3:13" x14ac:dyDescent="0.25">
      <c r="C19" s="34" t="s">
        <v>215</v>
      </c>
      <c r="D19" s="201"/>
      <c r="E19" s="201"/>
      <c r="F19" s="201"/>
      <c r="G19" s="201">
        <v>0</v>
      </c>
      <c r="H19" s="201"/>
      <c r="I19" s="201">
        <v>0</v>
      </c>
      <c r="J19" s="201">
        <v>0</v>
      </c>
      <c r="K19" s="201">
        <v>0</v>
      </c>
      <c r="L19" s="201">
        <v>0</v>
      </c>
      <c r="M19" s="201">
        <v>0</v>
      </c>
    </row>
    <row r="20" spans="3:13" x14ac:dyDescent="0.25">
      <c r="C20" s="34" t="s">
        <v>216</v>
      </c>
      <c r="D20" s="201"/>
      <c r="E20" s="201"/>
      <c r="F20" s="201"/>
      <c r="G20" s="201">
        <v>0</v>
      </c>
      <c r="H20" s="201"/>
      <c r="I20" s="201">
        <v>0</v>
      </c>
      <c r="J20" s="201">
        <v>0</v>
      </c>
      <c r="K20" s="201">
        <v>0</v>
      </c>
      <c r="L20" s="201">
        <v>0</v>
      </c>
      <c r="M20" s="201">
        <v>0</v>
      </c>
    </row>
    <row r="21" spans="3:13" x14ac:dyDescent="0.25">
      <c r="C21" s="34" t="s">
        <v>217</v>
      </c>
      <c r="D21" s="201"/>
      <c r="E21" s="201"/>
      <c r="F21" s="201"/>
      <c r="G21" s="201">
        <v>0</v>
      </c>
      <c r="H21" s="201"/>
      <c r="I21" s="201">
        <v>0</v>
      </c>
      <c r="J21" s="201">
        <v>0</v>
      </c>
      <c r="K21" s="201">
        <v>0</v>
      </c>
      <c r="L21" s="201">
        <v>0</v>
      </c>
      <c r="M21" s="201">
        <v>0</v>
      </c>
    </row>
    <row r="22" spans="3:13" x14ac:dyDescent="0.25">
      <c r="C22" s="34" t="s">
        <v>218</v>
      </c>
      <c r="D22" s="201"/>
      <c r="E22" s="201"/>
      <c r="F22" s="201"/>
      <c r="G22" s="201">
        <v>0</v>
      </c>
      <c r="H22" s="201"/>
      <c r="I22" s="201">
        <v>0</v>
      </c>
      <c r="J22" s="201">
        <v>0</v>
      </c>
      <c r="K22" s="201">
        <v>0</v>
      </c>
      <c r="L22" s="201">
        <v>0</v>
      </c>
      <c r="M22" s="201">
        <v>0</v>
      </c>
    </row>
    <row r="23" spans="3:13" x14ac:dyDescent="0.25">
      <c r="C23" s="12"/>
      <c r="D23" s="203"/>
      <c r="E23" s="203"/>
      <c r="F23" s="203"/>
      <c r="G23" s="203"/>
      <c r="H23" s="203"/>
      <c r="I23" s="203"/>
      <c r="J23" s="203"/>
      <c r="K23" s="203"/>
      <c r="L23" s="203"/>
      <c r="M23" s="203"/>
    </row>
    <row r="24" spans="3:13" x14ac:dyDescent="0.25">
      <c r="C24" s="33" t="s">
        <v>219</v>
      </c>
      <c r="D24" s="201"/>
      <c r="E24" s="201"/>
      <c r="F24" s="201"/>
      <c r="G24" s="201">
        <f t="shared" ref="G24:M24" si="1">+G25+G26+G27+G28</f>
        <v>0</v>
      </c>
      <c r="H24" s="201"/>
      <c r="I24" s="201">
        <f t="shared" si="1"/>
        <v>0</v>
      </c>
      <c r="J24" s="201">
        <f t="shared" si="1"/>
        <v>0</v>
      </c>
      <c r="K24" s="201">
        <f t="shared" si="1"/>
        <v>0</v>
      </c>
      <c r="L24" s="201">
        <f t="shared" si="1"/>
        <v>0</v>
      </c>
      <c r="M24" s="201">
        <f t="shared" si="1"/>
        <v>0</v>
      </c>
    </row>
    <row r="25" spans="3:13" x14ac:dyDescent="0.25">
      <c r="C25" s="34" t="s">
        <v>220</v>
      </c>
      <c r="D25" s="201"/>
      <c r="E25" s="201"/>
      <c r="F25" s="201"/>
      <c r="G25" s="201">
        <v>0</v>
      </c>
      <c r="H25" s="201"/>
      <c r="I25" s="201">
        <v>0</v>
      </c>
      <c r="J25" s="201">
        <v>0</v>
      </c>
      <c r="K25" s="201">
        <v>0</v>
      </c>
      <c r="L25" s="201">
        <v>0</v>
      </c>
      <c r="M25" s="201">
        <v>0</v>
      </c>
    </row>
    <row r="26" spans="3:13" x14ac:dyDescent="0.25">
      <c r="C26" s="34" t="s">
        <v>221</v>
      </c>
      <c r="D26" s="201"/>
      <c r="E26" s="201"/>
      <c r="F26" s="201"/>
      <c r="G26" s="201">
        <v>0</v>
      </c>
      <c r="H26" s="201"/>
      <c r="I26" s="201">
        <v>0</v>
      </c>
      <c r="J26" s="201">
        <v>0</v>
      </c>
      <c r="K26" s="201">
        <v>0</v>
      </c>
      <c r="L26" s="201">
        <v>0</v>
      </c>
      <c r="M26" s="201">
        <v>0</v>
      </c>
    </row>
    <row r="27" spans="3:13" x14ac:dyDescent="0.25">
      <c r="C27" s="34" t="s">
        <v>222</v>
      </c>
      <c r="D27" s="201"/>
      <c r="E27" s="201"/>
      <c r="F27" s="201"/>
      <c r="G27" s="201">
        <v>0</v>
      </c>
      <c r="H27" s="201"/>
      <c r="I27" s="201">
        <v>0</v>
      </c>
      <c r="J27" s="201">
        <v>0</v>
      </c>
      <c r="K27" s="201">
        <v>0</v>
      </c>
      <c r="L27" s="201">
        <v>0</v>
      </c>
      <c r="M27" s="201">
        <v>0</v>
      </c>
    </row>
    <row r="28" spans="3:13" x14ac:dyDescent="0.25">
      <c r="C28" s="34" t="s">
        <v>223</v>
      </c>
      <c r="D28" s="201"/>
      <c r="E28" s="201"/>
      <c r="F28" s="201"/>
      <c r="G28" s="201">
        <v>0</v>
      </c>
      <c r="H28" s="201"/>
      <c r="I28" s="201">
        <v>0</v>
      </c>
      <c r="J28" s="201">
        <v>0</v>
      </c>
      <c r="K28" s="201">
        <v>0</v>
      </c>
      <c r="L28" s="201">
        <v>0</v>
      </c>
      <c r="M28" s="201">
        <v>0</v>
      </c>
    </row>
    <row r="29" spans="3:13" x14ac:dyDescent="0.25">
      <c r="C29" s="12"/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  <row r="30" spans="3:13" x14ac:dyDescent="0.25">
      <c r="C30" s="33" t="s">
        <v>224</v>
      </c>
      <c r="D30" s="201"/>
      <c r="E30" s="201"/>
      <c r="F30" s="201"/>
      <c r="G30" s="201">
        <f t="shared" ref="G30:M30" si="2">+G17+G24</f>
        <v>0</v>
      </c>
      <c r="H30" s="201"/>
      <c r="I30" s="201">
        <f t="shared" si="2"/>
        <v>0</v>
      </c>
      <c r="J30" s="201">
        <f t="shared" si="2"/>
        <v>0</v>
      </c>
      <c r="K30" s="201">
        <f t="shared" si="2"/>
        <v>0</v>
      </c>
      <c r="L30" s="201">
        <f t="shared" si="2"/>
        <v>0</v>
      </c>
      <c r="M30" s="201">
        <f t="shared" si="2"/>
        <v>0</v>
      </c>
    </row>
    <row r="31" spans="3:13" x14ac:dyDescent="0.25">
      <c r="C31" s="33" t="s">
        <v>225</v>
      </c>
      <c r="D31" s="201"/>
      <c r="E31" s="201"/>
      <c r="F31" s="201"/>
      <c r="G31" s="201"/>
      <c r="H31" s="201"/>
      <c r="I31" s="201"/>
      <c r="J31" s="201"/>
      <c r="K31" s="201"/>
      <c r="L31" s="201"/>
      <c r="M31" s="201"/>
    </row>
    <row r="32" spans="3:13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3" x14ac:dyDescent="0.25">
      <c r="C33" s="11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G93"/>
  <sheetViews>
    <sheetView workbookViewId="0">
      <selection activeCell="C5" sqref="C5:G93"/>
    </sheetView>
  </sheetViews>
  <sheetFormatPr baseColWidth="10" defaultRowHeight="15" x14ac:dyDescent="0.25"/>
  <cols>
    <col min="4" max="4" width="77.7109375" customWidth="1"/>
    <col min="5" max="5" width="13" bestFit="1" customWidth="1"/>
    <col min="6" max="6" width="11.5703125" bestFit="1" customWidth="1"/>
    <col min="7" max="7" width="13.140625" customWidth="1"/>
  </cols>
  <sheetData>
    <row r="4" spans="3:7" ht="16.5" customHeight="1" x14ac:dyDescent="0.25">
      <c r="C4" s="361" t="s">
        <v>803</v>
      </c>
      <c r="D4" s="361"/>
      <c r="E4" s="361"/>
      <c r="F4" s="361"/>
      <c r="G4" s="361"/>
    </row>
    <row r="5" spans="3:7" x14ac:dyDescent="0.25">
      <c r="C5" s="338" t="s">
        <v>800</v>
      </c>
      <c r="D5" s="368"/>
      <c r="E5" s="368"/>
      <c r="F5" s="368"/>
      <c r="G5" s="339"/>
    </row>
    <row r="6" spans="3:7" x14ac:dyDescent="0.25">
      <c r="C6" s="333" t="s">
        <v>226</v>
      </c>
      <c r="D6" s="348"/>
      <c r="E6" s="348"/>
      <c r="F6" s="348"/>
      <c r="G6" s="334"/>
    </row>
    <row r="7" spans="3:7" x14ac:dyDescent="0.25">
      <c r="C7" s="333" t="s">
        <v>818</v>
      </c>
      <c r="D7" s="348"/>
      <c r="E7" s="348"/>
      <c r="F7" s="348"/>
      <c r="G7" s="334"/>
    </row>
    <row r="8" spans="3:7" x14ac:dyDescent="0.25">
      <c r="C8" s="369" t="s">
        <v>1</v>
      </c>
      <c r="D8" s="370"/>
      <c r="E8" s="370"/>
      <c r="F8" s="370"/>
      <c r="G8" s="371"/>
    </row>
    <row r="9" spans="3:7" x14ac:dyDescent="0.25">
      <c r="C9" s="35"/>
      <c r="D9" s="35"/>
      <c r="E9" s="35"/>
      <c r="F9" s="35"/>
      <c r="G9" s="35"/>
    </row>
    <row r="10" spans="3:7" x14ac:dyDescent="0.25">
      <c r="C10" s="372" t="s">
        <v>2</v>
      </c>
      <c r="D10" s="373"/>
      <c r="E10" s="25" t="s">
        <v>227</v>
      </c>
      <c r="F10" s="376" t="s">
        <v>229</v>
      </c>
      <c r="G10" s="25" t="s">
        <v>230</v>
      </c>
    </row>
    <row r="11" spans="3:7" x14ac:dyDescent="0.25">
      <c r="C11" s="374"/>
      <c r="D11" s="375"/>
      <c r="E11" s="29" t="s">
        <v>228</v>
      </c>
      <c r="F11" s="377"/>
      <c r="G11" s="29" t="s">
        <v>231</v>
      </c>
    </row>
    <row r="12" spans="3:7" x14ac:dyDescent="0.25">
      <c r="C12" s="36"/>
      <c r="D12" s="37"/>
      <c r="E12" s="38"/>
      <c r="F12" s="38"/>
      <c r="G12" s="38"/>
    </row>
    <row r="13" spans="3:7" x14ac:dyDescent="0.25">
      <c r="C13" s="39"/>
      <c r="D13" s="40" t="s">
        <v>232</v>
      </c>
      <c r="E13" s="206">
        <f>+E14+E15+E16</f>
        <v>228982706.72999999</v>
      </c>
      <c r="F13" s="206">
        <f t="shared" ref="F13:G13" si="0">+F14+F15+F16</f>
        <v>101468017.66</v>
      </c>
      <c r="G13" s="206">
        <f t="shared" si="0"/>
        <v>101468017.66</v>
      </c>
    </row>
    <row r="14" spans="3:7" x14ac:dyDescent="0.25">
      <c r="C14" s="39"/>
      <c r="D14" s="42" t="s">
        <v>233</v>
      </c>
      <c r="E14" s="206">
        <v>228982706.72999999</v>
      </c>
      <c r="F14" s="206">
        <v>101468017.66</v>
      </c>
      <c r="G14" s="206">
        <v>101468017.66</v>
      </c>
    </row>
    <row r="15" spans="3:7" x14ac:dyDescent="0.25">
      <c r="C15" s="39"/>
      <c r="D15" s="42" t="s">
        <v>234</v>
      </c>
      <c r="E15" s="206">
        <v>0</v>
      </c>
      <c r="F15" s="206">
        <v>0</v>
      </c>
      <c r="G15" s="206">
        <v>0</v>
      </c>
    </row>
    <row r="16" spans="3:7" x14ac:dyDescent="0.25">
      <c r="C16" s="39"/>
      <c r="D16" s="42" t="s">
        <v>235</v>
      </c>
      <c r="E16" s="206">
        <v>0</v>
      </c>
      <c r="F16" s="206">
        <v>0</v>
      </c>
      <c r="G16" s="206">
        <v>0</v>
      </c>
    </row>
    <row r="17" spans="3:7" x14ac:dyDescent="0.25">
      <c r="C17" s="39"/>
      <c r="D17" s="43"/>
      <c r="E17" s="206"/>
      <c r="F17" s="206"/>
      <c r="G17" s="206"/>
    </row>
    <row r="18" spans="3:7" x14ac:dyDescent="0.25">
      <c r="C18" s="39"/>
      <c r="D18" s="40" t="s">
        <v>236</v>
      </c>
      <c r="E18" s="206">
        <f>+E19+E20</f>
        <v>228982706.72999999</v>
      </c>
      <c r="F18" s="206">
        <f t="shared" ref="F18:G18" si="1">+F19+F20</f>
        <v>101704813.31999999</v>
      </c>
      <c r="G18" s="206">
        <f t="shared" si="1"/>
        <v>94646417.519999996</v>
      </c>
    </row>
    <row r="19" spans="3:7" x14ac:dyDescent="0.25">
      <c r="C19" s="39"/>
      <c r="D19" s="42" t="s">
        <v>237</v>
      </c>
      <c r="E19" s="206">
        <v>228982706.72999999</v>
      </c>
      <c r="F19" s="206">
        <v>101704813.31999999</v>
      </c>
      <c r="G19" s="206">
        <v>94646417.519999996</v>
      </c>
    </row>
    <row r="20" spans="3:7" x14ac:dyDescent="0.25">
      <c r="C20" s="39"/>
      <c r="D20" s="42" t="s">
        <v>238</v>
      </c>
      <c r="E20" s="206">
        <v>0</v>
      </c>
      <c r="F20" s="206">
        <v>0</v>
      </c>
      <c r="G20" s="206">
        <v>0</v>
      </c>
    </row>
    <row r="21" spans="3:7" x14ac:dyDescent="0.25">
      <c r="C21" s="39"/>
      <c r="D21" s="43"/>
      <c r="E21" s="206"/>
      <c r="F21" s="206"/>
      <c r="G21" s="206"/>
    </row>
    <row r="22" spans="3:7" x14ac:dyDescent="0.25">
      <c r="C22" s="39"/>
      <c r="D22" s="40" t="s">
        <v>239</v>
      </c>
      <c r="E22" s="207"/>
      <c r="F22" s="206">
        <f>+F23</f>
        <v>449747.28</v>
      </c>
      <c r="G22" s="206">
        <f>+G23</f>
        <v>449747.28</v>
      </c>
    </row>
    <row r="23" spans="3:7" x14ac:dyDescent="0.25">
      <c r="C23" s="39"/>
      <c r="D23" s="42" t="s">
        <v>240</v>
      </c>
      <c r="E23" s="305">
        <v>449747.28</v>
      </c>
      <c r="F23" s="305">
        <v>449747.28</v>
      </c>
      <c r="G23" s="305">
        <v>449747.28</v>
      </c>
    </row>
    <row r="24" spans="3:7" x14ac:dyDescent="0.25">
      <c r="C24" s="362"/>
      <c r="D24" s="42" t="s">
        <v>241</v>
      </c>
      <c r="E24" s="366"/>
      <c r="F24" s="367">
        <v>0</v>
      </c>
      <c r="G24" s="367">
        <v>0</v>
      </c>
    </row>
    <row r="25" spans="3:7" x14ac:dyDescent="0.25">
      <c r="C25" s="362"/>
      <c r="D25" s="42" t="s">
        <v>242</v>
      </c>
      <c r="E25" s="366"/>
      <c r="F25" s="367"/>
      <c r="G25" s="367"/>
    </row>
    <row r="26" spans="3:7" x14ac:dyDescent="0.25">
      <c r="C26" s="39"/>
      <c r="D26" s="43"/>
      <c r="E26" s="206"/>
      <c r="F26" s="206"/>
      <c r="G26" s="206"/>
    </row>
    <row r="27" spans="3:7" x14ac:dyDescent="0.25">
      <c r="C27" s="362"/>
      <c r="D27" s="40" t="s">
        <v>801</v>
      </c>
      <c r="E27" s="206">
        <f>+E13-E18+E22</f>
        <v>0</v>
      </c>
      <c r="F27" s="206">
        <f>+F13-F18+F22</f>
        <v>212951.6200000036</v>
      </c>
      <c r="G27" s="206">
        <f t="shared" ref="G27" si="2">+G13-G18+G22</f>
        <v>7271347.4200000009</v>
      </c>
    </row>
    <row r="28" spans="3:7" x14ac:dyDescent="0.25">
      <c r="C28" s="362"/>
      <c r="D28" s="40" t="s">
        <v>243</v>
      </c>
      <c r="E28" s="206">
        <f>+E27-E16</f>
        <v>0</v>
      </c>
      <c r="F28" s="206">
        <f>+F27-F16</f>
        <v>212951.6200000036</v>
      </c>
      <c r="G28" s="206">
        <f t="shared" ref="G28" si="3">+G27-G16</f>
        <v>7271347.4200000009</v>
      </c>
    </row>
    <row r="29" spans="3:7" x14ac:dyDescent="0.25">
      <c r="C29" s="362"/>
      <c r="D29" s="43"/>
      <c r="E29" s="206"/>
      <c r="F29" s="206"/>
      <c r="G29" s="206"/>
    </row>
    <row r="30" spans="3:7" x14ac:dyDescent="0.25">
      <c r="C30" s="362"/>
      <c r="D30" s="40" t="s">
        <v>244</v>
      </c>
      <c r="E30" s="206"/>
      <c r="F30" s="206"/>
      <c r="G30" s="206"/>
    </row>
    <row r="31" spans="3:7" x14ac:dyDescent="0.25">
      <c r="C31" s="362"/>
      <c r="D31" s="40" t="s">
        <v>245</v>
      </c>
      <c r="E31" s="206">
        <f>+E28-E22</f>
        <v>0</v>
      </c>
      <c r="F31" s="206">
        <f>+F28-F22</f>
        <v>-236795.65999999642</v>
      </c>
      <c r="G31" s="206">
        <f t="shared" ref="G31" si="4">+G28-G22</f>
        <v>6821600.1400000006</v>
      </c>
    </row>
    <row r="32" spans="3:7" x14ac:dyDescent="0.25">
      <c r="C32" s="45"/>
      <c r="D32" s="46"/>
      <c r="E32" s="209"/>
      <c r="F32" s="209"/>
      <c r="G32" s="209"/>
    </row>
    <row r="33" spans="3:7" x14ac:dyDescent="0.25">
      <c r="C33" s="363"/>
      <c r="D33" s="363"/>
      <c r="E33" s="363"/>
      <c r="F33" s="363"/>
      <c r="G33" s="363"/>
    </row>
    <row r="34" spans="3:7" x14ac:dyDescent="0.25">
      <c r="C34" s="364" t="s">
        <v>246</v>
      </c>
      <c r="D34" s="365"/>
      <c r="E34" s="47" t="s">
        <v>247</v>
      </c>
      <c r="F34" s="47" t="s">
        <v>229</v>
      </c>
      <c r="G34" s="47" t="s">
        <v>231</v>
      </c>
    </row>
    <row r="35" spans="3:7" x14ac:dyDescent="0.25">
      <c r="C35" s="36"/>
      <c r="D35" s="37"/>
      <c r="E35" s="38"/>
      <c r="F35" s="38"/>
      <c r="G35" s="48"/>
    </row>
    <row r="36" spans="3:7" x14ac:dyDescent="0.25">
      <c r="C36" s="362"/>
      <c r="D36" s="40" t="s">
        <v>248</v>
      </c>
      <c r="E36" s="206">
        <f>+E37+E38</f>
        <v>0</v>
      </c>
      <c r="F36" s="206">
        <f t="shared" ref="F36:G36" si="5">+F37+F38</f>
        <v>0</v>
      </c>
      <c r="G36" s="206">
        <f t="shared" si="5"/>
        <v>0</v>
      </c>
    </row>
    <row r="37" spans="3:7" x14ac:dyDescent="0.25">
      <c r="C37" s="362"/>
      <c r="D37" s="42" t="s">
        <v>249</v>
      </c>
      <c r="E37" s="206">
        <v>0</v>
      </c>
      <c r="F37" s="206">
        <v>0</v>
      </c>
      <c r="G37" s="210">
        <v>0</v>
      </c>
    </row>
    <row r="38" spans="3:7" x14ac:dyDescent="0.25">
      <c r="C38" s="362"/>
      <c r="D38" s="42" t="s">
        <v>250</v>
      </c>
      <c r="E38" s="206">
        <v>0</v>
      </c>
      <c r="F38" s="206">
        <v>0</v>
      </c>
      <c r="G38" s="210">
        <v>0</v>
      </c>
    </row>
    <row r="39" spans="3:7" x14ac:dyDescent="0.25">
      <c r="C39" s="39"/>
      <c r="D39" s="43"/>
      <c r="E39" s="41"/>
      <c r="F39" s="41"/>
      <c r="G39" s="49"/>
    </row>
    <row r="40" spans="3:7" x14ac:dyDescent="0.25">
      <c r="C40" s="39"/>
      <c r="D40" s="40" t="s">
        <v>251</v>
      </c>
      <c r="E40" s="206">
        <f>+E31+E36</f>
        <v>0</v>
      </c>
      <c r="F40" s="208">
        <f t="shared" ref="F40:G40" si="6">+F31+F36</f>
        <v>-236795.65999999642</v>
      </c>
      <c r="G40" s="208">
        <f t="shared" si="6"/>
        <v>6821600.1400000006</v>
      </c>
    </row>
    <row r="41" spans="3:7" x14ac:dyDescent="0.25">
      <c r="C41" s="45"/>
      <c r="D41" s="46"/>
      <c r="E41" s="191"/>
      <c r="F41" s="191"/>
      <c r="G41" s="191"/>
    </row>
    <row r="43" spans="3:7" x14ac:dyDescent="0.25">
      <c r="C43" s="372" t="s">
        <v>246</v>
      </c>
      <c r="D43" s="373"/>
      <c r="E43" s="239" t="s">
        <v>227</v>
      </c>
      <c r="F43" s="376" t="s">
        <v>229</v>
      </c>
      <c r="G43" s="239" t="s">
        <v>230</v>
      </c>
    </row>
    <row r="44" spans="3:7" x14ac:dyDescent="0.25">
      <c r="C44" s="374"/>
      <c r="D44" s="375"/>
      <c r="E44" s="248" t="s">
        <v>247</v>
      </c>
      <c r="F44" s="377"/>
      <c r="G44" s="248" t="s">
        <v>231</v>
      </c>
    </row>
    <row r="45" spans="3:7" x14ac:dyDescent="0.25">
      <c r="C45" s="250"/>
      <c r="D45" s="251"/>
      <c r="E45" s="211"/>
      <c r="F45" s="211"/>
      <c r="G45" s="211"/>
    </row>
    <row r="46" spans="3:7" x14ac:dyDescent="0.25">
      <c r="C46" s="246"/>
      <c r="D46" s="254" t="s">
        <v>252</v>
      </c>
      <c r="E46" s="247">
        <f>+E47+E48</f>
        <v>0</v>
      </c>
      <c r="F46" s="247">
        <f t="shared" ref="F46:G46" si="7">+F47+F48</f>
        <v>0</v>
      </c>
      <c r="G46" s="247">
        <f t="shared" si="7"/>
        <v>0</v>
      </c>
    </row>
    <row r="47" spans="3:7" x14ac:dyDescent="0.25">
      <c r="C47" s="362"/>
      <c r="D47" s="42" t="s">
        <v>253</v>
      </c>
      <c r="E47" s="247">
        <v>0</v>
      </c>
      <c r="F47" s="247">
        <v>0</v>
      </c>
      <c r="G47" s="247">
        <v>0</v>
      </c>
    </row>
    <row r="48" spans="3:7" x14ac:dyDescent="0.25">
      <c r="C48" s="362"/>
      <c r="D48" s="42" t="s">
        <v>254</v>
      </c>
      <c r="E48" s="247">
        <v>0</v>
      </c>
      <c r="F48" s="247">
        <v>0</v>
      </c>
      <c r="G48" s="247">
        <v>0</v>
      </c>
    </row>
    <row r="49" spans="3:7" x14ac:dyDescent="0.25">
      <c r="C49" s="362"/>
      <c r="D49" s="42" t="s">
        <v>255</v>
      </c>
      <c r="E49" s="247"/>
      <c r="F49" s="247"/>
      <c r="G49" s="247"/>
    </row>
    <row r="50" spans="3:7" x14ac:dyDescent="0.25">
      <c r="C50" s="362"/>
      <c r="D50" s="254" t="s">
        <v>256</v>
      </c>
      <c r="E50" s="247">
        <f>+E51+E52</f>
        <v>0</v>
      </c>
      <c r="F50" s="247">
        <f t="shared" ref="F50:G50" si="8">+F51+F52</f>
        <v>0</v>
      </c>
      <c r="G50" s="247">
        <f t="shared" si="8"/>
        <v>0</v>
      </c>
    </row>
    <row r="51" spans="3:7" x14ac:dyDescent="0.25">
      <c r="C51" s="362"/>
      <c r="D51" s="42" t="s">
        <v>257</v>
      </c>
      <c r="E51" s="247">
        <v>0</v>
      </c>
      <c r="F51" s="247">
        <v>0</v>
      </c>
      <c r="G51" s="247">
        <v>0</v>
      </c>
    </row>
    <row r="52" spans="3:7" x14ac:dyDescent="0.25">
      <c r="C52" s="362"/>
      <c r="D52" s="42" t="s">
        <v>258</v>
      </c>
      <c r="E52" s="247">
        <v>0</v>
      </c>
      <c r="F52" s="247">
        <v>0</v>
      </c>
      <c r="G52" s="247">
        <v>0</v>
      </c>
    </row>
    <row r="53" spans="3:7" x14ac:dyDescent="0.25">
      <c r="C53" s="246"/>
      <c r="D53" s="43"/>
      <c r="E53" s="247"/>
      <c r="F53" s="247"/>
      <c r="G53" s="247"/>
    </row>
    <row r="54" spans="3:7" x14ac:dyDescent="0.25">
      <c r="C54" s="362"/>
      <c r="D54" s="381" t="s">
        <v>259</v>
      </c>
      <c r="E54" s="247">
        <f>+E46-E50</f>
        <v>0</v>
      </c>
      <c r="F54" s="247">
        <f t="shared" ref="F54:G54" si="9">+F46-F50</f>
        <v>0</v>
      </c>
      <c r="G54" s="247">
        <f t="shared" si="9"/>
        <v>0</v>
      </c>
    </row>
    <row r="55" spans="3:7" x14ac:dyDescent="0.25">
      <c r="C55" s="380"/>
      <c r="D55" s="382"/>
      <c r="E55" s="53"/>
      <c r="F55" s="53"/>
      <c r="G55" s="53"/>
    </row>
    <row r="57" spans="3:7" x14ac:dyDescent="0.25">
      <c r="C57" s="372" t="s">
        <v>246</v>
      </c>
      <c r="D57" s="373"/>
      <c r="E57" s="242" t="s">
        <v>227</v>
      </c>
      <c r="F57" s="376" t="s">
        <v>229</v>
      </c>
      <c r="G57" s="242" t="s">
        <v>230</v>
      </c>
    </row>
    <row r="58" spans="3:7" x14ac:dyDescent="0.25">
      <c r="C58" s="374"/>
      <c r="D58" s="375"/>
      <c r="E58" s="244" t="s">
        <v>247</v>
      </c>
      <c r="F58" s="377"/>
      <c r="G58" s="244" t="s">
        <v>231</v>
      </c>
    </row>
    <row r="59" spans="3:7" x14ac:dyDescent="0.25">
      <c r="C59" s="378"/>
      <c r="D59" s="379"/>
      <c r="E59" s="38"/>
      <c r="F59" s="38"/>
      <c r="G59" s="38"/>
    </row>
    <row r="60" spans="3:7" x14ac:dyDescent="0.25">
      <c r="C60" s="362"/>
      <c r="D60" s="383" t="s">
        <v>233</v>
      </c>
      <c r="E60" s="44"/>
      <c r="F60" s="44"/>
      <c r="G60" s="44"/>
    </row>
    <row r="61" spans="3:7" x14ac:dyDescent="0.25">
      <c r="C61" s="362"/>
      <c r="D61" s="383"/>
      <c r="E61" s="247">
        <f>+E13</f>
        <v>228982706.72999999</v>
      </c>
      <c r="F61" s="247">
        <f>+F13</f>
        <v>101468017.66</v>
      </c>
      <c r="G61" s="247">
        <f>+G13</f>
        <v>101468017.66</v>
      </c>
    </row>
    <row r="62" spans="3:7" x14ac:dyDescent="0.25">
      <c r="C62" s="362"/>
      <c r="D62" s="237" t="s">
        <v>260</v>
      </c>
      <c r="E62" s="247">
        <f>+E63+E64</f>
        <v>0</v>
      </c>
      <c r="F62" s="247">
        <f t="shared" ref="F62:G62" si="10">+F63+F64</f>
        <v>0</v>
      </c>
      <c r="G62" s="247">
        <f t="shared" si="10"/>
        <v>0</v>
      </c>
    </row>
    <row r="63" spans="3:7" x14ac:dyDescent="0.25">
      <c r="C63" s="362"/>
      <c r="D63" s="42" t="s">
        <v>261</v>
      </c>
      <c r="E63" s="247">
        <v>0</v>
      </c>
      <c r="F63" s="247">
        <v>0</v>
      </c>
      <c r="G63" s="247">
        <v>0</v>
      </c>
    </row>
    <row r="64" spans="3:7" x14ac:dyDescent="0.25">
      <c r="C64" s="362"/>
      <c r="D64" s="42" t="s">
        <v>257</v>
      </c>
      <c r="E64" s="247">
        <v>0</v>
      </c>
      <c r="F64" s="247">
        <v>0</v>
      </c>
      <c r="G64" s="247">
        <v>0</v>
      </c>
    </row>
    <row r="65" spans="3:7" x14ac:dyDescent="0.25">
      <c r="C65" s="362"/>
      <c r="D65" s="54"/>
      <c r="E65" s="247"/>
      <c r="F65" s="247"/>
      <c r="G65" s="247"/>
    </row>
    <row r="66" spans="3:7" x14ac:dyDescent="0.25">
      <c r="C66" s="246"/>
      <c r="D66" s="252" t="s">
        <v>237</v>
      </c>
      <c r="E66" s="247">
        <v>0</v>
      </c>
      <c r="F66" s="247">
        <v>0</v>
      </c>
      <c r="G66" s="247">
        <v>0</v>
      </c>
    </row>
    <row r="67" spans="3:7" x14ac:dyDescent="0.25">
      <c r="C67" s="246"/>
      <c r="D67" s="54"/>
      <c r="E67" s="247"/>
      <c r="F67" s="247"/>
      <c r="G67" s="247"/>
    </row>
    <row r="68" spans="3:7" x14ac:dyDescent="0.25">
      <c r="C68" s="246"/>
      <c r="D68" s="252" t="s">
        <v>240</v>
      </c>
      <c r="E68" s="212"/>
      <c r="F68" s="247">
        <f>+F23</f>
        <v>449747.28</v>
      </c>
      <c r="G68" s="247">
        <f>+G23</f>
        <v>449747.28</v>
      </c>
    </row>
    <row r="69" spans="3:7" x14ac:dyDescent="0.25">
      <c r="C69" s="246"/>
      <c r="D69" s="54"/>
      <c r="E69" s="247"/>
      <c r="F69" s="247"/>
      <c r="G69" s="247"/>
    </row>
    <row r="70" spans="3:7" x14ac:dyDescent="0.25">
      <c r="C70" s="362"/>
      <c r="D70" s="55" t="s">
        <v>262</v>
      </c>
      <c r="E70" s="247">
        <f>+E61</f>
        <v>228982706.72999999</v>
      </c>
      <c r="F70" s="247">
        <f>+F61+F68</f>
        <v>101917764.94</v>
      </c>
      <c r="G70" s="306">
        <f>+G61+G68</f>
        <v>101917764.94</v>
      </c>
    </row>
    <row r="71" spans="3:7" x14ac:dyDescent="0.25">
      <c r="C71" s="362"/>
      <c r="D71" s="55" t="s">
        <v>263</v>
      </c>
      <c r="E71" s="247">
        <f>+E70-E62</f>
        <v>228982706.72999999</v>
      </c>
      <c r="F71" s="247">
        <f t="shared" ref="F71:G71" si="11">+F70-F62</f>
        <v>101917764.94</v>
      </c>
      <c r="G71" s="247">
        <f t="shared" si="11"/>
        <v>101917764.94</v>
      </c>
    </row>
    <row r="72" spans="3:7" x14ac:dyDescent="0.25">
      <c r="C72" s="362"/>
      <c r="D72" s="55" t="s">
        <v>264</v>
      </c>
      <c r="E72" s="247"/>
      <c r="F72" s="247"/>
      <c r="G72" s="247"/>
    </row>
    <row r="73" spans="3:7" x14ac:dyDescent="0.25">
      <c r="C73" s="380"/>
      <c r="D73" s="56"/>
      <c r="E73" s="296"/>
      <c r="F73" s="296"/>
      <c r="G73" s="296"/>
    </row>
    <row r="74" spans="3:7" x14ac:dyDescent="0.25">
      <c r="C74" s="11"/>
      <c r="D74" s="2"/>
      <c r="E74" s="2"/>
      <c r="F74" s="2"/>
      <c r="G74" s="2"/>
    </row>
    <row r="75" spans="3:7" x14ac:dyDescent="0.25">
      <c r="C75" s="372" t="s">
        <v>246</v>
      </c>
      <c r="D75" s="373"/>
      <c r="E75" s="242" t="s">
        <v>227</v>
      </c>
      <c r="F75" s="376" t="s">
        <v>229</v>
      </c>
      <c r="G75" s="242" t="s">
        <v>230</v>
      </c>
    </row>
    <row r="76" spans="3:7" x14ac:dyDescent="0.25">
      <c r="C76" s="374"/>
      <c r="D76" s="375"/>
      <c r="E76" s="244" t="s">
        <v>247</v>
      </c>
      <c r="F76" s="377"/>
      <c r="G76" s="244" t="s">
        <v>231</v>
      </c>
    </row>
    <row r="77" spans="3:7" x14ac:dyDescent="0.25">
      <c r="C77" s="378"/>
      <c r="D77" s="379"/>
      <c r="E77" s="48"/>
      <c r="F77" s="57"/>
      <c r="G77" s="57"/>
    </row>
    <row r="78" spans="3:7" x14ac:dyDescent="0.25">
      <c r="C78" s="362"/>
      <c r="D78" s="383" t="s">
        <v>234</v>
      </c>
      <c r="E78" s="253">
        <v>0</v>
      </c>
      <c r="F78" s="253">
        <v>0</v>
      </c>
      <c r="G78" s="253">
        <v>0</v>
      </c>
    </row>
    <row r="79" spans="3:7" x14ac:dyDescent="0.25">
      <c r="C79" s="362"/>
      <c r="D79" s="383"/>
      <c r="E79" s="253"/>
      <c r="F79" s="253"/>
      <c r="G79" s="253"/>
    </row>
    <row r="80" spans="3:7" x14ac:dyDescent="0.25">
      <c r="C80" s="362"/>
      <c r="D80" s="252" t="s">
        <v>265</v>
      </c>
      <c r="E80" s="253">
        <f>+E83-E84</f>
        <v>0</v>
      </c>
      <c r="F80" s="253">
        <f t="shared" ref="F80:G80" si="12">+F83-F84</f>
        <v>0</v>
      </c>
      <c r="G80" s="253">
        <f t="shared" si="12"/>
        <v>0</v>
      </c>
    </row>
    <row r="81" spans="3:7" x14ac:dyDescent="0.25">
      <c r="C81" s="362"/>
      <c r="D81" s="252" t="s">
        <v>802</v>
      </c>
      <c r="E81" s="253"/>
      <c r="F81" s="249"/>
      <c r="G81" s="249"/>
    </row>
    <row r="82" spans="3:7" x14ac:dyDescent="0.25">
      <c r="C82" s="362"/>
      <c r="D82" s="42" t="s">
        <v>266</v>
      </c>
      <c r="E82" s="253"/>
      <c r="F82" s="249"/>
      <c r="G82" s="249"/>
    </row>
    <row r="83" spans="3:7" x14ac:dyDescent="0.25">
      <c r="C83" s="362"/>
      <c r="D83" s="42" t="s">
        <v>255</v>
      </c>
      <c r="E83" s="253">
        <v>0</v>
      </c>
      <c r="F83" s="249">
        <v>0</v>
      </c>
      <c r="G83" s="249">
        <v>0</v>
      </c>
    </row>
    <row r="84" spans="3:7" x14ac:dyDescent="0.25">
      <c r="C84" s="362"/>
      <c r="D84" s="42" t="s">
        <v>258</v>
      </c>
      <c r="E84" s="253">
        <v>0</v>
      </c>
      <c r="F84" s="249">
        <v>0</v>
      </c>
      <c r="G84" s="249">
        <v>0</v>
      </c>
    </row>
    <row r="85" spans="3:7" x14ac:dyDescent="0.25">
      <c r="C85" s="362"/>
      <c r="D85" s="54"/>
      <c r="E85" s="253"/>
      <c r="F85" s="249"/>
      <c r="G85" s="249"/>
    </row>
    <row r="86" spans="3:7" x14ac:dyDescent="0.25">
      <c r="C86" s="246"/>
      <c r="D86" s="252" t="s">
        <v>238</v>
      </c>
      <c r="E86" s="253">
        <v>0</v>
      </c>
      <c r="F86" s="249">
        <v>0</v>
      </c>
      <c r="G86" s="249">
        <v>0</v>
      </c>
    </row>
    <row r="87" spans="3:7" x14ac:dyDescent="0.25">
      <c r="C87" s="246"/>
      <c r="D87" s="54"/>
      <c r="E87" s="253"/>
      <c r="F87" s="249"/>
      <c r="G87" s="249"/>
    </row>
    <row r="88" spans="3:7" x14ac:dyDescent="0.25">
      <c r="C88" s="246"/>
      <c r="D88" s="252" t="s">
        <v>267</v>
      </c>
      <c r="E88" s="213">
        <v>0</v>
      </c>
      <c r="F88" s="249">
        <v>0</v>
      </c>
      <c r="G88" s="249">
        <v>0</v>
      </c>
    </row>
    <row r="89" spans="3:7" x14ac:dyDescent="0.25">
      <c r="C89" s="246"/>
      <c r="D89" s="54"/>
      <c r="E89" s="253"/>
      <c r="F89" s="249"/>
      <c r="G89" s="249"/>
    </row>
    <row r="90" spans="3:7" x14ac:dyDescent="0.25">
      <c r="C90" s="362"/>
      <c r="D90" s="55" t="s">
        <v>268</v>
      </c>
      <c r="E90" s="214">
        <f>+E78+E80+E86+E88</f>
        <v>0</v>
      </c>
      <c r="F90" s="214">
        <f t="shared" ref="F90:G90" si="13">+F78+F80+F86+F88</f>
        <v>0</v>
      </c>
      <c r="G90" s="214">
        <f t="shared" si="13"/>
        <v>0</v>
      </c>
    </row>
    <row r="91" spans="3:7" x14ac:dyDescent="0.25">
      <c r="C91" s="362"/>
      <c r="D91" s="55" t="s">
        <v>269</v>
      </c>
      <c r="E91" s="253"/>
      <c r="F91" s="253"/>
      <c r="G91" s="253"/>
    </row>
    <row r="92" spans="3:7" x14ac:dyDescent="0.25">
      <c r="C92" s="362"/>
      <c r="D92" s="55" t="s">
        <v>270</v>
      </c>
      <c r="E92" s="253">
        <f>+E80</f>
        <v>0</v>
      </c>
      <c r="F92" s="253">
        <f t="shared" ref="F92:G92" si="14">+F80</f>
        <v>0</v>
      </c>
      <c r="G92" s="253">
        <f t="shared" si="14"/>
        <v>0</v>
      </c>
    </row>
    <row r="93" spans="3:7" x14ac:dyDescent="0.25">
      <c r="C93" s="380"/>
      <c r="D93" s="56"/>
      <c r="E93" s="50"/>
      <c r="F93" s="61"/>
      <c r="G93" s="61"/>
    </row>
  </sheetData>
  <mergeCells count="36">
    <mergeCell ref="C90:C93"/>
    <mergeCell ref="C70:C73"/>
    <mergeCell ref="C75:D76"/>
    <mergeCell ref="F75:F76"/>
    <mergeCell ref="C77:D77"/>
    <mergeCell ref="C78:C79"/>
    <mergeCell ref="D78:D79"/>
    <mergeCell ref="C60:C61"/>
    <mergeCell ref="D60:D61"/>
    <mergeCell ref="C62:C65"/>
    <mergeCell ref="C80:C85"/>
    <mergeCell ref="F43:F44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4:G4"/>
    <mergeCell ref="C30:C31"/>
    <mergeCell ref="C33:G33"/>
    <mergeCell ref="C34:D34"/>
    <mergeCell ref="C24:C25"/>
    <mergeCell ref="E24:E25"/>
    <mergeCell ref="F24:F25"/>
    <mergeCell ref="G24:G25"/>
    <mergeCell ref="C27:C29"/>
    <mergeCell ref="C5:G5"/>
    <mergeCell ref="C6:G6"/>
    <mergeCell ref="C7:G7"/>
    <mergeCell ref="C8:G8"/>
    <mergeCell ref="C10:D11"/>
    <mergeCell ref="F10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N112"/>
  <sheetViews>
    <sheetView topLeftCell="A2" workbookViewId="0">
      <selection activeCell="C2" sqref="C2"/>
    </sheetView>
  </sheetViews>
  <sheetFormatPr baseColWidth="10" defaultRowHeight="15" x14ac:dyDescent="0.25"/>
  <cols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1" x14ac:dyDescent="0.25">
      <c r="C4" s="384" t="s">
        <v>800</v>
      </c>
      <c r="D4" s="385"/>
      <c r="E4" s="385"/>
      <c r="F4" s="385"/>
      <c r="G4" s="385"/>
      <c r="H4" s="385"/>
      <c r="I4" s="385"/>
      <c r="J4" s="385"/>
      <c r="K4" s="386"/>
    </row>
    <row r="5" spans="3:11" x14ac:dyDescent="0.25">
      <c r="C5" s="387" t="s">
        <v>271</v>
      </c>
      <c r="D5" s="348"/>
      <c r="E5" s="348"/>
      <c r="F5" s="348"/>
      <c r="G5" s="348"/>
      <c r="H5" s="348"/>
      <c r="I5" s="348"/>
      <c r="J5" s="348"/>
      <c r="K5" s="388"/>
    </row>
    <row r="6" spans="3:11" x14ac:dyDescent="0.25">
      <c r="C6" s="387" t="s">
        <v>814</v>
      </c>
      <c r="D6" s="348"/>
      <c r="E6" s="348"/>
      <c r="F6" s="348"/>
      <c r="G6" s="348"/>
      <c r="H6" s="348"/>
      <c r="I6" s="348"/>
      <c r="J6" s="348"/>
      <c r="K6" s="388"/>
    </row>
    <row r="7" spans="3:11" x14ac:dyDescent="0.25">
      <c r="C7" s="389" t="s">
        <v>1</v>
      </c>
      <c r="D7" s="370"/>
      <c r="E7" s="370"/>
      <c r="F7" s="370"/>
      <c r="G7" s="370"/>
      <c r="H7" s="370"/>
      <c r="I7" s="370"/>
      <c r="J7" s="370"/>
      <c r="K7" s="390"/>
    </row>
    <row r="8" spans="3:11" x14ac:dyDescent="0.25">
      <c r="C8" s="391"/>
      <c r="D8" s="392"/>
      <c r="E8" s="393"/>
      <c r="F8" s="335" t="s">
        <v>272</v>
      </c>
      <c r="G8" s="336"/>
      <c r="H8" s="336"/>
      <c r="I8" s="336"/>
      <c r="J8" s="337"/>
      <c r="K8" s="394" t="s">
        <v>273</v>
      </c>
    </row>
    <row r="9" spans="3:11" x14ac:dyDescent="0.25">
      <c r="C9" s="387" t="s">
        <v>246</v>
      </c>
      <c r="D9" s="348"/>
      <c r="E9" s="334"/>
      <c r="F9" s="376" t="s">
        <v>275</v>
      </c>
      <c r="G9" s="30" t="s">
        <v>276</v>
      </c>
      <c r="H9" s="376" t="s">
        <v>278</v>
      </c>
      <c r="I9" s="376" t="s">
        <v>229</v>
      </c>
      <c r="J9" s="376" t="s">
        <v>279</v>
      </c>
      <c r="K9" s="395"/>
    </row>
    <row r="10" spans="3:11" x14ac:dyDescent="0.25">
      <c r="C10" s="387" t="s">
        <v>274</v>
      </c>
      <c r="D10" s="348"/>
      <c r="E10" s="334"/>
      <c r="F10" s="396"/>
      <c r="G10" s="31" t="s">
        <v>277</v>
      </c>
      <c r="H10" s="396"/>
      <c r="I10" s="396"/>
      <c r="J10" s="396"/>
      <c r="K10" s="395"/>
    </row>
    <row r="11" spans="3:11" x14ac:dyDescent="0.25">
      <c r="C11" s="398"/>
      <c r="D11" s="399"/>
      <c r="E11" s="399"/>
      <c r="F11" s="181"/>
      <c r="G11" s="182"/>
      <c r="H11" s="181"/>
      <c r="I11" s="182"/>
      <c r="J11" s="181"/>
      <c r="K11" s="183"/>
    </row>
    <row r="12" spans="3:11" x14ac:dyDescent="0.25">
      <c r="C12" s="400" t="s">
        <v>280</v>
      </c>
      <c r="D12" s="401"/>
      <c r="E12" s="401"/>
      <c r="F12" s="194"/>
      <c r="G12" s="195"/>
      <c r="H12" s="194"/>
      <c r="I12" s="195"/>
      <c r="J12" s="194"/>
      <c r="K12" s="193"/>
    </row>
    <row r="13" spans="3:11" x14ac:dyDescent="0.25">
      <c r="C13" s="179"/>
      <c r="D13" s="397" t="s">
        <v>281</v>
      </c>
      <c r="E13" s="397"/>
      <c r="F13" s="215">
        <v>0</v>
      </c>
      <c r="G13" s="216">
        <v>0</v>
      </c>
      <c r="H13" s="215">
        <v>0</v>
      </c>
      <c r="I13" s="216">
        <v>0</v>
      </c>
      <c r="J13" s="215">
        <v>0</v>
      </c>
      <c r="K13" s="217">
        <v>0</v>
      </c>
    </row>
    <row r="14" spans="3:11" x14ac:dyDescent="0.25">
      <c r="C14" s="179"/>
      <c r="D14" s="397" t="s">
        <v>282</v>
      </c>
      <c r="E14" s="397"/>
      <c r="F14" s="215">
        <v>0</v>
      </c>
      <c r="G14" s="216">
        <v>0</v>
      </c>
      <c r="H14" s="215">
        <v>0</v>
      </c>
      <c r="I14" s="216">
        <v>0</v>
      </c>
      <c r="J14" s="215">
        <v>0</v>
      </c>
      <c r="K14" s="217">
        <v>0</v>
      </c>
    </row>
    <row r="15" spans="3:11" x14ac:dyDescent="0.25">
      <c r="C15" s="179"/>
      <c r="D15" s="397" t="s">
        <v>283</v>
      </c>
      <c r="E15" s="397"/>
      <c r="F15" s="215">
        <v>0</v>
      </c>
      <c r="G15" s="216">
        <v>0</v>
      </c>
      <c r="H15" s="215">
        <v>0</v>
      </c>
      <c r="I15" s="216">
        <v>0</v>
      </c>
      <c r="J15" s="215">
        <v>0</v>
      </c>
      <c r="K15" s="217">
        <v>0</v>
      </c>
    </row>
    <row r="16" spans="3:11" x14ac:dyDescent="0.25">
      <c r="C16" s="179"/>
      <c r="D16" s="397" t="s">
        <v>284</v>
      </c>
      <c r="E16" s="397"/>
      <c r="F16" s="215">
        <v>1178262</v>
      </c>
      <c r="G16" s="216">
        <v>0</v>
      </c>
      <c r="H16" s="215">
        <f>+F16</f>
        <v>1178262</v>
      </c>
      <c r="I16" s="216">
        <v>1839488.22</v>
      </c>
      <c r="J16" s="215">
        <f t="shared" ref="J16:J17" si="0">+I16</f>
        <v>1839488.22</v>
      </c>
      <c r="K16" s="217">
        <f>+F16-I16</f>
        <v>-661226.22</v>
      </c>
    </row>
    <row r="17" spans="3:14" x14ac:dyDescent="0.25">
      <c r="C17" s="179"/>
      <c r="D17" s="397" t="s">
        <v>285</v>
      </c>
      <c r="E17" s="397"/>
      <c r="F17" s="215">
        <v>2071738</v>
      </c>
      <c r="G17" s="216">
        <v>0</v>
      </c>
      <c r="H17" s="215">
        <f>+F17</f>
        <v>2071738</v>
      </c>
      <c r="I17" s="216">
        <v>1695514.51</v>
      </c>
      <c r="J17" s="215">
        <f t="shared" si="0"/>
        <v>1695514.51</v>
      </c>
      <c r="K17" s="308">
        <f>+F17-I17</f>
        <v>376223.49</v>
      </c>
    </row>
    <row r="18" spans="3:14" x14ac:dyDescent="0.25">
      <c r="C18" s="179"/>
      <c r="D18" s="397" t="s">
        <v>286</v>
      </c>
      <c r="E18" s="397"/>
      <c r="F18" s="215">
        <v>750000</v>
      </c>
      <c r="G18" s="216">
        <v>0</v>
      </c>
      <c r="H18" s="215">
        <f>+F18</f>
        <v>750000</v>
      </c>
      <c r="I18" s="216">
        <f>31952.86+89368.39</f>
        <v>121321.25</v>
      </c>
      <c r="J18" s="311">
        <f>31952.86+89368.39</f>
        <v>121321.25</v>
      </c>
      <c r="K18" s="308">
        <f>+F18-I18</f>
        <v>628678.75</v>
      </c>
    </row>
    <row r="19" spans="3:14" x14ac:dyDescent="0.25">
      <c r="C19" s="179"/>
      <c r="D19" s="397" t="s">
        <v>287</v>
      </c>
      <c r="E19" s="397"/>
      <c r="F19" s="215">
        <v>0</v>
      </c>
      <c r="G19" s="216">
        <v>0</v>
      </c>
      <c r="H19" s="215">
        <v>0</v>
      </c>
      <c r="I19" s="216">
        <v>0</v>
      </c>
      <c r="J19" s="215">
        <v>0</v>
      </c>
      <c r="K19" s="217">
        <v>0</v>
      </c>
    </row>
    <row r="20" spans="3:14" x14ac:dyDescent="0.25">
      <c r="C20" s="402"/>
      <c r="D20" s="397" t="s">
        <v>288</v>
      </c>
      <c r="E20" s="397"/>
      <c r="F20" s="215">
        <v>224982707</v>
      </c>
      <c r="G20" s="216">
        <f t="shared" ref="G20" si="1">SUM(G22:G35)</f>
        <v>0</v>
      </c>
      <c r="H20" s="215">
        <f>+F20</f>
        <v>224982707</v>
      </c>
      <c r="I20" s="216">
        <v>97811693.680000007</v>
      </c>
      <c r="J20" s="215">
        <v>97811693.680000007</v>
      </c>
      <c r="K20" s="308">
        <f>+F20-I20</f>
        <v>127171013.31999999</v>
      </c>
      <c r="L20" s="198" t="s">
        <v>803</v>
      </c>
    </row>
    <row r="21" spans="3:14" x14ac:dyDescent="0.25">
      <c r="C21" s="402"/>
      <c r="D21" s="397" t="s">
        <v>289</v>
      </c>
      <c r="E21" s="397"/>
      <c r="F21" s="215"/>
      <c r="G21" s="216"/>
      <c r="H21" s="215"/>
      <c r="I21" s="216"/>
      <c r="J21" s="215"/>
      <c r="K21" s="217"/>
    </row>
    <row r="22" spans="3:14" x14ac:dyDescent="0.25">
      <c r="C22" s="179"/>
      <c r="D22" s="180"/>
      <c r="E22" s="180" t="s">
        <v>290</v>
      </c>
      <c r="F22" s="215">
        <v>224982707</v>
      </c>
      <c r="G22" s="216">
        <v>0</v>
      </c>
      <c r="H22" s="215">
        <f>+F22</f>
        <v>224982707</v>
      </c>
      <c r="I22" s="265">
        <v>97811693.680000007</v>
      </c>
      <c r="J22" s="265">
        <v>97811693.680000007</v>
      </c>
      <c r="K22" s="217">
        <f>+H22-J22</f>
        <v>127171013.31999999</v>
      </c>
    </row>
    <row r="23" spans="3:14" x14ac:dyDescent="0.25">
      <c r="C23" s="179"/>
      <c r="D23" s="180"/>
      <c r="E23" s="180" t="s">
        <v>291</v>
      </c>
      <c r="F23" s="215">
        <v>0</v>
      </c>
      <c r="G23" s="216">
        <v>0</v>
      </c>
      <c r="H23" s="215">
        <v>0</v>
      </c>
      <c r="I23" s="216">
        <v>0</v>
      </c>
      <c r="J23" s="215">
        <v>0</v>
      </c>
      <c r="K23" s="217">
        <v>0</v>
      </c>
    </row>
    <row r="24" spans="3:14" x14ac:dyDescent="0.25">
      <c r="C24" s="179"/>
      <c r="D24" s="180"/>
      <c r="E24" s="180" t="s">
        <v>292</v>
      </c>
      <c r="F24" s="215">
        <v>0</v>
      </c>
      <c r="G24" s="216">
        <v>0</v>
      </c>
      <c r="H24" s="215">
        <v>0</v>
      </c>
      <c r="I24" s="216">
        <v>0</v>
      </c>
      <c r="J24" s="215">
        <v>0</v>
      </c>
      <c r="K24" s="217">
        <v>0</v>
      </c>
      <c r="M24" s="216" t="s">
        <v>803</v>
      </c>
      <c r="N24" s="198" t="s">
        <v>803</v>
      </c>
    </row>
    <row r="25" spans="3:14" x14ac:dyDescent="0.25">
      <c r="C25" s="179"/>
      <c r="D25" s="180"/>
      <c r="E25" s="180" t="s">
        <v>293</v>
      </c>
      <c r="F25" s="215">
        <v>0</v>
      </c>
      <c r="G25" s="216">
        <v>0</v>
      </c>
      <c r="H25" s="215">
        <v>0</v>
      </c>
      <c r="I25" s="216">
        <v>0</v>
      </c>
      <c r="J25" s="215">
        <v>0</v>
      </c>
      <c r="K25" s="217">
        <v>0</v>
      </c>
    </row>
    <row r="26" spans="3:14" x14ac:dyDescent="0.25">
      <c r="C26" s="179"/>
      <c r="D26" s="180"/>
      <c r="E26" s="180" t="s">
        <v>294</v>
      </c>
      <c r="F26" s="215">
        <v>0</v>
      </c>
      <c r="G26" s="216">
        <v>0</v>
      </c>
      <c r="H26" s="215">
        <v>0</v>
      </c>
      <c r="I26" s="216">
        <v>0</v>
      </c>
      <c r="J26" s="215">
        <v>0</v>
      </c>
      <c r="K26" s="217">
        <v>0</v>
      </c>
    </row>
    <row r="27" spans="3:14" x14ac:dyDescent="0.25">
      <c r="C27" s="402"/>
      <c r="D27" s="397"/>
      <c r="E27" s="180" t="s">
        <v>295</v>
      </c>
      <c r="F27" s="403">
        <v>0</v>
      </c>
      <c r="G27" s="404">
        <v>0</v>
      </c>
      <c r="H27" s="403">
        <v>0</v>
      </c>
      <c r="I27" s="404">
        <v>0</v>
      </c>
      <c r="J27" s="403">
        <v>0</v>
      </c>
      <c r="K27" s="405">
        <v>0</v>
      </c>
    </row>
    <row r="28" spans="3:14" x14ac:dyDescent="0.25">
      <c r="C28" s="402"/>
      <c r="D28" s="397"/>
      <c r="E28" s="180" t="s">
        <v>296</v>
      </c>
      <c r="F28" s="403"/>
      <c r="G28" s="404"/>
      <c r="H28" s="403"/>
      <c r="I28" s="404"/>
      <c r="J28" s="403"/>
      <c r="K28" s="405"/>
    </row>
    <row r="29" spans="3:14" x14ac:dyDescent="0.25">
      <c r="C29" s="402"/>
      <c r="D29" s="397"/>
      <c r="E29" s="180" t="s">
        <v>297</v>
      </c>
      <c r="F29" s="403">
        <v>0</v>
      </c>
      <c r="G29" s="404">
        <v>0</v>
      </c>
      <c r="H29" s="403">
        <v>0</v>
      </c>
      <c r="I29" s="404">
        <v>0</v>
      </c>
      <c r="J29" s="403">
        <v>0</v>
      </c>
      <c r="K29" s="405">
        <v>0</v>
      </c>
    </row>
    <row r="30" spans="3:14" x14ac:dyDescent="0.25">
      <c r="C30" s="402"/>
      <c r="D30" s="397"/>
      <c r="E30" s="180" t="s">
        <v>298</v>
      </c>
      <c r="F30" s="403"/>
      <c r="G30" s="404"/>
      <c r="H30" s="403"/>
      <c r="I30" s="404"/>
      <c r="J30" s="403"/>
      <c r="K30" s="405"/>
    </row>
    <row r="31" spans="3:14" x14ac:dyDescent="0.25">
      <c r="C31" s="179"/>
      <c r="D31" s="180"/>
      <c r="E31" s="180" t="s">
        <v>299</v>
      </c>
      <c r="F31" s="215">
        <v>0</v>
      </c>
      <c r="G31" s="216">
        <v>0</v>
      </c>
      <c r="H31" s="215">
        <v>0</v>
      </c>
      <c r="I31" s="216">
        <v>0</v>
      </c>
      <c r="J31" s="215">
        <v>0</v>
      </c>
      <c r="K31" s="217">
        <v>0</v>
      </c>
    </row>
    <row r="32" spans="3:14" x14ac:dyDescent="0.25">
      <c r="C32" s="179"/>
      <c r="D32" s="180"/>
      <c r="E32" s="180" t="s">
        <v>300</v>
      </c>
      <c r="F32" s="215">
        <v>0</v>
      </c>
      <c r="G32" s="216">
        <v>0</v>
      </c>
      <c r="H32" s="215">
        <v>0</v>
      </c>
      <c r="I32" s="216">
        <v>0</v>
      </c>
      <c r="J32" s="215">
        <v>0</v>
      </c>
      <c r="K32" s="217">
        <v>0</v>
      </c>
    </row>
    <row r="33" spans="3:11" x14ac:dyDescent="0.25">
      <c r="C33" s="179"/>
      <c r="D33" s="180"/>
      <c r="E33" s="180" t="s">
        <v>301</v>
      </c>
      <c r="F33" s="215">
        <v>0</v>
      </c>
      <c r="G33" s="216">
        <v>0</v>
      </c>
      <c r="H33" s="215">
        <v>0</v>
      </c>
      <c r="I33" s="216">
        <v>0</v>
      </c>
      <c r="J33" s="215">
        <v>0</v>
      </c>
      <c r="K33" s="217">
        <v>0</v>
      </c>
    </row>
    <row r="34" spans="3:11" x14ac:dyDescent="0.25">
      <c r="C34" s="402"/>
      <c r="D34" s="397"/>
      <c r="E34" s="180" t="s">
        <v>302</v>
      </c>
      <c r="F34" s="403">
        <v>0</v>
      </c>
      <c r="G34" s="404">
        <v>0</v>
      </c>
      <c r="H34" s="403">
        <v>0</v>
      </c>
      <c r="I34" s="404">
        <v>0</v>
      </c>
      <c r="J34" s="403">
        <v>0</v>
      </c>
      <c r="K34" s="405">
        <v>0</v>
      </c>
    </row>
    <row r="35" spans="3:11" x14ac:dyDescent="0.25">
      <c r="C35" s="402"/>
      <c r="D35" s="397"/>
      <c r="E35" s="180" t="s">
        <v>303</v>
      </c>
      <c r="F35" s="403"/>
      <c r="G35" s="404"/>
      <c r="H35" s="403"/>
      <c r="I35" s="404"/>
      <c r="J35" s="403"/>
      <c r="K35" s="405"/>
    </row>
    <row r="36" spans="3:11" x14ac:dyDescent="0.25">
      <c r="C36" s="402"/>
      <c r="D36" s="397" t="s">
        <v>304</v>
      </c>
      <c r="E36" s="397"/>
      <c r="F36" s="215">
        <f>SUM(F39:F43)</f>
        <v>0</v>
      </c>
      <c r="G36" s="216">
        <f t="shared" ref="G36:K36" si="2">SUM(G39:G43)</f>
        <v>0</v>
      </c>
      <c r="H36" s="215">
        <f t="shared" si="2"/>
        <v>0</v>
      </c>
      <c r="I36" s="216">
        <f t="shared" si="2"/>
        <v>0</v>
      </c>
      <c r="J36" s="215">
        <f t="shared" si="2"/>
        <v>0</v>
      </c>
      <c r="K36" s="217">
        <f t="shared" si="2"/>
        <v>0</v>
      </c>
    </row>
    <row r="37" spans="3:11" x14ac:dyDescent="0.25">
      <c r="C37" s="402"/>
      <c r="D37" s="397" t="s">
        <v>305</v>
      </c>
      <c r="E37" s="397"/>
      <c r="F37" s="215"/>
      <c r="G37" s="216"/>
      <c r="H37" s="215"/>
      <c r="I37" s="216"/>
      <c r="J37" s="215"/>
      <c r="K37" s="217"/>
    </row>
    <row r="38" spans="3:11" x14ac:dyDescent="0.25">
      <c r="C38" s="179"/>
      <c r="D38" s="180"/>
      <c r="E38" s="180" t="s">
        <v>306</v>
      </c>
      <c r="F38" s="215">
        <v>0</v>
      </c>
      <c r="G38" s="216">
        <v>0</v>
      </c>
      <c r="H38" s="215">
        <v>0</v>
      </c>
      <c r="I38" s="216">
        <v>0</v>
      </c>
      <c r="J38" s="215">
        <v>0</v>
      </c>
      <c r="K38" s="217">
        <v>0</v>
      </c>
    </row>
    <row r="39" spans="3:11" x14ac:dyDescent="0.25">
      <c r="C39" s="179"/>
      <c r="D39" s="180"/>
      <c r="E39" s="180" t="s">
        <v>307</v>
      </c>
      <c r="F39" s="215">
        <v>0</v>
      </c>
      <c r="G39" s="216">
        <v>0</v>
      </c>
      <c r="H39" s="215">
        <v>0</v>
      </c>
      <c r="I39" s="216">
        <v>0</v>
      </c>
      <c r="J39" s="215">
        <v>0</v>
      </c>
      <c r="K39" s="217">
        <v>0</v>
      </c>
    </row>
    <row r="40" spans="3:11" x14ac:dyDescent="0.25">
      <c r="C40" s="179"/>
      <c r="D40" s="180"/>
      <c r="E40" s="180" t="s">
        <v>308</v>
      </c>
      <c r="F40" s="215">
        <v>0</v>
      </c>
      <c r="G40" s="216">
        <v>0</v>
      </c>
      <c r="H40" s="215">
        <v>0</v>
      </c>
      <c r="I40" s="216">
        <v>0</v>
      </c>
      <c r="J40" s="215">
        <v>0</v>
      </c>
      <c r="K40" s="217">
        <v>0</v>
      </c>
    </row>
    <row r="41" spans="3:11" x14ac:dyDescent="0.25">
      <c r="C41" s="402"/>
      <c r="D41" s="397"/>
      <c r="E41" s="180" t="s">
        <v>309</v>
      </c>
      <c r="F41" s="403">
        <v>0</v>
      </c>
      <c r="G41" s="404">
        <v>0</v>
      </c>
      <c r="H41" s="403">
        <v>0</v>
      </c>
      <c r="I41" s="404">
        <v>0</v>
      </c>
      <c r="J41" s="403">
        <v>0</v>
      </c>
      <c r="K41" s="405">
        <v>0</v>
      </c>
    </row>
    <row r="42" spans="3:11" x14ac:dyDescent="0.25">
      <c r="C42" s="402"/>
      <c r="D42" s="397"/>
      <c r="E42" s="180" t="s">
        <v>310</v>
      </c>
      <c r="F42" s="403"/>
      <c r="G42" s="404"/>
      <c r="H42" s="403"/>
      <c r="I42" s="404"/>
      <c r="J42" s="403"/>
      <c r="K42" s="405"/>
    </row>
    <row r="43" spans="3:11" x14ac:dyDescent="0.25">
      <c r="C43" s="179"/>
      <c r="D43" s="180"/>
      <c r="E43" s="180" t="s">
        <v>311</v>
      </c>
      <c r="F43" s="215">
        <v>0</v>
      </c>
      <c r="G43" s="216">
        <v>0</v>
      </c>
      <c r="H43" s="215">
        <v>0</v>
      </c>
      <c r="I43" s="216">
        <v>0</v>
      </c>
      <c r="J43" s="215">
        <v>0</v>
      </c>
      <c r="K43" s="217">
        <v>0</v>
      </c>
    </row>
    <row r="44" spans="3:11" x14ac:dyDescent="0.25">
      <c r="C44" s="179"/>
      <c r="D44" s="397" t="s">
        <v>312</v>
      </c>
      <c r="E44" s="397"/>
      <c r="F44" s="218">
        <v>0</v>
      </c>
      <c r="G44" s="219">
        <v>0</v>
      </c>
      <c r="H44" s="218">
        <v>0</v>
      </c>
      <c r="I44" s="219">
        <v>0</v>
      </c>
      <c r="J44" s="218">
        <v>0</v>
      </c>
      <c r="K44" s="220">
        <v>0</v>
      </c>
    </row>
    <row r="45" spans="3:11" x14ac:dyDescent="0.25">
      <c r="C45" s="179"/>
      <c r="D45" s="397" t="s">
        <v>313</v>
      </c>
      <c r="E45" s="397"/>
      <c r="F45" s="215">
        <v>0</v>
      </c>
      <c r="G45" s="216">
        <f>+G46</f>
        <v>0</v>
      </c>
      <c r="H45" s="215">
        <f>+G45</f>
        <v>0</v>
      </c>
      <c r="I45" s="216">
        <f>+I46</f>
        <v>0</v>
      </c>
      <c r="J45" s="215">
        <f>+J46</f>
        <v>0</v>
      </c>
      <c r="K45" s="217">
        <v>0</v>
      </c>
    </row>
    <row r="46" spans="3:11" x14ac:dyDescent="0.25">
      <c r="C46" s="179"/>
      <c r="D46" s="180"/>
      <c r="E46" s="180" t="s">
        <v>314</v>
      </c>
      <c r="F46" s="215">
        <v>0</v>
      </c>
      <c r="G46" s="216">
        <v>0</v>
      </c>
      <c r="H46" s="215">
        <v>0</v>
      </c>
      <c r="I46" s="216">
        <v>0</v>
      </c>
      <c r="J46" s="215">
        <v>0</v>
      </c>
      <c r="K46" s="217">
        <v>0</v>
      </c>
    </row>
    <row r="47" spans="3:11" x14ac:dyDescent="0.25">
      <c r="C47" s="179"/>
      <c r="D47" s="397" t="s">
        <v>315</v>
      </c>
      <c r="E47" s="397"/>
      <c r="F47" s="215">
        <f>+F48+F49</f>
        <v>0</v>
      </c>
      <c r="G47" s="216">
        <f t="shared" ref="G47:K47" si="3">+G48+G49</f>
        <v>0</v>
      </c>
      <c r="H47" s="215">
        <f t="shared" si="3"/>
        <v>0</v>
      </c>
      <c r="I47" s="216">
        <f t="shared" si="3"/>
        <v>0</v>
      </c>
      <c r="J47" s="215">
        <f t="shared" si="3"/>
        <v>0</v>
      </c>
      <c r="K47" s="217">
        <f t="shared" si="3"/>
        <v>0</v>
      </c>
    </row>
    <row r="48" spans="3:11" x14ac:dyDescent="0.25">
      <c r="C48" s="179"/>
      <c r="D48" s="180"/>
      <c r="E48" s="180" t="s">
        <v>316</v>
      </c>
      <c r="F48" s="215">
        <v>0</v>
      </c>
      <c r="G48" s="216">
        <v>0</v>
      </c>
      <c r="H48" s="215">
        <v>0</v>
      </c>
      <c r="I48" s="216">
        <v>0</v>
      </c>
      <c r="J48" s="215">
        <v>0</v>
      </c>
      <c r="K48" s="217">
        <v>0</v>
      </c>
    </row>
    <row r="49" spans="3:11" x14ac:dyDescent="0.25">
      <c r="C49" s="179"/>
      <c r="D49" s="180"/>
      <c r="E49" s="180" t="s">
        <v>317</v>
      </c>
      <c r="F49" s="215">
        <v>0</v>
      </c>
      <c r="G49" s="216">
        <v>0</v>
      </c>
      <c r="H49" s="215">
        <v>0</v>
      </c>
      <c r="I49" s="216">
        <v>0</v>
      </c>
      <c r="J49" s="215">
        <v>0</v>
      </c>
      <c r="K49" s="217">
        <v>0</v>
      </c>
    </row>
    <row r="50" spans="3:11" x14ac:dyDescent="0.25">
      <c r="C50" s="179"/>
      <c r="D50" s="180"/>
      <c r="E50" s="180"/>
      <c r="F50" s="221"/>
      <c r="G50" s="222"/>
      <c r="H50" s="221"/>
      <c r="I50" s="222"/>
      <c r="J50" s="221"/>
      <c r="K50" s="223"/>
    </row>
    <row r="51" spans="3:11" x14ac:dyDescent="0.25">
      <c r="C51" s="400" t="s">
        <v>318</v>
      </c>
      <c r="D51" s="401"/>
      <c r="E51" s="401"/>
      <c r="F51" s="224">
        <f>+F45+F20+F16+F17</f>
        <v>228232707</v>
      </c>
      <c r="G51" s="224">
        <f>+G45+G20+G16+G17</f>
        <v>0</v>
      </c>
      <c r="H51" s="224">
        <f t="shared" ref="H51" si="4">+H45+H20+H16+H17</f>
        <v>228232707</v>
      </c>
      <c r="I51" s="224">
        <f>+I16+I17+I18+I22</f>
        <v>101468017.66000001</v>
      </c>
      <c r="J51" s="224">
        <f>+J16+J17+J18+J22</f>
        <v>101468017.66000001</v>
      </c>
      <c r="K51" s="224">
        <f>+K45+K20+K16+K17+K18</f>
        <v>127514689.33999999</v>
      </c>
    </row>
    <row r="52" spans="3:11" x14ac:dyDescent="0.25">
      <c r="C52" s="400" t="s">
        <v>319</v>
      </c>
      <c r="D52" s="401"/>
      <c r="E52" s="401"/>
      <c r="F52" s="221"/>
      <c r="G52" s="222"/>
      <c r="H52" s="221"/>
      <c r="I52" s="222"/>
      <c r="J52" s="221"/>
      <c r="K52" s="223"/>
    </row>
    <row r="53" spans="3:11" x14ac:dyDescent="0.25">
      <c r="C53" s="409" t="s">
        <v>320</v>
      </c>
      <c r="D53" s="401"/>
      <c r="E53" s="401"/>
      <c r="F53" s="410">
        <v>0</v>
      </c>
      <c r="G53" s="411">
        <v>0</v>
      </c>
      <c r="H53" s="408">
        <v>0</v>
      </c>
      <c r="I53" s="411">
        <v>0</v>
      </c>
      <c r="J53" s="408">
        <v>0</v>
      </c>
      <c r="K53" s="403">
        <v>0</v>
      </c>
    </row>
    <row r="54" spans="3:11" x14ac:dyDescent="0.25">
      <c r="C54" s="409" t="s">
        <v>321</v>
      </c>
      <c r="D54" s="401"/>
      <c r="E54" s="401"/>
      <c r="F54" s="410"/>
      <c r="G54" s="411"/>
      <c r="H54" s="408"/>
      <c r="I54" s="411"/>
      <c r="J54" s="408"/>
      <c r="K54" s="403"/>
    </row>
    <row r="55" spans="3:11" x14ac:dyDescent="0.25">
      <c r="C55" s="259"/>
      <c r="D55" s="260"/>
      <c r="E55" s="256"/>
      <c r="F55" s="226"/>
      <c r="G55" s="227"/>
      <c r="H55" s="228"/>
      <c r="I55" s="227"/>
      <c r="J55" s="228"/>
      <c r="K55" s="227"/>
    </row>
    <row r="56" spans="3:11" x14ac:dyDescent="0.25">
      <c r="C56" s="409" t="s">
        <v>322</v>
      </c>
      <c r="D56" s="401"/>
      <c r="E56" s="401"/>
      <c r="F56" s="229"/>
      <c r="G56" s="221"/>
      <c r="H56" s="222"/>
      <c r="I56" s="221"/>
      <c r="J56" s="222"/>
      <c r="K56" s="221"/>
    </row>
    <row r="57" spans="3:11" x14ac:dyDescent="0.25">
      <c r="C57" s="259"/>
      <c r="D57" s="407" t="s">
        <v>323</v>
      </c>
      <c r="E57" s="397"/>
      <c r="F57" s="261">
        <f>SUM(F58:F72)</f>
        <v>0</v>
      </c>
      <c r="G57" s="261">
        <f t="shared" ref="G57:K57" si="5">SUM(G58:G72)</f>
        <v>0</v>
      </c>
      <c r="H57" s="261">
        <f t="shared" si="5"/>
        <v>0</v>
      </c>
      <c r="I57" s="261">
        <f t="shared" si="5"/>
        <v>0</v>
      </c>
      <c r="J57" s="261">
        <f t="shared" si="5"/>
        <v>0</v>
      </c>
      <c r="K57" s="257">
        <f t="shared" si="5"/>
        <v>0</v>
      </c>
    </row>
    <row r="58" spans="3:11" x14ac:dyDescent="0.25">
      <c r="C58" s="406"/>
      <c r="D58" s="407"/>
      <c r="E58" s="256" t="s">
        <v>324</v>
      </c>
      <c r="F58" s="261">
        <v>0</v>
      </c>
      <c r="G58" s="261">
        <v>0</v>
      </c>
      <c r="H58" s="261">
        <v>0</v>
      </c>
      <c r="I58" s="261">
        <v>0</v>
      </c>
      <c r="J58" s="261">
        <v>0</v>
      </c>
      <c r="K58" s="257">
        <v>0</v>
      </c>
    </row>
    <row r="59" spans="3:11" x14ac:dyDescent="0.25">
      <c r="C59" s="406"/>
      <c r="D59" s="407"/>
      <c r="E59" s="256" t="s">
        <v>325</v>
      </c>
      <c r="F59" s="261"/>
      <c r="G59" s="261"/>
      <c r="H59" s="261"/>
      <c r="I59" s="261"/>
      <c r="J59" s="261"/>
      <c r="K59" s="257"/>
    </row>
    <row r="60" spans="3:11" x14ac:dyDescent="0.25">
      <c r="C60" s="406"/>
      <c r="D60" s="407"/>
      <c r="E60" s="256" t="s">
        <v>326</v>
      </c>
      <c r="F60" s="261">
        <v>0</v>
      </c>
      <c r="G60" s="261">
        <v>0</v>
      </c>
      <c r="H60" s="261">
        <v>0</v>
      </c>
      <c r="I60" s="261">
        <v>0</v>
      </c>
      <c r="J60" s="261">
        <v>0</v>
      </c>
      <c r="K60" s="257">
        <v>0</v>
      </c>
    </row>
    <row r="61" spans="3:11" x14ac:dyDescent="0.25">
      <c r="C61" s="406"/>
      <c r="D61" s="407"/>
      <c r="E61" s="256" t="s">
        <v>327</v>
      </c>
      <c r="F61" s="261"/>
      <c r="G61" s="261"/>
      <c r="H61" s="261"/>
      <c r="I61" s="261"/>
      <c r="J61" s="261"/>
      <c r="K61" s="257"/>
    </row>
    <row r="62" spans="3:11" x14ac:dyDescent="0.25">
      <c r="C62" s="406"/>
      <c r="D62" s="407"/>
      <c r="E62" s="256" t="s">
        <v>328</v>
      </c>
      <c r="F62" s="261">
        <v>0</v>
      </c>
      <c r="G62" s="261">
        <v>0</v>
      </c>
      <c r="H62" s="261">
        <v>0</v>
      </c>
      <c r="I62" s="261">
        <v>0</v>
      </c>
      <c r="J62" s="261">
        <v>0</v>
      </c>
      <c r="K62" s="257">
        <v>0</v>
      </c>
    </row>
    <row r="63" spans="3:11" x14ac:dyDescent="0.25">
      <c r="C63" s="406"/>
      <c r="D63" s="407"/>
      <c r="E63" s="256" t="s">
        <v>329</v>
      </c>
      <c r="F63" s="261"/>
      <c r="G63" s="261"/>
      <c r="H63" s="261"/>
      <c r="I63" s="261"/>
      <c r="J63" s="261"/>
      <c r="K63" s="257"/>
    </row>
    <row r="64" spans="3:11" x14ac:dyDescent="0.25">
      <c r="C64" s="406"/>
      <c r="D64" s="407"/>
      <c r="E64" s="256" t="s">
        <v>330</v>
      </c>
      <c r="F64" s="261">
        <v>0</v>
      </c>
      <c r="G64" s="261">
        <v>0</v>
      </c>
      <c r="H64" s="261">
        <v>0</v>
      </c>
      <c r="I64" s="261">
        <v>0</v>
      </c>
      <c r="J64" s="261">
        <v>0</v>
      </c>
      <c r="K64" s="257">
        <v>0</v>
      </c>
    </row>
    <row r="65" spans="3:11" x14ac:dyDescent="0.25">
      <c r="C65" s="406"/>
      <c r="D65" s="407"/>
      <c r="E65" s="256" t="s">
        <v>331</v>
      </c>
      <c r="F65" s="261"/>
      <c r="G65" s="261"/>
      <c r="H65" s="261"/>
      <c r="I65" s="261"/>
      <c r="J65" s="261"/>
      <c r="K65" s="257"/>
    </row>
    <row r="66" spans="3:11" x14ac:dyDescent="0.25">
      <c r="C66" s="406"/>
      <c r="D66" s="407"/>
      <c r="E66" s="256" t="s">
        <v>332</v>
      </c>
      <c r="F66" s="261"/>
      <c r="G66" s="261"/>
      <c r="H66" s="261"/>
      <c r="I66" s="261"/>
      <c r="J66" s="261"/>
      <c r="K66" s="257"/>
    </row>
    <row r="67" spans="3:11" x14ac:dyDescent="0.25">
      <c r="C67" s="259"/>
      <c r="D67" s="260"/>
      <c r="E67" s="256" t="s">
        <v>333</v>
      </c>
      <c r="F67" s="261">
        <v>0</v>
      </c>
      <c r="G67" s="261">
        <v>0</v>
      </c>
      <c r="H67" s="261">
        <v>0</v>
      </c>
      <c r="I67" s="261">
        <v>0</v>
      </c>
      <c r="J67" s="261">
        <v>0</v>
      </c>
      <c r="K67" s="257">
        <v>0</v>
      </c>
    </row>
    <row r="68" spans="3:11" x14ac:dyDescent="0.25">
      <c r="C68" s="406"/>
      <c r="D68" s="407"/>
      <c r="E68" s="256" t="s">
        <v>334</v>
      </c>
      <c r="F68" s="261">
        <v>0</v>
      </c>
      <c r="G68" s="261">
        <v>0</v>
      </c>
      <c r="H68" s="261">
        <v>0</v>
      </c>
      <c r="I68" s="261">
        <v>0</v>
      </c>
      <c r="J68" s="261">
        <v>0</v>
      </c>
      <c r="K68" s="257">
        <v>0</v>
      </c>
    </row>
    <row r="69" spans="3:11" x14ac:dyDescent="0.25">
      <c r="C69" s="406"/>
      <c r="D69" s="407"/>
      <c r="E69" s="256" t="s">
        <v>335</v>
      </c>
      <c r="F69" s="261"/>
      <c r="G69" s="261"/>
      <c r="H69" s="261"/>
      <c r="I69" s="261"/>
      <c r="J69" s="261"/>
      <c r="K69" s="257"/>
    </row>
    <row r="70" spans="3:11" x14ac:dyDescent="0.25">
      <c r="C70" s="406"/>
      <c r="D70" s="407"/>
      <c r="E70" s="256" t="s">
        <v>336</v>
      </c>
      <c r="F70" s="261">
        <v>0</v>
      </c>
      <c r="G70" s="261">
        <v>0</v>
      </c>
      <c r="H70" s="261">
        <v>0</v>
      </c>
      <c r="I70" s="261">
        <v>0</v>
      </c>
      <c r="J70" s="261">
        <v>0</v>
      </c>
      <c r="K70" s="257">
        <v>0</v>
      </c>
    </row>
    <row r="71" spans="3:11" x14ac:dyDescent="0.25">
      <c r="C71" s="406"/>
      <c r="D71" s="407"/>
      <c r="E71" s="256" t="s">
        <v>337</v>
      </c>
      <c r="F71" s="261"/>
      <c r="G71" s="261"/>
      <c r="H71" s="261"/>
      <c r="I71" s="261"/>
      <c r="J71" s="261"/>
      <c r="K71" s="257"/>
    </row>
    <row r="72" spans="3:11" x14ac:dyDescent="0.25">
      <c r="C72" s="406"/>
      <c r="D72" s="407"/>
      <c r="E72" s="256" t="s">
        <v>338</v>
      </c>
      <c r="F72" s="261">
        <v>0</v>
      </c>
      <c r="G72" s="261">
        <v>0</v>
      </c>
      <c r="H72" s="261">
        <v>0</v>
      </c>
      <c r="I72" s="261">
        <v>0</v>
      </c>
      <c r="J72" s="261">
        <v>0</v>
      </c>
      <c r="K72" s="257">
        <v>0</v>
      </c>
    </row>
    <row r="73" spans="3:11" x14ac:dyDescent="0.25">
      <c r="C73" s="406"/>
      <c r="D73" s="407"/>
      <c r="E73" s="256" t="s">
        <v>339</v>
      </c>
      <c r="F73" s="261"/>
      <c r="G73" s="261"/>
      <c r="H73" s="261"/>
      <c r="I73" s="261"/>
      <c r="J73" s="261"/>
      <c r="K73" s="257"/>
    </row>
    <row r="74" spans="3:11" x14ac:dyDescent="0.25">
      <c r="C74" s="259"/>
      <c r="D74" s="407" t="s">
        <v>340</v>
      </c>
      <c r="E74" s="397"/>
      <c r="F74" s="261">
        <f>SUM(F75:F78)</f>
        <v>0</v>
      </c>
      <c r="G74" s="261">
        <f t="shared" ref="G74:J74" si="6">SUM(G75:G78)</f>
        <v>0</v>
      </c>
      <c r="H74" s="261">
        <f t="shared" si="6"/>
        <v>0</v>
      </c>
      <c r="I74" s="261">
        <f t="shared" si="6"/>
        <v>0</v>
      </c>
      <c r="J74" s="261">
        <f t="shared" si="6"/>
        <v>0</v>
      </c>
      <c r="K74" s="257">
        <f>+G74</f>
        <v>0</v>
      </c>
    </row>
    <row r="75" spans="3:11" x14ac:dyDescent="0.25">
      <c r="C75" s="259"/>
      <c r="D75" s="260"/>
      <c r="E75" s="256" t="s">
        <v>341</v>
      </c>
      <c r="F75" s="261">
        <v>0</v>
      </c>
      <c r="G75" s="261">
        <v>0</v>
      </c>
      <c r="H75" s="261">
        <v>0</v>
      </c>
      <c r="I75" s="261">
        <v>0</v>
      </c>
      <c r="J75" s="261">
        <v>0</v>
      </c>
      <c r="K75" s="257">
        <v>0</v>
      </c>
    </row>
    <row r="76" spans="3:11" x14ac:dyDescent="0.25">
      <c r="C76" s="259"/>
      <c r="D76" s="260"/>
      <c r="E76" s="256" t="s">
        <v>342</v>
      </c>
      <c r="F76" s="261">
        <v>0</v>
      </c>
      <c r="G76" s="261">
        <v>0</v>
      </c>
      <c r="H76" s="261">
        <v>0</v>
      </c>
      <c r="I76" s="261">
        <v>0</v>
      </c>
      <c r="J76" s="261">
        <v>0</v>
      </c>
      <c r="K76" s="257">
        <v>0</v>
      </c>
    </row>
    <row r="77" spans="3:11" x14ac:dyDescent="0.25">
      <c r="C77" s="259"/>
      <c r="D77" s="260"/>
      <c r="E77" s="256" t="s">
        <v>343</v>
      </c>
      <c r="F77" s="261">
        <v>0</v>
      </c>
      <c r="G77" s="261">
        <v>0</v>
      </c>
      <c r="H77" s="261">
        <v>0</v>
      </c>
      <c r="I77" s="261">
        <v>0</v>
      </c>
      <c r="J77" s="261">
        <v>0</v>
      </c>
      <c r="K77" s="257">
        <v>0</v>
      </c>
    </row>
    <row r="78" spans="3:11" x14ac:dyDescent="0.25">
      <c r="C78" s="259"/>
      <c r="D78" s="260"/>
      <c r="E78" s="256" t="s">
        <v>344</v>
      </c>
      <c r="F78" s="261">
        <v>0</v>
      </c>
      <c r="G78" s="261">
        <v>0</v>
      </c>
      <c r="H78" s="266">
        <v>0</v>
      </c>
      <c r="I78" s="266">
        <v>0</v>
      </c>
      <c r="J78" s="266">
        <v>0</v>
      </c>
      <c r="K78" s="257">
        <f>+G78</f>
        <v>0</v>
      </c>
    </row>
    <row r="79" spans="3:11" x14ac:dyDescent="0.25">
      <c r="C79" s="259"/>
      <c r="D79" s="407" t="s">
        <v>345</v>
      </c>
      <c r="E79" s="397"/>
      <c r="F79" s="261">
        <f>SUM(F80:F82)</f>
        <v>0</v>
      </c>
      <c r="G79" s="261">
        <f t="shared" ref="G79:K79" si="7">SUM(G80:G82)</f>
        <v>0</v>
      </c>
      <c r="H79" s="261">
        <f t="shared" si="7"/>
        <v>0</v>
      </c>
      <c r="I79" s="261">
        <f t="shared" si="7"/>
        <v>0</v>
      </c>
      <c r="J79" s="261">
        <f t="shared" si="7"/>
        <v>0</v>
      </c>
      <c r="K79" s="257">
        <f t="shared" si="7"/>
        <v>0</v>
      </c>
    </row>
    <row r="80" spans="3:11" x14ac:dyDescent="0.25">
      <c r="C80" s="406"/>
      <c r="D80" s="407"/>
      <c r="E80" s="256" t="s">
        <v>346</v>
      </c>
      <c r="F80" s="412">
        <v>0</v>
      </c>
      <c r="G80" s="412">
        <v>0</v>
      </c>
      <c r="H80" s="412">
        <v>0</v>
      </c>
      <c r="I80" s="412">
        <v>0</v>
      </c>
      <c r="J80" s="412">
        <v>0</v>
      </c>
      <c r="K80" s="403">
        <v>0</v>
      </c>
    </row>
    <row r="81" spans="3:11" x14ac:dyDescent="0.25">
      <c r="C81" s="406"/>
      <c r="D81" s="407"/>
      <c r="E81" s="256" t="s">
        <v>347</v>
      </c>
      <c r="F81" s="412"/>
      <c r="G81" s="412"/>
      <c r="H81" s="412"/>
      <c r="I81" s="412"/>
      <c r="J81" s="412"/>
      <c r="K81" s="403"/>
    </row>
    <row r="82" spans="3:11" x14ac:dyDescent="0.25">
      <c r="C82" s="259"/>
      <c r="D82" s="260"/>
      <c r="E82" s="256" t="s">
        <v>348</v>
      </c>
      <c r="F82" s="261">
        <v>0</v>
      </c>
      <c r="G82" s="261">
        <v>0</v>
      </c>
      <c r="H82" s="261">
        <v>0</v>
      </c>
      <c r="I82" s="261">
        <v>0</v>
      </c>
      <c r="J82" s="261">
        <v>0</v>
      </c>
      <c r="K82" s="257">
        <v>0</v>
      </c>
    </row>
    <row r="83" spans="3:11" x14ac:dyDescent="0.25">
      <c r="C83" s="406"/>
      <c r="D83" s="407" t="s">
        <v>349</v>
      </c>
      <c r="E83" s="397"/>
      <c r="F83" s="261">
        <v>0</v>
      </c>
      <c r="G83" s="261">
        <v>0</v>
      </c>
      <c r="H83" s="261">
        <v>0</v>
      </c>
      <c r="I83" s="261">
        <v>0</v>
      </c>
      <c r="J83" s="261">
        <v>0</v>
      </c>
      <c r="K83" s="257">
        <v>0</v>
      </c>
    </row>
    <row r="84" spans="3:11" x14ac:dyDescent="0.25">
      <c r="C84" s="406"/>
      <c r="D84" s="407" t="s">
        <v>350</v>
      </c>
      <c r="E84" s="397"/>
      <c r="F84" s="261"/>
      <c r="G84" s="261"/>
      <c r="H84" s="261"/>
      <c r="I84" s="261"/>
      <c r="J84" s="261"/>
      <c r="K84" s="257"/>
    </row>
    <row r="85" spans="3:11" x14ac:dyDescent="0.25">
      <c r="C85" s="259"/>
      <c r="D85" s="407" t="s">
        <v>351</v>
      </c>
      <c r="E85" s="397"/>
      <c r="F85" s="261">
        <v>0</v>
      </c>
      <c r="G85" s="261">
        <v>0</v>
      </c>
      <c r="H85" s="261">
        <v>0</v>
      </c>
      <c r="I85" s="261">
        <v>0</v>
      </c>
      <c r="J85" s="261">
        <v>0</v>
      </c>
      <c r="K85" s="257">
        <v>0</v>
      </c>
    </row>
    <row r="86" spans="3:11" x14ac:dyDescent="0.25">
      <c r="C86" s="259"/>
      <c r="D86" s="407"/>
      <c r="E86" s="397"/>
      <c r="F86" s="226"/>
      <c r="G86" s="227"/>
      <c r="H86" s="228"/>
      <c r="I86" s="227"/>
      <c r="J86" s="228"/>
      <c r="K86" s="227"/>
    </row>
    <row r="87" spans="3:11" x14ac:dyDescent="0.25">
      <c r="C87" s="409" t="s">
        <v>352</v>
      </c>
      <c r="D87" s="401"/>
      <c r="E87" s="401"/>
      <c r="F87" s="230">
        <f>+F85+F83+F79+F74+F57</f>
        <v>0</v>
      </c>
      <c r="G87" s="230">
        <f t="shared" ref="G87:K87" si="8">+G85+G83+G79+G74+G57</f>
        <v>0</v>
      </c>
      <c r="H87" s="230">
        <f t="shared" si="8"/>
        <v>0</v>
      </c>
      <c r="I87" s="230">
        <f t="shared" si="8"/>
        <v>0</v>
      </c>
      <c r="J87" s="230">
        <f t="shared" si="8"/>
        <v>0</v>
      </c>
      <c r="K87" s="231">
        <f t="shared" si="8"/>
        <v>0</v>
      </c>
    </row>
    <row r="88" spans="3:11" x14ac:dyDescent="0.25">
      <c r="C88" s="409" t="s">
        <v>353</v>
      </c>
      <c r="D88" s="401"/>
      <c r="E88" s="401"/>
      <c r="F88" s="230"/>
      <c r="G88" s="230"/>
      <c r="H88" s="230"/>
      <c r="I88" s="230"/>
      <c r="J88" s="230"/>
      <c r="K88" s="231"/>
    </row>
    <row r="89" spans="3:11" x14ac:dyDescent="0.25">
      <c r="C89" s="259"/>
      <c r="D89" s="407"/>
      <c r="E89" s="397"/>
      <c r="F89" s="226"/>
      <c r="G89" s="227"/>
      <c r="H89" s="228"/>
      <c r="I89" s="227"/>
      <c r="J89" s="228"/>
      <c r="K89" s="227"/>
    </row>
    <row r="90" spans="3:11" x14ac:dyDescent="0.25">
      <c r="C90" s="409" t="s">
        <v>354</v>
      </c>
      <c r="D90" s="401"/>
      <c r="E90" s="401"/>
      <c r="F90" s="261">
        <f>+F91</f>
        <v>0</v>
      </c>
      <c r="G90" s="261">
        <f t="shared" ref="G90:K90" si="9">+G91</f>
        <v>0</v>
      </c>
      <c r="H90" s="261">
        <f t="shared" si="9"/>
        <v>0</v>
      </c>
      <c r="I90" s="261">
        <f t="shared" si="9"/>
        <v>0</v>
      </c>
      <c r="J90" s="261">
        <f t="shared" si="9"/>
        <v>0</v>
      </c>
      <c r="K90" s="257">
        <f t="shared" si="9"/>
        <v>0</v>
      </c>
    </row>
    <row r="91" spans="3:11" x14ac:dyDescent="0.25">
      <c r="C91" s="259"/>
      <c r="D91" s="407" t="s">
        <v>355</v>
      </c>
      <c r="E91" s="397"/>
      <c r="F91" s="261">
        <v>0</v>
      </c>
      <c r="G91" s="261">
        <v>0</v>
      </c>
      <c r="H91" s="261">
        <v>0</v>
      </c>
      <c r="I91" s="261">
        <v>0</v>
      </c>
      <c r="J91" s="261">
        <v>0</v>
      </c>
      <c r="K91" s="257">
        <v>0</v>
      </c>
    </row>
    <row r="92" spans="3:11" x14ac:dyDescent="0.25">
      <c r="C92" s="259"/>
      <c r="D92" s="407"/>
      <c r="E92" s="397"/>
      <c r="F92" s="69"/>
      <c r="G92" s="262"/>
      <c r="H92" s="263"/>
      <c r="I92" s="262"/>
      <c r="J92" s="263"/>
      <c r="K92" s="262"/>
    </row>
    <row r="93" spans="3:11" x14ac:dyDescent="0.25">
      <c r="C93" s="409" t="s">
        <v>356</v>
      </c>
      <c r="D93" s="401"/>
      <c r="E93" s="401"/>
      <c r="F93" s="261">
        <f>+F51</f>
        <v>228232707</v>
      </c>
      <c r="G93" s="261">
        <f>+G51+G87</f>
        <v>0</v>
      </c>
      <c r="H93" s="266">
        <f t="shared" ref="H93:K93" si="10">+H51+H87</f>
        <v>228232707</v>
      </c>
      <c r="I93" s="266">
        <f t="shared" si="10"/>
        <v>101468017.66000001</v>
      </c>
      <c r="J93" s="266">
        <f t="shared" si="10"/>
        <v>101468017.66000001</v>
      </c>
      <c r="K93" s="266">
        <f t="shared" si="10"/>
        <v>127514689.33999999</v>
      </c>
    </row>
    <row r="94" spans="3:11" x14ac:dyDescent="0.25">
      <c r="C94" s="259"/>
      <c r="D94" s="407"/>
      <c r="E94" s="397"/>
      <c r="F94" s="69"/>
      <c r="G94" s="262"/>
      <c r="H94" s="263"/>
      <c r="I94" s="262"/>
      <c r="J94" s="263"/>
      <c r="K94" s="262"/>
    </row>
    <row r="95" spans="3:11" x14ac:dyDescent="0.25">
      <c r="C95" s="259"/>
      <c r="D95" s="413" t="s">
        <v>357</v>
      </c>
      <c r="E95" s="401"/>
      <c r="F95" s="69"/>
      <c r="G95" s="262"/>
      <c r="H95" s="263"/>
      <c r="I95" s="262"/>
      <c r="J95" s="263"/>
      <c r="K95" s="262"/>
    </row>
    <row r="96" spans="3:11" x14ac:dyDescent="0.25">
      <c r="C96" s="406"/>
      <c r="D96" s="407" t="s">
        <v>358</v>
      </c>
      <c r="E96" s="397"/>
      <c r="F96" s="261">
        <v>0</v>
      </c>
      <c r="G96" s="261">
        <v>0</v>
      </c>
      <c r="H96" s="261">
        <v>0</v>
      </c>
      <c r="I96" s="261">
        <v>0</v>
      </c>
      <c r="J96" s="261">
        <v>0</v>
      </c>
      <c r="K96" s="257">
        <v>0</v>
      </c>
    </row>
    <row r="97" spans="3:11" x14ac:dyDescent="0.25">
      <c r="C97" s="406"/>
      <c r="D97" s="407" t="s">
        <v>359</v>
      </c>
      <c r="E97" s="397"/>
      <c r="F97" s="261"/>
      <c r="G97" s="261"/>
      <c r="H97" s="261"/>
      <c r="I97" s="261"/>
      <c r="J97" s="261"/>
      <c r="K97" s="257"/>
    </row>
    <row r="98" spans="3:11" x14ac:dyDescent="0.25">
      <c r="C98" s="406"/>
      <c r="D98" s="407" t="s">
        <v>360</v>
      </c>
      <c r="E98" s="397"/>
      <c r="F98" s="261">
        <v>0</v>
      </c>
      <c r="G98" s="261">
        <v>0</v>
      </c>
      <c r="H98" s="261">
        <v>0</v>
      </c>
      <c r="I98" s="261">
        <v>0</v>
      </c>
      <c r="J98" s="261">
        <v>0</v>
      </c>
      <c r="K98" s="257">
        <v>0</v>
      </c>
    </row>
    <row r="99" spans="3:11" x14ac:dyDescent="0.25">
      <c r="C99" s="406"/>
      <c r="D99" s="407" t="s">
        <v>361</v>
      </c>
      <c r="E99" s="397"/>
      <c r="F99" s="261"/>
      <c r="G99" s="261"/>
      <c r="H99" s="261"/>
      <c r="I99" s="261"/>
      <c r="J99" s="261"/>
      <c r="K99" s="257"/>
    </row>
    <row r="100" spans="3:11" x14ac:dyDescent="0.25">
      <c r="C100" s="406"/>
      <c r="D100" s="407" t="s">
        <v>255</v>
      </c>
      <c r="E100" s="397"/>
      <c r="F100" s="261"/>
      <c r="G100" s="261"/>
      <c r="H100" s="261"/>
      <c r="I100" s="261"/>
      <c r="J100" s="261"/>
      <c r="K100" s="257"/>
    </row>
    <row r="101" spans="3:11" x14ac:dyDescent="0.25">
      <c r="C101" s="406"/>
      <c r="D101" s="413" t="s">
        <v>362</v>
      </c>
      <c r="E101" s="401"/>
      <c r="F101" s="261">
        <f>+F96+F98</f>
        <v>0</v>
      </c>
      <c r="G101" s="261">
        <f t="shared" ref="G101:K101" si="11">+G96+G98</f>
        <v>0</v>
      </c>
      <c r="H101" s="261">
        <f t="shared" si="11"/>
        <v>0</v>
      </c>
      <c r="I101" s="261">
        <f t="shared" si="11"/>
        <v>0</v>
      </c>
      <c r="J101" s="261">
        <f t="shared" si="11"/>
        <v>0</v>
      </c>
      <c r="K101" s="257">
        <f t="shared" si="11"/>
        <v>0</v>
      </c>
    </row>
    <row r="102" spans="3:11" x14ac:dyDescent="0.25">
      <c r="C102" s="406"/>
      <c r="D102" s="413" t="s">
        <v>363</v>
      </c>
      <c r="E102" s="401"/>
      <c r="F102" s="69"/>
      <c r="G102" s="69"/>
      <c r="H102" s="69"/>
      <c r="I102" s="69"/>
      <c r="J102" s="69"/>
      <c r="K102" s="262"/>
    </row>
    <row r="103" spans="3:11" x14ac:dyDescent="0.25">
      <c r="C103" s="17"/>
      <c r="D103" s="414"/>
      <c r="E103" s="414"/>
      <c r="F103" s="68"/>
      <c r="G103" s="61"/>
      <c r="H103" s="59"/>
      <c r="I103" s="61"/>
      <c r="J103" s="59"/>
      <c r="K103" s="61"/>
    </row>
    <row r="112" spans="3:11" x14ac:dyDescent="0.25">
      <c r="F112" t="s">
        <v>805</v>
      </c>
    </row>
  </sheetData>
  <mergeCells count="124"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K80:K81"/>
    <mergeCell ref="C83:C84"/>
    <mergeCell ref="D83:E83"/>
    <mergeCell ref="D84:E84"/>
    <mergeCell ref="D85:E85"/>
    <mergeCell ref="F80:F81"/>
    <mergeCell ref="G80:G81"/>
    <mergeCell ref="H80:H81"/>
    <mergeCell ref="I80:I81"/>
    <mergeCell ref="J80:J81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C58:C59"/>
    <mergeCell ref="D58:D59"/>
    <mergeCell ref="C60:C61"/>
    <mergeCell ref="D60:D61"/>
    <mergeCell ref="C62:C63"/>
    <mergeCell ref="D62:D63"/>
    <mergeCell ref="J53:J54"/>
    <mergeCell ref="K53:K54"/>
    <mergeCell ref="C54:E54"/>
    <mergeCell ref="C56:E56"/>
    <mergeCell ref="D57:E57"/>
    <mergeCell ref="C53:E53"/>
    <mergeCell ref="F53:F54"/>
    <mergeCell ref="G53:G54"/>
    <mergeCell ref="H53:H54"/>
    <mergeCell ref="I53:I54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H41:H42"/>
    <mergeCell ref="I41:I42"/>
    <mergeCell ref="J41:J42"/>
    <mergeCell ref="K41:K42"/>
    <mergeCell ref="J34:J35"/>
    <mergeCell ref="K34:K35"/>
    <mergeCell ref="H34:H35"/>
    <mergeCell ref="F41:F42"/>
    <mergeCell ref="G41:G42"/>
    <mergeCell ref="I34:I35"/>
    <mergeCell ref="K27:K28"/>
    <mergeCell ref="C29:C30"/>
    <mergeCell ref="D29:D30"/>
    <mergeCell ref="F29:F30"/>
    <mergeCell ref="G29:G30"/>
    <mergeCell ref="H29:H30"/>
    <mergeCell ref="I29:I30"/>
    <mergeCell ref="J29:J30"/>
    <mergeCell ref="K29:K30"/>
    <mergeCell ref="C34:C35"/>
    <mergeCell ref="D34:D35"/>
    <mergeCell ref="F34:F35"/>
    <mergeCell ref="G34:G35"/>
    <mergeCell ref="I27:I28"/>
    <mergeCell ref="J27:J28"/>
    <mergeCell ref="C20:C21"/>
    <mergeCell ref="D20:E20"/>
    <mergeCell ref="D21:E21"/>
    <mergeCell ref="C27:C28"/>
    <mergeCell ref="D27:D28"/>
    <mergeCell ref="F27:F28"/>
    <mergeCell ref="G27:G28"/>
    <mergeCell ref="H27:H28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90"/>
  <sheetViews>
    <sheetView topLeftCell="B1" workbookViewId="0">
      <selection activeCell="C3" sqref="C3:J90"/>
    </sheetView>
  </sheetViews>
  <sheetFormatPr baseColWidth="10" defaultRowHeight="15" x14ac:dyDescent="0.25"/>
  <cols>
    <col min="4" max="4" width="57.140625" customWidth="1"/>
    <col min="5" max="5" width="15.28515625" customWidth="1"/>
    <col min="6" max="6" width="13.570312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803</v>
      </c>
      <c r="F1" s="198" t="s">
        <v>803</v>
      </c>
    </row>
    <row r="3" spans="3:18" x14ac:dyDescent="0.25">
      <c r="C3" s="415" t="s">
        <v>800</v>
      </c>
      <c r="D3" s="368"/>
      <c r="E3" s="368"/>
      <c r="F3" s="368"/>
      <c r="G3" s="368"/>
      <c r="H3" s="368"/>
      <c r="I3" s="368"/>
      <c r="J3" s="416"/>
    </row>
    <row r="4" spans="3:18" x14ac:dyDescent="0.25">
      <c r="C4" s="387" t="s">
        <v>364</v>
      </c>
      <c r="D4" s="348"/>
      <c r="E4" s="348"/>
      <c r="F4" s="348"/>
      <c r="G4" s="348"/>
      <c r="H4" s="348"/>
      <c r="I4" s="348"/>
      <c r="J4" s="388"/>
    </row>
    <row r="5" spans="3:18" x14ac:dyDescent="0.25">
      <c r="C5" s="387" t="s">
        <v>365</v>
      </c>
      <c r="D5" s="348"/>
      <c r="E5" s="348"/>
      <c r="F5" s="348"/>
      <c r="G5" s="348"/>
      <c r="H5" s="348"/>
      <c r="I5" s="348"/>
      <c r="J5" s="388"/>
    </row>
    <row r="6" spans="3:18" x14ac:dyDescent="0.25">
      <c r="C6" s="387" t="s">
        <v>819</v>
      </c>
      <c r="D6" s="348"/>
      <c r="E6" s="348"/>
      <c r="F6" s="348"/>
      <c r="G6" s="348"/>
      <c r="H6" s="348"/>
      <c r="I6" s="348"/>
      <c r="J6" s="388"/>
    </row>
    <row r="7" spans="3:18" x14ac:dyDescent="0.25">
      <c r="C7" s="389" t="s">
        <v>1</v>
      </c>
      <c r="D7" s="370"/>
      <c r="E7" s="370"/>
      <c r="F7" s="370"/>
      <c r="G7" s="370"/>
      <c r="H7" s="370"/>
      <c r="I7" s="370"/>
      <c r="J7" s="390"/>
    </row>
    <row r="8" spans="3:18" x14ac:dyDescent="0.25">
      <c r="C8" s="415" t="s">
        <v>2</v>
      </c>
      <c r="D8" s="339"/>
      <c r="E8" s="335" t="s">
        <v>366</v>
      </c>
      <c r="F8" s="336"/>
      <c r="G8" s="336"/>
      <c r="H8" s="336"/>
      <c r="I8" s="337"/>
      <c r="J8" s="76" t="s">
        <v>367</v>
      </c>
    </row>
    <row r="9" spans="3:18" x14ac:dyDescent="0.25">
      <c r="C9" s="387"/>
      <c r="D9" s="334"/>
      <c r="E9" s="51" t="s">
        <v>247</v>
      </c>
      <c r="F9" s="51" t="s">
        <v>276</v>
      </c>
      <c r="G9" s="376" t="s">
        <v>278</v>
      </c>
      <c r="H9" s="376" t="s">
        <v>229</v>
      </c>
      <c r="I9" s="376" t="s">
        <v>231</v>
      </c>
      <c r="J9" s="77" t="s">
        <v>368</v>
      </c>
    </row>
    <row r="10" spans="3:18" x14ac:dyDescent="0.25">
      <c r="C10" s="389"/>
      <c r="D10" s="371"/>
      <c r="E10" s="79" t="s">
        <v>369</v>
      </c>
      <c r="F10" s="52" t="s">
        <v>277</v>
      </c>
      <c r="G10" s="396"/>
      <c r="H10" s="377"/>
      <c r="I10" s="396"/>
      <c r="J10" s="78"/>
    </row>
    <row r="11" spans="3:18" x14ac:dyDescent="0.25">
      <c r="C11" s="417" t="s">
        <v>370</v>
      </c>
      <c r="D11" s="418"/>
      <c r="E11" s="232">
        <f>+E12+E20+E31+E42+E53+E64+E68+E78+E82</f>
        <v>229432454.01000002</v>
      </c>
      <c r="F11" s="232">
        <f t="shared" ref="F11:J11" si="0">+F12+F20+F31+F42+F53+F64+F68+F78+F82</f>
        <v>0</v>
      </c>
      <c r="G11" s="232">
        <f t="shared" si="0"/>
        <v>229432454.01000002</v>
      </c>
      <c r="H11" s="232">
        <f t="shared" si="0"/>
        <v>101704813.32300001</v>
      </c>
      <c r="I11" s="232">
        <f t="shared" si="0"/>
        <v>94646417.523000002</v>
      </c>
      <c r="J11" s="232">
        <f t="shared" si="0"/>
        <v>127727640.68700001</v>
      </c>
      <c r="O11" s="198"/>
      <c r="R11" s="198"/>
    </row>
    <row r="12" spans="3:18" x14ac:dyDescent="0.25">
      <c r="C12" s="402" t="s">
        <v>371</v>
      </c>
      <c r="D12" s="397"/>
      <c r="E12" s="215">
        <f>SUM(E13:E19)</f>
        <v>205725439.73000002</v>
      </c>
      <c r="F12" s="215">
        <f t="shared" ref="F12:I12" si="1">SUM(F13:F19)</f>
        <v>0</v>
      </c>
      <c r="G12" s="298">
        <f t="shared" ref="G12" si="2">SUM(G13:G19)</f>
        <v>205725439.73000002</v>
      </c>
      <c r="H12" s="215">
        <f t="shared" si="1"/>
        <v>88078502.163000003</v>
      </c>
      <c r="I12" s="215">
        <f t="shared" si="1"/>
        <v>82267736.113000005</v>
      </c>
      <c r="J12" s="215">
        <f>+G12-H12</f>
        <v>117646937.56700002</v>
      </c>
    </row>
    <row r="13" spans="3:18" x14ac:dyDescent="0.25">
      <c r="C13" s="62"/>
      <c r="D13" s="64" t="s">
        <v>372</v>
      </c>
      <c r="E13" s="215">
        <v>62623344</v>
      </c>
      <c r="F13" s="215">
        <v>0</v>
      </c>
      <c r="G13" s="298">
        <v>62623344</v>
      </c>
      <c r="H13" s="215">
        <v>33877292.030000001</v>
      </c>
      <c r="I13" s="215">
        <v>33877292.030000001</v>
      </c>
      <c r="J13" s="298">
        <f t="shared" ref="J13:J21" si="3">+G13-H13</f>
        <v>28746051.969999999</v>
      </c>
    </row>
    <row r="14" spans="3:18" x14ac:dyDescent="0.25">
      <c r="C14" s="62"/>
      <c r="D14" s="64" t="s">
        <v>373</v>
      </c>
      <c r="E14" s="215">
        <v>1762308</v>
      </c>
      <c r="F14" s="215">
        <v>0</v>
      </c>
      <c r="G14" s="298">
        <f>+E14</f>
        <v>1762308</v>
      </c>
      <c r="H14" s="215">
        <v>852629.8</v>
      </c>
      <c r="I14" s="215">
        <v>852629.8</v>
      </c>
      <c r="J14" s="298">
        <f t="shared" si="3"/>
        <v>909678.2</v>
      </c>
    </row>
    <row r="15" spans="3:18" x14ac:dyDescent="0.25">
      <c r="C15" s="62"/>
      <c r="D15" s="64" t="s">
        <v>374</v>
      </c>
      <c r="E15" s="215">
        <v>49068318</v>
      </c>
      <c r="F15" s="215">
        <v>0</v>
      </c>
      <c r="G15" s="298">
        <f>+E15</f>
        <v>49068318</v>
      </c>
      <c r="H15" s="215">
        <v>17072534.063000001</v>
      </c>
      <c r="I15" s="215">
        <v>17072534.063000001</v>
      </c>
      <c r="J15" s="298">
        <f t="shared" si="3"/>
        <v>31995783.936999999</v>
      </c>
    </row>
    <row r="16" spans="3:18" x14ac:dyDescent="0.25">
      <c r="C16" s="62"/>
      <c r="D16" s="64" t="s">
        <v>375</v>
      </c>
      <c r="E16" s="215">
        <v>905260</v>
      </c>
      <c r="F16" s="215">
        <v>0</v>
      </c>
      <c r="G16" s="298">
        <f>+E16</f>
        <v>905260</v>
      </c>
      <c r="H16" s="215">
        <v>0</v>
      </c>
      <c r="I16" s="215">
        <v>0</v>
      </c>
      <c r="J16" s="298">
        <f t="shared" si="3"/>
        <v>905260</v>
      </c>
    </row>
    <row r="17" spans="3:13" x14ac:dyDescent="0.25">
      <c r="C17" s="62"/>
      <c r="D17" s="64" t="s">
        <v>376</v>
      </c>
      <c r="E17" s="215">
        <v>91366209.730000004</v>
      </c>
      <c r="F17" s="215">
        <v>0</v>
      </c>
      <c r="G17" s="298">
        <f>+E17</f>
        <v>91366209.730000004</v>
      </c>
      <c r="H17" s="215">
        <v>36276046.270000003</v>
      </c>
      <c r="I17" s="215">
        <v>30465280.219999999</v>
      </c>
      <c r="J17" s="298">
        <f t="shared" si="3"/>
        <v>55090163.460000001</v>
      </c>
      <c r="M17" s="198"/>
    </row>
    <row r="18" spans="3:13" x14ac:dyDescent="0.25">
      <c r="C18" s="62"/>
      <c r="D18" s="64" t="s">
        <v>377</v>
      </c>
      <c r="E18" s="215">
        <v>0</v>
      </c>
      <c r="F18" s="215">
        <f t="shared" ref="F18:F24" si="4">+G18-E18</f>
        <v>0</v>
      </c>
      <c r="G18" s="298">
        <v>0</v>
      </c>
      <c r="H18" s="215">
        <v>0</v>
      </c>
      <c r="I18" s="215">
        <v>0</v>
      </c>
      <c r="J18" s="298">
        <f t="shared" si="3"/>
        <v>0</v>
      </c>
    </row>
    <row r="19" spans="3:13" x14ac:dyDescent="0.25">
      <c r="C19" s="62"/>
      <c r="D19" s="64" t="s">
        <v>378</v>
      </c>
      <c r="E19" s="215">
        <v>0</v>
      </c>
      <c r="F19" s="215">
        <f t="shared" si="4"/>
        <v>0</v>
      </c>
      <c r="G19" s="298">
        <v>0</v>
      </c>
      <c r="H19" s="215">
        <v>0</v>
      </c>
      <c r="I19" s="215">
        <v>0</v>
      </c>
      <c r="J19" s="298">
        <f t="shared" si="3"/>
        <v>0</v>
      </c>
    </row>
    <row r="20" spans="3:13" x14ac:dyDescent="0.25">
      <c r="C20" s="402" t="s">
        <v>379</v>
      </c>
      <c r="D20" s="397"/>
      <c r="E20" s="215">
        <f>SUM(E21:E30)</f>
        <v>5133000</v>
      </c>
      <c r="F20" s="215">
        <f t="shared" ref="F20:G20" si="5">SUM(F21:F30)</f>
        <v>0</v>
      </c>
      <c r="G20" s="215">
        <f t="shared" si="5"/>
        <v>5133000</v>
      </c>
      <c r="H20" s="215">
        <v>3426764.04</v>
      </c>
      <c r="I20" s="215">
        <v>3086794.16</v>
      </c>
      <c r="J20" s="310">
        <f t="shared" si="3"/>
        <v>1706235.96</v>
      </c>
    </row>
    <row r="21" spans="3:13" x14ac:dyDescent="0.25">
      <c r="C21" s="402"/>
      <c r="D21" s="64" t="s">
        <v>380</v>
      </c>
      <c r="E21" s="215">
        <v>2881771</v>
      </c>
      <c r="F21" s="215">
        <v>0</v>
      </c>
      <c r="G21" s="298">
        <f>+E21</f>
        <v>2881771</v>
      </c>
      <c r="H21" s="215">
        <v>1991806.4</v>
      </c>
      <c r="I21" s="307">
        <v>1715759.91</v>
      </c>
      <c r="J21" s="310">
        <f t="shared" si="3"/>
        <v>889964.60000000009</v>
      </c>
    </row>
    <row r="22" spans="3:13" x14ac:dyDescent="0.25">
      <c r="C22" s="402"/>
      <c r="D22" s="64" t="s">
        <v>381</v>
      </c>
      <c r="E22" s="215"/>
      <c r="F22" s="215"/>
      <c r="G22" s="298"/>
      <c r="H22" s="215"/>
      <c r="I22" s="215"/>
      <c r="J22" s="215"/>
    </row>
    <row r="23" spans="3:13" x14ac:dyDescent="0.25">
      <c r="C23" s="62"/>
      <c r="D23" s="64" t="s">
        <v>382</v>
      </c>
      <c r="E23" s="215">
        <v>742819</v>
      </c>
      <c r="F23" s="215">
        <v>0</v>
      </c>
      <c r="G23" s="298">
        <f>+E23</f>
        <v>742819</v>
      </c>
      <c r="H23" s="215">
        <v>507642.55</v>
      </c>
      <c r="I23" s="215">
        <v>470748.32</v>
      </c>
      <c r="J23" s="215">
        <f t="shared" ref="J23:J41" si="6">+G23-H23</f>
        <v>235176.45</v>
      </c>
    </row>
    <row r="24" spans="3:13" x14ac:dyDescent="0.25">
      <c r="C24" s="62"/>
      <c r="D24" s="64" t="s">
        <v>383</v>
      </c>
      <c r="E24" s="215">
        <v>0</v>
      </c>
      <c r="F24" s="215">
        <f t="shared" si="4"/>
        <v>0</v>
      </c>
      <c r="G24" s="298">
        <v>0</v>
      </c>
      <c r="H24" s="215">
        <v>0</v>
      </c>
      <c r="I24" s="215">
        <v>0</v>
      </c>
      <c r="J24" s="215">
        <f t="shared" si="6"/>
        <v>0</v>
      </c>
    </row>
    <row r="25" spans="3:13" x14ac:dyDescent="0.25">
      <c r="C25" s="62"/>
      <c r="D25" s="64" t="s">
        <v>384</v>
      </c>
      <c r="E25" s="215">
        <v>58840</v>
      </c>
      <c r="F25" s="215">
        <v>0</v>
      </c>
      <c r="G25" s="298">
        <f t="shared" ref="G25:G30" si="7">+E25</f>
        <v>58840</v>
      </c>
      <c r="H25" s="215">
        <v>48475.81</v>
      </c>
      <c r="I25" s="215">
        <v>47685.36</v>
      </c>
      <c r="J25" s="215">
        <f t="shared" si="6"/>
        <v>10364.190000000002</v>
      </c>
    </row>
    <row r="26" spans="3:13" x14ac:dyDescent="0.25">
      <c r="C26" s="62"/>
      <c r="D26" s="64" t="s">
        <v>385</v>
      </c>
      <c r="E26" s="215">
        <v>570</v>
      </c>
      <c r="F26" s="215">
        <v>0</v>
      </c>
      <c r="G26" s="298">
        <f t="shared" si="7"/>
        <v>570</v>
      </c>
      <c r="H26" s="215">
        <v>1114.1600000000001</v>
      </c>
      <c r="I26" s="215">
        <v>1114.1600000000001</v>
      </c>
      <c r="J26" s="215">
        <f t="shared" si="6"/>
        <v>-544.16000000000008</v>
      </c>
    </row>
    <row r="27" spans="3:13" x14ac:dyDescent="0.25">
      <c r="C27" s="62"/>
      <c r="D27" s="64" t="s">
        <v>386</v>
      </c>
      <c r="E27" s="215">
        <v>1381350</v>
      </c>
      <c r="F27" s="215">
        <v>0</v>
      </c>
      <c r="G27" s="298">
        <f t="shared" si="7"/>
        <v>1381350</v>
      </c>
      <c r="H27" s="215">
        <v>698081.12</v>
      </c>
      <c r="I27" s="215">
        <v>673661.12</v>
      </c>
      <c r="J27" s="215">
        <f t="shared" si="6"/>
        <v>683268.88</v>
      </c>
    </row>
    <row r="28" spans="3:13" x14ac:dyDescent="0.25">
      <c r="C28" s="62"/>
      <c r="D28" s="64" t="s">
        <v>387</v>
      </c>
      <c r="E28" s="215">
        <v>17000</v>
      </c>
      <c r="F28" s="215">
        <v>0</v>
      </c>
      <c r="G28" s="298">
        <f t="shared" si="7"/>
        <v>17000</v>
      </c>
      <c r="H28" s="215">
        <v>0</v>
      </c>
      <c r="I28" s="215">
        <v>0</v>
      </c>
      <c r="J28" s="215">
        <f t="shared" si="6"/>
        <v>17000</v>
      </c>
    </row>
    <row r="29" spans="3:13" x14ac:dyDescent="0.25">
      <c r="C29" s="62"/>
      <c r="D29" s="64" t="s">
        <v>388</v>
      </c>
      <c r="E29" s="215">
        <v>0</v>
      </c>
      <c r="F29" s="215">
        <v>0</v>
      </c>
      <c r="G29" s="298">
        <f t="shared" si="7"/>
        <v>0</v>
      </c>
      <c r="H29" s="215">
        <v>0</v>
      </c>
      <c r="I29" s="215">
        <v>0</v>
      </c>
      <c r="J29" s="215">
        <f t="shared" si="6"/>
        <v>0</v>
      </c>
    </row>
    <row r="30" spans="3:13" x14ac:dyDescent="0.25">
      <c r="C30" s="62"/>
      <c r="D30" s="64" t="s">
        <v>389</v>
      </c>
      <c r="E30" s="215">
        <v>50650</v>
      </c>
      <c r="F30" s="215">
        <v>0</v>
      </c>
      <c r="G30" s="298">
        <f t="shared" si="7"/>
        <v>50650</v>
      </c>
      <c r="H30" s="215">
        <v>179644</v>
      </c>
      <c r="I30" s="215">
        <v>177825.29</v>
      </c>
      <c r="J30" s="215">
        <f t="shared" si="6"/>
        <v>-128994</v>
      </c>
    </row>
    <row r="31" spans="3:13" x14ac:dyDescent="0.25">
      <c r="C31" s="402" t="s">
        <v>390</v>
      </c>
      <c r="D31" s="397"/>
      <c r="E31" s="215">
        <f>SUM(E32:E41)</f>
        <v>16061390.279999999</v>
      </c>
      <c r="F31" s="215">
        <f t="shared" ref="F31:I31" si="8">SUM(F32:F41)</f>
        <v>0</v>
      </c>
      <c r="G31" s="215">
        <f t="shared" si="8"/>
        <v>16061390.279999999</v>
      </c>
      <c r="H31" s="215">
        <f t="shared" si="8"/>
        <v>7922306.6699999999</v>
      </c>
      <c r="I31" s="215">
        <f t="shared" si="8"/>
        <v>7432863.1499999994</v>
      </c>
      <c r="J31" s="307">
        <f t="shared" si="6"/>
        <v>8139083.6099999994</v>
      </c>
    </row>
    <row r="32" spans="3:13" x14ac:dyDescent="0.25">
      <c r="C32" s="62"/>
      <c r="D32" s="64" t="s">
        <v>391</v>
      </c>
      <c r="E32" s="215">
        <v>4302013</v>
      </c>
      <c r="F32" s="215">
        <v>0</v>
      </c>
      <c r="G32" s="215">
        <f>+E32</f>
        <v>4302013</v>
      </c>
      <c r="H32" s="215">
        <v>1422944.81</v>
      </c>
      <c r="I32" s="215">
        <v>1422627.39</v>
      </c>
      <c r="J32" s="307">
        <f t="shared" si="6"/>
        <v>2879068.19</v>
      </c>
    </row>
    <row r="33" spans="3:10" x14ac:dyDescent="0.25">
      <c r="C33" s="62"/>
      <c r="D33" s="64" t="s">
        <v>392</v>
      </c>
      <c r="E33" s="215">
        <v>2349788</v>
      </c>
      <c r="F33" s="215">
        <v>0</v>
      </c>
      <c r="G33" s="215">
        <f>+E33</f>
        <v>2349788</v>
      </c>
      <c r="H33" s="215">
        <v>693502.36</v>
      </c>
      <c r="I33" s="215">
        <v>643646.54</v>
      </c>
      <c r="J33" s="307">
        <f t="shared" si="6"/>
        <v>1656285.6400000001</v>
      </c>
    </row>
    <row r="34" spans="3:10" x14ac:dyDescent="0.25">
      <c r="C34" s="62"/>
      <c r="D34" s="64" t="s">
        <v>393</v>
      </c>
      <c r="E34" s="215">
        <v>2387564</v>
      </c>
      <c r="F34" s="215">
        <v>0</v>
      </c>
      <c r="G34" s="307">
        <f t="shared" ref="G34:G41" si="9">+E34</f>
        <v>2387564</v>
      </c>
      <c r="H34" s="215">
        <v>1287632.1399999999</v>
      </c>
      <c r="I34" s="215">
        <v>1262297.74</v>
      </c>
      <c r="J34" s="307">
        <f t="shared" si="6"/>
        <v>1099931.8600000001</v>
      </c>
    </row>
    <row r="35" spans="3:10" x14ac:dyDescent="0.25">
      <c r="C35" s="62"/>
      <c r="D35" s="64" t="s">
        <v>394</v>
      </c>
      <c r="E35" s="215">
        <v>276907.28000000003</v>
      </c>
      <c r="F35" s="215">
        <v>0</v>
      </c>
      <c r="G35" s="307">
        <f t="shared" si="9"/>
        <v>276907.28000000003</v>
      </c>
      <c r="H35" s="215">
        <v>161477.37</v>
      </c>
      <c r="I35" s="215">
        <v>161477.37</v>
      </c>
      <c r="J35" s="307">
        <f t="shared" si="6"/>
        <v>115429.91000000003</v>
      </c>
    </row>
    <row r="36" spans="3:10" x14ac:dyDescent="0.25">
      <c r="C36" s="402"/>
      <c r="D36" s="64" t="s">
        <v>395</v>
      </c>
      <c r="E36" s="215">
        <v>2659418</v>
      </c>
      <c r="F36" s="215">
        <v>0</v>
      </c>
      <c r="G36" s="307">
        <f t="shared" si="9"/>
        <v>2659418</v>
      </c>
      <c r="H36" s="215">
        <v>1682666.28</v>
      </c>
      <c r="I36" s="215">
        <v>1612908.47</v>
      </c>
      <c r="J36" s="307">
        <f t="shared" si="6"/>
        <v>976751.72</v>
      </c>
    </row>
    <row r="37" spans="3:10" x14ac:dyDescent="0.25">
      <c r="C37" s="402"/>
      <c r="D37" s="64" t="s">
        <v>396</v>
      </c>
      <c r="E37" s="215"/>
      <c r="F37" s="215"/>
      <c r="G37" s="307">
        <f t="shared" si="9"/>
        <v>0</v>
      </c>
      <c r="H37" s="215"/>
      <c r="I37" s="215"/>
      <c r="J37" s="307">
        <f t="shared" si="6"/>
        <v>0</v>
      </c>
    </row>
    <row r="38" spans="3:10" x14ac:dyDescent="0.25">
      <c r="C38" s="62"/>
      <c r="D38" s="64" t="s">
        <v>397</v>
      </c>
      <c r="E38" s="215">
        <v>168000</v>
      </c>
      <c r="F38" s="215">
        <v>0</v>
      </c>
      <c r="G38" s="307">
        <f t="shared" si="9"/>
        <v>168000</v>
      </c>
      <c r="H38" s="215">
        <v>243783.43</v>
      </c>
      <c r="I38" s="215">
        <v>238447.43</v>
      </c>
      <c r="J38" s="307">
        <f t="shared" si="6"/>
        <v>-75783.429999999993</v>
      </c>
    </row>
    <row r="39" spans="3:10" x14ac:dyDescent="0.25">
      <c r="C39" s="62"/>
      <c r="D39" s="64" t="s">
        <v>398</v>
      </c>
      <c r="E39" s="215">
        <v>332400</v>
      </c>
      <c r="F39" s="215">
        <v>0</v>
      </c>
      <c r="G39" s="307">
        <f t="shared" si="9"/>
        <v>332400</v>
      </c>
      <c r="H39" s="215">
        <v>179062.23</v>
      </c>
      <c r="I39" s="215">
        <v>174321.16</v>
      </c>
      <c r="J39" s="307">
        <f t="shared" si="6"/>
        <v>153337.76999999999</v>
      </c>
    </row>
    <row r="40" spans="3:10" x14ac:dyDescent="0.25">
      <c r="C40" s="62"/>
      <c r="D40" s="64" t="s">
        <v>399</v>
      </c>
      <c r="E40" s="215">
        <v>211100</v>
      </c>
      <c r="F40" s="215">
        <v>0</v>
      </c>
      <c r="G40" s="307">
        <f t="shared" si="9"/>
        <v>211100</v>
      </c>
      <c r="H40" s="215">
        <v>112056.05</v>
      </c>
      <c r="I40" s="215">
        <v>110490.05</v>
      </c>
      <c r="J40" s="307">
        <f t="shared" si="6"/>
        <v>99043.95</v>
      </c>
    </row>
    <row r="41" spans="3:10" x14ac:dyDescent="0.25">
      <c r="C41" s="62"/>
      <c r="D41" s="64" t="s">
        <v>400</v>
      </c>
      <c r="E41" s="215">
        <v>3374200</v>
      </c>
      <c r="F41" s="215">
        <v>0</v>
      </c>
      <c r="G41" s="307">
        <f t="shared" si="9"/>
        <v>3374200</v>
      </c>
      <c r="H41" s="215">
        <v>2139182</v>
      </c>
      <c r="I41" s="215">
        <v>1806647</v>
      </c>
      <c r="J41" s="307">
        <f t="shared" si="6"/>
        <v>1235018</v>
      </c>
    </row>
    <row r="42" spans="3:10" x14ac:dyDescent="0.25">
      <c r="C42" s="402" t="s">
        <v>401</v>
      </c>
      <c r="D42" s="397"/>
      <c r="E42" s="215">
        <v>0</v>
      </c>
      <c r="F42" s="215">
        <f>SUM(F44:F52)</f>
        <v>0</v>
      </c>
      <c r="G42" s="215">
        <f t="shared" ref="G42:J42" si="10">SUM(G44:G52)</f>
        <v>0</v>
      </c>
      <c r="H42" s="215">
        <f t="shared" si="10"/>
        <v>0</v>
      </c>
      <c r="I42" s="215">
        <f t="shared" si="10"/>
        <v>0</v>
      </c>
      <c r="J42" s="215">
        <f t="shared" si="10"/>
        <v>0</v>
      </c>
    </row>
    <row r="43" spans="3:10" x14ac:dyDescent="0.25">
      <c r="C43" s="402" t="s">
        <v>402</v>
      </c>
      <c r="D43" s="397"/>
      <c r="E43" s="215"/>
      <c r="F43" s="215"/>
      <c r="G43" s="215"/>
      <c r="H43" s="215"/>
      <c r="I43" s="215"/>
      <c r="J43" s="215"/>
    </row>
    <row r="44" spans="3:10" x14ac:dyDescent="0.25">
      <c r="C44" s="62"/>
      <c r="D44" s="64" t="s">
        <v>403</v>
      </c>
      <c r="E44" s="215">
        <v>0</v>
      </c>
      <c r="F44" s="215">
        <v>0</v>
      </c>
      <c r="G44" s="215">
        <v>0</v>
      </c>
      <c r="H44" s="215">
        <v>0</v>
      </c>
      <c r="I44" s="215">
        <v>0</v>
      </c>
      <c r="J44" s="215">
        <v>0</v>
      </c>
    </row>
    <row r="45" spans="3:10" x14ac:dyDescent="0.25">
      <c r="C45" s="62"/>
      <c r="D45" s="64" t="s">
        <v>404</v>
      </c>
      <c r="E45" s="215">
        <v>0</v>
      </c>
      <c r="F45" s="215">
        <v>0</v>
      </c>
      <c r="G45" s="215">
        <v>0</v>
      </c>
      <c r="H45" s="215">
        <v>0</v>
      </c>
      <c r="I45" s="215">
        <v>0</v>
      </c>
      <c r="J45" s="215">
        <v>0</v>
      </c>
    </row>
    <row r="46" spans="3:10" x14ac:dyDescent="0.25">
      <c r="C46" s="62"/>
      <c r="D46" s="64" t="s">
        <v>405</v>
      </c>
      <c r="E46" s="215">
        <v>0</v>
      </c>
      <c r="F46" s="215">
        <v>0</v>
      </c>
      <c r="G46" s="215">
        <v>0</v>
      </c>
      <c r="H46" s="215">
        <v>0</v>
      </c>
      <c r="I46" s="215">
        <v>0</v>
      </c>
      <c r="J46" s="215">
        <v>0</v>
      </c>
    </row>
    <row r="47" spans="3:10" x14ac:dyDescent="0.25">
      <c r="C47" s="62"/>
      <c r="D47" s="64" t="s">
        <v>406</v>
      </c>
      <c r="E47" s="215">
        <v>0</v>
      </c>
      <c r="F47" s="215">
        <v>0</v>
      </c>
      <c r="G47" s="215">
        <v>0</v>
      </c>
      <c r="H47" s="215">
        <v>0</v>
      </c>
      <c r="I47" s="215">
        <v>0</v>
      </c>
      <c r="J47" s="215">
        <v>0</v>
      </c>
    </row>
    <row r="48" spans="3:10" x14ac:dyDescent="0.25">
      <c r="C48" s="62"/>
      <c r="D48" s="64" t="s">
        <v>407</v>
      </c>
      <c r="E48" s="215">
        <v>0</v>
      </c>
      <c r="F48" s="215">
        <v>0</v>
      </c>
      <c r="G48" s="215">
        <v>0</v>
      </c>
      <c r="H48" s="215">
        <v>0</v>
      </c>
      <c r="I48" s="215">
        <v>0</v>
      </c>
      <c r="J48" s="215">
        <v>0</v>
      </c>
    </row>
    <row r="49" spans="3:10" x14ac:dyDescent="0.25">
      <c r="C49" s="62"/>
      <c r="D49" s="64" t="s">
        <v>408</v>
      </c>
      <c r="E49" s="215">
        <v>0</v>
      </c>
      <c r="F49" s="215">
        <v>0</v>
      </c>
      <c r="G49" s="215">
        <v>0</v>
      </c>
      <c r="H49" s="215">
        <v>0</v>
      </c>
      <c r="I49" s="215">
        <v>0</v>
      </c>
      <c r="J49" s="215">
        <v>0</v>
      </c>
    </row>
    <row r="50" spans="3:10" x14ac:dyDescent="0.25">
      <c r="C50" s="62"/>
      <c r="D50" s="64" t="s">
        <v>409</v>
      </c>
      <c r="E50" s="215">
        <v>0</v>
      </c>
      <c r="F50" s="215">
        <v>0</v>
      </c>
      <c r="G50" s="215">
        <v>0</v>
      </c>
      <c r="H50" s="215">
        <v>0</v>
      </c>
      <c r="I50" s="215">
        <v>0</v>
      </c>
      <c r="J50" s="215">
        <v>0</v>
      </c>
    </row>
    <row r="51" spans="3:10" x14ac:dyDescent="0.25">
      <c r="C51" s="62"/>
      <c r="D51" s="64" t="s">
        <v>410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</row>
    <row r="52" spans="3:10" x14ac:dyDescent="0.25">
      <c r="C52" s="62"/>
      <c r="D52" s="64" t="s">
        <v>411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</row>
    <row r="53" spans="3:10" x14ac:dyDescent="0.25">
      <c r="C53" s="402" t="s">
        <v>412</v>
      </c>
      <c r="D53" s="397"/>
      <c r="E53" s="215">
        <f>SUM(E55:E63)</f>
        <v>2512624</v>
      </c>
      <c r="F53" s="215">
        <f>+F55+F56+F58+F63</f>
        <v>0</v>
      </c>
      <c r="G53" s="298">
        <f>+G55+G56+G58+G63</f>
        <v>2512624</v>
      </c>
      <c r="H53" s="298">
        <v>2277240.4500000002</v>
      </c>
      <c r="I53" s="298">
        <v>1859024.1</v>
      </c>
      <c r="J53" s="310">
        <f t="shared" ref="J53:J56" si="11">+G53-H53</f>
        <v>235383.54999999981</v>
      </c>
    </row>
    <row r="54" spans="3:10" x14ac:dyDescent="0.25">
      <c r="C54" s="402" t="s">
        <v>413</v>
      </c>
      <c r="D54" s="397"/>
      <c r="E54" s="215"/>
      <c r="F54" s="215"/>
      <c r="G54" s="215"/>
      <c r="H54" s="215"/>
      <c r="I54" s="215"/>
      <c r="J54" s="215"/>
    </row>
    <row r="55" spans="3:10" x14ac:dyDescent="0.25">
      <c r="C55" s="62"/>
      <c r="D55" s="64" t="s">
        <v>414</v>
      </c>
      <c r="E55" s="215">
        <v>780000</v>
      </c>
      <c r="F55" s="215">
        <v>0</v>
      </c>
      <c r="G55" s="215">
        <f>+E55</f>
        <v>780000</v>
      </c>
      <c r="H55" s="215">
        <v>654096.01</v>
      </c>
      <c r="I55" s="307">
        <v>239815.93</v>
      </c>
      <c r="J55" s="310">
        <f t="shared" si="11"/>
        <v>125903.98999999999</v>
      </c>
    </row>
    <row r="56" spans="3:10" x14ac:dyDescent="0.25">
      <c r="C56" s="62"/>
      <c r="D56" s="64" t="s">
        <v>415</v>
      </c>
      <c r="E56" s="215">
        <v>623200</v>
      </c>
      <c r="F56" s="215">
        <v>0</v>
      </c>
      <c r="G56" s="215">
        <f>+E56</f>
        <v>623200</v>
      </c>
      <c r="H56" s="215">
        <v>119638.67</v>
      </c>
      <c r="I56" s="215">
        <v>119638.67</v>
      </c>
      <c r="J56" s="310">
        <f t="shared" si="11"/>
        <v>503561.33</v>
      </c>
    </row>
    <row r="57" spans="3:10" x14ac:dyDescent="0.25">
      <c r="C57" s="62"/>
      <c r="D57" s="64" t="s">
        <v>416</v>
      </c>
      <c r="E57" s="215">
        <v>0</v>
      </c>
      <c r="F57" s="215">
        <v>0</v>
      </c>
      <c r="G57" s="215">
        <v>0</v>
      </c>
      <c r="H57" s="215">
        <v>0</v>
      </c>
      <c r="I57" s="215">
        <v>0</v>
      </c>
      <c r="J57" s="307">
        <f t="shared" ref="J57:J66" si="12">+G57-H57</f>
        <v>0</v>
      </c>
    </row>
    <row r="58" spans="3:10" x14ac:dyDescent="0.25">
      <c r="C58" s="62"/>
      <c r="D58" s="64" t="s">
        <v>417</v>
      </c>
      <c r="E58" s="215">
        <v>0</v>
      </c>
      <c r="F58" s="215">
        <v>0</v>
      </c>
      <c r="G58" s="215">
        <v>0</v>
      </c>
      <c r="H58" s="215">
        <v>416300</v>
      </c>
      <c r="I58" s="215">
        <v>416300</v>
      </c>
      <c r="J58" s="307">
        <f t="shared" si="12"/>
        <v>-416300</v>
      </c>
    </row>
    <row r="59" spans="3:10" x14ac:dyDescent="0.25">
      <c r="C59" s="62"/>
      <c r="D59" s="64" t="s">
        <v>418</v>
      </c>
      <c r="E59" s="215">
        <v>0</v>
      </c>
      <c r="F59" s="215">
        <v>0</v>
      </c>
      <c r="G59" s="215">
        <v>0</v>
      </c>
      <c r="H59" s="215">
        <v>0</v>
      </c>
      <c r="I59" s="215">
        <v>0</v>
      </c>
      <c r="J59" s="307">
        <f t="shared" si="12"/>
        <v>0</v>
      </c>
    </row>
    <row r="60" spans="3:10" x14ac:dyDescent="0.25">
      <c r="C60" s="62"/>
      <c r="D60" s="64" t="s">
        <v>419</v>
      </c>
      <c r="E60" s="215">
        <v>0</v>
      </c>
      <c r="F60" s="215">
        <v>0</v>
      </c>
      <c r="G60" s="215">
        <v>0</v>
      </c>
      <c r="H60" s="215">
        <v>7665.3</v>
      </c>
      <c r="I60" s="215">
        <v>3729.03</v>
      </c>
      <c r="J60" s="307">
        <f t="shared" si="12"/>
        <v>-7665.3</v>
      </c>
    </row>
    <row r="61" spans="3:10" x14ac:dyDescent="0.25">
      <c r="C61" s="62"/>
      <c r="D61" s="64" t="s">
        <v>420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307">
        <f t="shared" si="12"/>
        <v>0</v>
      </c>
    </row>
    <row r="62" spans="3:10" x14ac:dyDescent="0.25">
      <c r="C62" s="62"/>
      <c r="D62" s="64" t="s">
        <v>421</v>
      </c>
      <c r="E62" s="215">
        <v>0</v>
      </c>
      <c r="F62" s="215">
        <v>0</v>
      </c>
      <c r="G62" s="215">
        <v>0</v>
      </c>
      <c r="H62" s="215">
        <v>0</v>
      </c>
      <c r="I62" s="215">
        <v>0</v>
      </c>
      <c r="J62" s="307">
        <f t="shared" si="12"/>
        <v>0</v>
      </c>
    </row>
    <row r="63" spans="3:10" x14ac:dyDescent="0.25">
      <c r="C63" s="62"/>
      <c r="D63" s="64" t="s">
        <v>422</v>
      </c>
      <c r="E63" s="215">
        <v>1109424</v>
      </c>
      <c r="F63" s="215">
        <v>0</v>
      </c>
      <c r="G63" s="215">
        <f>+E63</f>
        <v>1109424</v>
      </c>
      <c r="H63" s="215">
        <v>1079540.47</v>
      </c>
      <c r="I63" s="215">
        <v>1079540.47</v>
      </c>
      <c r="J63" s="307">
        <f t="shared" si="12"/>
        <v>29883.530000000028</v>
      </c>
    </row>
    <row r="64" spans="3:10" x14ac:dyDescent="0.25">
      <c r="C64" s="402" t="s">
        <v>423</v>
      </c>
      <c r="D64" s="397"/>
      <c r="E64" s="215">
        <f>SUM(E65:E67)</f>
        <v>0</v>
      </c>
      <c r="F64" s="215">
        <f t="shared" ref="F64:I64" si="13">SUM(F65:F67)</f>
        <v>0</v>
      </c>
      <c r="G64" s="215">
        <f t="shared" si="13"/>
        <v>0</v>
      </c>
      <c r="H64" s="215">
        <f t="shared" si="13"/>
        <v>0</v>
      </c>
      <c r="I64" s="215">
        <f t="shared" si="13"/>
        <v>0</v>
      </c>
      <c r="J64" s="307">
        <f t="shared" si="12"/>
        <v>0</v>
      </c>
    </row>
    <row r="65" spans="3:10" x14ac:dyDescent="0.25">
      <c r="C65" s="62"/>
      <c r="D65" s="64" t="s">
        <v>424</v>
      </c>
      <c r="E65" s="215">
        <v>0</v>
      </c>
      <c r="F65" s="215">
        <v>0</v>
      </c>
      <c r="G65" s="215">
        <v>0</v>
      </c>
      <c r="H65" s="215">
        <v>0</v>
      </c>
      <c r="I65" s="215">
        <v>0</v>
      </c>
      <c r="J65" s="307">
        <f t="shared" si="12"/>
        <v>0</v>
      </c>
    </row>
    <row r="66" spans="3:10" x14ac:dyDescent="0.25">
      <c r="C66" s="62"/>
      <c r="D66" s="64" t="s">
        <v>425</v>
      </c>
      <c r="E66" s="215">
        <v>0</v>
      </c>
      <c r="F66" s="215">
        <v>0</v>
      </c>
      <c r="G66" s="215">
        <v>0</v>
      </c>
      <c r="H66" s="215">
        <v>0</v>
      </c>
      <c r="I66" s="215">
        <v>0</v>
      </c>
      <c r="J66" s="307">
        <f t="shared" si="12"/>
        <v>0</v>
      </c>
    </row>
    <row r="67" spans="3:10" x14ac:dyDescent="0.25">
      <c r="C67" s="62"/>
      <c r="D67" s="64" t="s">
        <v>426</v>
      </c>
      <c r="E67" s="215">
        <v>0</v>
      </c>
      <c r="F67" s="215">
        <v>0</v>
      </c>
      <c r="G67" s="215">
        <v>0</v>
      </c>
      <c r="H67" s="215">
        <v>0</v>
      </c>
      <c r="I67" s="215">
        <v>0</v>
      </c>
      <c r="J67" s="215">
        <v>0</v>
      </c>
    </row>
    <row r="68" spans="3:10" x14ac:dyDescent="0.25">
      <c r="C68" s="402" t="s">
        <v>427</v>
      </c>
      <c r="D68" s="397"/>
      <c r="E68" s="215">
        <f>SUM(E71:E77)</f>
        <v>0</v>
      </c>
      <c r="F68" s="215">
        <f t="shared" ref="F68:J68" si="14">SUM(F71:F77)</f>
        <v>0</v>
      </c>
      <c r="G68" s="215">
        <f t="shared" si="14"/>
        <v>0</v>
      </c>
      <c r="H68" s="215">
        <f t="shared" si="14"/>
        <v>0</v>
      </c>
      <c r="I68" s="215">
        <f t="shared" si="14"/>
        <v>0</v>
      </c>
      <c r="J68" s="215">
        <f t="shared" si="14"/>
        <v>0</v>
      </c>
    </row>
    <row r="69" spans="3:10" x14ac:dyDescent="0.25">
      <c r="C69" s="402" t="s">
        <v>428</v>
      </c>
      <c r="D69" s="397"/>
      <c r="E69" s="215"/>
      <c r="F69" s="215"/>
      <c r="G69" s="215"/>
      <c r="H69" s="215"/>
      <c r="I69" s="215"/>
      <c r="J69" s="215"/>
    </row>
    <row r="70" spans="3:10" x14ac:dyDescent="0.25">
      <c r="C70" s="62"/>
      <c r="D70" s="64" t="s">
        <v>429</v>
      </c>
      <c r="E70" s="215">
        <v>0</v>
      </c>
      <c r="F70" s="215">
        <v>0</v>
      </c>
      <c r="G70" s="215">
        <v>0</v>
      </c>
      <c r="H70" s="215">
        <v>0</v>
      </c>
      <c r="I70" s="215">
        <v>0</v>
      </c>
      <c r="J70" s="215">
        <v>0</v>
      </c>
    </row>
    <row r="71" spans="3:10" x14ac:dyDescent="0.25">
      <c r="C71" s="62"/>
      <c r="D71" s="64" t="s">
        <v>430</v>
      </c>
      <c r="E71" s="215">
        <v>0</v>
      </c>
      <c r="F71" s="215">
        <v>0</v>
      </c>
      <c r="G71" s="215">
        <v>0</v>
      </c>
      <c r="H71" s="215">
        <v>0</v>
      </c>
      <c r="I71" s="215">
        <v>0</v>
      </c>
      <c r="J71" s="215">
        <v>0</v>
      </c>
    </row>
    <row r="72" spans="3:10" x14ac:dyDescent="0.25">
      <c r="C72" s="62"/>
      <c r="D72" s="64" t="s">
        <v>431</v>
      </c>
      <c r="E72" s="215">
        <v>0</v>
      </c>
      <c r="F72" s="215">
        <v>0</v>
      </c>
      <c r="G72" s="215">
        <v>0</v>
      </c>
      <c r="H72" s="215">
        <v>0</v>
      </c>
      <c r="I72" s="215">
        <v>0</v>
      </c>
      <c r="J72" s="215">
        <v>0</v>
      </c>
    </row>
    <row r="73" spans="3:10" x14ac:dyDescent="0.25">
      <c r="C73" s="62"/>
      <c r="D73" s="64" t="s">
        <v>432</v>
      </c>
      <c r="E73" s="215">
        <v>0</v>
      </c>
      <c r="F73" s="215">
        <v>0</v>
      </c>
      <c r="G73" s="215">
        <v>0</v>
      </c>
      <c r="H73" s="215">
        <v>0</v>
      </c>
      <c r="I73" s="215">
        <v>0</v>
      </c>
      <c r="J73" s="215">
        <v>0</v>
      </c>
    </row>
    <row r="74" spans="3:10" x14ac:dyDescent="0.25">
      <c r="C74" s="62"/>
      <c r="D74" s="64" t="s">
        <v>433</v>
      </c>
      <c r="E74" s="215">
        <v>0</v>
      </c>
      <c r="F74" s="215">
        <v>0</v>
      </c>
      <c r="G74" s="215">
        <v>0</v>
      </c>
      <c r="H74" s="215">
        <v>0</v>
      </c>
      <c r="I74" s="215">
        <v>0</v>
      </c>
      <c r="J74" s="215">
        <v>0</v>
      </c>
    </row>
    <row r="75" spans="3:10" x14ac:dyDescent="0.25">
      <c r="C75" s="62"/>
      <c r="D75" s="64" t="s">
        <v>434</v>
      </c>
      <c r="E75" s="215">
        <v>0</v>
      </c>
      <c r="F75" s="215">
        <v>0</v>
      </c>
      <c r="G75" s="215">
        <v>0</v>
      </c>
      <c r="H75" s="215">
        <v>0</v>
      </c>
      <c r="I75" s="215">
        <v>0</v>
      </c>
      <c r="J75" s="215">
        <v>0</v>
      </c>
    </row>
    <row r="76" spans="3:10" x14ac:dyDescent="0.25">
      <c r="C76" s="62"/>
      <c r="D76" s="64" t="s">
        <v>435</v>
      </c>
      <c r="E76" s="215">
        <v>0</v>
      </c>
      <c r="F76" s="215">
        <v>0</v>
      </c>
      <c r="G76" s="215">
        <v>0</v>
      </c>
      <c r="H76" s="215">
        <v>0</v>
      </c>
      <c r="I76" s="215">
        <v>0</v>
      </c>
      <c r="J76" s="215">
        <v>0</v>
      </c>
    </row>
    <row r="77" spans="3:10" x14ac:dyDescent="0.25">
      <c r="C77" s="62"/>
      <c r="D77" s="64" t="s">
        <v>436</v>
      </c>
      <c r="E77" s="215">
        <v>0</v>
      </c>
      <c r="F77" s="215">
        <v>0</v>
      </c>
      <c r="G77" s="215">
        <v>0</v>
      </c>
      <c r="H77" s="215">
        <v>0</v>
      </c>
      <c r="I77" s="215">
        <v>0</v>
      </c>
      <c r="J77" s="215">
        <v>0</v>
      </c>
    </row>
    <row r="78" spans="3:10" x14ac:dyDescent="0.25">
      <c r="C78" s="402" t="s">
        <v>437</v>
      </c>
      <c r="D78" s="397"/>
      <c r="E78" s="215">
        <f>+E79+E80+E81</f>
        <v>0</v>
      </c>
      <c r="F78" s="215">
        <f t="shared" ref="F78:I78" si="15">+F79+F80+F81</f>
        <v>0</v>
      </c>
      <c r="G78" s="215">
        <v>0</v>
      </c>
      <c r="H78" s="215">
        <f t="shared" si="15"/>
        <v>0</v>
      </c>
      <c r="I78" s="215">
        <f t="shared" si="15"/>
        <v>0</v>
      </c>
      <c r="J78" s="215">
        <f>+G78</f>
        <v>0</v>
      </c>
    </row>
    <row r="79" spans="3:10" x14ac:dyDescent="0.25">
      <c r="C79" s="62"/>
      <c r="D79" s="64" t="s">
        <v>438</v>
      </c>
      <c r="E79" s="215">
        <v>0</v>
      </c>
      <c r="F79" s="215">
        <v>0</v>
      </c>
      <c r="G79" s="215">
        <v>0</v>
      </c>
      <c r="H79" s="215">
        <v>0</v>
      </c>
      <c r="I79" s="215">
        <v>0</v>
      </c>
      <c r="J79" s="215">
        <v>0</v>
      </c>
    </row>
    <row r="80" spans="3:10" x14ac:dyDescent="0.25">
      <c r="C80" s="62"/>
      <c r="D80" s="64" t="s">
        <v>439</v>
      </c>
      <c r="E80" s="215">
        <v>0</v>
      </c>
      <c r="F80" s="215">
        <v>0</v>
      </c>
      <c r="G80" s="215">
        <v>0</v>
      </c>
      <c r="H80" s="215">
        <v>0</v>
      </c>
      <c r="I80" s="215">
        <v>0</v>
      </c>
      <c r="J80" s="215">
        <v>0</v>
      </c>
    </row>
    <row r="81" spans="3:10" x14ac:dyDescent="0.25">
      <c r="C81" s="62"/>
      <c r="D81" s="64" t="s">
        <v>440</v>
      </c>
      <c r="E81" s="215">
        <v>0</v>
      </c>
      <c r="F81" s="215">
        <v>0</v>
      </c>
      <c r="G81" s="215">
        <v>0</v>
      </c>
      <c r="H81" s="215">
        <v>0</v>
      </c>
      <c r="I81" s="215">
        <v>0</v>
      </c>
      <c r="J81" s="215">
        <f>+G81</f>
        <v>0</v>
      </c>
    </row>
    <row r="82" spans="3:10" x14ac:dyDescent="0.25">
      <c r="C82" s="402" t="s">
        <v>441</v>
      </c>
      <c r="D82" s="397"/>
      <c r="E82" s="215">
        <f>SUM(E84:E89)</f>
        <v>0</v>
      </c>
      <c r="F82" s="215">
        <f t="shared" ref="F82:J82" si="16">SUM(F84:F89)</f>
        <v>0</v>
      </c>
      <c r="G82" s="215">
        <f t="shared" si="16"/>
        <v>0</v>
      </c>
      <c r="H82" s="215">
        <f t="shared" si="16"/>
        <v>0</v>
      </c>
      <c r="I82" s="215">
        <f t="shared" si="16"/>
        <v>0</v>
      </c>
      <c r="J82" s="215">
        <f t="shared" si="16"/>
        <v>0</v>
      </c>
    </row>
    <row r="83" spans="3:10" x14ac:dyDescent="0.25">
      <c r="C83" s="62"/>
      <c r="D83" s="64" t="s">
        <v>442</v>
      </c>
      <c r="E83" s="215">
        <v>0</v>
      </c>
      <c r="F83" s="215">
        <v>0</v>
      </c>
      <c r="G83" s="215">
        <v>0</v>
      </c>
      <c r="H83" s="215">
        <v>0</v>
      </c>
      <c r="I83" s="215">
        <v>0</v>
      </c>
      <c r="J83" s="215">
        <v>0</v>
      </c>
    </row>
    <row r="84" spans="3:10" x14ac:dyDescent="0.25">
      <c r="C84" s="62"/>
      <c r="D84" s="64" t="s">
        <v>443</v>
      </c>
      <c r="E84" s="215">
        <v>0</v>
      </c>
      <c r="F84" s="215">
        <v>0</v>
      </c>
      <c r="G84" s="215">
        <v>0</v>
      </c>
      <c r="H84" s="215">
        <v>0</v>
      </c>
      <c r="I84" s="215">
        <v>0</v>
      </c>
      <c r="J84" s="215">
        <v>0</v>
      </c>
    </row>
    <row r="85" spans="3:10" x14ac:dyDescent="0.25">
      <c r="C85" s="62"/>
      <c r="D85" s="64" t="s">
        <v>444</v>
      </c>
      <c r="E85" s="215">
        <v>0</v>
      </c>
      <c r="F85" s="215">
        <v>0</v>
      </c>
      <c r="G85" s="215">
        <v>0</v>
      </c>
      <c r="H85" s="215">
        <v>0</v>
      </c>
      <c r="I85" s="215">
        <v>0</v>
      </c>
      <c r="J85" s="215">
        <v>0</v>
      </c>
    </row>
    <row r="86" spans="3:10" x14ac:dyDescent="0.25">
      <c r="C86" s="62"/>
      <c r="D86" s="64" t="s">
        <v>445</v>
      </c>
      <c r="E86" s="215">
        <v>0</v>
      </c>
      <c r="F86" s="215">
        <v>0</v>
      </c>
      <c r="G86" s="215">
        <v>0</v>
      </c>
      <c r="H86" s="215">
        <v>0</v>
      </c>
      <c r="I86" s="215">
        <v>0</v>
      </c>
      <c r="J86" s="215">
        <v>0</v>
      </c>
    </row>
    <row r="87" spans="3:10" x14ac:dyDescent="0.25">
      <c r="C87" s="62"/>
      <c r="D87" s="64" t="s">
        <v>446</v>
      </c>
      <c r="E87" s="215">
        <v>0</v>
      </c>
      <c r="F87" s="215">
        <v>0</v>
      </c>
      <c r="G87" s="215">
        <v>0</v>
      </c>
      <c r="H87" s="215">
        <v>0</v>
      </c>
      <c r="I87" s="215">
        <v>0</v>
      </c>
      <c r="J87" s="215">
        <v>0</v>
      </c>
    </row>
    <row r="88" spans="3:10" x14ac:dyDescent="0.25">
      <c r="C88" s="62"/>
      <c r="D88" s="64" t="s">
        <v>447</v>
      </c>
      <c r="E88" s="215">
        <v>0</v>
      </c>
      <c r="F88" s="215">
        <v>0</v>
      </c>
      <c r="G88" s="215">
        <v>0</v>
      </c>
      <c r="H88" s="215">
        <v>0</v>
      </c>
      <c r="I88" s="215">
        <v>0</v>
      </c>
      <c r="J88" s="215">
        <v>0</v>
      </c>
    </row>
    <row r="89" spans="3:10" x14ac:dyDescent="0.25">
      <c r="C89" s="62"/>
      <c r="D89" s="64" t="s">
        <v>448</v>
      </c>
      <c r="E89" s="215">
        <v>0</v>
      </c>
      <c r="F89" s="215">
        <v>0</v>
      </c>
      <c r="G89" s="215">
        <v>0</v>
      </c>
      <c r="H89" s="215">
        <v>0</v>
      </c>
      <c r="I89" s="215">
        <v>0</v>
      </c>
      <c r="J89" s="215">
        <v>0</v>
      </c>
    </row>
    <row r="90" spans="3:10" x14ac:dyDescent="0.25">
      <c r="C90" s="419"/>
      <c r="D90" s="420"/>
      <c r="E90" s="61" t="s">
        <v>803</v>
      </c>
      <c r="F90" s="59"/>
      <c r="G90" s="61"/>
      <c r="H90" s="59"/>
      <c r="I90" s="61"/>
      <c r="J90" s="66"/>
    </row>
  </sheetData>
  <mergeCells count="26">
    <mergeCell ref="C78:D78"/>
    <mergeCell ref="C82:D82"/>
    <mergeCell ref="C90:D90"/>
    <mergeCell ref="C64:D64"/>
    <mergeCell ref="C68:D68"/>
    <mergeCell ref="C69:D69"/>
    <mergeCell ref="C42:D42"/>
    <mergeCell ref="C43:D43"/>
    <mergeCell ref="C36:C37"/>
    <mergeCell ref="C53:D53"/>
    <mergeCell ref="C54:D54"/>
    <mergeCell ref="C11:D11"/>
    <mergeCell ref="C12:D12"/>
    <mergeCell ref="C20:D20"/>
    <mergeCell ref="C21:C22"/>
    <mergeCell ref="C31:D31"/>
    <mergeCell ref="C3:J3"/>
    <mergeCell ref="C4:J4"/>
    <mergeCell ref="C5:J5"/>
    <mergeCell ref="C6:J6"/>
    <mergeCell ref="C7:J7"/>
    <mergeCell ref="C8:D10"/>
    <mergeCell ref="E8:I8"/>
    <mergeCell ref="G9:G10"/>
    <mergeCell ref="H9:H10"/>
    <mergeCell ref="I9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94"/>
  <sheetViews>
    <sheetView topLeftCell="C1" workbookViewId="0">
      <selection activeCell="C2" sqref="C2:J92"/>
    </sheetView>
  </sheetViews>
  <sheetFormatPr baseColWidth="10" defaultRowHeight="15" x14ac:dyDescent="0.25"/>
  <cols>
    <col min="4" max="4" width="59.7109375" customWidth="1"/>
    <col min="5" max="5" width="13.28515625" bestFit="1" customWidth="1"/>
    <col min="6" max="6" width="12.28515625" bestFit="1" customWidth="1"/>
    <col min="7" max="7" width="13.7109375" bestFit="1" customWidth="1"/>
    <col min="8" max="9" width="13.28515625" bestFit="1" customWidth="1"/>
    <col min="10" max="10" width="14" customWidth="1"/>
  </cols>
  <sheetData>
    <row r="2" spans="3:10" x14ac:dyDescent="0.25">
      <c r="C2" s="415" t="s">
        <v>800</v>
      </c>
      <c r="D2" s="368"/>
      <c r="E2" s="368"/>
      <c r="F2" s="368"/>
      <c r="G2" s="368"/>
      <c r="H2" s="368"/>
      <c r="I2" s="368"/>
      <c r="J2" s="416"/>
    </row>
    <row r="3" spans="3:10" x14ac:dyDescent="0.25">
      <c r="C3" s="387" t="s">
        <v>364</v>
      </c>
      <c r="D3" s="348"/>
      <c r="E3" s="348"/>
      <c r="F3" s="348"/>
      <c r="G3" s="348"/>
      <c r="H3" s="348"/>
      <c r="I3" s="348"/>
      <c r="J3" s="388"/>
    </row>
    <row r="4" spans="3:10" x14ac:dyDescent="0.25">
      <c r="C4" s="387" t="s">
        <v>365</v>
      </c>
      <c r="D4" s="348"/>
      <c r="E4" s="348"/>
      <c r="F4" s="348"/>
      <c r="G4" s="348"/>
      <c r="H4" s="348"/>
      <c r="I4" s="348"/>
      <c r="J4" s="388"/>
    </row>
    <row r="5" spans="3:10" x14ac:dyDescent="0.25">
      <c r="C5" s="387" t="s">
        <v>819</v>
      </c>
      <c r="D5" s="348"/>
      <c r="E5" s="348"/>
      <c r="F5" s="348"/>
      <c r="G5" s="348"/>
      <c r="H5" s="348"/>
      <c r="I5" s="348"/>
      <c r="J5" s="388"/>
    </row>
    <row r="6" spans="3:10" x14ac:dyDescent="0.25">
      <c r="C6" s="389" t="s">
        <v>1</v>
      </c>
      <c r="D6" s="370"/>
      <c r="E6" s="370"/>
      <c r="F6" s="370"/>
      <c r="G6" s="370"/>
      <c r="H6" s="370"/>
      <c r="I6" s="370"/>
      <c r="J6" s="390"/>
    </row>
    <row r="7" spans="3:10" x14ac:dyDescent="0.25">
      <c r="C7" s="415" t="s">
        <v>2</v>
      </c>
      <c r="D7" s="339"/>
      <c r="E7" s="335" t="s">
        <v>366</v>
      </c>
      <c r="F7" s="336"/>
      <c r="G7" s="336"/>
      <c r="H7" s="336"/>
      <c r="I7" s="337"/>
      <c r="J7" s="76" t="s">
        <v>367</v>
      </c>
    </row>
    <row r="8" spans="3:10" x14ac:dyDescent="0.25">
      <c r="C8" s="387"/>
      <c r="D8" s="334"/>
      <c r="E8" s="51" t="s">
        <v>247</v>
      </c>
      <c r="F8" s="51" t="s">
        <v>276</v>
      </c>
      <c r="G8" s="376" t="s">
        <v>278</v>
      </c>
      <c r="H8" s="376" t="s">
        <v>229</v>
      </c>
      <c r="I8" s="376" t="s">
        <v>231</v>
      </c>
      <c r="J8" s="77" t="s">
        <v>368</v>
      </c>
    </row>
    <row r="9" spans="3:10" x14ac:dyDescent="0.25">
      <c r="C9" s="389"/>
      <c r="D9" s="371"/>
      <c r="E9" s="79" t="s">
        <v>369</v>
      </c>
      <c r="F9" s="52" t="s">
        <v>277</v>
      </c>
      <c r="G9" s="396"/>
      <c r="H9" s="377"/>
      <c r="I9" s="396"/>
      <c r="J9" s="78"/>
    </row>
    <row r="11" spans="3:10" x14ac:dyDescent="0.25">
      <c r="C11" s="421" t="s">
        <v>449</v>
      </c>
      <c r="D11" s="422"/>
      <c r="E11" s="232">
        <f>+E12+E20+E31+E42+E53+E64+E68+E78+E82</f>
        <v>0</v>
      </c>
      <c r="F11" s="232">
        <f t="shared" ref="F11:I11" si="0">+F12+F20+F31+F42+F53+F64+F68+F78+F82</f>
        <v>0</v>
      </c>
      <c r="G11" s="232">
        <f t="shared" si="0"/>
        <v>0</v>
      </c>
      <c r="H11" s="232">
        <f t="shared" si="0"/>
        <v>0</v>
      </c>
      <c r="I11" s="232">
        <f t="shared" si="0"/>
        <v>0</v>
      </c>
      <c r="J11" s="232">
        <f>+G11</f>
        <v>0</v>
      </c>
    </row>
    <row r="12" spans="3:10" x14ac:dyDescent="0.25">
      <c r="C12" s="402" t="s">
        <v>371</v>
      </c>
      <c r="D12" s="397"/>
      <c r="E12" s="215">
        <f>SUM(E13:E19)</f>
        <v>0</v>
      </c>
      <c r="F12" s="215">
        <f t="shared" ref="F12:J12" si="1">SUM(F13:F19)</f>
        <v>0</v>
      </c>
      <c r="G12" s="215">
        <f t="shared" si="1"/>
        <v>0</v>
      </c>
      <c r="H12" s="215">
        <f t="shared" si="1"/>
        <v>0</v>
      </c>
      <c r="I12" s="215">
        <f t="shared" si="1"/>
        <v>0</v>
      </c>
      <c r="J12" s="215">
        <f t="shared" si="1"/>
        <v>0</v>
      </c>
    </row>
    <row r="13" spans="3:10" x14ac:dyDescent="0.25">
      <c r="C13" s="62"/>
      <c r="D13" s="64" t="s">
        <v>372</v>
      </c>
      <c r="E13" s="215">
        <v>0</v>
      </c>
      <c r="F13" s="215">
        <v>0</v>
      </c>
      <c r="G13" s="215">
        <v>0</v>
      </c>
      <c r="H13" s="215">
        <v>0</v>
      </c>
      <c r="I13" s="215">
        <v>0</v>
      </c>
      <c r="J13" s="215">
        <v>0</v>
      </c>
    </row>
    <row r="14" spans="3:10" x14ac:dyDescent="0.25">
      <c r="C14" s="62"/>
      <c r="D14" s="64" t="s">
        <v>373</v>
      </c>
      <c r="E14" s="215">
        <v>0</v>
      </c>
      <c r="F14" s="215">
        <v>0</v>
      </c>
      <c r="G14" s="215">
        <v>0</v>
      </c>
      <c r="H14" s="215">
        <v>0</v>
      </c>
      <c r="I14" s="215">
        <v>0</v>
      </c>
      <c r="J14" s="215">
        <v>0</v>
      </c>
    </row>
    <row r="15" spans="3:10" x14ac:dyDescent="0.25">
      <c r="C15" s="62"/>
      <c r="D15" s="64" t="s">
        <v>374</v>
      </c>
      <c r="E15" s="215">
        <v>0</v>
      </c>
      <c r="F15" s="215">
        <v>0</v>
      </c>
      <c r="G15" s="215">
        <v>0</v>
      </c>
      <c r="H15" s="215">
        <v>0</v>
      </c>
      <c r="I15" s="215">
        <v>0</v>
      </c>
      <c r="J15" s="215">
        <v>0</v>
      </c>
    </row>
    <row r="16" spans="3:10" x14ac:dyDescent="0.25">
      <c r="C16" s="62"/>
      <c r="D16" s="64" t="s">
        <v>375</v>
      </c>
      <c r="E16" s="215">
        <v>0</v>
      </c>
      <c r="F16" s="215">
        <v>0</v>
      </c>
      <c r="G16" s="215">
        <v>0</v>
      </c>
      <c r="H16" s="215">
        <v>0</v>
      </c>
      <c r="I16" s="215">
        <v>0</v>
      </c>
      <c r="J16" s="215">
        <v>0</v>
      </c>
    </row>
    <row r="17" spans="3:10" x14ac:dyDescent="0.25">
      <c r="C17" s="62"/>
      <c r="D17" s="64" t="s">
        <v>376</v>
      </c>
      <c r="E17" s="215">
        <v>0</v>
      </c>
      <c r="F17" s="215">
        <v>0</v>
      </c>
      <c r="G17" s="215">
        <v>0</v>
      </c>
      <c r="H17" s="215">
        <v>0</v>
      </c>
      <c r="I17" s="215">
        <v>0</v>
      </c>
      <c r="J17" s="215">
        <v>0</v>
      </c>
    </row>
    <row r="18" spans="3:10" x14ac:dyDescent="0.25">
      <c r="C18" s="62"/>
      <c r="D18" s="64" t="s">
        <v>377</v>
      </c>
      <c r="E18" s="215">
        <v>0</v>
      </c>
      <c r="F18" s="215">
        <v>0</v>
      </c>
      <c r="G18" s="215">
        <v>0</v>
      </c>
      <c r="H18" s="215">
        <v>0</v>
      </c>
      <c r="I18" s="215">
        <v>0</v>
      </c>
      <c r="J18" s="215">
        <v>0</v>
      </c>
    </row>
    <row r="19" spans="3:10" x14ac:dyDescent="0.25">
      <c r="C19" s="62"/>
      <c r="D19" s="64" t="s">
        <v>378</v>
      </c>
      <c r="E19" s="215">
        <v>0</v>
      </c>
      <c r="F19" s="215">
        <v>0</v>
      </c>
      <c r="G19" s="215">
        <v>0</v>
      </c>
      <c r="H19" s="215">
        <v>0</v>
      </c>
      <c r="I19" s="215">
        <v>0</v>
      </c>
      <c r="J19" s="215">
        <v>0</v>
      </c>
    </row>
    <row r="20" spans="3:10" x14ac:dyDescent="0.25">
      <c r="C20" s="402" t="s">
        <v>379</v>
      </c>
      <c r="D20" s="397"/>
      <c r="E20" s="215">
        <f>SUM(E21:E30)</f>
        <v>0</v>
      </c>
      <c r="F20" s="215">
        <f t="shared" ref="F20:J20" si="2">SUM(F21:F30)</f>
        <v>0</v>
      </c>
      <c r="G20" s="215">
        <f t="shared" si="2"/>
        <v>0</v>
      </c>
      <c r="H20" s="215">
        <f t="shared" si="2"/>
        <v>0</v>
      </c>
      <c r="I20" s="215">
        <f t="shared" si="2"/>
        <v>0</v>
      </c>
      <c r="J20" s="215">
        <f t="shared" si="2"/>
        <v>0</v>
      </c>
    </row>
    <row r="21" spans="3:10" x14ac:dyDescent="0.25">
      <c r="C21" s="402"/>
      <c r="D21" s="64" t="s">
        <v>380</v>
      </c>
      <c r="E21" s="215">
        <v>0</v>
      </c>
      <c r="F21" s="215">
        <v>0</v>
      </c>
      <c r="G21" s="215">
        <v>0</v>
      </c>
      <c r="H21" s="215">
        <v>0</v>
      </c>
      <c r="I21" s="215">
        <v>0</v>
      </c>
      <c r="J21" s="215">
        <v>0</v>
      </c>
    </row>
    <row r="22" spans="3:10" x14ac:dyDescent="0.25">
      <c r="C22" s="402"/>
      <c r="D22" s="64" t="s">
        <v>381</v>
      </c>
      <c r="E22" s="215"/>
      <c r="F22" s="215"/>
      <c r="G22" s="215"/>
      <c r="H22" s="215"/>
      <c r="I22" s="215"/>
      <c r="J22" s="215"/>
    </row>
    <row r="23" spans="3:10" x14ac:dyDescent="0.25">
      <c r="C23" s="62"/>
      <c r="D23" s="64" t="s">
        <v>382</v>
      </c>
      <c r="E23" s="215">
        <v>0</v>
      </c>
      <c r="F23" s="215">
        <v>0</v>
      </c>
      <c r="G23" s="215">
        <v>0</v>
      </c>
      <c r="H23" s="215">
        <v>0</v>
      </c>
      <c r="I23" s="215">
        <v>0</v>
      </c>
      <c r="J23" s="215">
        <v>0</v>
      </c>
    </row>
    <row r="24" spans="3:10" x14ac:dyDescent="0.25">
      <c r="C24" s="62"/>
      <c r="D24" s="64" t="s">
        <v>383</v>
      </c>
      <c r="E24" s="215">
        <v>0</v>
      </c>
      <c r="F24" s="215">
        <v>0</v>
      </c>
      <c r="G24" s="215">
        <v>0</v>
      </c>
      <c r="H24" s="215">
        <v>0</v>
      </c>
      <c r="I24" s="215">
        <v>0</v>
      </c>
      <c r="J24" s="215">
        <v>0</v>
      </c>
    </row>
    <row r="25" spans="3:10" x14ac:dyDescent="0.25">
      <c r="C25" s="62"/>
      <c r="D25" s="64" t="s">
        <v>384</v>
      </c>
      <c r="E25" s="215">
        <v>0</v>
      </c>
      <c r="F25" s="215">
        <v>0</v>
      </c>
      <c r="G25" s="215">
        <v>0</v>
      </c>
      <c r="H25" s="215">
        <v>0</v>
      </c>
      <c r="I25" s="215">
        <v>0</v>
      </c>
      <c r="J25" s="215">
        <v>0</v>
      </c>
    </row>
    <row r="26" spans="3:10" x14ac:dyDescent="0.25">
      <c r="C26" s="62"/>
      <c r="D26" s="64" t="s">
        <v>385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</row>
    <row r="27" spans="3:10" x14ac:dyDescent="0.25">
      <c r="C27" s="62"/>
      <c r="D27" s="64" t="s">
        <v>386</v>
      </c>
      <c r="E27" s="215">
        <v>0</v>
      </c>
      <c r="F27" s="215">
        <v>0</v>
      </c>
      <c r="G27" s="215">
        <v>0</v>
      </c>
      <c r="H27" s="215">
        <v>0</v>
      </c>
      <c r="I27" s="215">
        <v>0</v>
      </c>
      <c r="J27" s="215">
        <v>0</v>
      </c>
    </row>
    <row r="28" spans="3:10" x14ac:dyDescent="0.25">
      <c r="C28" s="62"/>
      <c r="D28" s="64" t="s">
        <v>387</v>
      </c>
      <c r="E28" s="215">
        <v>0</v>
      </c>
      <c r="F28" s="215">
        <v>0</v>
      </c>
      <c r="G28" s="215">
        <v>0</v>
      </c>
      <c r="H28" s="215">
        <v>0</v>
      </c>
      <c r="I28" s="215">
        <v>0</v>
      </c>
      <c r="J28" s="215">
        <v>0</v>
      </c>
    </row>
    <row r="29" spans="3:10" x14ac:dyDescent="0.25">
      <c r="C29" s="62"/>
      <c r="D29" s="64" t="s">
        <v>388</v>
      </c>
      <c r="E29" s="215">
        <v>0</v>
      </c>
      <c r="F29" s="215">
        <v>0</v>
      </c>
      <c r="G29" s="215">
        <v>0</v>
      </c>
      <c r="H29" s="215">
        <v>0</v>
      </c>
      <c r="I29" s="215">
        <v>0</v>
      </c>
      <c r="J29" s="215">
        <v>0</v>
      </c>
    </row>
    <row r="30" spans="3:10" x14ac:dyDescent="0.25">
      <c r="C30" s="62"/>
      <c r="D30" s="64" t="s">
        <v>389</v>
      </c>
      <c r="E30" s="215">
        <v>0</v>
      </c>
      <c r="F30" s="215">
        <v>0</v>
      </c>
      <c r="G30" s="215">
        <v>0</v>
      </c>
      <c r="H30" s="215">
        <v>0</v>
      </c>
      <c r="I30" s="215">
        <v>0</v>
      </c>
      <c r="J30" s="215">
        <v>0</v>
      </c>
    </row>
    <row r="31" spans="3:10" x14ac:dyDescent="0.25">
      <c r="C31" s="402" t="s">
        <v>390</v>
      </c>
      <c r="D31" s="397"/>
      <c r="E31" s="215">
        <f>SUM(E32:E41)</f>
        <v>0</v>
      </c>
      <c r="F31" s="215">
        <f t="shared" ref="F31:J31" si="3">SUM(F32:F41)</f>
        <v>0</v>
      </c>
      <c r="G31" s="215">
        <f t="shared" si="3"/>
        <v>0</v>
      </c>
      <c r="H31" s="215">
        <f t="shared" si="3"/>
        <v>0</v>
      </c>
      <c r="I31" s="215">
        <f t="shared" si="3"/>
        <v>0</v>
      </c>
      <c r="J31" s="215">
        <f t="shared" si="3"/>
        <v>0</v>
      </c>
    </row>
    <row r="32" spans="3:10" x14ac:dyDescent="0.25">
      <c r="C32" s="62"/>
      <c r="D32" s="64" t="s">
        <v>391</v>
      </c>
      <c r="E32" s="215">
        <v>0</v>
      </c>
      <c r="F32" s="215">
        <v>0</v>
      </c>
      <c r="G32" s="215">
        <v>0</v>
      </c>
      <c r="H32" s="215">
        <v>0</v>
      </c>
      <c r="I32" s="215">
        <v>0</v>
      </c>
      <c r="J32" s="215">
        <v>0</v>
      </c>
    </row>
    <row r="33" spans="3:10" x14ac:dyDescent="0.25">
      <c r="C33" s="62"/>
      <c r="D33" s="64" t="s">
        <v>392</v>
      </c>
      <c r="E33" s="215">
        <v>0</v>
      </c>
      <c r="F33" s="215">
        <v>0</v>
      </c>
      <c r="G33" s="215">
        <v>0</v>
      </c>
      <c r="H33" s="215">
        <v>0</v>
      </c>
      <c r="I33" s="215">
        <v>0</v>
      </c>
      <c r="J33" s="215">
        <v>0</v>
      </c>
    </row>
    <row r="34" spans="3:10" x14ac:dyDescent="0.25">
      <c r="C34" s="62"/>
      <c r="D34" s="64" t="s">
        <v>393</v>
      </c>
      <c r="E34" s="215">
        <v>0</v>
      </c>
      <c r="F34" s="215">
        <v>0</v>
      </c>
      <c r="G34" s="215">
        <v>0</v>
      </c>
      <c r="H34" s="215">
        <v>0</v>
      </c>
      <c r="I34" s="215">
        <v>0</v>
      </c>
      <c r="J34" s="215">
        <v>0</v>
      </c>
    </row>
    <row r="35" spans="3:10" x14ac:dyDescent="0.25">
      <c r="C35" s="62"/>
      <c r="D35" s="64" t="s">
        <v>394</v>
      </c>
      <c r="E35" s="215">
        <v>0</v>
      </c>
      <c r="F35" s="215">
        <v>0</v>
      </c>
      <c r="G35" s="215">
        <v>0</v>
      </c>
      <c r="H35" s="215">
        <v>0</v>
      </c>
      <c r="I35" s="215">
        <v>0</v>
      </c>
      <c r="J35" s="215">
        <v>0</v>
      </c>
    </row>
    <row r="36" spans="3:10" x14ac:dyDescent="0.25">
      <c r="C36" s="402"/>
      <c r="D36" s="64" t="s">
        <v>395</v>
      </c>
      <c r="E36" s="215">
        <v>0</v>
      </c>
      <c r="F36" s="215">
        <v>0</v>
      </c>
      <c r="G36" s="215">
        <v>0</v>
      </c>
      <c r="H36" s="215">
        <v>0</v>
      </c>
      <c r="I36" s="215">
        <v>0</v>
      </c>
      <c r="J36" s="215">
        <v>0</v>
      </c>
    </row>
    <row r="37" spans="3:10" x14ac:dyDescent="0.25">
      <c r="C37" s="402"/>
      <c r="D37" s="64" t="s">
        <v>396</v>
      </c>
      <c r="E37" s="215"/>
      <c r="F37" s="215"/>
      <c r="G37" s="215"/>
      <c r="H37" s="215"/>
      <c r="I37" s="215"/>
      <c r="J37" s="215"/>
    </row>
    <row r="38" spans="3:10" x14ac:dyDescent="0.25">
      <c r="C38" s="62"/>
      <c r="D38" s="64" t="s">
        <v>397</v>
      </c>
      <c r="E38" s="215">
        <v>0</v>
      </c>
      <c r="F38" s="215">
        <v>0</v>
      </c>
      <c r="G38" s="215">
        <v>0</v>
      </c>
      <c r="H38" s="215">
        <v>0</v>
      </c>
      <c r="I38" s="215">
        <v>0</v>
      </c>
      <c r="J38" s="215">
        <v>0</v>
      </c>
    </row>
    <row r="39" spans="3:10" x14ac:dyDescent="0.25">
      <c r="C39" s="62"/>
      <c r="D39" s="64" t="s">
        <v>398</v>
      </c>
      <c r="E39" s="215">
        <v>0</v>
      </c>
      <c r="F39" s="215">
        <v>0</v>
      </c>
      <c r="G39" s="215">
        <v>0</v>
      </c>
      <c r="H39" s="215">
        <v>0</v>
      </c>
      <c r="I39" s="215">
        <v>0</v>
      </c>
      <c r="J39" s="215">
        <v>0</v>
      </c>
    </row>
    <row r="40" spans="3:10" x14ac:dyDescent="0.25">
      <c r="C40" s="62"/>
      <c r="D40" s="64" t="s">
        <v>399</v>
      </c>
      <c r="E40" s="215">
        <v>0</v>
      </c>
      <c r="F40" s="215">
        <v>0</v>
      </c>
      <c r="G40" s="215">
        <v>0</v>
      </c>
      <c r="H40" s="215">
        <v>0</v>
      </c>
      <c r="I40" s="215">
        <v>0</v>
      </c>
      <c r="J40" s="215">
        <v>0</v>
      </c>
    </row>
    <row r="41" spans="3:10" x14ac:dyDescent="0.25">
      <c r="C41" s="62"/>
      <c r="D41" s="64" t="s">
        <v>400</v>
      </c>
      <c r="E41" s="215">
        <v>0</v>
      </c>
      <c r="F41" s="215">
        <v>0</v>
      </c>
      <c r="G41" s="215">
        <v>0</v>
      </c>
      <c r="H41" s="215">
        <v>0</v>
      </c>
      <c r="I41" s="215">
        <v>0</v>
      </c>
      <c r="J41" s="215">
        <v>0</v>
      </c>
    </row>
    <row r="42" spans="3:10" x14ac:dyDescent="0.25">
      <c r="C42" s="402" t="s">
        <v>401</v>
      </c>
      <c r="D42" s="397"/>
      <c r="E42" s="215">
        <f>SUM(E45:E52)</f>
        <v>0</v>
      </c>
      <c r="F42" s="215">
        <f t="shared" ref="F42:J42" si="4">SUM(F45:F52)</f>
        <v>0</v>
      </c>
      <c r="G42" s="215">
        <f t="shared" si="4"/>
        <v>0</v>
      </c>
      <c r="H42" s="215">
        <f t="shared" si="4"/>
        <v>0</v>
      </c>
      <c r="I42" s="215">
        <f t="shared" si="4"/>
        <v>0</v>
      </c>
      <c r="J42" s="215">
        <f t="shared" si="4"/>
        <v>0</v>
      </c>
    </row>
    <row r="43" spans="3:10" x14ac:dyDescent="0.25">
      <c r="C43" s="402" t="s">
        <v>402</v>
      </c>
      <c r="D43" s="397"/>
      <c r="E43" s="215"/>
      <c r="F43" s="215"/>
      <c r="G43" s="215"/>
      <c r="H43" s="215"/>
      <c r="I43" s="215"/>
      <c r="J43" s="215"/>
    </row>
    <row r="44" spans="3:10" x14ac:dyDescent="0.25">
      <c r="C44" s="62"/>
      <c r="D44" s="64" t="s">
        <v>403</v>
      </c>
      <c r="E44" s="215">
        <v>0</v>
      </c>
      <c r="F44" s="215">
        <v>0</v>
      </c>
      <c r="G44" s="215">
        <v>0</v>
      </c>
      <c r="H44" s="215">
        <v>0</v>
      </c>
      <c r="I44" s="215">
        <v>0</v>
      </c>
      <c r="J44" s="215">
        <v>0</v>
      </c>
    </row>
    <row r="45" spans="3:10" x14ac:dyDescent="0.25">
      <c r="C45" s="62"/>
      <c r="D45" s="64" t="s">
        <v>404</v>
      </c>
      <c r="E45" s="215">
        <v>0</v>
      </c>
      <c r="F45" s="215">
        <v>0</v>
      </c>
      <c r="G45" s="215">
        <v>0</v>
      </c>
      <c r="H45" s="215">
        <v>0</v>
      </c>
      <c r="I45" s="215">
        <v>0</v>
      </c>
      <c r="J45" s="215">
        <v>0</v>
      </c>
    </row>
    <row r="46" spans="3:10" x14ac:dyDescent="0.25">
      <c r="C46" s="62"/>
      <c r="D46" s="64" t="s">
        <v>405</v>
      </c>
      <c r="E46" s="215">
        <v>0</v>
      </c>
      <c r="F46" s="215">
        <v>0</v>
      </c>
      <c r="G46" s="215">
        <v>0</v>
      </c>
      <c r="H46" s="215">
        <v>0</v>
      </c>
      <c r="I46" s="215">
        <v>0</v>
      </c>
      <c r="J46" s="215">
        <v>0</v>
      </c>
    </row>
    <row r="47" spans="3:10" x14ac:dyDescent="0.25">
      <c r="C47" s="62"/>
      <c r="D47" s="64" t="s">
        <v>406</v>
      </c>
      <c r="E47" s="215">
        <v>0</v>
      </c>
      <c r="F47" s="215">
        <v>0</v>
      </c>
      <c r="G47" s="215">
        <v>0</v>
      </c>
      <c r="H47" s="215">
        <v>0</v>
      </c>
      <c r="I47" s="215">
        <v>0</v>
      </c>
      <c r="J47" s="215">
        <v>0</v>
      </c>
    </row>
    <row r="48" spans="3:10" x14ac:dyDescent="0.25">
      <c r="C48" s="62"/>
      <c r="D48" s="64" t="s">
        <v>407</v>
      </c>
      <c r="E48" s="215">
        <v>0</v>
      </c>
      <c r="F48" s="215">
        <v>0</v>
      </c>
      <c r="G48" s="215">
        <v>0</v>
      </c>
      <c r="H48" s="215">
        <v>0</v>
      </c>
      <c r="I48" s="215">
        <v>0</v>
      </c>
      <c r="J48" s="215">
        <v>0</v>
      </c>
    </row>
    <row r="49" spans="3:10" x14ac:dyDescent="0.25">
      <c r="C49" s="62"/>
      <c r="D49" s="64" t="s">
        <v>408</v>
      </c>
      <c r="E49" s="215">
        <v>0</v>
      </c>
      <c r="F49" s="215">
        <v>0</v>
      </c>
      <c r="G49" s="215">
        <v>0</v>
      </c>
      <c r="H49" s="215">
        <v>0</v>
      </c>
      <c r="I49" s="215">
        <v>0</v>
      </c>
      <c r="J49" s="215">
        <v>0</v>
      </c>
    </row>
    <row r="50" spans="3:10" x14ac:dyDescent="0.25">
      <c r="C50" s="62"/>
      <c r="D50" s="64" t="s">
        <v>409</v>
      </c>
      <c r="E50" s="215">
        <v>0</v>
      </c>
      <c r="F50" s="215">
        <v>0</v>
      </c>
      <c r="G50" s="215">
        <v>0</v>
      </c>
      <c r="H50" s="215">
        <v>0</v>
      </c>
      <c r="I50" s="215">
        <v>0</v>
      </c>
      <c r="J50" s="215">
        <v>0</v>
      </c>
    </row>
    <row r="51" spans="3:10" x14ac:dyDescent="0.25">
      <c r="C51" s="62"/>
      <c r="D51" s="64" t="s">
        <v>410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</row>
    <row r="52" spans="3:10" x14ac:dyDescent="0.25">
      <c r="C52" s="62"/>
      <c r="D52" s="64" t="s">
        <v>411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</row>
    <row r="53" spans="3:10" x14ac:dyDescent="0.25">
      <c r="C53" s="402" t="s">
        <v>412</v>
      </c>
      <c r="D53" s="397"/>
      <c r="E53" s="215">
        <f>SUM(E55:E63)</f>
        <v>0</v>
      </c>
      <c r="F53" s="215">
        <f t="shared" ref="F53:J53" si="5">SUM(F55:F63)</f>
        <v>0</v>
      </c>
      <c r="G53" s="215">
        <f t="shared" si="5"/>
        <v>0</v>
      </c>
      <c r="H53" s="215">
        <f t="shared" si="5"/>
        <v>0</v>
      </c>
      <c r="I53" s="215">
        <f t="shared" si="5"/>
        <v>0</v>
      </c>
      <c r="J53" s="215">
        <f t="shared" si="5"/>
        <v>0</v>
      </c>
    </row>
    <row r="54" spans="3:10" x14ac:dyDescent="0.25">
      <c r="C54" s="402" t="s">
        <v>413</v>
      </c>
      <c r="D54" s="397"/>
      <c r="E54" s="215"/>
      <c r="F54" s="215"/>
      <c r="G54" s="215"/>
      <c r="H54" s="215"/>
      <c r="I54" s="215"/>
      <c r="J54" s="215"/>
    </row>
    <row r="55" spans="3:10" x14ac:dyDescent="0.25">
      <c r="C55" s="62"/>
      <c r="D55" s="64" t="s">
        <v>414</v>
      </c>
      <c r="E55" s="215">
        <v>0</v>
      </c>
      <c r="F55" s="215">
        <v>0</v>
      </c>
      <c r="G55" s="215">
        <v>0</v>
      </c>
      <c r="H55" s="215">
        <v>0</v>
      </c>
      <c r="I55" s="215">
        <v>0</v>
      </c>
      <c r="J55" s="215">
        <v>0</v>
      </c>
    </row>
    <row r="56" spans="3:10" x14ac:dyDescent="0.25">
      <c r="C56" s="62"/>
      <c r="D56" s="64" t="s">
        <v>415</v>
      </c>
      <c r="E56" s="215">
        <v>0</v>
      </c>
      <c r="F56" s="215">
        <v>0</v>
      </c>
      <c r="G56" s="215">
        <v>0</v>
      </c>
      <c r="H56" s="215">
        <v>0</v>
      </c>
      <c r="I56" s="215">
        <v>0</v>
      </c>
      <c r="J56" s="215">
        <v>0</v>
      </c>
    </row>
    <row r="57" spans="3:10" x14ac:dyDescent="0.25">
      <c r="C57" s="62"/>
      <c r="D57" s="64" t="s">
        <v>416</v>
      </c>
      <c r="E57" s="215">
        <v>0</v>
      </c>
      <c r="F57" s="215">
        <v>0</v>
      </c>
      <c r="G57" s="215">
        <v>0</v>
      </c>
      <c r="H57" s="215">
        <v>0</v>
      </c>
      <c r="I57" s="215">
        <v>0</v>
      </c>
      <c r="J57" s="215">
        <v>0</v>
      </c>
    </row>
    <row r="58" spans="3:10" x14ac:dyDescent="0.25">
      <c r="C58" s="62"/>
      <c r="D58" s="64" t="s">
        <v>417</v>
      </c>
      <c r="E58" s="215">
        <v>0</v>
      </c>
      <c r="F58" s="215">
        <v>0</v>
      </c>
      <c r="G58" s="215">
        <v>0</v>
      </c>
      <c r="H58" s="215">
        <v>0</v>
      </c>
      <c r="I58" s="215">
        <v>0</v>
      </c>
      <c r="J58" s="215">
        <v>0</v>
      </c>
    </row>
    <row r="59" spans="3:10" x14ac:dyDescent="0.25">
      <c r="C59" s="62"/>
      <c r="D59" s="64" t="s">
        <v>418</v>
      </c>
      <c r="E59" s="215">
        <v>0</v>
      </c>
      <c r="F59" s="215">
        <v>0</v>
      </c>
      <c r="G59" s="215">
        <v>0</v>
      </c>
      <c r="H59" s="215">
        <v>0</v>
      </c>
      <c r="I59" s="215">
        <v>0</v>
      </c>
      <c r="J59" s="215">
        <v>0</v>
      </c>
    </row>
    <row r="60" spans="3:10" x14ac:dyDescent="0.25">
      <c r="C60" s="62"/>
      <c r="D60" s="64" t="s">
        <v>419</v>
      </c>
      <c r="E60" s="215">
        <v>0</v>
      </c>
      <c r="F60" s="215">
        <v>0</v>
      </c>
      <c r="G60" s="215">
        <v>0</v>
      </c>
      <c r="H60" s="215">
        <v>0</v>
      </c>
      <c r="I60" s="215">
        <v>0</v>
      </c>
      <c r="J60" s="215">
        <v>0</v>
      </c>
    </row>
    <row r="61" spans="3:10" x14ac:dyDescent="0.25">
      <c r="C61" s="62"/>
      <c r="D61" s="64" t="s">
        <v>420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</row>
    <row r="62" spans="3:10" x14ac:dyDescent="0.25">
      <c r="C62" s="62"/>
      <c r="D62" s="64" t="s">
        <v>421</v>
      </c>
      <c r="E62" s="215">
        <v>0</v>
      </c>
      <c r="F62" s="215">
        <v>0</v>
      </c>
      <c r="G62" s="215">
        <v>0</v>
      </c>
      <c r="H62" s="215">
        <v>0</v>
      </c>
      <c r="I62" s="215">
        <v>0</v>
      </c>
      <c r="J62" s="215">
        <v>0</v>
      </c>
    </row>
    <row r="63" spans="3:10" x14ac:dyDescent="0.25">
      <c r="C63" s="62"/>
      <c r="D63" s="64" t="s">
        <v>422</v>
      </c>
      <c r="E63" s="215">
        <v>0</v>
      </c>
      <c r="F63" s="215">
        <v>0</v>
      </c>
      <c r="G63" s="215">
        <v>0</v>
      </c>
      <c r="H63" s="215">
        <v>0</v>
      </c>
      <c r="I63" s="215">
        <v>0</v>
      </c>
      <c r="J63" s="215">
        <v>0</v>
      </c>
    </row>
    <row r="64" spans="3:10" x14ac:dyDescent="0.25">
      <c r="C64" s="402" t="s">
        <v>423</v>
      </c>
      <c r="D64" s="397"/>
      <c r="E64" s="215">
        <f>+E65+E66+E67</f>
        <v>0</v>
      </c>
      <c r="F64" s="215">
        <f t="shared" ref="F64:J64" si="6">+F65+F66+F67</f>
        <v>0</v>
      </c>
      <c r="G64" s="215">
        <f t="shared" si="6"/>
        <v>0</v>
      </c>
      <c r="H64" s="215">
        <f t="shared" si="6"/>
        <v>0</v>
      </c>
      <c r="I64" s="215">
        <f t="shared" si="6"/>
        <v>0</v>
      </c>
      <c r="J64" s="215">
        <f t="shared" si="6"/>
        <v>0</v>
      </c>
    </row>
    <row r="65" spans="3:10" x14ac:dyDescent="0.25">
      <c r="C65" s="62"/>
      <c r="D65" s="64" t="s">
        <v>424</v>
      </c>
      <c r="E65" s="215">
        <v>0</v>
      </c>
      <c r="F65" s="215">
        <v>0</v>
      </c>
      <c r="G65" s="215">
        <v>0</v>
      </c>
      <c r="H65" s="215">
        <v>0</v>
      </c>
      <c r="I65" s="215">
        <v>0</v>
      </c>
      <c r="J65" s="215">
        <v>0</v>
      </c>
    </row>
    <row r="66" spans="3:10" x14ac:dyDescent="0.25">
      <c r="C66" s="62"/>
      <c r="D66" s="64" t="s">
        <v>425</v>
      </c>
      <c r="E66" s="215">
        <v>0</v>
      </c>
      <c r="F66" s="215">
        <v>0</v>
      </c>
      <c r="G66" s="215">
        <v>0</v>
      </c>
      <c r="H66" s="215">
        <v>0</v>
      </c>
      <c r="I66" s="215">
        <v>0</v>
      </c>
      <c r="J66" s="215">
        <v>0</v>
      </c>
    </row>
    <row r="67" spans="3:10" x14ac:dyDescent="0.25">
      <c r="C67" s="62"/>
      <c r="D67" s="64" t="s">
        <v>426</v>
      </c>
      <c r="E67" s="215">
        <v>0</v>
      </c>
      <c r="F67" s="215">
        <v>0</v>
      </c>
      <c r="G67" s="215">
        <v>0</v>
      </c>
      <c r="H67" s="215">
        <v>0</v>
      </c>
      <c r="I67" s="215">
        <v>0</v>
      </c>
      <c r="J67" s="215">
        <v>0</v>
      </c>
    </row>
    <row r="68" spans="3:10" x14ac:dyDescent="0.25">
      <c r="C68" s="402" t="s">
        <v>427</v>
      </c>
      <c r="D68" s="397"/>
      <c r="E68" s="215">
        <f>SUM(E71:E77)</f>
        <v>0</v>
      </c>
      <c r="F68" s="215">
        <f t="shared" ref="F68:J68" si="7">SUM(F71:F77)</f>
        <v>0</v>
      </c>
      <c r="G68" s="215">
        <f t="shared" si="7"/>
        <v>0</v>
      </c>
      <c r="H68" s="215">
        <f t="shared" si="7"/>
        <v>0</v>
      </c>
      <c r="I68" s="215">
        <f t="shared" si="7"/>
        <v>0</v>
      </c>
      <c r="J68" s="215">
        <f t="shared" si="7"/>
        <v>0</v>
      </c>
    </row>
    <row r="69" spans="3:10" x14ac:dyDescent="0.25">
      <c r="C69" s="402" t="s">
        <v>428</v>
      </c>
      <c r="D69" s="397"/>
      <c r="E69" s="215"/>
      <c r="F69" s="215"/>
      <c r="G69" s="215"/>
      <c r="H69" s="215"/>
      <c r="I69" s="215"/>
      <c r="J69" s="215"/>
    </row>
    <row r="70" spans="3:10" x14ac:dyDescent="0.25">
      <c r="C70" s="62"/>
      <c r="D70" s="64" t="s">
        <v>429</v>
      </c>
      <c r="E70" s="215">
        <v>0</v>
      </c>
      <c r="F70" s="215">
        <v>0</v>
      </c>
      <c r="G70" s="215">
        <v>0</v>
      </c>
      <c r="H70" s="215">
        <v>0</v>
      </c>
      <c r="I70" s="215">
        <v>0</v>
      </c>
      <c r="J70" s="215">
        <v>0</v>
      </c>
    </row>
    <row r="71" spans="3:10" x14ac:dyDescent="0.25">
      <c r="C71" s="62"/>
      <c r="D71" s="64" t="s">
        <v>430</v>
      </c>
      <c r="E71" s="215">
        <v>0</v>
      </c>
      <c r="F71" s="215">
        <v>0</v>
      </c>
      <c r="G71" s="215">
        <v>0</v>
      </c>
      <c r="H71" s="215">
        <v>0</v>
      </c>
      <c r="I71" s="215">
        <v>0</v>
      </c>
      <c r="J71" s="215">
        <v>0</v>
      </c>
    </row>
    <row r="72" spans="3:10" x14ac:dyDescent="0.25">
      <c r="C72" s="62"/>
      <c r="D72" s="64" t="s">
        <v>431</v>
      </c>
      <c r="E72" s="215">
        <v>0</v>
      </c>
      <c r="F72" s="215">
        <v>0</v>
      </c>
      <c r="G72" s="215">
        <v>0</v>
      </c>
      <c r="H72" s="215">
        <v>0</v>
      </c>
      <c r="I72" s="215">
        <v>0</v>
      </c>
      <c r="J72" s="215">
        <v>0</v>
      </c>
    </row>
    <row r="73" spans="3:10" x14ac:dyDescent="0.25">
      <c r="C73" s="62"/>
      <c r="D73" s="64" t="s">
        <v>432</v>
      </c>
      <c r="E73" s="215">
        <v>0</v>
      </c>
      <c r="F73" s="215">
        <v>0</v>
      </c>
      <c r="G73" s="215">
        <v>0</v>
      </c>
      <c r="H73" s="215">
        <v>0</v>
      </c>
      <c r="I73" s="215">
        <v>0</v>
      </c>
      <c r="J73" s="215">
        <v>0</v>
      </c>
    </row>
    <row r="74" spans="3:10" x14ac:dyDescent="0.25">
      <c r="C74" s="62"/>
      <c r="D74" s="64" t="s">
        <v>433</v>
      </c>
      <c r="E74" s="215">
        <v>0</v>
      </c>
      <c r="F74" s="215">
        <v>0</v>
      </c>
      <c r="G74" s="215">
        <v>0</v>
      </c>
      <c r="H74" s="215">
        <v>0</v>
      </c>
      <c r="I74" s="215">
        <v>0</v>
      </c>
      <c r="J74" s="215">
        <v>0</v>
      </c>
    </row>
    <row r="75" spans="3:10" x14ac:dyDescent="0.25">
      <c r="C75" s="62"/>
      <c r="D75" s="64" t="s">
        <v>434</v>
      </c>
      <c r="E75" s="215">
        <v>0</v>
      </c>
      <c r="F75" s="215">
        <v>0</v>
      </c>
      <c r="G75" s="215">
        <v>0</v>
      </c>
      <c r="H75" s="215">
        <v>0</v>
      </c>
      <c r="I75" s="215">
        <v>0</v>
      </c>
      <c r="J75" s="215">
        <v>0</v>
      </c>
    </row>
    <row r="76" spans="3:10" x14ac:dyDescent="0.25">
      <c r="C76" s="62"/>
      <c r="D76" s="64" t="s">
        <v>435</v>
      </c>
      <c r="E76" s="215">
        <v>0</v>
      </c>
      <c r="F76" s="215">
        <v>0</v>
      </c>
      <c r="G76" s="215">
        <v>0</v>
      </c>
      <c r="H76" s="215">
        <v>0</v>
      </c>
      <c r="I76" s="215">
        <v>0</v>
      </c>
      <c r="J76" s="215">
        <v>0</v>
      </c>
    </row>
    <row r="77" spans="3:10" x14ac:dyDescent="0.25">
      <c r="C77" s="62"/>
      <c r="D77" s="64" t="s">
        <v>436</v>
      </c>
      <c r="E77" s="215">
        <v>0</v>
      </c>
      <c r="F77" s="215">
        <v>0</v>
      </c>
      <c r="G77" s="215">
        <v>0</v>
      </c>
      <c r="H77" s="215">
        <v>0</v>
      </c>
      <c r="I77" s="215">
        <v>0</v>
      </c>
      <c r="J77" s="215">
        <v>0</v>
      </c>
    </row>
    <row r="78" spans="3:10" x14ac:dyDescent="0.25">
      <c r="C78" s="402" t="s">
        <v>437</v>
      </c>
      <c r="D78" s="397"/>
      <c r="E78" s="215">
        <f>+E79+E80+E81</f>
        <v>0</v>
      </c>
      <c r="F78" s="215">
        <f t="shared" ref="F78:I78" si="8">+F79+F80+F81</f>
        <v>0</v>
      </c>
      <c r="G78" s="215">
        <f t="shared" si="8"/>
        <v>0</v>
      </c>
      <c r="H78" s="215">
        <f t="shared" si="8"/>
        <v>0</v>
      </c>
      <c r="I78" s="215">
        <f t="shared" si="8"/>
        <v>0</v>
      </c>
      <c r="J78" s="215">
        <f>+G78</f>
        <v>0</v>
      </c>
    </row>
    <row r="79" spans="3:10" x14ac:dyDescent="0.25">
      <c r="C79" s="62"/>
      <c r="D79" s="64" t="s">
        <v>438</v>
      </c>
      <c r="E79" s="215">
        <v>0</v>
      </c>
      <c r="F79" s="215">
        <v>0</v>
      </c>
      <c r="G79" s="215">
        <v>0</v>
      </c>
      <c r="H79" s="215">
        <v>0</v>
      </c>
      <c r="I79" s="215">
        <v>0</v>
      </c>
      <c r="J79" s="215">
        <v>0</v>
      </c>
    </row>
    <row r="80" spans="3:10" x14ac:dyDescent="0.25">
      <c r="C80" s="62"/>
      <c r="D80" s="64" t="s">
        <v>439</v>
      </c>
      <c r="E80" s="215">
        <v>0</v>
      </c>
      <c r="F80" s="215">
        <v>0</v>
      </c>
      <c r="G80" s="215">
        <v>0</v>
      </c>
      <c r="H80" s="215">
        <v>0</v>
      </c>
      <c r="I80" s="215">
        <v>0</v>
      </c>
      <c r="J80" s="215">
        <v>0</v>
      </c>
    </row>
    <row r="81" spans="3:10" x14ac:dyDescent="0.25">
      <c r="C81" s="62"/>
      <c r="D81" s="64" t="s">
        <v>440</v>
      </c>
      <c r="E81" s="298">
        <v>0</v>
      </c>
      <c r="F81" s="298">
        <v>0</v>
      </c>
      <c r="G81" s="298">
        <v>0</v>
      </c>
      <c r="H81" s="298">
        <v>0</v>
      </c>
      <c r="I81" s="298">
        <v>0</v>
      </c>
      <c r="J81" s="298">
        <f>+G81</f>
        <v>0</v>
      </c>
    </row>
    <row r="82" spans="3:10" x14ac:dyDescent="0.25">
      <c r="C82" s="402" t="s">
        <v>441</v>
      </c>
      <c r="D82" s="397"/>
      <c r="E82" s="215">
        <f>SUM(E84:E89)</f>
        <v>0</v>
      </c>
      <c r="F82" s="215">
        <f t="shared" ref="F82:J82" si="9">SUM(F84:F89)</f>
        <v>0</v>
      </c>
      <c r="G82" s="215">
        <f t="shared" si="9"/>
        <v>0</v>
      </c>
      <c r="H82" s="215">
        <f t="shared" si="9"/>
        <v>0</v>
      </c>
      <c r="I82" s="215">
        <f t="shared" si="9"/>
        <v>0</v>
      </c>
      <c r="J82" s="215">
        <f t="shared" si="9"/>
        <v>0</v>
      </c>
    </row>
    <row r="83" spans="3:10" x14ac:dyDescent="0.25">
      <c r="C83" s="62"/>
      <c r="D83" s="64" t="s">
        <v>442</v>
      </c>
      <c r="E83" s="215">
        <v>0</v>
      </c>
      <c r="F83" s="215">
        <v>0</v>
      </c>
      <c r="G83" s="215">
        <v>0</v>
      </c>
      <c r="H83" s="215">
        <v>0</v>
      </c>
      <c r="I83" s="215">
        <v>0</v>
      </c>
      <c r="J83" s="215">
        <v>0</v>
      </c>
    </row>
    <row r="84" spans="3:10" x14ac:dyDescent="0.25">
      <c r="C84" s="62"/>
      <c r="D84" s="64" t="s">
        <v>443</v>
      </c>
      <c r="E84" s="215">
        <v>0</v>
      </c>
      <c r="F84" s="215">
        <v>0</v>
      </c>
      <c r="G84" s="215">
        <v>0</v>
      </c>
      <c r="H84" s="215">
        <v>0</v>
      </c>
      <c r="I84" s="215">
        <v>0</v>
      </c>
      <c r="J84" s="215">
        <v>0</v>
      </c>
    </row>
    <row r="85" spans="3:10" x14ac:dyDescent="0.25">
      <c r="C85" s="62"/>
      <c r="D85" s="64" t="s">
        <v>444</v>
      </c>
      <c r="E85" s="215">
        <v>0</v>
      </c>
      <c r="F85" s="215">
        <v>0</v>
      </c>
      <c r="G85" s="215">
        <v>0</v>
      </c>
      <c r="H85" s="215">
        <v>0</v>
      </c>
      <c r="I85" s="215">
        <v>0</v>
      </c>
      <c r="J85" s="215">
        <v>0</v>
      </c>
    </row>
    <row r="86" spans="3:10" x14ac:dyDescent="0.25">
      <c r="C86" s="62"/>
      <c r="D86" s="64" t="s">
        <v>445</v>
      </c>
      <c r="E86" s="215">
        <v>0</v>
      </c>
      <c r="F86" s="215">
        <v>0</v>
      </c>
      <c r="G86" s="215">
        <v>0</v>
      </c>
      <c r="H86" s="215">
        <v>0</v>
      </c>
      <c r="I86" s="215">
        <v>0</v>
      </c>
      <c r="J86" s="215">
        <v>0</v>
      </c>
    </row>
    <row r="87" spans="3:10" x14ac:dyDescent="0.25">
      <c r="C87" s="62"/>
      <c r="D87" s="64" t="s">
        <v>446</v>
      </c>
      <c r="E87" s="215">
        <v>0</v>
      </c>
      <c r="F87" s="215">
        <v>0</v>
      </c>
      <c r="G87" s="215">
        <v>0</v>
      </c>
      <c r="H87" s="215">
        <v>0</v>
      </c>
      <c r="I87" s="215">
        <v>0</v>
      </c>
      <c r="J87" s="215">
        <v>0</v>
      </c>
    </row>
    <row r="88" spans="3:10" x14ac:dyDescent="0.25">
      <c r="C88" s="62"/>
      <c r="D88" s="64" t="s">
        <v>447</v>
      </c>
      <c r="E88" s="215">
        <v>0</v>
      </c>
      <c r="F88" s="215">
        <v>0</v>
      </c>
      <c r="G88" s="215">
        <v>0</v>
      </c>
      <c r="H88" s="215">
        <v>0</v>
      </c>
      <c r="I88" s="215">
        <v>0</v>
      </c>
      <c r="J88" s="215">
        <v>0</v>
      </c>
    </row>
    <row r="89" spans="3:10" x14ac:dyDescent="0.25">
      <c r="C89" s="62"/>
      <c r="D89" s="64" t="s">
        <v>448</v>
      </c>
      <c r="E89" s="215">
        <v>0</v>
      </c>
      <c r="F89" s="215">
        <v>0</v>
      </c>
      <c r="G89" s="215">
        <v>0</v>
      </c>
      <c r="H89" s="215">
        <v>0</v>
      </c>
      <c r="I89" s="215">
        <v>0</v>
      </c>
      <c r="J89" s="215">
        <v>0</v>
      </c>
    </row>
    <row r="90" spans="3:10" x14ac:dyDescent="0.25">
      <c r="C90" s="62"/>
      <c r="D90" s="64"/>
      <c r="E90" s="221"/>
      <c r="F90" s="221"/>
      <c r="G90" s="222"/>
      <c r="H90" s="221"/>
      <c r="I90" s="222"/>
      <c r="J90" s="221"/>
    </row>
    <row r="91" spans="3:10" x14ac:dyDescent="0.25">
      <c r="C91" s="400" t="s">
        <v>450</v>
      </c>
      <c r="D91" s="401"/>
      <c r="E91" s="215">
        <f>+'formato 6 a'!E11-Hoja11!E11</f>
        <v>229432454.01000002</v>
      </c>
      <c r="F91" s="215">
        <f>+F11+'formato 6 a'!F11</f>
        <v>0</v>
      </c>
      <c r="G91" s="301">
        <f>+G11+'formato 6 a'!G11</f>
        <v>229432454.01000002</v>
      </c>
      <c r="H91" s="215">
        <f>+'formato 6 a'!H11-Hoja11!H11</f>
        <v>101704813.32300001</v>
      </c>
      <c r="I91" s="215">
        <f>+'formato 6 a'!I11-Hoja11!I11</f>
        <v>94646417.523000002</v>
      </c>
      <c r="J91" s="301">
        <f>+J11+'formato 6 a'!J11</f>
        <v>127727640.68700001</v>
      </c>
    </row>
    <row r="92" spans="3:10" x14ac:dyDescent="0.25">
      <c r="C92" s="65"/>
      <c r="D92" s="80"/>
      <c r="E92" s="233"/>
      <c r="F92" s="233"/>
      <c r="G92" s="234"/>
      <c r="H92" s="233"/>
      <c r="I92" s="234"/>
      <c r="J92" s="233"/>
    </row>
    <row r="94" spans="3:10" x14ac:dyDescent="0.25">
      <c r="G94" s="198"/>
    </row>
  </sheetData>
  <mergeCells count="26">
    <mergeCell ref="C91:D91"/>
    <mergeCell ref="C64:D64"/>
    <mergeCell ref="C68:D68"/>
    <mergeCell ref="C69:D69"/>
    <mergeCell ref="C53:D53"/>
    <mergeCell ref="C54:D54"/>
    <mergeCell ref="C42:D42"/>
    <mergeCell ref="C43:D43"/>
    <mergeCell ref="C36:C37"/>
    <mergeCell ref="C78:D78"/>
    <mergeCell ref="C82:D82"/>
    <mergeCell ref="C11:D11"/>
    <mergeCell ref="C12:D12"/>
    <mergeCell ref="C20:D20"/>
    <mergeCell ref="C21:C22"/>
    <mergeCell ref="C31:D31"/>
    <mergeCell ref="C2:J2"/>
    <mergeCell ref="C3:J3"/>
    <mergeCell ref="C4:J4"/>
    <mergeCell ref="C5:J5"/>
    <mergeCell ref="C6:J6"/>
    <mergeCell ref="C7:D9"/>
    <mergeCell ref="E7:I7"/>
    <mergeCell ref="G8:G9"/>
    <mergeCell ref="H8:H9"/>
    <mergeCell ref="I8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I38"/>
  <sheetViews>
    <sheetView topLeftCell="A5" workbookViewId="0">
      <selection activeCell="C7" sqref="C7:I38"/>
    </sheetView>
  </sheetViews>
  <sheetFormatPr baseColWidth="10" defaultRowHeight="15" x14ac:dyDescent="0.25"/>
  <cols>
    <col min="3" max="3" width="35.140625" customWidth="1"/>
    <col min="4" max="4" width="13.28515625" bestFit="1" customWidth="1"/>
    <col min="5" max="5" width="12" customWidth="1"/>
    <col min="6" max="8" width="13.28515625" bestFit="1" customWidth="1"/>
    <col min="9" max="9" width="14.42578125" customWidth="1"/>
  </cols>
  <sheetData>
    <row r="5" spans="3:9" ht="42" customHeight="1" x14ac:dyDescent="0.25">
      <c r="C5" s="423" t="s">
        <v>451</v>
      </c>
      <c r="D5" s="423"/>
      <c r="E5" s="423"/>
      <c r="F5" s="423"/>
      <c r="G5" s="423"/>
      <c r="H5" s="423"/>
      <c r="I5" s="423"/>
    </row>
    <row r="6" spans="3:9" ht="22.5" customHeight="1" x14ac:dyDescent="0.25">
      <c r="C6" s="424" t="s">
        <v>452</v>
      </c>
      <c r="D6" s="424"/>
      <c r="E6" s="424"/>
      <c r="F6" s="424"/>
      <c r="G6" s="424"/>
      <c r="H6" s="424"/>
      <c r="I6" s="424"/>
    </row>
    <row r="7" spans="3:9" x14ac:dyDescent="0.25">
      <c r="C7" s="338" t="s">
        <v>800</v>
      </c>
      <c r="D7" s="368"/>
      <c r="E7" s="368"/>
      <c r="F7" s="368"/>
      <c r="G7" s="368"/>
      <c r="H7" s="368"/>
      <c r="I7" s="339"/>
    </row>
    <row r="8" spans="3:9" x14ac:dyDescent="0.25">
      <c r="C8" s="333" t="s">
        <v>364</v>
      </c>
      <c r="D8" s="348"/>
      <c r="E8" s="348"/>
      <c r="F8" s="348"/>
      <c r="G8" s="348"/>
      <c r="H8" s="348"/>
      <c r="I8" s="334"/>
    </row>
    <row r="9" spans="3:9" x14ac:dyDescent="0.25">
      <c r="C9" s="333" t="s">
        <v>453</v>
      </c>
      <c r="D9" s="348"/>
      <c r="E9" s="348"/>
      <c r="F9" s="348"/>
      <c r="G9" s="348"/>
      <c r="H9" s="348"/>
      <c r="I9" s="334"/>
    </row>
    <row r="10" spans="3:9" x14ac:dyDescent="0.25">
      <c r="C10" s="333" t="s">
        <v>819</v>
      </c>
      <c r="D10" s="348"/>
      <c r="E10" s="348"/>
      <c r="F10" s="348"/>
      <c r="G10" s="348"/>
      <c r="H10" s="348"/>
      <c r="I10" s="334"/>
    </row>
    <row r="11" spans="3:9" x14ac:dyDescent="0.25">
      <c r="C11" s="369" t="s">
        <v>1</v>
      </c>
      <c r="D11" s="370"/>
      <c r="E11" s="370"/>
      <c r="F11" s="370"/>
      <c r="G11" s="370"/>
      <c r="H11" s="370"/>
      <c r="I11" s="371"/>
    </row>
    <row r="12" spans="3:9" x14ac:dyDescent="0.25">
      <c r="C12" s="376" t="s">
        <v>2</v>
      </c>
      <c r="D12" s="335" t="s">
        <v>366</v>
      </c>
      <c r="E12" s="336"/>
      <c r="F12" s="336"/>
      <c r="G12" s="336"/>
      <c r="H12" s="337"/>
      <c r="I12" s="376" t="s">
        <v>454</v>
      </c>
    </row>
    <row r="13" spans="3:9" x14ac:dyDescent="0.25">
      <c r="C13" s="396"/>
      <c r="D13" s="376" t="s">
        <v>228</v>
      </c>
      <c r="E13" s="25" t="s">
        <v>276</v>
      </c>
      <c r="F13" s="376" t="s">
        <v>278</v>
      </c>
      <c r="G13" s="376" t="s">
        <v>229</v>
      </c>
      <c r="H13" s="376" t="s">
        <v>231</v>
      </c>
      <c r="I13" s="396"/>
    </row>
    <row r="14" spans="3:9" x14ac:dyDescent="0.25">
      <c r="C14" s="377"/>
      <c r="D14" s="396"/>
      <c r="E14" s="26" t="s">
        <v>277</v>
      </c>
      <c r="F14" s="396"/>
      <c r="G14" s="396"/>
      <c r="H14" s="396"/>
      <c r="I14" s="396"/>
    </row>
    <row r="15" spans="3:9" x14ac:dyDescent="0.25">
      <c r="C15" s="82" t="s">
        <v>455</v>
      </c>
      <c r="D15" s="235">
        <f>SUM(D17:D24)</f>
        <v>229432454.01000002</v>
      </c>
      <c r="E15" s="235">
        <f t="shared" ref="E15:H15" si="0">SUM(E17:E24)</f>
        <v>0</v>
      </c>
      <c r="F15" s="235">
        <f>+'formato 6 a'!G11</f>
        <v>229432454.01000002</v>
      </c>
      <c r="G15" s="235">
        <f t="shared" si="0"/>
        <v>101704813.32300001</v>
      </c>
      <c r="H15" s="235">
        <f t="shared" si="0"/>
        <v>94646417.523000002</v>
      </c>
      <c r="I15" s="232">
        <f>+F15-G15</f>
        <v>127727640.68700001</v>
      </c>
    </row>
    <row r="16" spans="3:9" x14ac:dyDescent="0.25">
      <c r="C16" s="83" t="s">
        <v>456</v>
      </c>
      <c r="D16" s="225"/>
      <c r="E16" s="225"/>
      <c r="F16" s="225"/>
      <c r="G16" s="225"/>
      <c r="H16" s="225"/>
      <c r="I16" s="215"/>
    </row>
    <row r="17" spans="3:9" x14ac:dyDescent="0.25">
      <c r="C17" s="15" t="s">
        <v>804</v>
      </c>
      <c r="D17" s="225">
        <f>+Hoja11!E91</f>
        <v>229432454.01000002</v>
      </c>
      <c r="E17" s="225">
        <f>+Hoja11!F91</f>
        <v>0</v>
      </c>
      <c r="F17" s="225">
        <f>+'formato 6 a'!G11</f>
        <v>229432454.01000002</v>
      </c>
      <c r="G17" s="225">
        <f>+Hoja11!H91</f>
        <v>101704813.32300001</v>
      </c>
      <c r="H17" s="225">
        <f>+Hoja11!I91</f>
        <v>94646417.523000002</v>
      </c>
      <c r="I17" s="215">
        <f>+F17-G17</f>
        <v>127727640.68700001</v>
      </c>
    </row>
    <row r="18" spans="3:9" x14ac:dyDescent="0.25">
      <c r="C18" s="15" t="s">
        <v>457</v>
      </c>
      <c r="D18" s="225">
        <v>0</v>
      </c>
      <c r="E18" s="225">
        <v>0</v>
      </c>
      <c r="F18" s="225">
        <v>0</v>
      </c>
      <c r="G18" s="225">
        <v>0</v>
      </c>
      <c r="H18" s="225">
        <v>0</v>
      </c>
      <c r="I18" s="215">
        <v>0</v>
      </c>
    </row>
    <row r="19" spans="3:9" x14ac:dyDescent="0.25">
      <c r="C19" s="15" t="s">
        <v>458</v>
      </c>
      <c r="D19" s="225">
        <v>0</v>
      </c>
      <c r="E19" s="225">
        <v>0</v>
      </c>
      <c r="F19" s="225">
        <v>0</v>
      </c>
      <c r="G19" s="225">
        <v>0</v>
      </c>
      <c r="H19" s="225">
        <v>0</v>
      </c>
      <c r="I19" s="215">
        <v>0</v>
      </c>
    </row>
    <row r="20" spans="3:9" x14ac:dyDescent="0.25">
      <c r="C20" s="15" t="s">
        <v>459</v>
      </c>
      <c r="D20" s="225">
        <v>0</v>
      </c>
      <c r="E20" s="225">
        <v>0</v>
      </c>
      <c r="F20" s="225">
        <v>0</v>
      </c>
      <c r="G20" s="225">
        <v>0</v>
      </c>
      <c r="H20" s="225">
        <v>0</v>
      </c>
      <c r="I20" s="215">
        <v>0</v>
      </c>
    </row>
    <row r="21" spans="3:9" x14ac:dyDescent="0.25">
      <c r="C21" s="15" t="s">
        <v>460</v>
      </c>
      <c r="D21" s="225">
        <v>0</v>
      </c>
      <c r="E21" s="225">
        <v>0</v>
      </c>
      <c r="F21" s="225">
        <v>0</v>
      </c>
      <c r="G21" s="225">
        <v>0</v>
      </c>
      <c r="H21" s="225">
        <v>0</v>
      </c>
      <c r="I21" s="215">
        <v>0</v>
      </c>
    </row>
    <row r="22" spans="3:9" x14ac:dyDescent="0.25">
      <c r="C22" s="15" t="s">
        <v>461</v>
      </c>
      <c r="D22" s="225">
        <v>0</v>
      </c>
      <c r="E22" s="225">
        <v>0</v>
      </c>
      <c r="F22" s="225">
        <v>0</v>
      </c>
      <c r="G22" s="225">
        <v>0</v>
      </c>
      <c r="H22" s="225">
        <v>0</v>
      </c>
      <c r="I22" s="215">
        <v>0</v>
      </c>
    </row>
    <row r="23" spans="3:9" x14ac:dyDescent="0.25">
      <c r="C23" s="15" t="s">
        <v>462</v>
      </c>
      <c r="D23" s="225">
        <v>0</v>
      </c>
      <c r="E23" s="225">
        <v>0</v>
      </c>
      <c r="F23" s="225">
        <v>0</v>
      </c>
      <c r="G23" s="225">
        <v>0</v>
      </c>
      <c r="H23" s="225">
        <v>0</v>
      </c>
      <c r="I23" s="215">
        <v>0</v>
      </c>
    </row>
    <row r="24" spans="3:9" x14ac:dyDescent="0.25">
      <c r="C24" s="15" t="s">
        <v>463</v>
      </c>
      <c r="D24" s="225">
        <v>0</v>
      </c>
      <c r="E24" s="225">
        <v>0</v>
      </c>
      <c r="F24" s="225">
        <v>0</v>
      </c>
      <c r="G24" s="225">
        <v>0</v>
      </c>
      <c r="H24" s="225">
        <v>0</v>
      </c>
      <c r="I24" s="215">
        <v>0</v>
      </c>
    </row>
    <row r="25" spans="3:9" x14ac:dyDescent="0.25">
      <c r="C25" s="15"/>
      <c r="D25" s="229"/>
      <c r="E25" s="221"/>
      <c r="F25" s="222"/>
      <c r="G25" s="221"/>
      <c r="H25" s="222"/>
      <c r="I25" s="221"/>
    </row>
    <row r="26" spans="3:9" x14ac:dyDescent="0.25">
      <c r="C26" s="84" t="s">
        <v>464</v>
      </c>
      <c r="D26" s="225">
        <f>SUM(D28:D35)</f>
        <v>0</v>
      </c>
      <c r="E26" s="225">
        <f t="shared" ref="E26:H26" si="1">SUM(E28:E35)</f>
        <v>0</v>
      </c>
      <c r="F26" s="225">
        <f t="shared" si="1"/>
        <v>0</v>
      </c>
      <c r="G26" s="225">
        <f t="shared" si="1"/>
        <v>0</v>
      </c>
      <c r="H26" s="225">
        <f t="shared" si="1"/>
        <v>0</v>
      </c>
      <c r="I26" s="215">
        <f>+F26</f>
        <v>0</v>
      </c>
    </row>
    <row r="27" spans="3:9" x14ac:dyDescent="0.25">
      <c r="C27" s="84" t="s">
        <v>465</v>
      </c>
      <c r="D27" s="225"/>
      <c r="E27" s="225"/>
      <c r="F27" s="225"/>
      <c r="G27" s="225"/>
      <c r="H27" s="225"/>
      <c r="I27" s="215"/>
    </row>
    <row r="28" spans="3:9" x14ac:dyDescent="0.25">
      <c r="C28" s="259" t="s">
        <v>804</v>
      </c>
      <c r="D28" s="300">
        <v>0</v>
      </c>
      <c r="E28" s="300">
        <v>0</v>
      </c>
      <c r="F28" s="300">
        <v>0</v>
      </c>
      <c r="G28" s="300">
        <v>0</v>
      </c>
      <c r="H28" s="300">
        <v>0</v>
      </c>
      <c r="I28" s="300">
        <f>+F28</f>
        <v>0</v>
      </c>
    </row>
    <row r="29" spans="3:9" x14ac:dyDescent="0.25">
      <c r="C29" s="15" t="s">
        <v>457</v>
      </c>
      <c r="D29" s="225">
        <v>0</v>
      </c>
      <c r="E29" s="225">
        <v>0</v>
      </c>
      <c r="F29" s="225">
        <v>0</v>
      </c>
      <c r="G29" s="225">
        <v>0</v>
      </c>
      <c r="H29" s="225">
        <v>0</v>
      </c>
      <c r="I29" s="215">
        <v>0</v>
      </c>
    </row>
    <row r="30" spans="3:9" x14ac:dyDescent="0.25">
      <c r="C30" s="15" t="s">
        <v>458</v>
      </c>
      <c r="D30" s="225">
        <v>0</v>
      </c>
      <c r="E30" s="225">
        <v>0</v>
      </c>
      <c r="F30" s="225">
        <v>0</v>
      </c>
      <c r="G30" s="225">
        <v>0</v>
      </c>
      <c r="H30" s="225">
        <v>0</v>
      </c>
      <c r="I30" s="215">
        <v>0</v>
      </c>
    </row>
    <row r="31" spans="3:9" x14ac:dyDescent="0.25">
      <c r="C31" s="15" t="s">
        <v>459</v>
      </c>
      <c r="D31" s="225">
        <v>0</v>
      </c>
      <c r="E31" s="225">
        <v>0</v>
      </c>
      <c r="F31" s="225">
        <v>0</v>
      </c>
      <c r="G31" s="225">
        <v>0</v>
      </c>
      <c r="H31" s="225">
        <v>0</v>
      </c>
      <c r="I31" s="215">
        <v>0</v>
      </c>
    </row>
    <row r="32" spans="3:9" x14ac:dyDescent="0.25">
      <c r="C32" s="15" t="s">
        <v>460</v>
      </c>
      <c r="D32" s="225">
        <v>0</v>
      </c>
      <c r="E32" s="225">
        <v>0</v>
      </c>
      <c r="F32" s="225">
        <v>0</v>
      </c>
      <c r="G32" s="225">
        <v>0</v>
      </c>
      <c r="H32" s="225">
        <v>0</v>
      </c>
      <c r="I32" s="215">
        <v>0</v>
      </c>
    </row>
    <row r="33" spans="3:9" x14ac:dyDescent="0.25">
      <c r="C33" s="15" t="s">
        <v>461</v>
      </c>
      <c r="D33" s="225">
        <v>0</v>
      </c>
      <c r="E33" s="225">
        <v>0</v>
      </c>
      <c r="F33" s="225">
        <v>0</v>
      </c>
      <c r="G33" s="225">
        <v>0</v>
      </c>
      <c r="H33" s="225">
        <v>0</v>
      </c>
      <c r="I33" s="215">
        <v>0</v>
      </c>
    </row>
    <row r="34" spans="3:9" x14ac:dyDescent="0.25">
      <c r="C34" s="15" t="s">
        <v>462</v>
      </c>
      <c r="D34" s="225">
        <v>0</v>
      </c>
      <c r="E34" s="225">
        <v>0</v>
      </c>
      <c r="F34" s="225">
        <v>0</v>
      </c>
      <c r="G34" s="225">
        <v>0</v>
      </c>
      <c r="H34" s="225">
        <v>0</v>
      </c>
      <c r="I34" s="215">
        <v>0</v>
      </c>
    </row>
    <row r="35" spans="3:9" x14ac:dyDescent="0.25">
      <c r="C35" s="15" t="s">
        <v>463</v>
      </c>
      <c r="D35" s="225">
        <v>0</v>
      </c>
      <c r="E35" s="225">
        <v>0</v>
      </c>
      <c r="F35" s="225">
        <v>0</v>
      </c>
      <c r="G35" s="225">
        <v>0</v>
      </c>
      <c r="H35" s="225">
        <v>0</v>
      </c>
      <c r="I35" s="215">
        <v>0</v>
      </c>
    </row>
    <row r="36" spans="3:9" x14ac:dyDescent="0.25">
      <c r="C36" s="8"/>
      <c r="D36" s="229"/>
      <c r="E36" s="221"/>
      <c r="F36" s="222"/>
      <c r="G36" s="221"/>
      <c r="H36" s="222"/>
      <c r="I36" s="221"/>
    </row>
    <row r="37" spans="3:9" x14ac:dyDescent="0.25">
      <c r="C37" s="83" t="s">
        <v>450</v>
      </c>
      <c r="D37" s="225">
        <f>+D15+D26</f>
        <v>229432454.01000002</v>
      </c>
      <c r="E37" s="225">
        <f t="shared" ref="E37:I37" si="2">+E15+E26</f>
        <v>0</v>
      </c>
      <c r="F37" s="225">
        <f t="shared" si="2"/>
        <v>229432454.01000002</v>
      </c>
      <c r="G37" s="225">
        <f t="shared" si="2"/>
        <v>101704813.32300001</v>
      </c>
      <c r="H37" s="225">
        <f t="shared" si="2"/>
        <v>94646417.523000002</v>
      </c>
      <c r="I37" s="215">
        <f t="shared" si="2"/>
        <v>127727640.68700001</v>
      </c>
    </row>
    <row r="38" spans="3:9" x14ac:dyDescent="0.25">
      <c r="C38" s="5"/>
      <c r="D38" s="236"/>
      <c r="E38" s="233"/>
      <c r="F38" s="234"/>
      <c r="G38" s="233"/>
      <c r="H38" s="234"/>
      <c r="I38" s="233"/>
    </row>
  </sheetData>
  <mergeCells count="14">
    <mergeCell ref="C5:I5"/>
    <mergeCell ref="C6:I6"/>
    <mergeCell ref="G13:G14"/>
    <mergeCell ref="H13:H14"/>
    <mergeCell ref="C7:I7"/>
    <mergeCell ref="C8:I8"/>
    <mergeCell ref="C9:I9"/>
    <mergeCell ref="C10:I10"/>
    <mergeCell ref="C11:I11"/>
    <mergeCell ref="C12:C14"/>
    <mergeCell ref="D12:H12"/>
    <mergeCell ref="I12:I14"/>
    <mergeCell ref="D13:D14"/>
    <mergeCell ref="F13:F1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102"/>
  <sheetViews>
    <sheetView topLeftCell="A77" workbookViewId="0">
      <selection activeCell="C6" sqref="C6:J102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ht="22.5" customHeight="1" x14ac:dyDescent="0.25">
      <c r="C4" s="423" t="s">
        <v>466</v>
      </c>
      <c r="D4" s="423"/>
      <c r="E4" s="423"/>
      <c r="F4" s="423"/>
      <c r="G4" s="423"/>
      <c r="H4" s="423"/>
      <c r="I4" s="423"/>
      <c r="J4" s="423"/>
    </row>
    <row r="5" spans="3:10" ht="18.75" customHeight="1" x14ac:dyDescent="0.25">
      <c r="C5" s="430" t="s">
        <v>467</v>
      </c>
      <c r="D5" s="430"/>
      <c r="E5" s="430"/>
      <c r="F5" s="430"/>
      <c r="G5" s="430"/>
      <c r="H5" s="430"/>
      <c r="I5" s="430"/>
      <c r="J5" s="430"/>
    </row>
    <row r="6" spans="3:10" x14ac:dyDescent="0.25">
      <c r="C6" s="338" t="s">
        <v>800</v>
      </c>
      <c r="D6" s="368"/>
      <c r="E6" s="368"/>
      <c r="F6" s="368"/>
      <c r="G6" s="368"/>
      <c r="H6" s="368"/>
      <c r="I6" s="368"/>
      <c r="J6" s="339"/>
    </row>
    <row r="7" spans="3:10" x14ac:dyDescent="0.25">
      <c r="C7" s="333" t="s">
        <v>364</v>
      </c>
      <c r="D7" s="348"/>
      <c r="E7" s="348"/>
      <c r="F7" s="348"/>
      <c r="G7" s="348"/>
      <c r="H7" s="348"/>
      <c r="I7" s="348"/>
      <c r="J7" s="334"/>
    </row>
    <row r="8" spans="3:10" x14ac:dyDescent="0.25">
      <c r="C8" s="333" t="s">
        <v>468</v>
      </c>
      <c r="D8" s="348"/>
      <c r="E8" s="348"/>
      <c r="F8" s="348"/>
      <c r="G8" s="348"/>
      <c r="H8" s="348"/>
      <c r="I8" s="348"/>
      <c r="J8" s="334"/>
    </row>
    <row r="9" spans="3:10" x14ac:dyDescent="0.25">
      <c r="C9" s="333" t="s">
        <v>820</v>
      </c>
      <c r="D9" s="348"/>
      <c r="E9" s="348"/>
      <c r="F9" s="348"/>
      <c r="G9" s="348"/>
      <c r="H9" s="348"/>
      <c r="I9" s="348"/>
      <c r="J9" s="334"/>
    </row>
    <row r="10" spans="3:10" x14ac:dyDescent="0.25">
      <c r="C10" s="333" t="s">
        <v>1</v>
      </c>
      <c r="D10" s="348"/>
      <c r="E10" s="348"/>
      <c r="F10" s="348"/>
      <c r="G10" s="348"/>
      <c r="H10" s="348"/>
      <c r="I10" s="348"/>
      <c r="J10" s="334"/>
    </row>
    <row r="11" spans="3:10" x14ac:dyDescent="0.25">
      <c r="C11" s="384" t="s">
        <v>2</v>
      </c>
      <c r="D11" s="425"/>
      <c r="E11" s="426" t="s">
        <v>366</v>
      </c>
      <c r="F11" s="427"/>
      <c r="G11" s="427"/>
      <c r="H11" s="427"/>
      <c r="I11" s="428"/>
      <c r="J11" s="429" t="s">
        <v>454</v>
      </c>
    </row>
    <row r="12" spans="3:10" x14ac:dyDescent="0.25">
      <c r="C12" s="387"/>
      <c r="D12" s="334"/>
      <c r="E12" s="376" t="s">
        <v>228</v>
      </c>
      <c r="F12" s="79" t="s">
        <v>276</v>
      </c>
      <c r="G12" s="376" t="s">
        <v>278</v>
      </c>
      <c r="H12" s="376" t="s">
        <v>229</v>
      </c>
      <c r="I12" s="376" t="s">
        <v>231</v>
      </c>
      <c r="J12" s="395"/>
    </row>
    <row r="13" spans="3:10" x14ac:dyDescent="0.25">
      <c r="C13" s="387"/>
      <c r="D13" s="334"/>
      <c r="E13" s="396"/>
      <c r="F13" s="238" t="s">
        <v>277</v>
      </c>
      <c r="G13" s="396"/>
      <c r="H13" s="377"/>
      <c r="I13" s="396"/>
      <c r="J13" s="395"/>
    </row>
    <row r="14" spans="3:10" x14ac:dyDescent="0.25">
      <c r="C14" s="431"/>
      <c r="D14" s="432"/>
      <c r="E14" s="297"/>
      <c r="F14" s="264"/>
      <c r="G14" s="264"/>
      <c r="H14" s="74"/>
      <c r="I14" s="264"/>
      <c r="J14" s="264"/>
    </row>
    <row r="15" spans="3:10" x14ac:dyDescent="0.25">
      <c r="C15" s="400" t="s">
        <v>469</v>
      </c>
      <c r="D15" s="401"/>
      <c r="E15" s="69"/>
      <c r="F15" s="262"/>
      <c r="G15" s="262"/>
      <c r="H15" s="74"/>
      <c r="I15" s="262"/>
      <c r="J15" s="262"/>
    </row>
    <row r="16" spans="3:10" x14ac:dyDescent="0.25">
      <c r="C16" s="400" t="s">
        <v>470</v>
      </c>
      <c r="D16" s="401"/>
      <c r="E16" s="261">
        <f>SUM(E17:E24)</f>
        <v>229432454.01000002</v>
      </c>
      <c r="F16" s="257">
        <f t="shared" ref="F16:I16" si="0">SUM(F17:F24)</f>
        <v>0</v>
      </c>
      <c r="G16" s="257">
        <f t="shared" si="0"/>
        <v>229432454.01000002</v>
      </c>
      <c r="H16" s="216">
        <f t="shared" si="0"/>
        <v>101704813.32300001</v>
      </c>
      <c r="I16" s="257">
        <f t="shared" si="0"/>
        <v>94646417.523000002</v>
      </c>
      <c r="J16" s="257">
        <f>+G16-H16</f>
        <v>127727640.68700001</v>
      </c>
    </row>
    <row r="17" spans="3:10" x14ac:dyDescent="0.25">
      <c r="C17" s="63"/>
      <c r="D17" s="64" t="s">
        <v>471</v>
      </c>
      <c r="E17" s="261">
        <v>0</v>
      </c>
      <c r="F17" s="257">
        <v>0</v>
      </c>
      <c r="G17" s="257">
        <v>0</v>
      </c>
      <c r="H17" s="216">
        <v>0</v>
      </c>
      <c r="I17" s="257">
        <v>0</v>
      </c>
      <c r="J17" s="257">
        <v>0</v>
      </c>
    </row>
    <row r="18" spans="3:10" x14ac:dyDescent="0.25">
      <c r="C18" s="63"/>
      <c r="D18" s="64" t="s">
        <v>472</v>
      </c>
      <c r="E18" s="261">
        <f>+'formato 6b'!D17</f>
        <v>229432454.01000002</v>
      </c>
      <c r="F18" s="257">
        <f>+'formato 6b'!E17</f>
        <v>0</v>
      </c>
      <c r="G18" s="257">
        <f>+'formato 6b'!F15</f>
        <v>229432454.01000002</v>
      </c>
      <c r="H18" s="216">
        <f>+'formato 6b'!G17</f>
        <v>101704813.32300001</v>
      </c>
      <c r="I18" s="257">
        <f>+'formato 6b'!H17</f>
        <v>94646417.523000002</v>
      </c>
      <c r="J18" s="257">
        <f>+G18-H18</f>
        <v>127727640.68700001</v>
      </c>
    </row>
    <row r="19" spans="3:10" x14ac:dyDescent="0.25">
      <c r="C19" s="63"/>
      <c r="D19" s="64" t="s">
        <v>473</v>
      </c>
      <c r="E19" s="261">
        <v>0</v>
      </c>
      <c r="F19" s="257">
        <v>0</v>
      </c>
      <c r="G19" s="257">
        <v>0</v>
      </c>
      <c r="H19" s="216">
        <v>0</v>
      </c>
      <c r="I19" s="257">
        <v>0</v>
      </c>
      <c r="J19" s="257">
        <v>0</v>
      </c>
    </row>
    <row r="20" spans="3:10" x14ac:dyDescent="0.25">
      <c r="C20" s="63"/>
      <c r="D20" s="64" t="s">
        <v>474</v>
      </c>
      <c r="E20" s="261">
        <v>0</v>
      </c>
      <c r="F20" s="257">
        <v>0</v>
      </c>
      <c r="G20" s="257">
        <v>0</v>
      </c>
      <c r="H20" s="216">
        <v>0</v>
      </c>
      <c r="I20" s="257">
        <v>0</v>
      </c>
      <c r="J20" s="257">
        <v>0</v>
      </c>
    </row>
    <row r="21" spans="3:10" x14ac:dyDescent="0.25">
      <c r="C21" s="63"/>
      <c r="D21" s="64" t="s">
        <v>475</v>
      </c>
      <c r="E21" s="261">
        <v>0</v>
      </c>
      <c r="F21" s="257">
        <v>0</v>
      </c>
      <c r="G21" s="257">
        <v>0</v>
      </c>
      <c r="H21" s="216">
        <v>0</v>
      </c>
      <c r="I21" s="257">
        <v>0</v>
      </c>
      <c r="J21" s="257">
        <v>0</v>
      </c>
    </row>
    <row r="22" spans="3:10" x14ac:dyDescent="0.25">
      <c r="C22" s="63"/>
      <c r="D22" s="64" t="s">
        <v>476</v>
      </c>
      <c r="E22" s="261">
        <v>0</v>
      </c>
      <c r="F22" s="257">
        <v>0</v>
      </c>
      <c r="G22" s="257">
        <v>0</v>
      </c>
      <c r="H22" s="216">
        <v>0</v>
      </c>
      <c r="I22" s="257">
        <v>0</v>
      </c>
      <c r="J22" s="257">
        <v>0</v>
      </c>
    </row>
    <row r="23" spans="3:10" x14ac:dyDescent="0.25">
      <c r="C23" s="63"/>
      <c r="D23" s="64" t="s">
        <v>477</v>
      </c>
      <c r="E23" s="261">
        <v>0</v>
      </c>
      <c r="F23" s="257">
        <v>0</v>
      </c>
      <c r="G23" s="257">
        <v>0</v>
      </c>
      <c r="H23" s="216">
        <v>0</v>
      </c>
      <c r="I23" s="257">
        <v>0</v>
      </c>
      <c r="J23" s="257">
        <v>0</v>
      </c>
    </row>
    <row r="24" spans="3:10" x14ac:dyDescent="0.25">
      <c r="C24" s="63"/>
      <c r="D24" s="64" t="s">
        <v>478</v>
      </c>
      <c r="E24" s="261">
        <v>0</v>
      </c>
      <c r="F24" s="257">
        <v>0</v>
      </c>
      <c r="G24" s="257">
        <v>0</v>
      </c>
      <c r="H24" s="216">
        <v>0</v>
      </c>
      <c r="I24" s="257">
        <v>0</v>
      </c>
      <c r="J24" s="257">
        <v>0</v>
      </c>
    </row>
    <row r="25" spans="3:10" x14ac:dyDescent="0.25">
      <c r="C25" s="63"/>
      <c r="D25" s="64"/>
      <c r="E25" s="229"/>
      <c r="F25" s="221"/>
      <c r="G25" s="221"/>
      <c r="H25" s="222"/>
      <c r="I25" s="221"/>
      <c r="J25" s="221"/>
    </row>
    <row r="26" spans="3:10" x14ac:dyDescent="0.25">
      <c r="C26" s="400" t="s">
        <v>479</v>
      </c>
      <c r="D26" s="401"/>
      <c r="E26" s="261">
        <f>SUM(E28:E34)</f>
        <v>0</v>
      </c>
      <c r="F26" s="257">
        <f t="shared" ref="F26:J26" si="1">SUM(F28:F34)</f>
        <v>0</v>
      </c>
      <c r="G26" s="257">
        <f t="shared" si="1"/>
        <v>0</v>
      </c>
      <c r="H26" s="216">
        <f t="shared" si="1"/>
        <v>0</v>
      </c>
      <c r="I26" s="257">
        <f t="shared" si="1"/>
        <v>0</v>
      </c>
      <c r="J26" s="257">
        <f t="shared" si="1"/>
        <v>0</v>
      </c>
    </row>
    <row r="27" spans="3:10" x14ac:dyDescent="0.25">
      <c r="C27" s="63"/>
      <c r="D27" s="64" t="s">
        <v>480</v>
      </c>
      <c r="E27" s="261">
        <v>0</v>
      </c>
      <c r="F27" s="257">
        <v>0</v>
      </c>
      <c r="G27" s="257">
        <v>0</v>
      </c>
      <c r="H27" s="216">
        <v>0</v>
      </c>
      <c r="I27" s="257">
        <v>0</v>
      </c>
      <c r="J27" s="257">
        <v>0</v>
      </c>
    </row>
    <row r="28" spans="3:10" x14ac:dyDescent="0.25">
      <c r="C28" s="63"/>
      <c r="D28" s="64" t="s">
        <v>481</v>
      </c>
      <c r="E28" s="261">
        <v>0</v>
      </c>
      <c r="F28" s="257">
        <v>0</v>
      </c>
      <c r="G28" s="257">
        <v>0</v>
      </c>
      <c r="H28" s="216">
        <v>0</v>
      </c>
      <c r="I28" s="257">
        <v>0</v>
      </c>
      <c r="J28" s="257">
        <v>0</v>
      </c>
    </row>
    <row r="29" spans="3:10" x14ac:dyDescent="0.25">
      <c r="C29" s="63"/>
      <c r="D29" s="64" t="s">
        <v>482</v>
      </c>
      <c r="E29" s="261">
        <v>0</v>
      </c>
      <c r="F29" s="257">
        <v>0</v>
      </c>
      <c r="G29" s="257">
        <v>0</v>
      </c>
      <c r="H29" s="216">
        <v>0</v>
      </c>
      <c r="I29" s="257">
        <v>0</v>
      </c>
      <c r="J29" s="257">
        <v>0</v>
      </c>
    </row>
    <row r="30" spans="3:10" x14ac:dyDescent="0.25">
      <c r="C30" s="402"/>
      <c r="D30" s="64" t="s">
        <v>483</v>
      </c>
      <c r="E30" s="261">
        <v>0</v>
      </c>
      <c r="F30" s="257">
        <v>0</v>
      </c>
      <c r="G30" s="257">
        <v>0</v>
      </c>
      <c r="H30" s="216">
        <v>0</v>
      </c>
      <c r="I30" s="257">
        <v>0</v>
      </c>
      <c r="J30" s="257">
        <v>0</v>
      </c>
    </row>
    <row r="31" spans="3:10" x14ac:dyDescent="0.25">
      <c r="C31" s="402"/>
      <c r="D31" s="64" t="s">
        <v>484</v>
      </c>
      <c r="E31" s="261"/>
      <c r="F31" s="257"/>
      <c r="G31" s="257"/>
      <c r="H31" s="216"/>
      <c r="I31" s="257"/>
      <c r="J31" s="257"/>
    </row>
    <row r="32" spans="3:10" x14ac:dyDescent="0.25">
      <c r="C32" s="63"/>
      <c r="D32" s="64" t="s">
        <v>485</v>
      </c>
      <c r="E32" s="261">
        <v>0</v>
      </c>
      <c r="F32" s="257">
        <v>0</v>
      </c>
      <c r="G32" s="257">
        <v>0</v>
      </c>
      <c r="H32" s="216">
        <v>0</v>
      </c>
      <c r="I32" s="257">
        <v>0</v>
      </c>
      <c r="J32" s="257">
        <v>0</v>
      </c>
    </row>
    <row r="33" spans="3:10" x14ac:dyDescent="0.25">
      <c r="C33" s="63"/>
      <c r="D33" s="64" t="s">
        <v>486</v>
      </c>
      <c r="E33" s="261">
        <v>0</v>
      </c>
      <c r="F33" s="257">
        <v>0</v>
      </c>
      <c r="G33" s="257">
        <v>0</v>
      </c>
      <c r="H33" s="216">
        <v>0</v>
      </c>
      <c r="I33" s="257">
        <v>0</v>
      </c>
      <c r="J33" s="257">
        <v>0</v>
      </c>
    </row>
    <row r="34" spans="3:10" x14ac:dyDescent="0.25">
      <c r="C34" s="63"/>
      <c r="D34" s="64" t="s">
        <v>487</v>
      </c>
      <c r="E34" s="261">
        <v>0</v>
      </c>
      <c r="F34" s="257">
        <v>0</v>
      </c>
      <c r="G34" s="257">
        <v>0</v>
      </c>
      <c r="H34" s="216">
        <v>0</v>
      </c>
      <c r="I34" s="257">
        <v>0</v>
      </c>
      <c r="J34" s="257">
        <v>0</v>
      </c>
    </row>
    <row r="35" spans="3:10" x14ac:dyDescent="0.25">
      <c r="C35" s="63"/>
      <c r="D35" s="64"/>
      <c r="E35" s="229"/>
      <c r="F35" s="221"/>
      <c r="G35" s="221"/>
      <c r="H35" s="222"/>
      <c r="I35" s="221"/>
      <c r="J35" s="221"/>
    </row>
    <row r="36" spans="3:10" x14ac:dyDescent="0.25">
      <c r="C36" s="400" t="s">
        <v>488</v>
      </c>
      <c r="D36" s="401"/>
      <c r="E36" s="261">
        <f>SUM(E38:E47)</f>
        <v>0</v>
      </c>
      <c r="F36" s="257">
        <f t="shared" ref="F36:J36" si="2">SUM(F38:F47)</f>
        <v>0</v>
      </c>
      <c r="G36" s="257">
        <f t="shared" si="2"/>
        <v>0</v>
      </c>
      <c r="H36" s="258">
        <f t="shared" si="2"/>
        <v>0</v>
      </c>
      <c r="I36" s="257">
        <f t="shared" si="2"/>
        <v>0</v>
      </c>
      <c r="J36" s="257">
        <f t="shared" si="2"/>
        <v>0</v>
      </c>
    </row>
    <row r="37" spans="3:10" x14ac:dyDescent="0.25">
      <c r="C37" s="400" t="s">
        <v>489</v>
      </c>
      <c r="D37" s="401"/>
      <c r="E37" s="261"/>
      <c r="F37" s="257"/>
      <c r="G37" s="257"/>
      <c r="H37" s="258"/>
      <c r="I37" s="257"/>
      <c r="J37" s="257"/>
    </row>
    <row r="38" spans="3:10" x14ac:dyDescent="0.25">
      <c r="C38" s="402"/>
      <c r="D38" s="64" t="s">
        <v>490</v>
      </c>
      <c r="E38" s="261">
        <v>0</v>
      </c>
      <c r="F38" s="257">
        <v>0</v>
      </c>
      <c r="G38" s="257">
        <v>0</v>
      </c>
      <c r="H38" s="258">
        <v>0</v>
      </c>
      <c r="I38" s="257">
        <v>0</v>
      </c>
      <c r="J38" s="257">
        <v>0</v>
      </c>
    </row>
    <row r="39" spans="3:10" x14ac:dyDescent="0.25">
      <c r="C39" s="402"/>
      <c r="D39" s="64" t="s">
        <v>491</v>
      </c>
      <c r="E39" s="261"/>
      <c r="F39" s="257"/>
      <c r="G39" s="257"/>
      <c r="H39" s="258"/>
      <c r="I39" s="257"/>
      <c r="J39" s="257"/>
    </row>
    <row r="40" spans="3:10" x14ac:dyDescent="0.25">
      <c r="C40" s="63"/>
      <c r="D40" s="64" t="s">
        <v>492</v>
      </c>
      <c r="E40" s="261">
        <v>0</v>
      </c>
      <c r="F40" s="257">
        <v>0</v>
      </c>
      <c r="G40" s="257">
        <v>0</v>
      </c>
      <c r="H40" s="258">
        <v>0</v>
      </c>
      <c r="I40" s="257">
        <v>0</v>
      </c>
      <c r="J40" s="257">
        <v>0</v>
      </c>
    </row>
    <row r="41" spans="3:10" x14ac:dyDescent="0.25">
      <c r="C41" s="63"/>
      <c r="D41" s="64" t="s">
        <v>493</v>
      </c>
      <c r="E41" s="261">
        <v>0</v>
      </c>
      <c r="F41" s="257">
        <v>0</v>
      </c>
      <c r="G41" s="257">
        <v>0</v>
      </c>
      <c r="H41" s="258">
        <v>0</v>
      </c>
      <c r="I41" s="257">
        <v>0</v>
      </c>
      <c r="J41" s="257">
        <v>0</v>
      </c>
    </row>
    <row r="42" spans="3:10" x14ac:dyDescent="0.25">
      <c r="C42" s="63"/>
      <c r="D42" s="64" t="s">
        <v>494</v>
      </c>
      <c r="E42" s="261">
        <v>0</v>
      </c>
      <c r="F42" s="257">
        <v>0</v>
      </c>
      <c r="G42" s="257">
        <v>0</v>
      </c>
      <c r="H42" s="258">
        <v>0</v>
      </c>
      <c r="I42" s="257">
        <v>0</v>
      </c>
      <c r="J42" s="257">
        <v>0</v>
      </c>
    </row>
    <row r="43" spans="3:10" x14ac:dyDescent="0.25">
      <c r="C43" s="63"/>
      <c r="D43" s="64" t="s">
        <v>495</v>
      </c>
      <c r="E43" s="261">
        <v>0</v>
      </c>
      <c r="F43" s="257">
        <v>0</v>
      </c>
      <c r="G43" s="257">
        <v>0</v>
      </c>
      <c r="H43" s="258">
        <v>0</v>
      </c>
      <c r="I43" s="257">
        <v>0</v>
      </c>
      <c r="J43" s="257">
        <v>0</v>
      </c>
    </row>
    <row r="44" spans="3:10" x14ac:dyDescent="0.25">
      <c r="C44" s="63"/>
      <c r="D44" s="64" t="s">
        <v>496</v>
      </c>
      <c r="E44" s="261">
        <v>0</v>
      </c>
      <c r="F44" s="257">
        <v>0</v>
      </c>
      <c r="G44" s="257">
        <v>0</v>
      </c>
      <c r="H44" s="258">
        <v>0</v>
      </c>
      <c r="I44" s="257">
        <v>0</v>
      </c>
      <c r="J44" s="257">
        <v>0</v>
      </c>
    </row>
    <row r="45" spans="3:10" x14ac:dyDescent="0.25">
      <c r="C45" s="63"/>
      <c r="D45" s="64" t="s">
        <v>497</v>
      </c>
      <c r="E45" s="261">
        <v>0</v>
      </c>
      <c r="F45" s="257">
        <v>0</v>
      </c>
      <c r="G45" s="257">
        <v>0</v>
      </c>
      <c r="H45" s="258">
        <v>0</v>
      </c>
      <c r="I45" s="257">
        <v>0</v>
      </c>
      <c r="J45" s="257">
        <v>0</v>
      </c>
    </row>
    <row r="46" spans="3:10" x14ac:dyDescent="0.25">
      <c r="C46" s="63"/>
      <c r="D46" s="64" t="s">
        <v>498</v>
      </c>
      <c r="E46" s="261">
        <v>0</v>
      </c>
      <c r="F46" s="257">
        <v>0</v>
      </c>
      <c r="G46" s="257">
        <v>0</v>
      </c>
      <c r="H46" s="258">
        <v>0</v>
      </c>
      <c r="I46" s="257">
        <v>0</v>
      </c>
      <c r="J46" s="257">
        <v>0</v>
      </c>
    </row>
    <row r="47" spans="3:10" x14ac:dyDescent="0.25">
      <c r="C47" s="63"/>
      <c r="D47" s="64" t="s">
        <v>499</v>
      </c>
      <c r="E47" s="261">
        <v>0</v>
      </c>
      <c r="F47" s="257">
        <v>0</v>
      </c>
      <c r="G47" s="257">
        <v>0</v>
      </c>
      <c r="H47" s="258">
        <v>0</v>
      </c>
      <c r="I47" s="257">
        <v>0</v>
      </c>
      <c r="J47" s="257">
        <v>0</v>
      </c>
    </row>
    <row r="48" spans="3:10" x14ac:dyDescent="0.25">
      <c r="C48" s="255"/>
      <c r="D48" s="256"/>
      <c r="E48" s="258"/>
      <c r="F48" s="257"/>
      <c r="G48" s="257"/>
      <c r="H48" s="258"/>
      <c r="I48" s="257"/>
      <c r="J48" s="257"/>
    </row>
    <row r="49" spans="3:10" x14ac:dyDescent="0.25">
      <c r="C49" s="400" t="s">
        <v>500</v>
      </c>
      <c r="D49" s="433"/>
      <c r="E49" s="258">
        <f>SUM(E51:E56)</f>
        <v>0</v>
      </c>
      <c r="F49" s="257">
        <f t="shared" ref="F49:J49" si="3">SUM(F51:F56)</f>
        <v>0</v>
      </c>
      <c r="G49" s="257">
        <f t="shared" si="3"/>
        <v>0</v>
      </c>
      <c r="H49" s="258">
        <f t="shared" si="3"/>
        <v>0</v>
      </c>
      <c r="I49" s="257">
        <f t="shared" si="3"/>
        <v>0</v>
      </c>
      <c r="J49" s="257">
        <f t="shared" si="3"/>
        <v>0</v>
      </c>
    </row>
    <row r="50" spans="3:10" x14ac:dyDescent="0.25">
      <c r="C50" s="400" t="s">
        <v>501</v>
      </c>
      <c r="D50" s="433"/>
      <c r="E50" s="258"/>
      <c r="F50" s="257"/>
      <c r="G50" s="257"/>
      <c r="H50" s="258"/>
      <c r="I50" s="257"/>
      <c r="J50" s="257"/>
    </row>
    <row r="51" spans="3:10" x14ac:dyDescent="0.25">
      <c r="C51" s="402"/>
      <c r="D51" s="196" t="s">
        <v>502</v>
      </c>
      <c r="E51" s="258">
        <v>0</v>
      </c>
      <c r="F51" s="257">
        <v>0</v>
      </c>
      <c r="G51" s="257">
        <v>0</v>
      </c>
      <c r="H51" s="258">
        <v>0</v>
      </c>
      <c r="I51" s="257">
        <v>0</v>
      </c>
      <c r="J51" s="257">
        <v>0</v>
      </c>
    </row>
    <row r="52" spans="3:10" x14ac:dyDescent="0.25">
      <c r="C52" s="402"/>
      <c r="D52" s="196" t="s">
        <v>503</v>
      </c>
      <c r="E52" s="258"/>
      <c r="F52" s="257"/>
      <c r="G52" s="257"/>
      <c r="H52" s="258"/>
      <c r="I52" s="257"/>
      <c r="J52" s="257"/>
    </row>
    <row r="53" spans="3:10" x14ac:dyDescent="0.25">
      <c r="C53" s="402"/>
      <c r="D53" s="196" t="s">
        <v>504</v>
      </c>
      <c r="E53" s="258">
        <v>0</v>
      </c>
      <c r="F53" s="257">
        <v>0</v>
      </c>
      <c r="G53" s="257">
        <v>0</v>
      </c>
      <c r="H53" s="258">
        <v>0</v>
      </c>
      <c r="I53" s="257">
        <v>0</v>
      </c>
      <c r="J53" s="257">
        <v>0</v>
      </c>
    </row>
    <row r="54" spans="3:10" x14ac:dyDescent="0.25">
      <c r="C54" s="402"/>
      <c r="D54" s="196" t="s">
        <v>505</v>
      </c>
      <c r="E54" s="258"/>
      <c r="F54" s="257"/>
      <c r="G54" s="257"/>
      <c r="H54" s="258"/>
      <c r="I54" s="257"/>
      <c r="J54" s="257"/>
    </row>
    <row r="55" spans="3:10" x14ac:dyDescent="0.25">
      <c r="C55" s="255"/>
      <c r="D55" s="196" t="s">
        <v>506</v>
      </c>
      <c r="E55" s="258">
        <v>0</v>
      </c>
      <c r="F55" s="257">
        <v>0</v>
      </c>
      <c r="G55" s="257">
        <v>0</v>
      </c>
      <c r="H55" s="258">
        <v>0</v>
      </c>
      <c r="I55" s="257">
        <v>0</v>
      </c>
      <c r="J55" s="257">
        <v>0</v>
      </c>
    </row>
    <row r="56" spans="3:10" x14ac:dyDescent="0.25">
      <c r="C56" s="255"/>
      <c r="D56" s="196" t="s">
        <v>507</v>
      </c>
      <c r="E56" s="258">
        <v>0</v>
      </c>
      <c r="F56" s="257">
        <v>0</v>
      </c>
      <c r="G56" s="257">
        <v>0</v>
      </c>
      <c r="H56" s="258">
        <v>0</v>
      </c>
      <c r="I56" s="257">
        <v>0</v>
      </c>
      <c r="J56" s="257">
        <v>0</v>
      </c>
    </row>
    <row r="57" spans="3:10" x14ac:dyDescent="0.25">
      <c r="C57" s="255"/>
      <c r="D57" s="196"/>
      <c r="E57" s="222"/>
      <c r="F57" s="221"/>
      <c r="G57" s="221"/>
      <c r="H57" s="222"/>
      <c r="I57" s="221"/>
      <c r="J57" s="221"/>
    </row>
    <row r="58" spans="3:10" x14ac:dyDescent="0.25">
      <c r="C58" s="400" t="s">
        <v>508</v>
      </c>
      <c r="D58" s="433"/>
      <c r="E58" s="258">
        <f>SUM(E60:E67)</f>
        <v>0</v>
      </c>
      <c r="F58" s="257">
        <f t="shared" ref="F58:J58" si="4">SUM(F60:F67)</f>
        <v>0</v>
      </c>
      <c r="G58" s="257">
        <v>0</v>
      </c>
      <c r="H58" s="258">
        <f t="shared" si="4"/>
        <v>0</v>
      </c>
      <c r="I58" s="257">
        <f t="shared" si="4"/>
        <v>0</v>
      </c>
      <c r="J58" s="257">
        <f t="shared" si="4"/>
        <v>0</v>
      </c>
    </row>
    <row r="59" spans="3:10" x14ac:dyDescent="0.25">
      <c r="C59" s="400" t="s">
        <v>470</v>
      </c>
      <c r="D59" s="433"/>
      <c r="E59" s="258">
        <f>SUM(E61:E67)</f>
        <v>0</v>
      </c>
      <c r="F59" s="257">
        <f t="shared" ref="F59:I59" si="5">SUM(F61:F67)</f>
        <v>0</v>
      </c>
      <c r="G59" s="257">
        <v>0</v>
      </c>
      <c r="H59" s="258">
        <f t="shared" si="5"/>
        <v>0</v>
      </c>
      <c r="I59" s="257">
        <f t="shared" si="5"/>
        <v>0</v>
      </c>
      <c r="J59" s="257">
        <f>+G59</f>
        <v>0</v>
      </c>
    </row>
    <row r="60" spans="3:10" x14ac:dyDescent="0.25">
      <c r="C60" s="255"/>
      <c r="D60" s="196" t="s">
        <v>471</v>
      </c>
      <c r="E60" s="299">
        <v>0</v>
      </c>
      <c r="F60" s="299">
        <v>0</v>
      </c>
      <c r="G60" s="299">
        <v>0</v>
      </c>
      <c r="H60" s="299">
        <v>0</v>
      </c>
      <c r="I60" s="299">
        <v>0</v>
      </c>
      <c r="J60" s="299">
        <v>0</v>
      </c>
    </row>
    <row r="61" spans="3:10" x14ac:dyDescent="0.25">
      <c r="C61" s="255"/>
      <c r="D61" s="196" t="s">
        <v>472</v>
      </c>
      <c r="E61" s="258">
        <v>0</v>
      </c>
      <c r="F61" s="257">
        <v>0</v>
      </c>
      <c r="G61" s="298">
        <v>0</v>
      </c>
      <c r="H61" s="258">
        <v>0</v>
      </c>
      <c r="I61" s="257">
        <v>0</v>
      </c>
      <c r="J61" s="257">
        <f>+G61</f>
        <v>0</v>
      </c>
    </row>
    <row r="62" spans="3:10" x14ac:dyDescent="0.25">
      <c r="C62" s="255"/>
      <c r="D62" s="196" t="s">
        <v>473</v>
      </c>
      <c r="E62" s="258">
        <v>0</v>
      </c>
      <c r="F62" s="257">
        <v>0</v>
      </c>
      <c r="G62" s="257">
        <v>0</v>
      </c>
      <c r="H62" s="258">
        <v>0</v>
      </c>
      <c r="I62" s="257">
        <v>0</v>
      </c>
      <c r="J62" s="257">
        <v>0</v>
      </c>
    </row>
    <row r="63" spans="3:10" x14ac:dyDescent="0.25">
      <c r="C63" s="255"/>
      <c r="D63" s="196" t="s">
        <v>474</v>
      </c>
      <c r="E63" s="258">
        <v>0</v>
      </c>
      <c r="F63" s="257">
        <v>0</v>
      </c>
      <c r="G63" s="257">
        <v>0</v>
      </c>
      <c r="H63" s="258">
        <v>0</v>
      </c>
      <c r="I63" s="257">
        <v>0</v>
      </c>
      <c r="J63" s="257">
        <v>0</v>
      </c>
    </row>
    <row r="64" spans="3:10" x14ac:dyDescent="0.25">
      <c r="C64" s="255"/>
      <c r="D64" s="196" t="s">
        <v>475</v>
      </c>
      <c r="E64" s="258">
        <v>0</v>
      </c>
      <c r="F64" s="257">
        <v>0</v>
      </c>
      <c r="G64" s="257">
        <v>0</v>
      </c>
      <c r="H64" s="258">
        <v>0</v>
      </c>
      <c r="I64" s="257">
        <v>0</v>
      </c>
      <c r="J64" s="257">
        <v>0</v>
      </c>
    </row>
    <row r="65" spans="3:10" x14ac:dyDescent="0.25">
      <c r="C65" s="255"/>
      <c r="D65" s="196" t="s">
        <v>476</v>
      </c>
      <c r="E65" s="258">
        <v>0</v>
      </c>
      <c r="F65" s="257">
        <v>0</v>
      </c>
      <c r="G65" s="257">
        <v>0</v>
      </c>
      <c r="H65" s="258">
        <v>0</v>
      </c>
      <c r="I65" s="257">
        <v>0</v>
      </c>
      <c r="J65" s="257">
        <v>0</v>
      </c>
    </row>
    <row r="66" spans="3:10" x14ac:dyDescent="0.25">
      <c r="C66" s="255"/>
      <c r="D66" s="196" t="s">
        <v>477</v>
      </c>
      <c r="E66" s="258">
        <v>0</v>
      </c>
      <c r="F66" s="257">
        <v>0</v>
      </c>
      <c r="G66" s="257">
        <v>0</v>
      </c>
      <c r="H66" s="258">
        <v>0</v>
      </c>
      <c r="I66" s="257">
        <v>0</v>
      </c>
      <c r="J66" s="257">
        <v>0</v>
      </c>
    </row>
    <row r="67" spans="3:10" x14ac:dyDescent="0.25">
      <c r="C67" s="255"/>
      <c r="D67" s="196" t="s">
        <v>478</v>
      </c>
      <c r="E67" s="258">
        <v>0</v>
      </c>
      <c r="F67" s="257">
        <v>0</v>
      </c>
      <c r="G67" s="257">
        <v>0</v>
      </c>
      <c r="H67" s="258">
        <v>0</v>
      </c>
      <c r="I67" s="257">
        <v>0</v>
      </c>
      <c r="J67" s="257">
        <v>0</v>
      </c>
    </row>
    <row r="68" spans="3:10" x14ac:dyDescent="0.25">
      <c r="C68" s="255"/>
      <c r="D68" s="196"/>
      <c r="E68" s="222"/>
      <c r="F68" s="221"/>
      <c r="G68" s="221"/>
      <c r="H68" s="222"/>
      <c r="I68" s="221"/>
      <c r="J68" s="221"/>
    </row>
    <row r="69" spans="3:10" x14ac:dyDescent="0.25">
      <c r="C69" s="400" t="s">
        <v>479</v>
      </c>
      <c r="D69" s="433"/>
      <c r="E69" s="258">
        <f>SUM(E70:E77)</f>
        <v>0</v>
      </c>
      <c r="F69" s="257">
        <f t="shared" ref="F69:J69" si="6">SUM(F70:F77)</f>
        <v>0</v>
      </c>
      <c r="G69" s="257">
        <f t="shared" si="6"/>
        <v>0</v>
      </c>
      <c r="H69" s="258">
        <f t="shared" si="6"/>
        <v>0</v>
      </c>
      <c r="I69" s="257">
        <f t="shared" si="6"/>
        <v>0</v>
      </c>
      <c r="J69" s="257">
        <f t="shared" si="6"/>
        <v>0</v>
      </c>
    </row>
    <row r="70" spans="3:10" x14ac:dyDescent="0.25">
      <c r="C70" s="255"/>
      <c r="D70" s="196" t="s">
        <v>480</v>
      </c>
      <c r="E70" s="258">
        <v>0</v>
      </c>
      <c r="F70" s="257">
        <v>0</v>
      </c>
      <c r="G70" s="257">
        <v>0</v>
      </c>
      <c r="H70" s="258">
        <v>0</v>
      </c>
      <c r="I70" s="257">
        <v>0</v>
      </c>
      <c r="J70" s="257">
        <v>0</v>
      </c>
    </row>
    <row r="71" spans="3:10" x14ac:dyDescent="0.25">
      <c r="C71" s="255"/>
      <c r="D71" s="196" t="s">
        <v>481</v>
      </c>
      <c r="E71" s="258">
        <v>0</v>
      </c>
      <c r="F71" s="257">
        <v>0</v>
      </c>
      <c r="G71" s="257">
        <v>0</v>
      </c>
      <c r="H71" s="258">
        <v>0</v>
      </c>
      <c r="I71" s="257">
        <v>0</v>
      </c>
      <c r="J71" s="257">
        <v>0</v>
      </c>
    </row>
    <row r="72" spans="3:10" x14ac:dyDescent="0.25">
      <c r="C72" s="255"/>
      <c r="D72" s="196" t="s">
        <v>482</v>
      </c>
      <c r="E72" s="258">
        <v>0</v>
      </c>
      <c r="F72" s="257">
        <v>0</v>
      </c>
      <c r="G72" s="257">
        <v>0</v>
      </c>
      <c r="H72" s="258">
        <v>0</v>
      </c>
      <c r="I72" s="257">
        <v>0</v>
      </c>
      <c r="J72" s="257">
        <v>0</v>
      </c>
    </row>
    <row r="73" spans="3:10" x14ac:dyDescent="0.25">
      <c r="C73" s="402"/>
      <c r="D73" s="196" t="s">
        <v>483</v>
      </c>
      <c r="E73" s="258">
        <v>0</v>
      </c>
      <c r="F73" s="257">
        <v>0</v>
      </c>
      <c r="G73" s="257">
        <v>0</v>
      </c>
      <c r="H73" s="258">
        <v>0</v>
      </c>
      <c r="I73" s="257">
        <v>0</v>
      </c>
      <c r="J73" s="257">
        <v>0</v>
      </c>
    </row>
    <row r="74" spans="3:10" x14ac:dyDescent="0.25">
      <c r="C74" s="402"/>
      <c r="D74" s="196" t="s">
        <v>484</v>
      </c>
      <c r="E74" s="258"/>
      <c r="F74" s="257"/>
      <c r="G74" s="257"/>
      <c r="H74" s="258"/>
      <c r="I74" s="257"/>
      <c r="J74" s="257"/>
    </row>
    <row r="75" spans="3:10" x14ac:dyDescent="0.25">
      <c r="C75" s="255"/>
      <c r="D75" s="196" t="s">
        <v>485</v>
      </c>
      <c r="E75" s="258">
        <v>0</v>
      </c>
      <c r="F75" s="257">
        <v>0</v>
      </c>
      <c r="G75" s="257">
        <v>0</v>
      </c>
      <c r="H75" s="258">
        <v>0</v>
      </c>
      <c r="I75" s="257">
        <v>0</v>
      </c>
      <c r="J75" s="257">
        <v>0</v>
      </c>
    </row>
    <row r="76" spans="3:10" x14ac:dyDescent="0.25">
      <c r="C76" s="255"/>
      <c r="D76" s="196" t="s">
        <v>486</v>
      </c>
      <c r="E76" s="258">
        <v>0</v>
      </c>
      <c r="F76" s="257">
        <v>0</v>
      </c>
      <c r="G76" s="257">
        <v>0</v>
      </c>
      <c r="H76" s="258">
        <v>0</v>
      </c>
      <c r="I76" s="257">
        <v>0</v>
      </c>
      <c r="J76" s="257">
        <v>0</v>
      </c>
    </row>
    <row r="77" spans="3:10" x14ac:dyDescent="0.25">
      <c r="C77" s="255"/>
      <c r="D77" s="196" t="s">
        <v>487</v>
      </c>
      <c r="E77" s="258">
        <v>0</v>
      </c>
      <c r="F77" s="257">
        <v>0</v>
      </c>
      <c r="G77" s="257">
        <v>0</v>
      </c>
      <c r="H77" s="258">
        <v>0</v>
      </c>
      <c r="I77" s="257">
        <v>0</v>
      </c>
      <c r="J77" s="257">
        <v>0</v>
      </c>
    </row>
    <row r="78" spans="3:10" x14ac:dyDescent="0.25">
      <c r="C78" s="255"/>
      <c r="D78" s="196"/>
      <c r="E78" s="222"/>
      <c r="F78" s="221"/>
      <c r="G78" s="221"/>
      <c r="H78" s="222"/>
      <c r="I78" s="221"/>
      <c r="J78" s="221"/>
    </row>
    <row r="79" spans="3:10" x14ac:dyDescent="0.25">
      <c r="C79" s="400" t="s">
        <v>488</v>
      </c>
      <c r="D79" s="433"/>
      <c r="E79" s="258">
        <f>SUM(E81:E90)</f>
        <v>0</v>
      </c>
      <c r="F79" s="257">
        <f t="shared" ref="F79:J79" si="7">SUM(F81:F90)</f>
        <v>0</v>
      </c>
      <c r="G79" s="257">
        <f t="shared" si="7"/>
        <v>0</v>
      </c>
      <c r="H79" s="258">
        <f t="shared" si="7"/>
        <v>0</v>
      </c>
      <c r="I79" s="257">
        <f t="shared" si="7"/>
        <v>0</v>
      </c>
      <c r="J79" s="257">
        <f t="shared" si="7"/>
        <v>0</v>
      </c>
    </row>
    <row r="80" spans="3:10" x14ac:dyDescent="0.25">
      <c r="C80" s="400" t="s">
        <v>489</v>
      </c>
      <c r="D80" s="433"/>
      <c r="E80" s="258"/>
      <c r="F80" s="257"/>
      <c r="G80" s="257"/>
      <c r="H80" s="258"/>
      <c r="I80" s="257"/>
      <c r="J80" s="257"/>
    </row>
    <row r="81" spans="3:10" x14ac:dyDescent="0.25">
      <c r="C81" s="402"/>
      <c r="D81" s="196" t="s">
        <v>490</v>
      </c>
      <c r="E81" s="258">
        <v>0</v>
      </c>
      <c r="F81" s="257">
        <v>0</v>
      </c>
      <c r="G81" s="257">
        <v>0</v>
      </c>
      <c r="H81" s="258">
        <v>0</v>
      </c>
      <c r="I81" s="257">
        <v>0</v>
      </c>
      <c r="J81" s="257">
        <v>0</v>
      </c>
    </row>
    <row r="82" spans="3:10" x14ac:dyDescent="0.25">
      <c r="C82" s="402"/>
      <c r="D82" s="196" t="s">
        <v>491</v>
      </c>
      <c r="E82" s="258"/>
      <c r="F82" s="257"/>
      <c r="G82" s="257"/>
      <c r="H82" s="258"/>
      <c r="I82" s="257"/>
      <c r="J82" s="257"/>
    </row>
    <row r="83" spans="3:10" x14ac:dyDescent="0.25">
      <c r="C83" s="255"/>
      <c r="D83" s="196" t="s">
        <v>492</v>
      </c>
      <c r="E83" s="258">
        <v>0</v>
      </c>
      <c r="F83" s="257">
        <v>0</v>
      </c>
      <c r="G83" s="257">
        <v>0</v>
      </c>
      <c r="H83" s="258">
        <v>0</v>
      </c>
      <c r="I83" s="257">
        <v>0</v>
      </c>
      <c r="J83" s="257">
        <v>0</v>
      </c>
    </row>
    <row r="84" spans="3:10" x14ac:dyDescent="0.25">
      <c r="C84" s="255"/>
      <c r="D84" s="196" t="s">
        <v>493</v>
      </c>
      <c r="E84" s="258">
        <v>0</v>
      </c>
      <c r="F84" s="257">
        <v>0</v>
      </c>
      <c r="G84" s="257">
        <v>0</v>
      </c>
      <c r="H84" s="258">
        <v>0</v>
      </c>
      <c r="I84" s="257">
        <v>0</v>
      </c>
      <c r="J84" s="257">
        <v>0</v>
      </c>
    </row>
    <row r="85" spans="3:10" x14ac:dyDescent="0.25">
      <c r="C85" s="255"/>
      <c r="D85" s="196" t="s">
        <v>494</v>
      </c>
      <c r="E85" s="258">
        <v>0</v>
      </c>
      <c r="F85" s="257">
        <v>0</v>
      </c>
      <c r="G85" s="257">
        <v>0</v>
      </c>
      <c r="H85" s="258">
        <v>0</v>
      </c>
      <c r="I85" s="257">
        <v>0</v>
      </c>
      <c r="J85" s="257">
        <v>0</v>
      </c>
    </row>
    <row r="86" spans="3:10" x14ac:dyDescent="0.25">
      <c r="C86" s="255"/>
      <c r="D86" s="196" t="s">
        <v>495</v>
      </c>
      <c r="E86" s="258">
        <v>0</v>
      </c>
      <c r="F86" s="257">
        <v>0</v>
      </c>
      <c r="G86" s="257">
        <v>0</v>
      </c>
      <c r="H86" s="258">
        <v>0</v>
      </c>
      <c r="I86" s="257">
        <v>0</v>
      </c>
      <c r="J86" s="257">
        <v>0</v>
      </c>
    </row>
    <row r="87" spans="3:10" x14ac:dyDescent="0.25">
      <c r="C87" s="255"/>
      <c r="D87" s="196" t="s">
        <v>496</v>
      </c>
      <c r="E87" s="258">
        <v>0</v>
      </c>
      <c r="F87" s="257">
        <v>0</v>
      </c>
      <c r="G87" s="257">
        <v>0</v>
      </c>
      <c r="H87" s="258">
        <v>0</v>
      </c>
      <c r="I87" s="257">
        <v>0</v>
      </c>
      <c r="J87" s="257">
        <v>0</v>
      </c>
    </row>
    <row r="88" spans="3:10" x14ac:dyDescent="0.25">
      <c r="C88" s="255"/>
      <c r="D88" s="196" t="s">
        <v>497</v>
      </c>
      <c r="E88" s="258">
        <v>0</v>
      </c>
      <c r="F88" s="257">
        <v>0</v>
      </c>
      <c r="G88" s="257">
        <v>0</v>
      </c>
      <c r="H88" s="258">
        <v>0</v>
      </c>
      <c r="I88" s="257">
        <v>0</v>
      </c>
      <c r="J88" s="257">
        <v>0</v>
      </c>
    </row>
    <row r="89" spans="3:10" x14ac:dyDescent="0.25">
      <c r="C89" s="255"/>
      <c r="D89" s="196" t="s">
        <v>498</v>
      </c>
      <c r="E89" s="258">
        <v>0</v>
      </c>
      <c r="F89" s="257">
        <v>0</v>
      </c>
      <c r="G89" s="257">
        <v>0</v>
      </c>
      <c r="H89" s="258">
        <v>0</v>
      </c>
      <c r="I89" s="257">
        <v>0</v>
      </c>
      <c r="J89" s="257">
        <v>0</v>
      </c>
    </row>
    <row r="90" spans="3:10" x14ac:dyDescent="0.25">
      <c r="C90" s="255"/>
      <c r="D90" s="196" t="s">
        <v>499</v>
      </c>
      <c r="E90" s="258">
        <v>0</v>
      </c>
      <c r="F90" s="257">
        <v>0</v>
      </c>
      <c r="G90" s="257">
        <v>0</v>
      </c>
      <c r="H90" s="258">
        <v>0</v>
      </c>
      <c r="I90" s="257">
        <v>0</v>
      </c>
      <c r="J90" s="257">
        <v>0</v>
      </c>
    </row>
    <row r="91" spans="3:10" x14ac:dyDescent="0.25">
      <c r="C91" s="255"/>
      <c r="D91" s="196"/>
      <c r="E91" s="222"/>
      <c r="F91" s="221"/>
      <c r="G91" s="221"/>
      <c r="H91" s="222"/>
      <c r="I91" s="221"/>
      <c r="J91" s="221"/>
    </row>
    <row r="92" spans="3:10" x14ac:dyDescent="0.25">
      <c r="C92" s="400" t="s">
        <v>500</v>
      </c>
      <c r="D92" s="433"/>
      <c r="E92" s="258">
        <f>SUM(E94:E100)</f>
        <v>0</v>
      </c>
      <c r="F92" s="257">
        <f t="shared" ref="F92:J92" si="8">SUM(F94:F100)</f>
        <v>0</v>
      </c>
      <c r="G92" s="257">
        <f t="shared" si="8"/>
        <v>0</v>
      </c>
      <c r="H92" s="258">
        <f t="shared" si="8"/>
        <v>0</v>
      </c>
      <c r="I92" s="257">
        <f t="shared" si="8"/>
        <v>0</v>
      </c>
      <c r="J92" s="257">
        <f t="shared" si="8"/>
        <v>0</v>
      </c>
    </row>
    <row r="93" spans="3:10" x14ac:dyDescent="0.25">
      <c r="C93" s="400" t="s">
        <v>501</v>
      </c>
      <c r="D93" s="433"/>
      <c r="E93" s="258"/>
      <c r="F93" s="257"/>
      <c r="G93" s="257"/>
      <c r="H93" s="258"/>
      <c r="I93" s="257"/>
      <c r="J93" s="257"/>
    </row>
    <row r="94" spans="3:10" x14ac:dyDescent="0.25">
      <c r="C94" s="402"/>
      <c r="D94" s="196" t="s">
        <v>502</v>
      </c>
      <c r="E94" s="258">
        <v>0</v>
      </c>
      <c r="F94" s="257">
        <v>0</v>
      </c>
      <c r="G94" s="257">
        <v>0</v>
      </c>
      <c r="H94" s="258">
        <v>0</v>
      </c>
      <c r="I94" s="257">
        <v>0</v>
      </c>
      <c r="J94" s="257">
        <v>0</v>
      </c>
    </row>
    <row r="95" spans="3:10" x14ac:dyDescent="0.25">
      <c r="C95" s="402"/>
      <c r="D95" s="196" t="s">
        <v>503</v>
      </c>
      <c r="E95" s="258"/>
      <c r="F95" s="257"/>
      <c r="G95" s="257"/>
      <c r="H95" s="258"/>
      <c r="I95" s="257"/>
      <c r="J95" s="257"/>
    </row>
    <row r="96" spans="3:10" x14ac:dyDescent="0.25">
      <c r="C96" s="402"/>
      <c r="D96" s="196" t="s">
        <v>504</v>
      </c>
      <c r="E96" s="258">
        <v>0</v>
      </c>
      <c r="F96" s="257">
        <v>0</v>
      </c>
      <c r="G96" s="257">
        <v>0</v>
      </c>
      <c r="H96" s="258">
        <v>0</v>
      </c>
      <c r="I96" s="257">
        <v>0</v>
      </c>
      <c r="J96" s="257">
        <v>0</v>
      </c>
    </row>
    <row r="97" spans="3:10" x14ac:dyDescent="0.25">
      <c r="C97" s="402"/>
      <c r="D97" s="196" t="s">
        <v>505</v>
      </c>
      <c r="E97" s="258"/>
      <c r="F97" s="257"/>
      <c r="G97" s="257"/>
      <c r="H97" s="258"/>
      <c r="I97" s="257"/>
      <c r="J97" s="257"/>
    </row>
    <row r="98" spans="3:10" x14ac:dyDescent="0.25">
      <c r="C98" s="255"/>
      <c r="D98" s="196" t="s">
        <v>506</v>
      </c>
      <c r="E98" s="258">
        <v>0</v>
      </c>
      <c r="F98" s="257">
        <v>0</v>
      </c>
      <c r="G98" s="257">
        <v>0</v>
      </c>
      <c r="H98" s="258">
        <v>0</v>
      </c>
      <c r="I98" s="257">
        <v>0</v>
      </c>
      <c r="J98" s="257">
        <v>0</v>
      </c>
    </row>
    <row r="99" spans="3:10" x14ac:dyDescent="0.25">
      <c r="C99" s="255"/>
      <c r="D99" s="196" t="s">
        <v>507</v>
      </c>
      <c r="E99" s="258">
        <v>0</v>
      </c>
      <c r="F99" s="257">
        <v>0</v>
      </c>
      <c r="G99" s="257">
        <v>0</v>
      </c>
      <c r="H99" s="258">
        <v>0</v>
      </c>
      <c r="I99" s="257">
        <v>0</v>
      </c>
      <c r="J99" s="257">
        <v>0</v>
      </c>
    </row>
    <row r="100" spans="3:10" x14ac:dyDescent="0.25">
      <c r="C100" s="255"/>
      <c r="D100" s="196"/>
      <c r="E100" s="258"/>
      <c r="F100" s="257"/>
      <c r="G100" s="257"/>
      <c r="H100" s="258"/>
      <c r="I100" s="257"/>
      <c r="J100" s="257"/>
    </row>
    <row r="101" spans="3:10" x14ac:dyDescent="0.25">
      <c r="C101" s="400" t="s">
        <v>509</v>
      </c>
      <c r="D101" s="433"/>
      <c r="E101" s="219">
        <f>+E58+E16</f>
        <v>229432454.01000002</v>
      </c>
      <c r="F101" s="218">
        <f t="shared" ref="F101:J101" si="9">+F58+F16</f>
        <v>0</v>
      </c>
      <c r="G101" s="218">
        <f t="shared" si="9"/>
        <v>229432454.01000002</v>
      </c>
      <c r="H101" s="219">
        <f t="shared" si="9"/>
        <v>101704813.32300001</v>
      </c>
      <c r="I101" s="218">
        <f t="shared" si="9"/>
        <v>94646417.523000002</v>
      </c>
      <c r="J101" s="218">
        <f t="shared" si="9"/>
        <v>127727640.68700001</v>
      </c>
    </row>
    <row r="102" spans="3:10" x14ac:dyDescent="0.25">
      <c r="C102" s="85"/>
      <c r="D102" s="87"/>
      <c r="E102" s="86"/>
      <c r="F102" s="100"/>
      <c r="G102" s="100"/>
      <c r="H102" s="86"/>
      <c r="I102" s="100"/>
      <c r="J102" s="100"/>
    </row>
  </sheetData>
  <mergeCells count="38">
    <mergeCell ref="C101:D101"/>
    <mergeCell ref="C81:C82"/>
    <mergeCell ref="C92:D92"/>
    <mergeCell ref="C93:D93"/>
    <mergeCell ref="C94:C95"/>
    <mergeCell ref="C96:C97"/>
    <mergeCell ref="C59:D59"/>
    <mergeCell ref="C69:D69"/>
    <mergeCell ref="C73:C74"/>
    <mergeCell ref="C79:D79"/>
    <mergeCell ref="C80:D80"/>
    <mergeCell ref="C49:D49"/>
    <mergeCell ref="C50:D50"/>
    <mergeCell ref="C51:C52"/>
    <mergeCell ref="C53:C54"/>
    <mergeCell ref="C58:D58"/>
    <mergeCell ref="C4:J4"/>
    <mergeCell ref="C5:J5"/>
    <mergeCell ref="C30:C31"/>
    <mergeCell ref="H12:H13"/>
    <mergeCell ref="I12:I13"/>
    <mergeCell ref="C14:D14"/>
    <mergeCell ref="C15:D15"/>
    <mergeCell ref="C16:D16"/>
    <mergeCell ref="C26:D26"/>
    <mergeCell ref="C6:J6"/>
    <mergeCell ref="C37:D37"/>
    <mergeCell ref="C38:C39"/>
    <mergeCell ref="C36:D36"/>
    <mergeCell ref="C7:J7"/>
    <mergeCell ref="C8:J8"/>
    <mergeCell ref="C9:J9"/>
    <mergeCell ref="C10:J10"/>
    <mergeCell ref="C11:D13"/>
    <mergeCell ref="E11:I11"/>
    <mergeCell ref="J11:J13"/>
    <mergeCell ref="E12:E13"/>
    <mergeCell ref="G12:G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2"/>
  <sheetViews>
    <sheetView tabSelected="1" workbookViewId="0">
      <selection activeCell="C5" sqref="C5:I42"/>
    </sheetView>
  </sheetViews>
  <sheetFormatPr baseColWidth="10" defaultRowHeight="15" x14ac:dyDescent="0.25"/>
  <cols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ht="24.75" customHeight="1" x14ac:dyDescent="0.25">
      <c r="C3" s="423" t="s">
        <v>510</v>
      </c>
      <c r="D3" s="423"/>
      <c r="E3" s="423"/>
      <c r="F3" s="423"/>
      <c r="G3" s="423"/>
      <c r="H3" s="423"/>
      <c r="I3" s="423"/>
    </row>
    <row r="4" spans="3:9" ht="24.75" customHeight="1" x14ac:dyDescent="0.25">
      <c r="C4" s="430" t="s">
        <v>511</v>
      </c>
      <c r="D4" s="430"/>
      <c r="E4" s="430"/>
      <c r="F4" s="430"/>
      <c r="G4" s="430"/>
      <c r="H4" s="430"/>
      <c r="I4" s="430"/>
    </row>
    <row r="5" spans="3:9" x14ac:dyDescent="0.25">
      <c r="C5" s="338" t="s">
        <v>800</v>
      </c>
      <c r="D5" s="368"/>
      <c r="E5" s="368"/>
      <c r="F5" s="368"/>
      <c r="G5" s="368"/>
      <c r="H5" s="368"/>
      <c r="I5" s="339"/>
    </row>
    <row r="6" spans="3:9" x14ac:dyDescent="0.25">
      <c r="C6" s="333" t="s">
        <v>364</v>
      </c>
      <c r="D6" s="348"/>
      <c r="E6" s="348"/>
      <c r="F6" s="348"/>
      <c r="G6" s="348"/>
      <c r="H6" s="348"/>
      <c r="I6" s="334"/>
    </row>
    <row r="7" spans="3:9" x14ac:dyDescent="0.25">
      <c r="C7" s="333" t="s">
        <v>512</v>
      </c>
      <c r="D7" s="348"/>
      <c r="E7" s="348"/>
      <c r="F7" s="348"/>
      <c r="G7" s="348"/>
      <c r="H7" s="348"/>
      <c r="I7" s="334"/>
    </row>
    <row r="8" spans="3:9" x14ac:dyDescent="0.25">
      <c r="C8" s="333" t="s">
        <v>814</v>
      </c>
      <c r="D8" s="348"/>
      <c r="E8" s="348"/>
      <c r="F8" s="348"/>
      <c r="G8" s="348"/>
      <c r="H8" s="348"/>
      <c r="I8" s="334"/>
    </row>
    <row r="9" spans="3:9" x14ac:dyDescent="0.25">
      <c r="C9" s="369" t="s">
        <v>1</v>
      </c>
      <c r="D9" s="370"/>
      <c r="E9" s="370"/>
      <c r="F9" s="370"/>
      <c r="G9" s="370"/>
      <c r="H9" s="370"/>
      <c r="I9" s="371"/>
    </row>
    <row r="10" spans="3:9" x14ac:dyDescent="0.25">
      <c r="C10" s="376" t="s">
        <v>2</v>
      </c>
      <c r="D10" s="335" t="s">
        <v>366</v>
      </c>
      <c r="E10" s="336"/>
      <c r="F10" s="336"/>
      <c r="G10" s="336"/>
      <c r="H10" s="337"/>
      <c r="I10" s="376" t="s">
        <v>454</v>
      </c>
    </row>
    <row r="11" spans="3:9" x14ac:dyDescent="0.25">
      <c r="C11" s="396"/>
      <c r="D11" s="376" t="s">
        <v>228</v>
      </c>
      <c r="E11" s="79" t="s">
        <v>276</v>
      </c>
      <c r="F11" s="376" t="s">
        <v>278</v>
      </c>
      <c r="G11" s="376" t="s">
        <v>229</v>
      </c>
      <c r="H11" s="376" t="s">
        <v>231</v>
      </c>
      <c r="I11" s="396"/>
    </row>
    <row r="12" spans="3:9" x14ac:dyDescent="0.25">
      <c r="C12" s="396"/>
      <c r="D12" s="396"/>
      <c r="E12" s="79" t="s">
        <v>277</v>
      </c>
      <c r="F12" s="396"/>
      <c r="G12" s="396"/>
      <c r="H12" s="396"/>
      <c r="I12" s="396"/>
    </row>
    <row r="13" spans="3:9" x14ac:dyDescent="0.25">
      <c r="C13" s="93" t="s">
        <v>513</v>
      </c>
      <c r="D13" s="257">
        <f>SUM(D14:D25)</f>
        <v>205725439.73000002</v>
      </c>
      <c r="E13" s="257">
        <f t="shared" ref="E13:I13" si="0">SUM(E14:E25)</f>
        <v>0</v>
      </c>
      <c r="F13" s="257">
        <f t="shared" si="0"/>
        <v>205725439.73000002</v>
      </c>
      <c r="G13" s="257">
        <f t="shared" si="0"/>
        <v>88078502.163000003</v>
      </c>
      <c r="H13" s="257">
        <f t="shared" si="0"/>
        <v>82267736.113000005</v>
      </c>
      <c r="I13" s="257">
        <f t="shared" si="0"/>
        <v>117646937.56700002</v>
      </c>
    </row>
    <row r="14" spans="3:9" x14ac:dyDescent="0.25">
      <c r="C14" s="62" t="s">
        <v>514</v>
      </c>
      <c r="D14" s="257">
        <f>+'formato 6 a'!E12</f>
        <v>205725439.73000002</v>
      </c>
      <c r="E14" s="257">
        <f>+'formato 6 a'!F12</f>
        <v>0</v>
      </c>
      <c r="F14" s="257">
        <f>+'formato 6 a'!G12</f>
        <v>205725439.73000002</v>
      </c>
      <c r="G14" s="257">
        <f>+'formato 6 a'!H12</f>
        <v>88078502.163000003</v>
      </c>
      <c r="H14" s="257">
        <f>+'formato 6 a'!I12</f>
        <v>82267736.113000005</v>
      </c>
      <c r="I14" s="257">
        <f>+F14-G14</f>
        <v>117646937.56700002</v>
      </c>
    </row>
    <row r="15" spans="3:9" x14ac:dyDescent="0.25">
      <c r="C15" s="62" t="s">
        <v>515</v>
      </c>
      <c r="D15" s="192">
        <v>0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</row>
    <row r="16" spans="3:9" x14ac:dyDescent="0.25">
      <c r="C16" s="62" t="s">
        <v>516</v>
      </c>
      <c r="D16" s="192">
        <v>0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</row>
    <row r="17" spans="3:9" x14ac:dyDescent="0.25">
      <c r="C17" s="62" t="s">
        <v>517</v>
      </c>
      <c r="D17" s="192">
        <v>0</v>
      </c>
      <c r="E17" s="192">
        <v>0</v>
      </c>
      <c r="F17" s="192">
        <v>0</v>
      </c>
      <c r="G17" s="192">
        <v>0</v>
      </c>
      <c r="H17" s="192">
        <v>0</v>
      </c>
      <c r="I17" s="192">
        <v>0</v>
      </c>
    </row>
    <row r="18" spans="3:9" x14ac:dyDescent="0.25">
      <c r="C18" s="62" t="s">
        <v>518</v>
      </c>
      <c r="D18" s="192">
        <v>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</row>
    <row r="19" spans="3:9" x14ac:dyDescent="0.25">
      <c r="C19" s="62" t="s">
        <v>519</v>
      </c>
      <c r="D19" s="192">
        <v>0</v>
      </c>
      <c r="E19" s="192">
        <v>0</v>
      </c>
      <c r="F19" s="192">
        <v>0</v>
      </c>
      <c r="G19" s="192">
        <v>0</v>
      </c>
      <c r="H19" s="192">
        <v>0</v>
      </c>
      <c r="I19" s="192">
        <v>0</v>
      </c>
    </row>
    <row r="20" spans="3:9" x14ac:dyDescent="0.25">
      <c r="C20" s="62" t="s">
        <v>520</v>
      </c>
      <c r="D20" s="192">
        <v>0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</row>
    <row r="21" spans="3:9" x14ac:dyDescent="0.25">
      <c r="C21" s="62" t="s">
        <v>521</v>
      </c>
      <c r="D21" s="192"/>
      <c r="E21" s="192"/>
      <c r="F21" s="192"/>
      <c r="G21" s="192"/>
      <c r="H21" s="192"/>
      <c r="I21" s="192"/>
    </row>
    <row r="22" spans="3:9" x14ac:dyDescent="0.25">
      <c r="C22" s="62" t="s">
        <v>522</v>
      </c>
      <c r="D22" s="192"/>
      <c r="E22" s="192"/>
      <c r="F22" s="192"/>
      <c r="G22" s="192"/>
      <c r="H22" s="192"/>
      <c r="I22" s="192"/>
    </row>
    <row r="23" spans="3:9" x14ac:dyDescent="0.25">
      <c r="C23" s="94" t="s">
        <v>523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</row>
    <row r="24" spans="3:9" x14ac:dyDescent="0.25">
      <c r="C24" s="94" t="s">
        <v>524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</row>
    <row r="25" spans="3:9" x14ac:dyDescent="0.25">
      <c r="C25" s="62" t="s">
        <v>525</v>
      </c>
      <c r="D25" s="192">
        <v>0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</row>
    <row r="26" spans="3:9" x14ac:dyDescent="0.25">
      <c r="C26" s="62"/>
      <c r="D26" s="71"/>
      <c r="E26" s="71"/>
      <c r="F26" s="73"/>
      <c r="G26" s="71"/>
      <c r="H26" s="73"/>
      <c r="I26" s="71"/>
    </row>
    <row r="27" spans="3:9" x14ac:dyDescent="0.25">
      <c r="C27" s="95" t="s">
        <v>526</v>
      </c>
      <c r="D27" s="192">
        <f>+D28+D29+D30+D33+D34</f>
        <v>0</v>
      </c>
      <c r="E27" s="192">
        <f t="shared" ref="E27:I27" si="1">+E28+E29+E30+E33+E34</f>
        <v>0</v>
      </c>
      <c r="F27" s="192">
        <f t="shared" si="1"/>
        <v>0</v>
      </c>
      <c r="G27" s="192">
        <f t="shared" si="1"/>
        <v>0</v>
      </c>
      <c r="H27" s="192">
        <f t="shared" si="1"/>
        <v>0</v>
      </c>
      <c r="I27" s="192">
        <f t="shared" si="1"/>
        <v>0</v>
      </c>
    </row>
    <row r="28" spans="3:9" x14ac:dyDescent="0.25">
      <c r="C28" s="62" t="s">
        <v>514</v>
      </c>
      <c r="D28" s="192">
        <v>0</v>
      </c>
      <c r="E28" s="192">
        <v>0</v>
      </c>
      <c r="F28" s="192">
        <v>0</v>
      </c>
      <c r="G28" s="192">
        <v>0</v>
      </c>
      <c r="H28" s="192">
        <v>0</v>
      </c>
      <c r="I28" s="192">
        <v>0</v>
      </c>
    </row>
    <row r="29" spans="3:9" x14ac:dyDescent="0.25">
      <c r="C29" s="62" t="s">
        <v>515</v>
      </c>
      <c r="D29" s="192">
        <v>0</v>
      </c>
      <c r="E29" s="192">
        <v>0</v>
      </c>
      <c r="F29" s="192">
        <v>0</v>
      </c>
      <c r="G29" s="192">
        <v>0</v>
      </c>
      <c r="H29" s="192">
        <v>0</v>
      </c>
      <c r="I29" s="192">
        <v>0</v>
      </c>
    </row>
    <row r="30" spans="3:9" x14ac:dyDescent="0.25">
      <c r="C30" s="62" t="s">
        <v>516</v>
      </c>
      <c r="D30" s="192">
        <v>0</v>
      </c>
      <c r="E30" s="192">
        <v>0</v>
      </c>
      <c r="F30" s="192">
        <v>0</v>
      </c>
      <c r="G30" s="192">
        <v>0</v>
      </c>
      <c r="H30" s="192">
        <v>0</v>
      </c>
      <c r="I30" s="192">
        <v>0</v>
      </c>
    </row>
    <row r="31" spans="3:9" x14ac:dyDescent="0.25">
      <c r="C31" s="62" t="s">
        <v>517</v>
      </c>
      <c r="D31" s="192">
        <v>0</v>
      </c>
      <c r="E31" s="192">
        <v>0</v>
      </c>
      <c r="F31" s="192">
        <v>0</v>
      </c>
      <c r="G31" s="192">
        <v>0</v>
      </c>
      <c r="H31" s="192">
        <v>0</v>
      </c>
      <c r="I31" s="192">
        <v>0</v>
      </c>
    </row>
    <row r="32" spans="3:9" x14ac:dyDescent="0.25">
      <c r="C32" s="62" t="s">
        <v>518</v>
      </c>
      <c r="D32" s="192">
        <v>0</v>
      </c>
      <c r="E32" s="192">
        <v>0</v>
      </c>
      <c r="F32" s="192">
        <v>0</v>
      </c>
      <c r="G32" s="192">
        <v>0</v>
      </c>
      <c r="H32" s="192">
        <v>0</v>
      </c>
      <c r="I32" s="192">
        <v>0</v>
      </c>
    </row>
    <row r="33" spans="3:9" x14ac:dyDescent="0.25">
      <c r="C33" s="62" t="s">
        <v>519</v>
      </c>
      <c r="D33" s="192">
        <v>0</v>
      </c>
      <c r="E33" s="192">
        <v>0</v>
      </c>
      <c r="F33" s="192">
        <v>0</v>
      </c>
      <c r="G33" s="192">
        <v>0</v>
      </c>
      <c r="H33" s="192">
        <v>0</v>
      </c>
      <c r="I33" s="192">
        <v>0</v>
      </c>
    </row>
    <row r="34" spans="3:9" x14ac:dyDescent="0.25">
      <c r="C34" s="62" t="s">
        <v>520</v>
      </c>
      <c r="D34" s="192">
        <f>+D37+D38</f>
        <v>0</v>
      </c>
      <c r="E34" s="192">
        <f t="shared" ref="E34:I34" si="2">+E37+E38</f>
        <v>0</v>
      </c>
      <c r="F34" s="192">
        <f t="shared" si="2"/>
        <v>0</v>
      </c>
      <c r="G34" s="192">
        <f t="shared" si="2"/>
        <v>0</v>
      </c>
      <c r="H34" s="192">
        <f t="shared" si="2"/>
        <v>0</v>
      </c>
      <c r="I34" s="192">
        <f t="shared" si="2"/>
        <v>0</v>
      </c>
    </row>
    <row r="35" spans="3:9" x14ac:dyDescent="0.25">
      <c r="C35" s="62" t="s">
        <v>521</v>
      </c>
      <c r="D35" s="192"/>
      <c r="E35" s="192"/>
      <c r="F35" s="192"/>
      <c r="G35" s="192"/>
      <c r="H35" s="192"/>
      <c r="I35" s="192"/>
    </row>
    <row r="36" spans="3:9" x14ac:dyDescent="0.25">
      <c r="C36" s="62" t="s">
        <v>522</v>
      </c>
      <c r="D36" s="192"/>
      <c r="E36" s="192"/>
      <c r="F36" s="192"/>
      <c r="G36" s="192"/>
      <c r="H36" s="192"/>
      <c r="I36" s="192"/>
    </row>
    <row r="37" spans="3:9" x14ac:dyDescent="0.25">
      <c r="C37" s="94" t="s">
        <v>523</v>
      </c>
      <c r="D37" s="192">
        <v>0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</row>
    <row r="38" spans="3:9" x14ac:dyDescent="0.25">
      <c r="C38" s="94" t="s">
        <v>524</v>
      </c>
      <c r="D38" s="192">
        <v>0</v>
      </c>
      <c r="E38" s="192">
        <v>0</v>
      </c>
      <c r="F38" s="192">
        <v>0</v>
      </c>
      <c r="G38" s="192">
        <v>0</v>
      </c>
      <c r="H38" s="192">
        <v>0</v>
      </c>
      <c r="I38" s="192">
        <v>0</v>
      </c>
    </row>
    <row r="39" spans="3:9" x14ac:dyDescent="0.25">
      <c r="C39" s="62" t="s">
        <v>525</v>
      </c>
      <c r="D39" s="71"/>
      <c r="E39" s="71"/>
      <c r="F39" s="73"/>
      <c r="G39" s="71"/>
      <c r="H39" s="73"/>
      <c r="I39" s="71"/>
    </row>
    <row r="40" spans="3:9" x14ac:dyDescent="0.25">
      <c r="C40" s="95" t="s">
        <v>527</v>
      </c>
      <c r="D40" s="257">
        <f>+D13+D27</f>
        <v>205725439.73000002</v>
      </c>
      <c r="E40" s="257">
        <f t="shared" ref="E40:I40" si="3">+E13+E27</f>
        <v>0</v>
      </c>
      <c r="F40" s="257">
        <f t="shared" si="3"/>
        <v>205725439.73000002</v>
      </c>
      <c r="G40" s="257">
        <f t="shared" si="3"/>
        <v>88078502.163000003</v>
      </c>
      <c r="H40" s="257">
        <f t="shared" si="3"/>
        <v>82267736.113000005</v>
      </c>
      <c r="I40" s="257">
        <f t="shared" si="3"/>
        <v>117646937.56700002</v>
      </c>
    </row>
    <row r="41" spans="3:9" x14ac:dyDescent="0.25">
      <c r="C41" s="95" t="s">
        <v>528</v>
      </c>
      <c r="D41" s="58"/>
      <c r="E41" s="58"/>
      <c r="F41" s="88"/>
      <c r="G41" s="58"/>
      <c r="H41" s="88"/>
      <c r="I41" s="58"/>
    </row>
    <row r="42" spans="3:9" x14ac:dyDescent="0.25">
      <c r="C42" s="89"/>
      <c r="D42" s="92"/>
      <c r="E42" s="92"/>
      <c r="F42" s="90"/>
      <c r="G42" s="92"/>
      <c r="H42" s="90"/>
      <c r="I42" s="92"/>
    </row>
  </sheetData>
  <mergeCells count="14">
    <mergeCell ref="C3:I3"/>
    <mergeCell ref="C4:I4"/>
    <mergeCell ref="G11:G12"/>
    <mergeCell ref="H11:H12"/>
    <mergeCell ref="C5:I5"/>
    <mergeCell ref="C6:I6"/>
    <mergeCell ref="C7:I7"/>
    <mergeCell ref="C8:I8"/>
    <mergeCell ref="C9:I9"/>
    <mergeCell ref="C10:C12"/>
    <mergeCell ref="D10:H10"/>
    <mergeCell ref="I10:I12"/>
    <mergeCell ref="D11:D12"/>
    <mergeCell ref="F11:F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50"/>
  <sheetViews>
    <sheetView workbookViewId="0">
      <selection activeCell="D16" sqref="D16:D17"/>
    </sheetView>
  </sheetViews>
  <sheetFormatPr baseColWidth="10" defaultRowHeight="15" x14ac:dyDescent="0.25"/>
  <cols>
    <col min="3" max="3" width="60.28515625" customWidth="1"/>
    <col min="5" max="5" width="16.85546875" customWidth="1"/>
    <col min="6" max="7" width="14.140625" customWidth="1"/>
    <col min="8" max="8" width="13.85546875" customWidth="1"/>
  </cols>
  <sheetData>
    <row r="3" spans="3:10" x14ac:dyDescent="0.25">
      <c r="C3" s="441" t="s">
        <v>529</v>
      </c>
      <c r="D3" s="441"/>
      <c r="E3" s="441"/>
      <c r="F3" s="441"/>
      <c r="G3" s="441"/>
      <c r="H3" s="441"/>
      <c r="I3" s="441"/>
      <c r="J3" s="441"/>
    </row>
    <row r="4" spans="3:10" x14ac:dyDescent="0.25">
      <c r="C4" s="22"/>
      <c r="D4" s="2"/>
      <c r="E4" s="2"/>
      <c r="F4" s="2"/>
      <c r="G4" s="2"/>
      <c r="H4" s="2"/>
      <c r="I4" s="2"/>
      <c r="J4" s="2"/>
    </row>
    <row r="5" spans="3:10" x14ac:dyDescent="0.25">
      <c r="C5" s="441" t="s">
        <v>530</v>
      </c>
      <c r="D5" s="441"/>
      <c r="E5" s="441"/>
      <c r="F5" s="441"/>
      <c r="G5" s="441"/>
      <c r="H5" s="441"/>
      <c r="I5" s="441"/>
      <c r="J5" s="441"/>
    </row>
    <row r="6" spans="3:10" ht="21" customHeight="1" x14ac:dyDescent="0.25">
      <c r="C6" s="361" t="s">
        <v>751</v>
      </c>
      <c r="D6" s="361"/>
      <c r="E6" s="361"/>
      <c r="F6" s="361"/>
      <c r="G6" s="361"/>
      <c r="H6" s="361"/>
      <c r="I6" s="361"/>
      <c r="J6" s="361"/>
    </row>
    <row r="7" spans="3:10" x14ac:dyDescent="0.25">
      <c r="C7" s="335" t="s">
        <v>800</v>
      </c>
      <c r="D7" s="336"/>
      <c r="E7" s="336"/>
      <c r="F7" s="336"/>
      <c r="G7" s="336"/>
      <c r="H7" s="336"/>
      <c r="I7" s="336"/>
      <c r="J7" s="337"/>
    </row>
    <row r="8" spans="3:10" x14ac:dyDescent="0.25">
      <c r="C8" s="335" t="s">
        <v>531</v>
      </c>
      <c r="D8" s="336"/>
      <c r="E8" s="336"/>
      <c r="F8" s="336"/>
      <c r="G8" s="336"/>
      <c r="H8" s="336"/>
      <c r="I8" s="336"/>
      <c r="J8" s="337"/>
    </row>
    <row r="9" spans="3:10" x14ac:dyDescent="0.25">
      <c r="C9" s="338" t="s">
        <v>1</v>
      </c>
      <c r="D9" s="368"/>
      <c r="E9" s="368"/>
      <c r="F9" s="368"/>
      <c r="G9" s="368"/>
      <c r="H9" s="368"/>
      <c r="I9" s="368"/>
      <c r="J9" s="339"/>
    </row>
    <row r="10" spans="3:10" x14ac:dyDescent="0.25">
      <c r="C10" s="369" t="s">
        <v>532</v>
      </c>
      <c r="D10" s="370"/>
      <c r="E10" s="370"/>
      <c r="F10" s="370"/>
      <c r="G10" s="370"/>
      <c r="H10" s="370"/>
      <c r="I10" s="370"/>
      <c r="J10" s="371"/>
    </row>
    <row r="11" spans="3:10" x14ac:dyDescent="0.25">
      <c r="C11" s="376" t="s">
        <v>533</v>
      </c>
      <c r="D11" s="25" t="s">
        <v>534</v>
      </c>
      <c r="E11" s="376" t="s">
        <v>538</v>
      </c>
      <c r="F11" s="376" t="s">
        <v>539</v>
      </c>
      <c r="G11" s="376" t="s">
        <v>540</v>
      </c>
      <c r="H11" s="376" t="s">
        <v>541</v>
      </c>
      <c r="I11" s="338" t="s">
        <v>542</v>
      </c>
      <c r="J11" s="339"/>
    </row>
    <row r="12" spans="3:10" x14ac:dyDescent="0.25">
      <c r="C12" s="396"/>
      <c r="D12" s="26" t="s">
        <v>535</v>
      </c>
      <c r="E12" s="396"/>
      <c r="F12" s="396"/>
      <c r="G12" s="396"/>
      <c r="H12" s="396"/>
      <c r="I12" s="333"/>
      <c r="J12" s="334"/>
    </row>
    <row r="13" spans="3:10" x14ac:dyDescent="0.25">
      <c r="C13" s="396"/>
      <c r="D13" s="26" t="s">
        <v>536</v>
      </c>
      <c r="E13" s="396"/>
      <c r="F13" s="396"/>
      <c r="G13" s="396"/>
      <c r="H13" s="396"/>
      <c r="I13" s="333"/>
      <c r="J13" s="334"/>
    </row>
    <row r="14" spans="3:10" x14ac:dyDescent="0.25">
      <c r="C14" s="396"/>
      <c r="D14" s="26" t="s">
        <v>537</v>
      </c>
      <c r="E14" s="396"/>
      <c r="F14" s="396"/>
      <c r="G14" s="396"/>
      <c r="H14" s="396"/>
      <c r="I14" s="333"/>
      <c r="J14" s="334"/>
    </row>
    <row r="15" spans="3:10" x14ac:dyDescent="0.25">
      <c r="C15" s="101"/>
      <c r="D15" s="70"/>
      <c r="E15" s="70"/>
      <c r="F15" s="67"/>
      <c r="G15" s="81"/>
      <c r="H15" s="70"/>
      <c r="I15" s="434"/>
      <c r="J15" s="435"/>
    </row>
    <row r="16" spans="3:10" x14ac:dyDescent="0.25">
      <c r="C16" s="102" t="s">
        <v>752</v>
      </c>
      <c r="D16" s="436"/>
      <c r="E16" s="436"/>
      <c r="F16" s="437"/>
      <c r="G16" s="438"/>
      <c r="H16" s="436"/>
      <c r="I16" s="438"/>
      <c r="J16" s="439"/>
    </row>
    <row r="17" spans="3:10" x14ac:dyDescent="0.25">
      <c r="C17" s="103" t="s">
        <v>543</v>
      </c>
      <c r="D17" s="436"/>
      <c r="E17" s="436"/>
      <c r="F17" s="436"/>
      <c r="G17" s="438"/>
      <c r="H17" s="436"/>
      <c r="I17" s="438"/>
      <c r="J17" s="439"/>
    </row>
    <row r="18" spans="3:10" x14ac:dyDescent="0.25">
      <c r="C18" s="104" t="s">
        <v>753</v>
      </c>
      <c r="D18" s="71"/>
      <c r="E18" s="71"/>
      <c r="F18" s="71"/>
      <c r="G18" s="73"/>
      <c r="H18" s="71"/>
      <c r="I18" s="438"/>
      <c r="J18" s="439"/>
    </row>
    <row r="19" spans="3:10" x14ac:dyDescent="0.25">
      <c r="C19" s="104" t="s">
        <v>754</v>
      </c>
      <c r="D19" s="71"/>
      <c r="E19" s="71"/>
      <c r="F19" s="71"/>
      <c r="G19" s="73"/>
      <c r="H19" s="71"/>
      <c r="I19" s="438"/>
      <c r="J19" s="439"/>
    </row>
    <row r="20" spans="3:10" x14ac:dyDescent="0.25">
      <c r="C20" s="104" t="s">
        <v>755</v>
      </c>
      <c r="D20" s="71"/>
      <c r="E20" s="71"/>
      <c r="F20" s="71"/>
      <c r="G20" s="73"/>
      <c r="H20" s="71"/>
      <c r="I20" s="438"/>
      <c r="J20" s="439"/>
    </row>
    <row r="21" spans="3:10" x14ac:dyDescent="0.25">
      <c r="C21" s="104" t="s">
        <v>756</v>
      </c>
      <c r="D21" s="71"/>
      <c r="E21" s="71"/>
      <c r="F21" s="71"/>
      <c r="G21" s="73"/>
      <c r="H21" s="71"/>
      <c r="I21" s="438"/>
      <c r="J21" s="439"/>
    </row>
    <row r="22" spans="3:10" x14ac:dyDescent="0.25">
      <c r="C22" s="104" t="s">
        <v>757</v>
      </c>
      <c r="D22" s="71"/>
      <c r="E22" s="71"/>
      <c r="F22" s="71"/>
      <c r="G22" s="73"/>
      <c r="H22" s="71"/>
      <c r="I22" s="438"/>
      <c r="J22" s="439"/>
    </row>
    <row r="23" spans="3:10" x14ac:dyDescent="0.25">
      <c r="C23" s="104" t="s">
        <v>758</v>
      </c>
      <c r="D23" s="71"/>
      <c r="E23" s="71"/>
      <c r="F23" s="71"/>
      <c r="G23" s="73"/>
      <c r="H23" s="71"/>
      <c r="I23" s="438"/>
      <c r="J23" s="439"/>
    </row>
    <row r="24" spans="3:10" x14ac:dyDescent="0.25">
      <c r="C24" s="104" t="s">
        <v>759</v>
      </c>
      <c r="D24" s="71"/>
      <c r="E24" s="71"/>
      <c r="F24" s="71"/>
      <c r="G24" s="73"/>
      <c r="H24" s="71"/>
      <c r="I24" s="438"/>
      <c r="J24" s="439"/>
    </row>
    <row r="25" spans="3:10" x14ac:dyDescent="0.25">
      <c r="C25" s="104" t="s">
        <v>760</v>
      </c>
      <c r="D25" s="71"/>
      <c r="E25" s="71"/>
      <c r="F25" s="71"/>
      <c r="G25" s="73"/>
      <c r="H25" s="71"/>
      <c r="I25" s="438"/>
      <c r="J25" s="439"/>
    </row>
    <row r="26" spans="3:10" x14ac:dyDescent="0.25">
      <c r="C26" s="104" t="s">
        <v>761</v>
      </c>
      <c r="D26" s="71"/>
      <c r="E26" s="71"/>
      <c r="F26" s="71"/>
      <c r="G26" s="73"/>
      <c r="H26" s="71"/>
      <c r="I26" s="438"/>
      <c r="J26" s="439"/>
    </row>
    <row r="27" spans="3:10" x14ac:dyDescent="0.25">
      <c r="C27" s="104" t="s">
        <v>762</v>
      </c>
      <c r="D27" s="71"/>
      <c r="E27" s="71"/>
      <c r="F27" s="71"/>
      <c r="G27" s="73"/>
      <c r="H27" s="71"/>
      <c r="I27" s="438"/>
      <c r="J27" s="439"/>
    </row>
    <row r="28" spans="3:10" x14ac:dyDescent="0.25">
      <c r="C28" s="104" t="s">
        <v>763</v>
      </c>
      <c r="D28" s="71"/>
      <c r="E28" s="71"/>
      <c r="F28" s="71"/>
      <c r="G28" s="73"/>
      <c r="H28" s="71"/>
      <c r="I28" s="438"/>
      <c r="J28" s="439"/>
    </row>
    <row r="29" spans="3:10" x14ac:dyDescent="0.25">
      <c r="C29" s="104" t="s">
        <v>764</v>
      </c>
      <c r="D29" s="71"/>
      <c r="E29" s="71"/>
      <c r="F29" s="71"/>
      <c r="G29" s="73"/>
      <c r="H29" s="71"/>
      <c r="I29" s="438"/>
      <c r="J29" s="439"/>
    </row>
    <row r="30" spans="3:10" x14ac:dyDescent="0.25">
      <c r="C30" s="62"/>
      <c r="D30" s="71"/>
      <c r="E30" s="71"/>
      <c r="F30" s="71"/>
      <c r="G30" s="73"/>
      <c r="H30" s="71"/>
      <c r="I30" s="438"/>
      <c r="J30" s="439"/>
    </row>
    <row r="31" spans="3:10" x14ac:dyDescent="0.25">
      <c r="C31" s="102" t="s">
        <v>765</v>
      </c>
      <c r="D31" s="71"/>
      <c r="E31" s="71"/>
      <c r="F31" s="71"/>
      <c r="G31" s="73"/>
      <c r="H31" s="71"/>
      <c r="I31" s="438"/>
      <c r="J31" s="439"/>
    </row>
    <row r="32" spans="3:10" x14ac:dyDescent="0.25">
      <c r="C32" s="104" t="s">
        <v>766</v>
      </c>
      <c r="D32" s="71"/>
      <c r="E32" s="71"/>
      <c r="F32" s="71"/>
      <c r="G32" s="73"/>
      <c r="H32" s="71"/>
      <c r="I32" s="438"/>
      <c r="J32" s="439"/>
    </row>
    <row r="33" spans="3:10" x14ac:dyDescent="0.25">
      <c r="C33" s="104" t="s">
        <v>767</v>
      </c>
      <c r="D33" s="71"/>
      <c r="E33" s="71"/>
      <c r="F33" s="71"/>
      <c r="G33" s="73"/>
      <c r="H33" s="71"/>
      <c r="I33" s="438"/>
      <c r="J33" s="439"/>
    </row>
    <row r="34" spans="3:10" x14ac:dyDescent="0.25">
      <c r="C34" s="104" t="s">
        <v>768</v>
      </c>
      <c r="D34" s="71"/>
      <c r="E34" s="71"/>
      <c r="F34" s="71"/>
      <c r="G34" s="73"/>
      <c r="H34" s="71"/>
      <c r="I34" s="438"/>
      <c r="J34" s="439"/>
    </row>
    <row r="35" spans="3:10" x14ac:dyDescent="0.25">
      <c r="C35" s="104" t="s">
        <v>769</v>
      </c>
      <c r="D35" s="436"/>
      <c r="E35" s="436"/>
      <c r="F35" s="436"/>
      <c r="G35" s="438"/>
      <c r="H35" s="436"/>
      <c r="I35" s="438"/>
      <c r="J35" s="439"/>
    </row>
    <row r="36" spans="3:10" x14ac:dyDescent="0.25">
      <c r="C36" s="105" t="s">
        <v>544</v>
      </c>
      <c r="D36" s="436"/>
      <c r="E36" s="436"/>
      <c r="F36" s="436"/>
      <c r="G36" s="438"/>
      <c r="H36" s="436"/>
      <c r="I36" s="438"/>
      <c r="J36" s="439"/>
    </row>
    <row r="37" spans="3:10" x14ac:dyDescent="0.25">
      <c r="C37" s="104" t="s">
        <v>770</v>
      </c>
      <c r="D37" s="71"/>
      <c r="E37" s="71"/>
      <c r="F37" s="71"/>
      <c r="G37" s="73"/>
      <c r="H37" s="71"/>
      <c r="I37" s="438"/>
      <c r="J37" s="439"/>
    </row>
    <row r="38" spans="3:10" x14ac:dyDescent="0.25">
      <c r="C38" s="62"/>
      <c r="D38" s="71"/>
      <c r="E38" s="71"/>
      <c r="F38" s="71"/>
      <c r="G38" s="73"/>
      <c r="H38" s="71"/>
      <c r="I38" s="438"/>
      <c r="J38" s="439"/>
    </row>
    <row r="39" spans="3:10" x14ac:dyDescent="0.25">
      <c r="C39" s="102" t="s">
        <v>771</v>
      </c>
      <c r="D39" s="71"/>
      <c r="E39" s="71"/>
      <c r="F39" s="71"/>
      <c r="G39" s="73"/>
      <c r="H39" s="71"/>
      <c r="I39" s="438"/>
      <c r="J39" s="439"/>
    </row>
    <row r="40" spans="3:10" x14ac:dyDescent="0.25">
      <c r="C40" s="104" t="s">
        <v>772</v>
      </c>
      <c r="D40" s="71"/>
      <c r="E40" s="71"/>
      <c r="F40" s="71"/>
      <c r="G40" s="73"/>
      <c r="H40" s="71"/>
      <c r="I40" s="438"/>
      <c r="J40" s="439"/>
    </row>
    <row r="41" spans="3:10" x14ac:dyDescent="0.25">
      <c r="C41" s="62"/>
      <c r="D41" s="72"/>
      <c r="E41" s="72"/>
      <c r="F41" s="72"/>
      <c r="G41" s="75"/>
      <c r="H41" s="72"/>
      <c r="I41" s="432"/>
      <c r="J41" s="440"/>
    </row>
    <row r="42" spans="3:10" x14ac:dyDescent="0.25">
      <c r="C42" s="102" t="s">
        <v>773</v>
      </c>
      <c r="D42" s="71"/>
      <c r="E42" s="71"/>
      <c r="F42" s="71"/>
      <c r="G42" s="73"/>
      <c r="H42" s="71"/>
      <c r="I42" s="438"/>
      <c r="J42" s="439"/>
    </row>
    <row r="43" spans="3:10" x14ac:dyDescent="0.25">
      <c r="C43" s="62"/>
      <c r="D43" s="72"/>
      <c r="E43" s="72"/>
      <c r="F43" s="72"/>
      <c r="G43" s="75"/>
      <c r="H43" s="72"/>
      <c r="I43" s="432"/>
      <c r="J43" s="440"/>
    </row>
    <row r="44" spans="3:10" x14ac:dyDescent="0.25">
      <c r="C44" s="95" t="s">
        <v>357</v>
      </c>
      <c r="D44" s="71"/>
      <c r="E44" s="71"/>
      <c r="F44" s="71"/>
      <c r="G44" s="73"/>
      <c r="H44" s="71"/>
      <c r="I44" s="438"/>
      <c r="J44" s="439"/>
    </row>
    <row r="45" spans="3:10" x14ac:dyDescent="0.25">
      <c r="C45" s="62" t="s">
        <v>545</v>
      </c>
      <c r="D45" s="436"/>
      <c r="E45" s="436"/>
      <c r="F45" s="436"/>
      <c r="G45" s="438"/>
      <c r="H45" s="436"/>
      <c r="I45" s="438"/>
      <c r="J45" s="439"/>
    </row>
    <row r="46" spans="3:10" x14ac:dyDescent="0.25">
      <c r="C46" s="62" t="s">
        <v>546</v>
      </c>
      <c r="D46" s="436"/>
      <c r="E46" s="436"/>
      <c r="F46" s="436"/>
      <c r="G46" s="438"/>
      <c r="H46" s="436"/>
      <c r="I46" s="438"/>
      <c r="J46" s="439"/>
    </row>
    <row r="47" spans="3:10" x14ac:dyDescent="0.25">
      <c r="C47" s="62" t="s">
        <v>547</v>
      </c>
      <c r="D47" s="436"/>
      <c r="E47" s="436"/>
      <c r="F47" s="436"/>
      <c r="G47" s="438"/>
      <c r="H47" s="436"/>
      <c r="I47" s="438"/>
      <c r="J47" s="439"/>
    </row>
    <row r="48" spans="3:10" x14ac:dyDescent="0.25">
      <c r="C48" s="62" t="s">
        <v>548</v>
      </c>
      <c r="D48" s="436"/>
      <c r="E48" s="436"/>
      <c r="F48" s="436"/>
      <c r="G48" s="438"/>
      <c r="H48" s="436"/>
      <c r="I48" s="438"/>
      <c r="J48" s="439"/>
    </row>
    <row r="49" spans="3:10" x14ac:dyDescent="0.25">
      <c r="C49" s="95" t="s">
        <v>549</v>
      </c>
      <c r="D49" s="71"/>
      <c r="E49" s="58"/>
      <c r="F49" s="58"/>
      <c r="G49" s="88"/>
      <c r="H49" s="58"/>
      <c r="I49" s="88"/>
      <c r="J49" s="60"/>
    </row>
    <row r="50" spans="3:10" x14ac:dyDescent="0.25">
      <c r="C50" s="85"/>
      <c r="D50" s="100"/>
      <c r="E50" s="100"/>
      <c r="F50" s="100"/>
      <c r="G50" s="86"/>
      <c r="H50" s="100"/>
      <c r="I50" s="86"/>
      <c r="J50" s="87"/>
    </row>
  </sheetData>
  <mergeCells count="63">
    <mergeCell ref="C3:J3"/>
    <mergeCell ref="C5:J5"/>
    <mergeCell ref="C6:J6"/>
    <mergeCell ref="D47:D48"/>
    <mergeCell ref="E47:E48"/>
    <mergeCell ref="F47:F48"/>
    <mergeCell ref="G47:G48"/>
    <mergeCell ref="H47:H48"/>
    <mergeCell ref="I47:J48"/>
    <mergeCell ref="I42:J42"/>
    <mergeCell ref="I43:J43"/>
    <mergeCell ref="I44:J44"/>
    <mergeCell ref="D45:D46"/>
    <mergeCell ref="E45:E46"/>
    <mergeCell ref="F45:F46"/>
    <mergeCell ref="G45:G46"/>
    <mergeCell ref="H45:H46"/>
    <mergeCell ref="I45:J46"/>
    <mergeCell ref="I35:J36"/>
    <mergeCell ref="I37:J37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D35:D36"/>
    <mergeCell ref="E35:E36"/>
    <mergeCell ref="F35:F36"/>
    <mergeCell ref="G35:G36"/>
    <mergeCell ref="H35:H3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5:J15"/>
    <mergeCell ref="D16:D17"/>
    <mergeCell ref="E16:E17"/>
    <mergeCell ref="F16:F17"/>
    <mergeCell ref="G16:G17"/>
    <mergeCell ref="H16:H17"/>
    <mergeCell ref="I16:J17"/>
    <mergeCell ref="C7:J7"/>
    <mergeCell ref="C8:J8"/>
    <mergeCell ref="C9:J9"/>
    <mergeCell ref="C10:J10"/>
    <mergeCell ref="C11:C14"/>
    <mergeCell ref="E11:E14"/>
    <mergeCell ref="F11:F14"/>
    <mergeCell ref="G11:G14"/>
    <mergeCell ref="H11:H14"/>
    <mergeCell ref="I11:J14"/>
  </mergeCells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38"/>
  <sheetViews>
    <sheetView topLeftCell="A16" workbookViewId="0">
      <selection activeCell="C4" sqref="C4:J38"/>
    </sheetView>
  </sheetViews>
  <sheetFormatPr baseColWidth="10" defaultRowHeight="15" x14ac:dyDescent="0.25"/>
  <cols>
    <col min="3" max="3" width="47.5703125" customWidth="1"/>
    <col min="4" max="4" width="19.42578125" customWidth="1"/>
    <col min="5" max="5" width="14.85546875" customWidth="1"/>
    <col min="6" max="6" width="17.5703125" customWidth="1"/>
    <col min="7" max="7" width="16.5703125" customWidth="1"/>
    <col min="8" max="8" width="14.42578125" customWidth="1"/>
  </cols>
  <sheetData>
    <row r="4" spans="3:10" ht="21.75" customHeight="1" x14ac:dyDescent="0.25">
      <c r="C4" s="361" t="s">
        <v>550</v>
      </c>
      <c r="D4" s="361"/>
      <c r="E4" s="361"/>
      <c r="F4" s="361"/>
      <c r="G4" s="361"/>
      <c r="H4" s="361"/>
      <c r="I4" s="361"/>
      <c r="J4" s="361"/>
    </row>
    <row r="5" spans="3:10" x14ac:dyDescent="0.25">
      <c r="C5" s="442"/>
      <c r="D5" s="392"/>
      <c r="E5" s="392"/>
      <c r="F5" s="392"/>
      <c r="G5" s="392"/>
      <c r="H5" s="392"/>
      <c r="I5" s="392"/>
      <c r="J5" s="393"/>
    </row>
    <row r="6" spans="3:10" x14ac:dyDescent="0.25">
      <c r="C6" s="369" t="s">
        <v>800</v>
      </c>
      <c r="D6" s="370"/>
      <c r="E6" s="370"/>
      <c r="F6" s="370"/>
      <c r="G6" s="370"/>
      <c r="H6" s="370"/>
      <c r="I6" s="370"/>
      <c r="J6" s="371"/>
    </row>
    <row r="7" spans="3:10" x14ac:dyDescent="0.25">
      <c r="C7" s="335" t="s">
        <v>551</v>
      </c>
      <c r="D7" s="336"/>
      <c r="E7" s="336"/>
      <c r="F7" s="336"/>
      <c r="G7" s="336"/>
      <c r="H7" s="336"/>
      <c r="I7" s="336"/>
      <c r="J7" s="337"/>
    </row>
    <row r="8" spans="3:10" x14ac:dyDescent="0.25">
      <c r="C8" s="338" t="s">
        <v>1</v>
      </c>
      <c r="D8" s="368"/>
      <c r="E8" s="368"/>
      <c r="F8" s="368"/>
      <c r="G8" s="368"/>
      <c r="H8" s="368"/>
      <c r="I8" s="368"/>
      <c r="J8" s="339"/>
    </row>
    <row r="9" spans="3:10" x14ac:dyDescent="0.25">
      <c r="C9" s="369" t="s">
        <v>532</v>
      </c>
      <c r="D9" s="370"/>
      <c r="E9" s="370"/>
      <c r="F9" s="370"/>
      <c r="G9" s="370"/>
      <c r="H9" s="370"/>
      <c r="I9" s="370"/>
      <c r="J9" s="371"/>
    </row>
    <row r="10" spans="3:10" x14ac:dyDescent="0.25">
      <c r="C10" s="376" t="s">
        <v>533</v>
      </c>
      <c r="D10" s="25" t="s">
        <v>552</v>
      </c>
      <c r="E10" s="376" t="s">
        <v>538</v>
      </c>
      <c r="F10" s="376" t="s">
        <v>539</v>
      </c>
      <c r="G10" s="376" t="s">
        <v>540</v>
      </c>
      <c r="H10" s="376" t="s">
        <v>541</v>
      </c>
      <c r="I10" s="338" t="s">
        <v>542</v>
      </c>
      <c r="J10" s="339"/>
    </row>
    <row r="11" spans="3:10" x14ac:dyDescent="0.25">
      <c r="C11" s="396"/>
      <c r="D11" s="26" t="s">
        <v>553</v>
      </c>
      <c r="E11" s="396"/>
      <c r="F11" s="396"/>
      <c r="G11" s="396"/>
      <c r="H11" s="396"/>
      <c r="I11" s="333"/>
      <c r="J11" s="334"/>
    </row>
    <row r="12" spans="3:10" x14ac:dyDescent="0.25">
      <c r="C12" s="377"/>
      <c r="D12" s="29" t="s">
        <v>554</v>
      </c>
      <c r="E12" s="377"/>
      <c r="F12" s="377"/>
      <c r="G12" s="377"/>
      <c r="H12" s="377"/>
      <c r="I12" s="369"/>
      <c r="J12" s="371"/>
    </row>
    <row r="13" spans="3:10" x14ac:dyDescent="0.25">
      <c r="C13" s="96" t="s">
        <v>774</v>
      </c>
      <c r="D13" s="7"/>
      <c r="E13" s="7"/>
      <c r="F13" s="7"/>
      <c r="G13" s="7"/>
      <c r="H13" s="7"/>
      <c r="I13" s="344"/>
      <c r="J13" s="345"/>
    </row>
    <row r="14" spans="3:10" x14ac:dyDescent="0.25">
      <c r="C14" s="98" t="s">
        <v>775</v>
      </c>
      <c r="D14" s="7"/>
      <c r="E14" s="7"/>
      <c r="F14" s="7"/>
      <c r="G14" s="7"/>
      <c r="H14" s="7"/>
      <c r="I14" s="331"/>
      <c r="J14" s="332"/>
    </row>
    <row r="15" spans="3:10" x14ac:dyDescent="0.25">
      <c r="C15" s="98" t="s">
        <v>776</v>
      </c>
      <c r="D15" s="7"/>
      <c r="E15" s="7"/>
      <c r="F15" s="7"/>
      <c r="G15" s="7"/>
      <c r="H15" s="7"/>
      <c r="I15" s="331"/>
      <c r="J15" s="332"/>
    </row>
    <row r="16" spans="3:10" x14ac:dyDescent="0.25">
      <c r="C16" s="98" t="s">
        <v>777</v>
      </c>
      <c r="D16" s="7"/>
      <c r="E16" s="7"/>
      <c r="F16" s="7"/>
      <c r="G16" s="7"/>
      <c r="H16" s="7"/>
      <c r="I16" s="331"/>
      <c r="J16" s="332"/>
    </row>
    <row r="17" spans="3:10" x14ac:dyDescent="0.25">
      <c r="C17" s="98" t="s">
        <v>778</v>
      </c>
      <c r="D17" s="443"/>
      <c r="E17" s="443"/>
      <c r="F17" s="443"/>
      <c r="G17" s="443"/>
      <c r="H17" s="443"/>
      <c r="I17" s="331"/>
      <c r="J17" s="332"/>
    </row>
    <row r="18" spans="3:10" x14ac:dyDescent="0.25">
      <c r="C18" s="99" t="s">
        <v>555</v>
      </c>
      <c r="D18" s="443"/>
      <c r="E18" s="443"/>
      <c r="F18" s="443"/>
      <c r="G18" s="443"/>
      <c r="H18" s="443"/>
      <c r="I18" s="331"/>
      <c r="J18" s="332"/>
    </row>
    <row r="19" spans="3:10" x14ac:dyDescent="0.25">
      <c r="C19" s="98" t="s">
        <v>779</v>
      </c>
      <c r="D19" s="7"/>
      <c r="E19" s="7"/>
      <c r="F19" s="7"/>
      <c r="G19" s="7"/>
      <c r="H19" s="7"/>
      <c r="I19" s="331"/>
      <c r="J19" s="332"/>
    </row>
    <row r="20" spans="3:10" x14ac:dyDescent="0.25">
      <c r="C20" s="98" t="s">
        <v>780</v>
      </c>
      <c r="D20" s="7"/>
      <c r="E20" s="7"/>
      <c r="F20" s="7"/>
      <c r="G20" s="7"/>
      <c r="H20" s="7"/>
      <c r="I20" s="331"/>
      <c r="J20" s="332"/>
    </row>
    <row r="21" spans="3:10" x14ac:dyDescent="0.25">
      <c r="C21" s="98" t="s">
        <v>781</v>
      </c>
      <c r="D21" s="7"/>
      <c r="E21" s="7"/>
      <c r="F21" s="7"/>
      <c r="G21" s="7"/>
      <c r="H21" s="7"/>
      <c r="I21" s="331"/>
      <c r="J21" s="332"/>
    </row>
    <row r="22" spans="3:10" x14ac:dyDescent="0.25">
      <c r="C22" s="98" t="s">
        <v>782</v>
      </c>
      <c r="D22" s="7"/>
      <c r="E22" s="7"/>
      <c r="F22" s="7"/>
      <c r="G22" s="7"/>
      <c r="H22" s="7"/>
      <c r="I22" s="331"/>
      <c r="J22" s="332"/>
    </row>
    <row r="23" spans="3:10" x14ac:dyDescent="0.25">
      <c r="C23" s="98" t="s">
        <v>783</v>
      </c>
      <c r="D23" s="9"/>
      <c r="E23" s="7"/>
      <c r="F23" s="7"/>
      <c r="G23" s="7"/>
      <c r="H23" s="7"/>
      <c r="I23" s="331"/>
      <c r="J23" s="332"/>
    </row>
    <row r="24" spans="3:10" x14ac:dyDescent="0.25">
      <c r="C24" s="12"/>
      <c r="D24" s="7"/>
      <c r="E24" s="7"/>
      <c r="F24" s="7"/>
      <c r="G24" s="7"/>
      <c r="H24" s="7"/>
      <c r="I24" s="331"/>
      <c r="J24" s="332"/>
    </row>
    <row r="25" spans="3:10" x14ac:dyDescent="0.25">
      <c r="C25" s="96" t="s">
        <v>784</v>
      </c>
      <c r="D25" s="7"/>
      <c r="E25" s="7"/>
      <c r="F25" s="7"/>
      <c r="G25" s="7"/>
      <c r="H25" s="7"/>
      <c r="I25" s="331"/>
      <c r="J25" s="332"/>
    </row>
    <row r="26" spans="3:10" x14ac:dyDescent="0.25">
      <c r="C26" s="98" t="s">
        <v>775</v>
      </c>
      <c r="D26" s="7"/>
      <c r="E26" s="7"/>
      <c r="F26" s="7"/>
      <c r="G26" s="7"/>
      <c r="H26" s="7"/>
      <c r="I26" s="331"/>
      <c r="J26" s="332"/>
    </row>
    <row r="27" spans="3:10" x14ac:dyDescent="0.25">
      <c r="C27" s="98" t="s">
        <v>776</v>
      </c>
      <c r="D27" s="7"/>
      <c r="E27" s="7"/>
      <c r="F27" s="7"/>
      <c r="G27" s="7"/>
      <c r="H27" s="7"/>
      <c r="I27" s="331"/>
      <c r="J27" s="332"/>
    </row>
    <row r="28" spans="3:10" x14ac:dyDescent="0.25">
      <c r="C28" s="98" t="s">
        <v>777</v>
      </c>
      <c r="D28" s="7"/>
      <c r="E28" s="7"/>
      <c r="F28" s="7"/>
      <c r="G28" s="7"/>
      <c r="H28" s="7"/>
      <c r="I28" s="331"/>
      <c r="J28" s="332"/>
    </row>
    <row r="29" spans="3:10" x14ac:dyDescent="0.25">
      <c r="C29" s="98" t="s">
        <v>778</v>
      </c>
      <c r="D29" s="443"/>
      <c r="E29" s="443"/>
      <c r="F29" s="443"/>
      <c r="G29" s="443"/>
      <c r="H29" s="443"/>
      <c r="I29" s="331"/>
      <c r="J29" s="332"/>
    </row>
    <row r="30" spans="3:10" x14ac:dyDescent="0.25">
      <c r="C30" s="99" t="s">
        <v>555</v>
      </c>
      <c r="D30" s="443"/>
      <c r="E30" s="443"/>
      <c r="F30" s="443"/>
      <c r="G30" s="443"/>
      <c r="H30" s="443"/>
      <c r="I30" s="331"/>
      <c r="J30" s="332"/>
    </row>
    <row r="31" spans="3:10" x14ac:dyDescent="0.25">
      <c r="C31" s="98" t="s">
        <v>779</v>
      </c>
      <c r="D31" s="7"/>
      <c r="E31" s="7"/>
      <c r="F31" s="7"/>
      <c r="G31" s="7"/>
      <c r="H31" s="7"/>
      <c r="I31" s="331"/>
      <c r="J31" s="332"/>
    </row>
    <row r="32" spans="3:10" x14ac:dyDescent="0.25">
      <c r="C32" s="98" t="s">
        <v>780</v>
      </c>
      <c r="D32" s="7"/>
      <c r="E32" s="7"/>
      <c r="F32" s="7"/>
      <c r="G32" s="7"/>
      <c r="H32" s="7"/>
      <c r="I32" s="331"/>
      <c r="J32" s="332"/>
    </row>
    <row r="33" spans="3:10" x14ac:dyDescent="0.25">
      <c r="C33" s="98" t="s">
        <v>781</v>
      </c>
      <c r="D33" s="7"/>
      <c r="E33" s="7"/>
      <c r="F33" s="7"/>
      <c r="G33" s="7"/>
      <c r="H33" s="7"/>
      <c r="I33" s="331"/>
      <c r="J33" s="332"/>
    </row>
    <row r="34" spans="3:10" x14ac:dyDescent="0.25">
      <c r="C34" s="98" t="s">
        <v>782</v>
      </c>
      <c r="D34" s="7"/>
      <c r="E34" s="7"/>
      <c r="F34" s="7"/>
      <c r="G34" s="7"/>
      <c r="H34" s="7"/>
      <c r="I34" s="331"/>
      <c r="J34" s="332"/>
    </row>
    <row r="35" spans="3:10" x14ac:dyDescent="0.25">
      <c r="C35" s="98" t="s">
        <v>783</v>
      </c>
      <c r="D35" s="9"/>
      <c r="E35" s="7"/>
      <c r="F35" s="7"/>
      <c r="G35" s="7"/>
      <c r="H35" s="7"/>
      <c r="I35" s="331"/>
      <c r="J35" s="332"/>
    </row>
    <row r="36" spans="3:10" x14ac:dyDescent="0.25">
      <c r="C36" s="12"/>
      <c r="D36" s="9"/>
      <c r="E36" s="7"/>
      <c r="F36" s="7"/>
      <c r="G36" s="7"/>
      <c r="H36" s="7"/>
      <c r="I36" s="331"/>
      <c r="J36" s="332"/>
    </row>
    <row r="37" spans="3:10" x14ac:dyDescent="0.25">
      <c r="C37" s="96" t="s">
        <v>785</v>
      </c>
      <c r="D37" s="9"/>
      <c r="E37" s="7"/>
      <c r="F37" s="7"/>
      <c r="G37" s="7"/>
      <c r="H37" s="7"/>
      <c r="I37" s="331"/>
      <c r="J37" s="332"/>
    </row>
    <row r="38" spans="3:10" x14ac:dyDescent="0.25">
      <c r="C38" s="4"/>
      <c r="D38" s="4"/>
      <c r="E38" s="4"/>
      <c r="F38" s="4"/>
      <c r="G38" s="4"/>
      <c r="H38" s="4"/>
      <c r="I38" s="351"/>
      <c r="J38" s="352"/>
    </row>
  </sheetData>
  <mergeCells count="46">
    <mergeCell ref="I36:J36"/>
    <mergeCell ref="I37:J37"/>
    <mergeCell ref="I38:J38"/>
    <mergeCell ref="C4:J4"/>
    <mergeCell ref="I29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D29:D30"/>
    <mergeCell ref="E29:E30"/>
    <mergeCell ref="F29:F30"/>
    <mergeCell ref="G29:G30"/>
    <mergeCell ref="H29:H30"/>
    <mergeCell ref="I17:J18"/>
    <mergeCell ref="I19:J19"/>
    <mergeCell ref="I20:J20"/>
    <mergeCell ref="I21:J21"/>
    <mergeCell ref="I22:J22"/>
    <mergeCell ref="I23:J23"/>
    <mergeCell ref="I10:J12"/>
    <mergeCell ref="I13:J13"/>
    <mergeCell ref="I14:J14"/>
    <mergeCell ref="I15:J15"/>
    <mergeCell ref="I16:J16"/>
    <mergeCell ref="D17:D18"/>
    <mergeCell ref="E17:E18"/>
    <mergeCell ref="F17:F18"/>
    <mergeCell ref="G17:G18"/>
    <mergeCell ref="H17:H18"/>
    <mergeCell ref="C5:J5"/>
    <mergeCell ref="C6:J6"/>
    <mergeCell ref="C7:J7"/>
    <mergeCell ref="C8:J8"/>
    <mergeCell ref="C9:J9"/>
    <mergeCell ref="C10:C12"/>
    <mergeCell ref="E10:E12"/>
    <mergeCell ref="F10:F12"/>
    <mergeCell ref="G10:G12"/>
    <mergeCell ref="H10:H12"/>
  </mergeCells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7"/>
  <sheetViews>
    <sheetView topLeftCell="A30" workbookViewId="0">
      <selection activeCell="C3" sqref="C3:I47"/>
    </sheetView>
  </sheetViews>
  <sheetFormatPr baseColWidth="10" defaultRowHeight="15" x14ac:dyDescent="0.25"/>
  <cols>
    <col min="3" max="3" width="53.7109375" customWidth="1"/>
    <col min="4" max="4" width="17.28515625" customWidth="1"/>
    <col min="5" max="5" width="19.7109375" customWidth="1"/>
    <col min="6" max="6" width="20.5703125" customWidth="1"/>
    <col min="7" max="7" width="16.85546875" customWidth="1"/>
    <col min="8" max="8" width="17.85546875" customWidth="1"/>
    <col min="9" max="9" width="17.7109375" customWidth="1"/>
  </cols>
  <sheetData>
    <row r="3" spans="3:9" ht="20.25" customHeight="1" x14ac:dyDescent="0.25">
      <c r="C3" s="10" t="s">
        <v>786</v>
      </c>
      <c r="D3" s="2"/>
      <c r="E3" s="2"/>
      <c r="F3" s="2"/>
      <c r="G3" s="2"/>
      <c r="H3" s="2"/>
      <c r="I3" s="2"/>
    </row>
    <row r="4" spans="3:9" x14ac:dyDescent="0.25">
      <c r="C4" s="335" t="s">
        <v>800</v>
      </c>
      <c r="D4" s="336"/>
      <c r="E4" s="336"/>
      <c r="F4" s="336"/>
      <c r="G4" s="336"/>
      <c r="H4" s="336"/>
      <c r="I4" s="337"/>
    </row>
    <row r="5" spans="3:9" x14ac:dyDescent="0.25">
      <c r="C5" s="335" t="s">
        <v>556</v>
      </c>
      <c r="D5" s="336"/>
      <c r="E5" s="336"/>
      <c r="F5" s="336"/>
      <c r="G5" s="336"/>
      <c r="H5" s="336"/>
      <c r="I5" s="337"/>
    </row>
    <row r="6" spans="3:9" x14ac:dyDescent="0.25">
      <c r="C6" s="335" t="s">
        <v>1</v>
      </c>
      <c r="D6" s="336"/>
      <c r="E6" s="336"/>
      <c r="F6" s="336"/>
      <c r="G6" s="336"/>
      <c r="H6" s="336"/>
      <c r="I6" s="337"/>
    </row>
    <row r="7" spans="3:9" x14ac:dyDescent="0.25">
      <c r="C7" s="376" t="s">
        <v>533</v>
      </c>
      <c r="D7" s="376" t="s">
        <v>787</v>
      </c>
      <c r="E7" s="376" t="s">
        <v>788</v>
      </c>
      <c r="F7" s="376" t="s">
        <v>789</v>
      </c>
      <c r="G7" s="376" t="s">
        <v>790</v>
      </c>
      <c r="H7" s="25" t="s">
        <v>557</v>
      </c>
      <c r="I7" s="25" t="s">
        <v>558</v>
      </c>
    </row>
    <row r="8" spans="3:9" x14ac:dyDescent="0.25">
      <c r="C8" s="396"/>
      <c r="D8" s="396"/>
      <c r="E8" s="396"/>
      <c r="F8" s="396"/>
      <c r="G8" s="396"/>
      <c r="H8" s="26" t="s">
        <v>274</v>
      </c>
      <c r="I8" s="26" t="s">
        <v>559</v>
      </c>
    </row>
    <row r="9" spans="3:9" x14ac:dyDescent="0.25">
      <c r="C9" s="377"/>
      <c r="D9" s="377"/>
      <c r="E9" s="377"/>
      <c r="F9" s="377"/>
      <c r="G9" s="377"/>
      <c r="H9" s="28"/>
      <c r="I9" s="29" t="s">
        <v>791</v>
      </c>
    </row>
    <row r="10" spans="3:9" x14ac:dyDescent="0.25">
      <c r="C10" s="6"/>
      <c r="D10" s="6"/>
      <c r="E10" s="6"/>
      <c r="F10" s="6"/>
      <c r="G10" s="6"/>
      <c r="H10" s="6"/>
      <c r="I10" s="6"/>
    </row>
    <row r="11" spans="3:9" x14ac:dyDescent="0.25">
      <c r="C11" s="96" t="s">
        <v>792</v>
      </c>
      <c r="D11" s="443"/>
      <c r="E11" s="443"/>
      <c r="F11" s="443"/>
      <c r="G11" s="443"/>
      <c r="H11" s="443"/>
      <c r="I11" s="443"/>
    </row>
    <row r="12" spans="3:9" x14ac:dyDescent="0.25">
      <c r="C12" s="97" t="s">
        <v>543</v>
      </c>
      <c r="D12" s="443"/>
      <c r="E12" s="443"/>
      <c r="F12" s="443"/>
      <c r="G12" s="443"/>
      <c r="H12" s="443"/>
      <c r="I12" s="443"/>
    </row>
    <row r="13" spans="3:9" x14ac:dyDescent="0.25">
      <c r="C13" s="106" t="s">
        <v>753</v>
      </c>
      <c r="D13" s="7"/>
      <c r="E13" s="7"/>
      <c r="F13" s="7"/>
      <c r="G13" s="7"/>
      <c r="H13" s="7"/>
      <c r="I13" s="7"/>
    </row>
    <row r="14" spans="3:9" x14ac:dyDescent="0.25">
      <c r="C14" s="106" t="s">
        <v>754</v>
      </c>
      <c r="D14" s="7"/>
      <c r="E14" s="7"/>
      <c r="F14" s="7"/>
      <c r="G14" s="7"/>
      <c r="H14" s="7"/>
      <c r="I14" s="7"/>
    </row>
    <row r="15" spans="3:9" x14ac:dyDescent="0.25">
      <c r="C15" s="106" t="s">
        <v>755</v>
      </c>
      <c r="D15" s="7"/>
      <c r="E15" s="7"/>
      <c r="F15" s="7"/>
      <c r="G15" s="7"/>
      <c r="H15" s="7"/>
      <c r="I15" s="7"/>
    </row>
    <row r="16" spans="3:9" x14ac:dyDescent="0.25">
      <c r="C16" s="106" t="s">
        <v>756</v>
      </c>
      <c r="D16" s="7"/>
      <c r="E16" s="7"/>
      <c r="F16" s="7"/>
      <c r="G16" s="7"/>
      <c r="H16" s="7"/>
      <c r="I16" s="7"/>
    </row>
    <row r="17" spans="3:9" x14ac:dyDescent="0.25">
      <c r="C17" s="106" t="s">
        <v>757</v>
      </c>
      <c r="D17" s="7"/>
      <c r="E17" s="7"/>
      <c r="F17" s="7"/>
      <c r="G17" s="7"/>
      <c r="H17" s="7"/>
      <c r="I17" s="7"/>
    </row>
    <row r="18" spans="3:9" x14ac:dyDescent="0.25">
      <c r="C18" s="106" t="s">
        <v>758</v>
      </c>
      <c r="D18" s="7"/>
      <c r="E18" s="7"/>
      <c r="F18" s="7"/>
      <c r="G18" s="7"/>
      <c r="H18" s="7"/>
      <c r="I18" s="7"/>
    </row>
    <row r="19" spans="3:9" x14ac:dyDescent="0.25">
      <c r="C19" s="106" t="s">
        <v>759</v>
      </c>
      <c r="D19" s="7"/>
      <c r="E19" s="7"/>
      <c r="F19" s="7"/>
      <c r="G19" s="7"/>
      <c r="H19" s="7"/>
      <c r="I19" s="7"/>
    </row>
    <row r="20" spans="3:9" x14ac:dyDescent="0.25">
      <c r="C20" s="106" t="s">
        <v>760</v>
      </c>
      <c r="D20" s="7"/>
      <c r="E20" s="7"/>
      <c r="F20" s="7"/>
      <c r="G20" s="7"/>
      <c r="H20" s="7"/>
      <c r="I20" s="7"/>
    </row>
    <row r="21" spans="3:9" x14ac:dyDescent="0.25">
      <c r="C21" s="106" t="s">
        <v>761</v>
      </c>
      <c r="D21" s="7"/>
      <c r="E21" s="7"/>
      <c r="F21" s="7"/>
      <c r="G21" s="7"/>
      <c r="H21" s="7"/>
      <c r="I21" s="7"/>
    </row>
    <row r="22" spans="3:9" x14ac:dyDescent="0.25">
      <c r="C22" s="106" t="s">
        <v>762</v>
      </c>
      <c r="D22" s="7"/>
      <c r="E22" s="7"/>
      <c r="F22" s="7"/>
      <c r="G22" s="7"/>
      <c r="H22" s="7"/>
      <c r="I22" s="7"/>
    </row>
    <row r="23" spans="3:9" x14ac:dyDescent="0.25">
      <c r="C23" s="106" t="s">
        <v>763</v>
      </c>
      <c r="D23" s="7"/>
      <c r="E23" s="7"/>
      <c r="F23" s="7"/>
      <c r="G23" s="7"/>
      <c r="H23" s="7"/>
      <c r="I23" s="7"/>
    </row>
    <row r="24" spans="3:9" x14ac:dyDescent="0.25">
      <c r="C24" s="106" t="s">
        <v>764</v>
      </c>
      <c r="D24" s="7"/>
      <c r="E24" s="7"/>
      <c r="F24" s="7"/>
      <c r="G24" s="7"/>
      <c r="H24" s="7"/>
      <c r="I24" s="7"/>
    </row>
    <row r="25" spans="3:9" x14ac:dyDescent="0.25">
      <c r="C25" s="12"/>
      <c r="D25" s="7"/>
      <c r="E25" s="7"/>
      <c r="F25" s="7"/>
      <c r="G25" s="7"/>
      <c r="H25" s="7"/>
      <c r="I25" s="7"/>
    </row>
    <row r="26" spans="3:9" x14ac:dyDescent="0.25">
      <c r="C26" s="96" t="s">
        <v>793</v>
      </c>
      <c r="D26" s="7"/>
      <c r="E26" s="7"/>
      <c r="F26" s="7"/>
      <c r="G26" s="7"/>
      <c r="H26" s="7"/>
      <c r="I26" s="7"/>
    </row>
    <row r="27" spans="3:9" x14ac:dyDescent="0.25">
      <c r="C27" s="106" t="s">
        <v>766</v>
      </c>
      <c r="D27" s="7"/>
      <c r="E27" s="7"/>
      <c r="F27" s="7"/>
      <c r="G27" s="7"/>
      <c r="H27" s="7"/>
      <c r="I27" s="7"/>
    </row>
    <row r="28" spans="3:9" x14ac:dyDescent="0.25">
      <c r="C28" s="106" t="s">
        <v>767</v>
      </c>
      <c r="D28" s="7"/>
      <c r="E28" s="7"/>
      <c r="F28" s="7"/>
      <c r="G28" s="7"/>
      <c r="H28" s="7"/>
      <c r="I28" s="7"/>
    </row>
    <row r="29" spans="3:9" x14ac:dyDescent="0.25">
      <c r="C29" s="106" t="s">
        <v>768</v>
      </c>
      <c r="D29" s="7"/>
      <c r="E29" s="7"/>
      <c r="F29" s="7"/>
      <c r="G29" s="7"/>
      <c r="H29" s="7"/>
      <c r="I29" s="7"/>
    </row>
    <row r="30" spans="3:9" x14ac:dyDescent="0.25">
      <c r="C30" s="106" t="s">
        <v>794</v>
      </c>
      <c r="D30" s="443"/>
      <c r="E30" s="443"/>
      <c r="F30" s="443"/>
      <c r="G30" s="443"/>
      <c r="H30" s="443"/>
      <c r="I30" s="443"/>
    </row>
    <row r="31" spans="3:9" x14ac:dyDescent="0.25">
      <c r="C31" s="107" t="s">
        <v>350</v>
      </c>
      <c r="D31" s="443"/>
      <c r="E31" s="443"/>
      <c r="F31" s="443"/>
      <c r="G31" s="443"/>
      <c r="H31" s="443"/>
      <c r="I31" s="443"/>
    </row>
    <row r="32" spans="3:9" x14ac:dyDescent="0.25">
      <c r="C32" s="106" t="s">
        <v>770</v>
      </c>
      <c r="D32" s="7"/>
      <c r="E32" s="7"/>
      <c r="F32" s="7"/>
      <c r="G32" s="7"/>
      <c r="H32" s="7"/>
      <c r="I32" s="7"/>
    </row>
    <row r="33" spans="3:9" x14ac:dyDescent="0.25">
      <c r="C33" s="12"/>
      <c r="D33" s="7"/>
      <c r="E33" s="7"/>
      <c r="F33" s="7"/>
      <c r="G33" s="7"/>
      <c r="H33" s="7"/>
      <c r="I33" s="7"/>
    </row>
    <row r="34" spans="3:9" x14ac:dyDescent="0.25">
      <c r="C34" s="96" t="s">
        <v>795</v>
      </c>
      <c r="D34" s="7"/>
      <c r="E34" s="7"/>
      <c r="F34" s="7"/>
      <c r="G34" s="7"/>
      <c r="H34" s="7"/>
      <c r="I34" s="7"/>
    </row>
    <row r="35" spans="3:9" x14ac:dyDescent="0.25">
      <c r="C35" s="12" t="s">
        <v>355</v>
      </c>
      <c r="D35" s="7"/>
      <c r="E35" s="7"/>
      <c r="F35" s="7"/>
      <c r="G35" s="7"/>
      <c r="H35" s="7"/>
      <c r="I35" s="7"/>
    </row>
    <row r="36" spans="3:9" x14ac:dyDescent="0.25">
      <c r="C36" s="12"/>
      <c r="D36" s="7"/>
      <c r="E36" s="7"/>
      <c r="F36" s="7"/>
      <c r="G36" s="7"/>
      <c r="H36" s="7"/>
      <c r="I36" s="7"/>
    </row>
    <row r="37" spans="3:9" x14ac:dyDescent="0.25">
      <c r="C37" s="96" t="s">
        <v>796</v>
      </c>
      <c r="D37" s="7"/>
      <c r="E37" s="7"/>
      <c r="F37" s="7"/>
      <c r="G37" s="7"/>
      <c r="H37" s="7"/>
      <c r="I37" s="7"/>
    </row>
    <row r="38" spans="3:9" x14ac:dyDescent="0.25">
      <c r="C38" s="12"/>
      <c r="D38" s="7"/>
      <c r="E38" s="7"/>
      <c r="F38" s="7"/>
      <c r="G38" s="7"/>
      <c r="H38" s="7"/>
      <c r="I38" s="7"/>
    </row>
    <row r="39" spans="3:9" x14ac:dyDescent="0.25">
      <c r="C39" s="33" t="s">
        <v>357</v>
      </c>
      <c r="D39" s="7"/>
      <c r="E39" s="7"/>
      <c r="F39" s="7"/>
      <c r="G39" s="7"/>
      <c r="H39" s="7"/>
      <c r="I39" s="7"/>
    </row>
    <row r="40" spans="3:9" x14ac:dyDescent="0.25">
      <c r="C40" s="12" t="s">
        <v>560</v>
      </c>
      <c r="D40" s="443"/>
      <c r="E40" s="443"/>
      <c r="F40" s="443"/>
      <c r="G40" s="443"/>
      <c r="H40" s="443"/>
      <c r="I40" s="443"/>
    </row>
    <row r="41" spans="3:9" x14ac:dyDescent="0.25">
      <c r="C41" s="12" t="s">
        <v>561</v>
      </c>
      <c r="D41" s="443"/>
      <c r="E41" s="443"/>
      <c r="F41" s="443"/>
      <c r="G41" s="443"/>
      <c r="H41" s="443"/>
      <c r="I41" s="443"/>
    </row>
    <row r="42" spans="3:9" x14ac:dyDescent="0.25">
      <c r="C42" s="12" t="s">
        <v>562</v>
      </c>
      <c r="D42" s="443"/>
      <c r="E42" s="443"/>
      <c r="F42" s="443"/>
      <c r="G42" s="443"/>
      <c r="H42" s="443"/>
      <c r="I42" s="443"/>
    </row>
    <row r="43" spans="3:9" x14ac:dyDescent="0.25">
      <c r="C43" s="12" t="s">
        <v>322</v>
      </c>
      <c r="D43" s="443"/>
      <c r="E43" s="443"/>
      <c r="F43" s="443"/>
      <c r="G43" s="443"/>
      <c r="H43" s="443"/>
      <c r="I43" s="443"/>
    </row>
    <row r="44" spans="3:9" x14ac:dyDescent="0.25">
      <c r="C44" s="33" t="s">
        <v>549</v>
      </c>
      <c r="D44" s="7"/>
      <c r="E44" s="7"/>
      <c r="F44" s="7"/>
      <c r="G44" s="7"/>
      <c r="H44" s="7"/>
      <c r="I44" s="7"/>
    </row>
    <row r="45" spans="3:9" x14ac:dyDescent="0.25">
      <c r="C45" s="4"/>
      <c r="D45" s="4"/>
      <c r="E45" s="4"/>
      <c r="F45" s="4"/>
      <c r="G45" s="4"/>
      <c r="H45" s="4"/>
      <c r="I45" s="4"/>
    </row>
    <row r="46" spans="3:9" ht="20.25" customHeight="1" x14ac:dyDescent="0.25">
      <c r="C46" s="444" t="s">
        <v>563</v>
      </c>
      <c r="D46" s="444"/>
      <c r="E46" s="444"/>
      <c r="F46" s="444"/>
      <c r="G46" s="444"/>
      <c r="H46" s="444"/>
      <c r="I46" s="444"/>
    </row>
    <row r="47" spans="3:9" ht="18.75" customHeight="1" x14ac:dyDescent="0.25">
      <c r="C47" s="353" t="s">
        <v>564</v>
      </c>
      <c r="D47" s="353"/>
      <c r="E47" s="353"/>
      <c r="F47" s="353"/>
      <c r="G47" s="353"/>
      <c r="H47" s="353"/>
      <c r="I47" s="353"/>
    </row>
  </sheetData>
  <mergeCells count="34">
    <mergeCell ref="C46:I46"/>
    <mergeCell ref="C47:I47"/>
    <mergeCell ref="D42:D43"/>
    <mergeCell ref="E42:E43"/>
    <mergeCell ref="F42:F43"/>
    <mergeCell ref="G42:G43"/>
    <mergeCell ref="H42:H43"/>
    <mergeCell ref="I42:I43"/>
    <mergeCell ref="I40:I41"/>
    <mergeCell ref="D30:D31"/>
    <mergeCell ref="E30:E31"/>
    <mergeCell ref="F30:F31"/>
    <mergeCell ref="G30:G31"/>
    <mergeCell ref="H30:H31"/>
    <mergeCell ref="I30:I31"/>
    <mergeCell ref="D40:D41"/>
    <mergeCell ref="E40:E41"/>
    <mergeCell ref="F40:F41"/>
    <mergeCell ref="G40:G41"/>
    <mergeCell ref="H40:H41"/>
    <mergeCell ref="I11:I12"/>
    <mergeCell ref="C4:I4"/>
    <mergeCell ref="C5:I5"/>
    <mergeCell ref="C6:I6"/>
    <mergeCell ref="C7:C9"/>
    <mergeCell ref="D7:D9"/>
    <mergeCell ref="E7:E9"/>
    <mergeCell ref="F7:F9"/>
    <mergeCell ref="G7:G9"/>
    <mergeCell ref="D11:D12"/>
    <mergeCell ref="E11:E12"/>
    <mergeCell ref="F11:F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36"/>
  <sheetViews>
    <sheetView topLeftCell="A21" workbookViewId="0">
      <selection activeCell="C4" sqref="C4:J36"/>
    </sheetView>
  </sheetViews>
  <sheetFormatPr baseColWidth="10" defaultRowHeight="15" x14ac:dyDescent="0.25"/>
  <cols>
    <col min="3" max="3" width="44.7109375" customWidth="1"/>
    <col min="4" max="4" width="14.85546875" customWidth="1"/>
    <col min="5" max="5" width="15.28515625" customWidth="1"/>
    <col min="6" max="6" width="16.28515625" customWidth="1"/>
    <col min="7" max="7" width="21.28515625" customWidth="1"/>
    <col min="8" max="8" width="16.28515625" customWidth="1"/>
    <col min="10" max="10" width="13.42578125" customWidth="1"/>
  </cols>
  <sheetData>
    <row r="4" spans="3:10" ht="25.5" customHeight="1" x14ac:dyDescent="0.25">
      <c r="C4" s="361" t="s">
        <v>565</v>
      </c>
      <c r="D4" s="361"/>
      <c r="E4" s="361"/>
      <c r="F4" s="361"/>
      <c r="G4" s="361"/>
      <c r="H4" s="361"/>
      <c r="I4" s="361"/>
      <c r="J4" s="361"/>
    </row>
    <row r="5" spans="3:10" x14ac:dyDescent="0.25">
      <c r="C5" s="442"/>
      <c r="D5" s="392"/>
      <c r="E5" s="392"/>
      <c r="F5" s="392"/>
      <c r="G5" s="392"/>
      <c r="H5" s="392"/>
      <c r="I5" s="392"/>
      <c r="J5" s="393"/>
    </row>
    <row r="6" spans="3:10" x14ac:dyDescent="0.25">
      <c r="C6" s="369" t="s">
        <v>800</v>
      </c>
      <c r="D6" s="370"/>
      <c r="E6" s="370"/>
      <c r="F6" s="370"/>
      <c r="G6" s="370"/>
      <c r="H6" s="370"/>
      <c r="I6" s="370"/>
      <c r="J6" s="371"/>
    </row>
    <row r="7" spans="3:10" x14ac:dyDescent="0.25">
      <c r="C7" s="335" t="s">
        <v>566</v>
      </c>
      <c r="D7" s="336"/>
      <c r="E7" s="336"/>
      <c r="F7" s="336"/>
      <c r="G7" s="336"/>
      <c r="H7" s="336"/>
      <c r="I7" s="336"/>
      <c r="J7" s="337"/>
    </row>
    <row r="8" spans="3:10" x14ac:dyDescent="0.25">
      <c r="C8" s="335" t="s">
        <v>1</v>
      </c>
      <c r="D8" s="336"/>
      <c r="E8" s="336"/>
      <c r="F8" s="336"/>
      <c r="G8" s="336"/>
      <c r="H8" s="336"/>
      <c r="I8" s="336"/>
      <c r="J8" s="337"/>
    </row>
    <row r="9" spans="3:10" x14ac:dyDescent="0.25">
      <c r="C9" s="376" t="s">
        <v>533</v>
      </c>
      <c r="D9" s="376" t="s">
        <v>787</v>
      </c>
      <c r="E9" s="376" t="s">
        <v>788</v>
      </c>
      <c r="F9" s="376" t="s">
        <v>789</v>
      </c>
      <c r="G9" s="376" t="s">
        <v>790</v>
      </c>
      <c r="H9" s="376" t="s">
        <v>797</v>
      </c>
      <c r="I9" s="338" t="s">
        <v>558</v>
      </c>
      <c r="J9" s="339"/>
    </row>
    <row r="10" spans="3:10" x14ac:dyDescent="0.25">
      <c r="C10" s="396"/>
      <c r="D10" s="396"/>
      <c r="E10" s="396"/>
      <c r="F10" s="396"/>
      <c r="G10" s="396"/>
      <c r="H10" s="396"/>
      <c r="I10" s="333" t="s">
        <v>559</v>
      </c>
      <c r="J10" s="334"/>
    </row>
    <row r="11" spans="3:10" x14ac:dyDescent="0.25">
      <c r="C11" s="377"/>
      <c r="D11" s="377"/>
      <c r="E11" s="377"/>
      <c r="F11" s="377"/>
      <c r="G11" s="377"/>
      <c r="H11" s="377"/>
      <c r="I11" s="369" t="s">
        <v>791</v>
      </c>
      <c r="J11" s="371"/>
    </row>
    <row r="12" spans="3:10" x14ac:dyDescent="0.25">
      <c r="C12" s="108" t="s">
        <v>774</v>
      </c>
      <c r="D12" s="23"/>
      <c r="E12" s="23"/>
      <c r="F12" s="23"/>
      <c r="G12" s="23"/>
      <c r="H12" s="23"/>
      <c r="I12" s="445"/>
      <c r="J12" s="446"/>
    </row>
    <row r="13" spans="3:10" x14ac:dyDescent="0.25">
      <c r="C13" s="108" t="s">
        <v>775</v>
      </c>
      <c r="D13" s="23"/>
      <c r="E13" s="23"/>
      <c r="F13" s="23"/>
      <c r="G13" s="23"/>
      <c r="H13" s="23"/>
      <c r="I13" s="445"/>
      <c r="J13" s="446"/>
    </row>
    <row r="14" spans="3:10" x14ac:dyDescent="0.25">
      <c r="C14" s="108" t="s">
        <v>776</v>
      </c>
      <c r="D14" s="23"/>
      <c r="E14" s="23"/>
      <c r="F14" s="23"/>
      <c r="G14" s="23"/>
      <c r="H14" s="23"/>
      <c r="I14" s="445"/>
      <c r="J14" s="446"/>
    </row>
    <row r="15" spans="3:10" x14ac:dyDescent="0.25">
      <c r="C15" s="108" t="s">
        <v>777</v>
      </c>
      <c r="D15" s="23"/>
      <c r="E15" s="23"/>
      <c r="F15" s="23"/>
      <c r="G15" s="23"/>
      <c r="H15" s="23"/>
      <c r="I15" s="445"/>
      <c r="J15" s="446"/>
    </row>
    <row r="16" spans="3:10" ht="36" customHeight="1" x14ac:dyDescent="0.25">
      <c r="C16" s="108" t="s">
        <v>798</v>
      </c>
      <c r="D16" s="23"/>
      <c r="E16" s="23"/>
      <c r="F16" s="23"/>
      <c r="G16" s="23"/>
      <c r="H16" s="23"/>
      <c r="I16" s="445"/>
      <c r="J16" s="446"/>
    </row>
    <row r="17" spans="3:10" ht="33" customHeight="1" x14ac:dyDescent="0.25">
      <c r="C17" s="108" t="s">
        <v>779</v>
      </c>
      <c r="D17" s="23"/>
      <c r="E17" s="23"/>
      <c r="F17" s="23"/>
      <c r="G17" s="23"/>
      <c r="H17" s="23"/>
      <c r="I17" s="445"/>
      <c r="J17" s="446"/>
    </row>
    <row r="18" spans="3:10" x14ac:dyDescent="0.25">
      <c r="C18" s="108" t="s">
        <v>780</v>
      </c>
      <c r="D18" s="23"/>
      <c r="E18" s="23"/>
      <c r="F18" s="23"/>
      <c r="G18" s="23"/>
      <c r="H18" s="23"/>
      <c r="I18" s="445"/>
      <c r="J18" s="446"/>
    </row>
    <row r="19" spans="3:10" ht="22.5" customHeight="1" x14ac:dyDescent="0.25">
      <c r="C19" s="108" t="s">
        <v>781</v>
      </c>
      <c r="D19" s="23"/>
      <c r="E19" s="23"/>
      <c r="F19" s="23"/>
      <c r="G19" s="23"/>
      <c r="H19" s="23"/>
      <c r="I19" s="445"/>
      <c r="J19" s="446"/>
    </row>
    <row r="20" spans="3:10" ht="26.25" customHeight="1" x14ac:dyDescent="0.25">
      <c r="C20" s="108" t="s">
        <v>782</v>
      </c>
      <c r="D20" s="23"/>
      <c r="E20" s="23"/>
      <c r="F20" s="23"/>
      <c r="G20" s="23"/>
      <c r="H20" s="23"/>
      <c r="I20" s="445"/>
      <c r="J20" s="446"/>
    </row>
    <row r="21" spans="3:10" x14ac:dyDescent="0.25">
      <c r="C21" s="108" t="s">
        <v>783</v>
      </c>
      <c r="D21" s="23"/>
      <c r="E21" s="23"/>
      <c r="F21" s="23"/>
      <c r="G21" s="23"/>
      <c r="H21" s="23"/>
      <c r="I21" s="445"/>
      <c r="J21" s="446"/>
    </row>
    <row r="22" spans="3:10" x14ac:dyDescent="0.25">
      <c r="C22" s="23"/>
      <c r="D22" s="23"/>
      <c r="E22" s="23"/>
      <c r="F22" s="23"/>
      <c r="G22" s="23"/>
      <c r="H22" s="23"/>
      <c r="I22" s="445"/>
      <c r="J22" s="446"/>
    </row>
    <row r="23" spans="3:10" ht="38.25" customHeight="1" x14ac:dyDescent="0.25">
      <c r="C23" s="108" t="s">
        <v>784</v>
      </c>
      <c r="D23" s="23"/>
      <c r="E23" s="23"/>
      <c r="F23" s="23"/>
      <c r="G23" s="23"/>
      <c r="H23" s="23"/>
      <c r="I23" s="445"/>
      <c r="J23" s="446"/>
    </row>
    <row r="24" spans="3:10" x14ac:dyDescent="0.25">
      <c r="C24" s="108" t="s">
        <v>775</v>
      </c>
      <c r="D24" s="23"/>
      <c r="E24" s="23"/>
      <c r="F24" s="23"/>
      <c r="G24" s="23"/>
      <c r="H24" s="23"/>
      <c r="I24" s="445"/>
      <c r="J24" s="446"/>
    </row>
    <row r="25" spans="3:10" x14ac:dyDescent="0.25">
      <c r="C25" s="108" t="s">
        <v>776</v>
      </c>
      <c r="D25" s="23"/>
      <c r="E25" s="23"/>
      <c r="F25" s="23"/>
      <c r="G25" s="23"/>
      <c r="H25" s="23"/>
      <c r="I25" s="445"/>
      <c r="J25" s="446"/>
    </row>
    <row r="26" spans="3:10" x14ac:dyDescent="0.25">
      <c r="C26" s="108" t="s">
        <v>777</v>
      </c>
      <c r="D26" s="23"/>
      <c r="E26" s="23"/>
      <c r="F26" s="23"/>
      <c r="G26" s="23"/>
      <c r="H26" s="23"/>
      <c r="I26" s="445"/>
      <c r="J26" s="446"/>
    </row>
    <row r="27" spans="3:10" ht="36.75" customHeight="1" x14ac:dyDescent="0.25">
      <c r="C27" s="108" t="s">
        <v>798</v>
      </c>
      <c r="D27" s="23"/>
      <c r="E27" s="23"/>
      <c r="F27" s="23"/>
      <c r="G27" s="23"/>
      <c r="H27" s="23"/>
      <c r="I27" s="445"/>
      <c r="J27" s="446"/>
    </row>
    <row r="28" spans="3:10" ht="39.75" customHeight="1" x14ac:dyDescent="0.25">
      <c r="C28" s="108" t="s">
        <v>779</v>
      </c>
      <c r="D28" s="23"/>
      <c r="E28" s="23"/>
      <c r="F28" s="23"/>
      <c r="G28" s="23"/>
      <c r="H28" s="23"/>
      <c r="I28" s="445"/>
      <c r="J28" s="446"/>
    </row>
    <row r="29" spans="3:10" x14ac:dyDescent="0.25">
      <c r="C29" s="108" t="s">
        <v>780</v>
      </c>
      <c r="D29" s="23"/>
      <c r="E29" s="23"/>
      <c r="F29" s="23"/>
      <c r="G29" s="23"/>
      <c r="H29" s="23"/>
      <c r="I29" s="445"/>
      <c r="J29" s="446"/>
    </row>
    <row r="30" spans="3:10" ht="40.5" customHeight="1" x14ac:dyDescent="0.25">
      <c r="C30" s="108" t="s">
        <v>781</v>
      </c>
      <c r="D30" s="23"/>
      <c r="E30" s="23"/>
      <c r="F30" s="23"/>
      <c r="G30" s="23"/>
      <c r="H30" s="23"/>
      <c r="I30" s="445"/>
      <c r="J30" s="446"/>
    </row>
    <row r="31" spans="3:10" x14ac:dyDescent="0.25">
      <c r="C31" s="108" t="s">
        <v>782</v>
      </c>
      <c r="D31" s="23"/>
      <c r="E31" s="23"/>
      <c r="F31" s="23"/>
      <c r="G31" s="23"/>
      <c r="H31" s="23"/>
      <c r="I31" s="445"/>
      <c r="J31" s="446"/>
    </row>
    <row r="32" spans="3:10" x14ac:dyDescent="0.25">
      <c r="C32" s="108" t="s">
        <v>783</v>
      </c>
      <c r="D32" s="23"/>
      <c r="E32" s="23"/>
      <c r="F32" s="23"/>
      <c r="G32" s="23"/>
      <c r="H32" s="23"/>
      <c r="I32" s="445"/>
      <c r="J32" s="446"/>
    </row>
    <row r="33" spans="3:10" x14ac:dyDescent="0.25">
      <c r="C33" s="23"/>
      <c r="D33" s="23"/>
      <c r="E33" s="23"/>
      <c r="F33" s="23"/>
      <c r="G33" s="23"/>
      <c r="H33" s="23"/>
      <c r="I33" s="445"/>
      <c r="J33" s="446"/>
    </row>
    <row r="34" spans="3:10" ht="34.5" customHeight="1" x14ac:dyDescent="0.25">
      <c r="C34" s="108" t="s">
        <v>799</v>
      </c>
      <c r="D34" s="23"/>
      <c r="E34" s="23"/>
      <c r="F34" s="23"/>
      <c r="G34" s="23"/>
      <c r="H34" s="23"/>
      <c r="I34" s="445"/>
      <c r="J34" s="446"/>
    </row>
    <row r="35" spans="3:10" x14ac:dyDescent="0.25">
      <c r="C35" s="23"/>
      <c r="D35" s="23"/>
      <c r="E35" s="23"/>
      <c r="F35" s="23"/>
      <c r="G35" s="23"/>
      <c r="H35" s="23"/>
      <c r="I35" s="445"/>
      <c r="J35" s="446"/>
    </row>
    <row r="36" spans="3:10" ht="50.25" customHeight="1" x14ac:dyDescent="0.25">
      <c r="C36" s="444" t="s">
        <v>567</v>
      </c>
      <c r="D36" s="444"/>
      <c r="E36" s="444"/>
      <c r="F36" s="444"/>
      <c r="G36" s="444"/>
      <c r="H36" s="444"/>
      <c r="I36" s="444"/>
      <c r="J36" s="444"/>
    </row>
  </sheetData>
  <mergeCells count="39">
    <mergeCell ref="I33:J33"/>
    <mergeCell ref="I34:J34"/>
    <mergeCell ref="I35:J35"/>
    <mergeCell ref="C4:J4"/>
    <mergeCell ref="C36:J36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I14:J14"/>
    <mergeCell ref="C5:J5"/>
    <mergeCell ref="C6:J6"/>
    <mergeCell ref="C7:J7"/>
    <mergeCell ref="C8:J8"/>
    <mergeCell ref="C9:C11"/>
    <mergeCell ref="D9:D11"/>
    <mergeCell ref="E9:E11"/>
    <mergeCell ref="F9:F11"/>
    <mergeCell ref="G9:G11"/>
    <mergeCell ref="H9:H11"/>
    <mergeCell ref="I9:J9"/>
    <mergeCell ref="I10:J10"/>
    <mergeCell ref="I11:J11"/>
    <mergeCell ref="I12:J12"/>
    <mergeCell ref="I13:J13"/>
  </mergeCells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H74"/>
  <sheetViews>
    <sheetView workbookViewId="0">
      <selection activeCell="C26" sqref="C26"/>
    </sheetView>
  </sheetViews>
  <sheetFormatPr baseColWidth="10" defaultRowHeight="15" x14ac:dyDescent="0.25"/>
  <cols>
    <col min="3" max="3" width="53.7109375" customWidth="1"/>
    <col min="4" max="4" width="18" customWidth="1"/>
    <col min="5" max="5" width="21" customWidth="1"/>
    <col min="6" max="6" width="18.85546875" customWidth="1"/>
    <col min="7" max="7" width="18.140625" customWidth="1"/>
    <col min="8" max="8" width="18.42578125" customWidth="1"/>
  </cols>
  <sheetData>
    <row r="4" spans="3:8" x14ac:dyDescent="0.25">
      <c r="C4" s="452" t="s">
        <v>568</v>
      </c>
      <c r="D4" s="452"/>
      <c r="E4" s="452"/>
      <c r="F4" s="452"/>
      <c r="G4" s="452"/>
      <c r="H4" s="452"/>
    </row>
    <row r="5" spans="3:8" x14ac:dyDescent="0.25">
      <c r="C5" s="338" t="s">
        <v>800</v>
      </c>
      <c r="D5" s="368"/>
      <c r="E5" s="368"/>
      <c r="F5" s="368"/>
      <c r="G5" s="368"/>
      <c r="H5" s="339"/>
    </row>
    <row r="6" spans="3:8" x14ac:dyDescent="0.25">
      <c r="C6" s="369" t="s">
        <v>569</v>
      </c>
      <c r="D6" s="370"/>
      <c r="E6" s="370"/>
      <c r="F6" s="370"/>
      <c r="G6" s="370"/>
      <c r="H6" s="371"/>
    </row>
    <row r="7" spans="3:8" x14ac:dyDescent="0.25">
      <c r="C7" s="453"/>
      <c r="D7" s="109" t="s">
        <v>570</v>
      </c>
      <c r="E7" s="456" t="s">
        <v>327</v>
      </c>
      <c r="F7" s="109" t="s">
        <v>572</v>
      </c>
      <c r="G7" s="109" t="s">
        <v>574</v>
      </c>
      <c r="H7" s="109" t="s">
        <v>576</v>
      </c>
    </row>
    <row r="8" spans="3:8" x14ac:dyDescent="0.25">
      <c r="C8" s="454"/>
      <c r="D8" s="109" t="s">
        <v>571</v>
      </c>
      <c r="E8" s="457"/>
      <c r="F8" s="109" t="s">
        <v>573</v>
      </c>
      <c r="G8" s="109" t="s">
        <v>575</v>
      </c>
      <c r="H8" s="109" t="s">
        <v>577</v>
      </c>
    </row>
    <row r="9" spans="3:8" x14ac:dyDescent="0.25">
      <c r="C9" s="455"/>
      <c r="D9" s="116"/>
      <c r="E9" s="457"/>
      <c r="F9" s="116"/>
      <c r="G9" s="116"/>
      <c r="H9" s="109" t="s">
        <v>578</v>
      </c>
    </row>
    <row r="10" spans="3:8" x14ac:dyDescent="0.25">
      <c r="C10" s="110" t="s">
        <v>579</v>
      </c>
      <c r="D10" s="117"/>
      <c r="E10" s="118"/>
      <c r="F10" s="125"/>
      <c r="G10" s="127"/>
      <c r="H10" s="119"/>
    </row>
    <row r="11" spans="3:8" x14ac:dyDescent="0.25">
      <c r="C11" s="112" t="s">
        <v>580</v>
      </c>
      <c r="D11" s="447"/>
      <c r="E11" s="448"/>
      <c r="F11" s="449"/>
      <c r="G11" s="450"/>
      <c r="H11" s="451"/>
    </row>
    <row r="12" spans="3:8" x14ac:dyDescent="0.25">
      <c r="C12" s="112" t="s">
        <v>581</v>
      </c>
      <c r="D12" s="447"/>
      <c r="E12" s="448"/>
      <c r="F12" s="449"/>
      <c r="G12" s="450"/>
      <c r="H12" s="451"/>
    </row>
    <row r="13" spans="3:8" x14ac:dyDescent="0.25">
      <c r="C13" s="112" t="s">
        <v>582</v>
      </c>
      <c r="D13" s="120"/>
      <c r="E13" s="111"/>
      <c r="F13" s="126"/>
      <c r="G13" s="128"/>
      <c r="H13" s="121"/>
    </row>
    <row r="14" spans="3:8" x14ac:dyDescent="0.25">
      <c r="C14" s="113"/>
      <c r="D14" s="120"/>
      <c r="E14" s="111"/>
      <c r="F14" s="126"/>
      <c r="G14" s="128"/>
      <c r="H14" s="121"/>
    </row>
    <row r="15" spans="3:8" x14ac:dyDescent="0.25">
      <c r="C15" s="110" t="s">
        <v>583</v>
      </c>
      <c r="D15" s="120"/>
      <c r="E15" s="111"/>
      <c r="F15" s="126"/>
      <c r="G15" s="128"/>
      <c r="H15" s="121"/>
    </row>
    <row r="16" spans="3:8" x14ac:dyDescent="0.25">
      <c r="C16" s="112" t="s">
        <v>584</v>
      </c>
      <c r="D16" s="120"/>
      <c r="E16" s="111"/>
      <c r="F16" s="126"/>
      <c r="G16" s="128"/>
      <c r="H16" s="121"/>
    </row>
    <row r="17" spans="3:8" x14ac:dyDescent="0.25">
      <c r="C17" s="114" t="s">
        <v>585</v>
      </c>
      <c r="D17" s="120"/>
      <c r="E17" s="111"/>
      <c r="F17" s="126"/>
      <c r="G17" s="128"/>
      <c r="H17" s="121"/>
    </row>
    <row r="18" spans="3:8" x14ac:dyDescent="0.25">
      <c r="C18" s="114" t="s">
        <v>586</v>
      </c>
      <c r="D18" s="120"/>
      <c r="E18" s="111"/>
      <c r="F18" s="126"/>
      <c r="G18" s="128"/>
      <c r="H18" s="121"/>
    </row>
    <row r="19" spans="3:8" x14ac:dyDescent="0.25">
      <c r="C19" s="114" t="s">
        <v>587</v>
      </c>
      <c r="D19" s="120"/>
      <c r="E19" s="111"/>
      <c r="F19" s="126"/>
      <c r="G19" s="128"/>
      <c r="H19" s="121"/>
    </row>
    <row r="20" spans="3:8" x14ac:dyDescent="0.25">
      <c r="C20" s="112" t="s">
        <v>588</v>
      </c>
      <c r="D20" s="120"/>
      <c r="E20" s="111"/>
      <c r="F20" s="126"/>
      <c r="G20" s="128"/>
      <c r="H20" s="121"/>
    </row>
    <row r="21" spans="3:8" x14ac:dyDescent="0.25">
      <c r="C21" s="114" t="s">
        <v>585</v>
      </c>
      <c r="D21" s="120"/>
      <c r="E21" s="111"/>
      <c r="F21" s="126"/>
      <c r="G21" s="128"/>
      <c r="H21" s="121"/>
    </row>
    <row r="22" spans="3:8" x14ac:dyDescent="0.25">
      <c r="C22" s="114" t="s">
        <v>586</v>
      </c>
      <c r="D22" s="120"/>
      <c r="E22" s="111"/>
      <c r="F22" s="126"/>
      <c r="G22" s="128"/>
      <c r="H22" s="121"/>
    </row>
    <row r="23" spans="3:8" x14ac:dyDescent="0.25">
      <c r="C23" s="114" t="s">
        <v>587</v>
      </c>
      <c r="D23" s="120"/>
      <c r="E23" s="111"/>
      <c r="F23" s="126"/>
      <c r="G23" s="128"/>
      <c r="H23" s="121"/>
    </row>
    <row r="24" spans="3:8" x14ac:dyDescent="0.25">
      <c r="C24" s="112" t="s">
        <v>589</v>
      </c>
      <c r="D24" s="120"/>
      <c r="E24" s="111"/>
      <c r="F24" s="126"/>
      <c r="G24" s="128"/>
      <c r="H24" s="121"/>
    </row>
    <row r="25" spans="3:8" x14ac:dyDescent="0.25">
      <c r="C25" s="112" t="s">
        <v>590</v>
      </c>
      <c r="D25" s="120"/>
      <c r="E25" s="111"/>
      <c r="F25" s="126"/>
      <c r="G25" s="128"/>
      <c r="H25" s="121"/>
    </row>
    <row r="26" spans="3:8" x14ac:dyDescent="0.25">
      <c r="C26" s="112" t="s">
        <v>591</v>
      </c>
      <c r="D26" s="120"/>
      <c r="E26" s="111"/>
      <c r="F26" s="126"/>
      <c r="G26" s="128"/>
      <c r="H26" s="121"/>
    </row>
    <row r="27" spans="3:8" x14ac:dyDescent="0.25">
      <c r="C27" s="112" t="s">
        <v>592</v>
      </c>
      <c r="D27" s="120"/>
      <c r="E27" s="111"/>
      <c r="F27" s="126"/>
      <c r="G27" s="128"/>
      <c r="H27" s="121"/>
    </row>
    <row r="28" spans="3:8" x14ac:dyDescent="0.25">
      <c r="C28" s="112" t="s">
        <v>593</v>
      </c>
      <c r="D28" s="120"/>
      <c r="E28" s="111"/>
      <c r="F28" s="126"/>
      <c r="G28" s="128"/>
      <c r="H28" s="121"/>
    </row>
    <row r="29" spans="3:8" x14ac:dyDescent="0.25">
      <c r="C29" s="112" t="s">
        <v>594</v>
      </c>
      <c r="D29" s="120"/>
      <c r="E29" s="111"/>
      <c r="F29" s="126"/>
      <c r="G29" s="128"/>
      <c r="H29" s="121"/>
    </row>
    <row r="30" spans="3:8" x14ac:dyDescent="0.25">
      <c r="C30" s="112" t="s">
        <v>595</v>
      </c>
      <c r="D30" s="120"/>
      <c r="E30" s="111"/>
      <c r="F30" s="126"/>
      <c r="G30" s="128"/>
      <c r="H30" s="121"/>
    </row>
    <row r="31" spans="3:8" x14ac:dyDescent="0.25">
      <c r="C31" s="112" t="s">
        <v>596</v>
      </c>
      <c r="D31" s="120"/>
      <c r="E31" s="111"/>
      <c r="F31" s="126"/>
      <c r="G31" s="128"/>
      <c r="H31" s="121"/>
    </row>
    <row r="32" spans="3:8" x14ac:dyDescent="0.25">
      <c r="C32" s="113"/>
      <c r="D32" s="120"/>
      <c r="E32" s="111"/>
      <c r="F32" s="126"/>
      <c r="G32" s="128"/>
      <c r="H32" s="121"/>
    </row>
    <row r="33" spans="3:8" x14ac:dyDescent="0.25">
      <c r="C33" s="110" t="s">
        <v>597</v>
      </c>
      <c r="D33" s="120"/>
      <c r="E33" s="111"/>
      <c r="F33" s="126"/>
      <c r="G33" s="128"/>
      <c r="H33" s="121"/>
    </row>
    <row r="34" spans="3:8" x14ac:dyDescent="0.25">
      <c r="C34" s="112" t="s">
        <v>598</v>
      </c>
      <c r="D34" s="120"/>
      <c r="E34" s="111"/>
      <c r="F34" s="126"/>
      <c r="G34" s="128"/>
      <c r="H34" s="121"/>
    </row>
    <row r="35" spans="3:8" x14ac:dyDescent="0.25">
      <c r="C35" s="113"/>
      <c r="D35" s="120"/>
      <c r="E35" s="111"/>
      <c r="F35" s="126"/>
      <c r="G35" s="128"/>
      <c r="H35" s="121"/>
    </row>
    <row r="36" spans="3:8" x14ac:dyDescent="0.25">
      <c r="C36" s="110" t="s">
        <v>599</v>
      </c>
      <c r="D36" s="120"/>
      <c r="E36" s="111"/>
      <c r="F36" s="126"/>
      <c r="G36" s="128"/>
      <c r="H36" s="121"/>
    </row>
    <row r="37" spans="3:8" x14ac:dyDescent="0.25">
      <c r="C37" s="112" t="s">
        <v>584</v>
      </c>
      <c r="D37" s="120"/>
      <c r="E37" s="111"/>
      <c r="F37" s="126"/>
      <c r="G37" s="128"/>
      <c r="H37" s="121"/>
    </row>
    <row r="38" spans="3:8" x14ac:dyDescent="0.25">
      <c r="C38" s="112" t="s">
        <v>588</v>
      </c>
      <c r="D38" s="120"/>
      <c r="E38" s="111"/>
      <c r="F38" s="126"/>
      <c r="G38" s="128"/>
      <c r="H38" s="121"/>
    </row>
    <row r="39" spans="3:8" x14ac:dyDescent="0.25">
      <c r="C39" s="112" t="s">
        <v>600</v>
      </c>
      <c r="D39" s="120"/>
      <c r="E39" s="111"/>
      <c r="F39" s="126"/>
      <c r="G39" s="128"/>
      <c r="H39" s="121"/>
    </row>
    <row r="40" spans="3:8" x14ac:dyDescent="0.25">
      <c r="C40" s="113"/>
      <c r="D40" s="120"/>
      <c r="E40" s="111"/>
      <c r="F40" s="126"/>
      <c r="G40" s="128"/>
      <c r="H40" s="121"/>
    </row>
    <row r="41" spans="3:8" x14ac:dyDescent="0.25">
      <c r="C41" s="110" t="s">
        <v>601</v>
      </c>
      <c r="D41" s="120"/>
      <c r="E41" s="111"/>
      <c r="F41" s="126"/>
      <c r="G41" s="128"/>
      <c r="H41" s="121"/>
    </row>
    <row r="42" spans="3:8" x14ac:dyDescent="0.25">
      <c r="C42" s="112" t="s">
        <v>602</v>
      </c>
      <c r="D42" s="120"/>
      <c r="E42" s="111"/>
      <c r="F42" s="126"/>
      <c r="G42" s="128"/>
      <c r="H42" s="121"/>
    </row>
    <row r="43" spans="3:8" x14ac:dyDescent="0.25">
      <c r="C43" s="112" t="s">
        <v>603</v>
      </c>
      <c r="D43" s="120"/>
      <c r="E43" s="111"/>
      <c r="F43" s="126"/>
      <c r="G43" s="128"/>
      <c r="H43" s="121"/>
    </row>
    <row r="44" spans="3:8" x14ac:dyDescent="0.25">
      <c r="C44" s="112" t="s">
        <v>604</v>
      </c>
      <c r="D44" s="120"/>
      <c r="E44" s="111"/>
      <c r="F44" s="126"/>
      <c r="G44" s="128"/>
      <c r="H44" s="121"/>
    </row>
    <row r="45" spans="3:8" x14ac:dyDescent="0.25">
      <c r="C45" s="113"/>
      <c r="D45" s="120"/>
      <c r="E45" s="111"/>
      <c r="F45" s="126"/>
      <c r="G45" s="128"/>
      <c r="H45" s="121"/>
    </row>
    <row r="46" spans="3:8" x14ac:dyDescent="0.25">
      <c r="C46" s="110" t="s">
        <v>605</v>
      </c>
      <c r="D46" s="120"/>
      <c r="E46" s="111"/>
      <c r="F46" s="126"/>
      <c r="G46" s="128"/>
      <c r="H46" s="121"/>
    </row>
    <row r="47" spans="3:8" x14ac:dyDescent="0.25">
      <c r="C47" s="113"/>
      <c r="D47" s="120"/>
      <c r="E47" s="111"/>
      <c r="F47" s="126"/>
      <c r="G47" s="128"/>
      <c r="H47" s="121"/>
    </row>
    <row r="48" spans="3:8" x14ac:dyDescent="0.25">
      <c r="C48" s="110" t="s">
        <v>606</v>
      </c>
      <c r="D48" s="120"/>
      <c r="E48" s="111"/>
      <c r="F48" s="126"/>
      <c r="G48" s="128"/>
      <c r="H48" s="121"/>
    </row>
    <row r="49" spans="3:8" x14ac:dyDescent="0.25">
      <c r="C49" s="112" t="s">
        <v>607</v>
      </c>
      <c r="D49" s="120"/>
      <c r="E49" s="111"/>
      <c r="F49" s="126"/>
      <c r="G49" s="128"/>
      <c r="H49" s="121"/>
    </row>
    <row r="50" spans="3:8" x14ac:dyDescent="0.25">
      <c r="C50" s="112" t="s">
        <v>608</v>
      </c>
      <c r="D50" s="120"/>
      <c r="E50" s="111"/>
      <c r="F50" s="126"/>
      <c r="G50" s="128"/>
      <c r="H50" s="121"/>
    </row>
    <row r="51" spans="3:8" x14ac:dyDescent="0.25">
      <c r="C51" s="112" t="s">
        <v>609</v>
      </c>
      <c r="D51" s="120"/>
      <c r="E51" s="111"/>
      <c r="F51" s="126"/>
      <c r="G51" s="128"/>
      <c r="H51" s="121"/>
    </row>
    <row r="52" spans="3:8" x14ac:dyDescent="0.25">
      <c r="C52" s="113"/>
      <c r="D52" s="120"/>
      <c r="E52" s="111"/>
      <c r="F52" s="126"/>
      <c r="G52" s="128"/>
      <c r="H52" s="121"/>
    </row>
    <row r="53" spans="3:8" x14ac:dyDescent="0.25">
      <c r="C53" s="110" t="s">
        <v>610</v>
      </c>
      <c r="D53" s="447"/>
      <c r="E53" s="448"/>
      <c r="F53" s="449"/>
      <c r="G53" s="450"/>
      <c r="H53" s="451"/>
    </row>
    <row r="54" spans="3:8" x14ac:dyDescent="0.25">
      <c r="C54" s="110" t="s">
        <v>611</v>
      </c>
      <c r="D54" s="447"/>
      <c r="E54" s="448"/>
      <c r="F54" s="449"/>
      <c r="G54" s="450"/>
      <c r="H54" s="451"/>
    </row>
    <row r="55" spans="3:8" x14ac:dyDescent="0.25">
      <c r="C55" s="112" t="s">
        <v>608</v>
      </c>
      <c r="D55" s="120"/>
      <c r="E55" s="111"/>
      <c r="F55" s="126"/>
      <c r="G55" s="128"/>
      <c r="H55" s="121"/>
    </row>
    <row r="56" spans="3:8" x14ac:dyDescent="0.25">
      <c r="C56" s="112" t="s">
        <v>609</v>
      </c>
      <c r="D56" s="120"/>
      <c r="E56" s="111"/>
      <c r="F56" s="126"/>
      <c r="G56" s="128"/>
      <c r="H56" s="121"/>
    </row>
    <row r="57" spans="3:8" x14ac:dyDescent="0.25">
      <c r="C57" s="113"/>
      <c r="D57" s="120"/>
      <c r="E57" s="111"/>
      <c r="F57" s="126"/>
      <c r="G57" s="128"/>
      <c r="H57" s="121"/>
    </row>
    <row r="58" spans="3:8" x14ac:dyDescent="0.25">
      <c r="C58" s="110" t="s">
        <v>612</v>
      </c>
      <c r="D58" s="120"/>
      <c r="E58" s="111"/>
      <c r="F58" s="126"/>
      <c r="G58" s="128"/>
      <c r="H58" s="121"/>
    </row>
    <row r="59" spans="3:8" x14ac:dyDescent="0.25">
      <c r="C59" s="112" t="s">
        <v>608</v>
      </c>
      <c r="D59" s="120"/>
      <c r="E59" s="111"/>
      <c r="F59" s="126"/>
      <c r="G59" s="128"/>
      <c r="H59" s="121"/>
    </row>
    <row r="60" spans="3:8" x14ac:dyDescent="0.25">
      <c r="C60" s="112" t="s">
        <v>609</v>
      </c>
      <c r="D60" s="120"/>
      <c r="E60" s="111"/>
      <c r="F60" s="126"/>
      <c r="G60" s="128"/>
      <c r="H60" s="121"/>
    </row>
    <row r="61" spans="3:8" x14ac:dyDescent="0.25">
      <c r="C61" s="112" t="s">
        <v>613</v>
      </c>
      <c r="D61" s="120"/>
      <c r="E61" s="111"/>
      <c r="F61" s="126"/>
      <c r="G61" s="128"/>
      <c r="H61" s="121"/>
    </row>
    <row r="62" spans="3:8" x14ac:dyDescent="0.25">
      <c r="C62" s="113"/>
      <c r="D62" s="120"/>
      <c r="E62" s="111"/>
      <c r="F62" s="126"/>
      <c r="G62" s="128"/>
      <c r="H62" s="121"/>
    </row>
    <row r="63" spans="3:8" x14ac:dyDescent="0.25">
      <c r="C63" s="110" t="s">
        <v>614</v>
      </c>
      <c r="D63" s="120"/>
      <c r="E63" s="111"/>
      <c r="F63" s="126"/>
      <c r="G63" s="128"/>
      <c r="H63" s="121"/>
    </row>
    <row r="64" spans="3:8" x14ac:dyDescent="0.25">
      <c r="C64" s="112" t="s">
        <v>608</v>
      </c>
      <c r="D64" s="120"/>
      <c r="E64" s="111"/>
      <c r="F64" s="126"/>
      <c r="G64" s="128"/>
      <c r="H64" s="121"/>
    </row>
    <row r="65" spans="3:8" x14ac:dyDescent="0.25">
      <c r="C65" s="112" t="s">
        <v>609</v>
      </c>
      <c r="D65" s="120"/>
      <c r="E65" s="111"/>
      <c r="F65" s="126"/>
      <c r="G65" s="128"/>
      <c r="H65" s="121"/>
    </row>
    <row r="66" spans="3:8" x14ac:dyDescent="0.25">
      <c r="C66" s="113"/>
      <c r="D66" s="120"/>
      <c r="E66" s="111"/>
      <c r="F66" s="126"/>
      <c r="G66" s="128"/>
      <c r="H66" s="121"/>
    </row>
    <row r="67" spans="3:8" x14ac:dyDescent="0.25">
      <c r="C67" s="110" t="s">
        <v>615</v>
      </c>
      <c r="D67" s="120"/>
      <c r="E67" s="111"/>
      <c r="F67" s="126"/>
      <c r="G67" s="128"/>
      <c r="H67" s="121"/>
    </row>
    <row r="68" spans="3:8" x14ac:dyDescent="0.25">
      <c r="C68" s="112" t="s">
        <v>616</v>
      </c>
      <c r="D68" s="120"/>
      <c r="E68" s="111"/>
      <c r="F68" s="126"/>
      <c r="G68" s="128"/>
      <c r="H68" s="121"/>
    </row>
    <row r="69" spans="3:8" x14ac:dyDescent="0.25">
      <c r="C69" s="112" t="s">
        <v>617</v>
      </c>
      <c r="D69" s="120"/>
      <c r="E69" s="111"/>
      <c r="F69" s="126"/>
      <c r="G69" s="128"/>
      <c r="H69" s="121"/>
    </row>
    <row r="70" spans="3:8" x14ac:dyDescent="0.25">
      <c r="C70" s="113"/>
      <c r="D70" s="120"/>
      <c r="E70" s="111"/>
      <c r="F70" s="126"/>
      <c r="G70" s="128"/>
      <c r="H70" s="121"/>
    </row>
    <row r="71" spans="3:8" x14ac:dyDescent="0.25">
      <c r="C71" s="110" t="s">
        <v>618</v>
      </c>
      <c r="D71" s="120"/>
      <c r="E71" s="111"/>
      <c r="F71" s="126"/>
      <c r="G71" s="128"/>
      <c r="H71" s="121"/>
    </row>
    <row r="72" spans="3:8" x14ac:dyDescent="0.25">
      <c r="C72" s="112" t="s">
        <v>619</v>
      </c>
      <c r="D72" s="120"/>
      <c r="E72" s="111"/>
      <c r="F72" s="126"/>
      <c r="G72" s="128"/>
      <c r="H72" s="121"/>
    </row>
    <row r="73" spans="3:8" x14ac:dyDescent="0.25">
      <c r="C73" s="112" t="s">
        <v>620</v>
      </c>
      <c r="D73" s="120"/>
      <c r="E73" s="111"/>
      <c r="F73" s="126"/>
      <c r="G73" s="128"/>
      <c r="H73" s="121"/>
    </row>
    <row r="74" spans="3:8" x14ac:dyDescent="0.25">
      <c r="C74" s="115"/>
      <c r="D74" s="122"/>
      <c r="E74" s="123"/>
      <c r="F74" s="124"/>
      <c r="G74" s="92"/>
      <c r="H74" s="91"/>
    </row>
  </sheetData>
  <mergeCells count="15">
    <mergeCell ref="D53:D54"/>
    <mergeCell ref="E53:E54"/>
    <mergeCell ref="F53:F54"/>
    <mergeCell ref="G53:G54"/>
    <mergeCell ref="H53:H54"/>
    <mergeCell ref="C4:H4"/>
    <mergeCell ref="C5:H5"/>
    <mergeCell ref="C6:H6"/>
    <mergeCell ref="C7:C9"/>
    <mergeCell ref="E7:E9"/>
    <mergeCell ref="D11:D12"/>
    <mergeCell ref="E11:E12"/>
    <mergeCell ref="F11:F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scale="52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6:R127"/>
  <sheetViews>
    <sheetView topLeftCell="B8" workbookViewId="0">
      <selection activeCell="K26" sqref="K26:K27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24" t="s">
        <v>621</v>
      </c>
    </row>
    <row r="7" spans="4:14" x14ac:dyDescent="0.25">
      <c r="D7" s="178" t="s">
        <v>622</v>
      </c>
    </row>
    <row r="8" spans="4:14" x14ac:dyDescent="0.25">
      <c r="D8" s="178" t="s">
        <v>623</v>
      </c>
    </row>
    <row r="9" spans="4:14" x14ac:dyDescent="0.25">
      <c r="D9" s="462"/>
      <c r="E9" s="463"/>
      <c r="F9" s="463"/>
      <c r="G9" s="463"/>
      <c r="H9" s="463"/>
      <c r="I9" s="463"/>
      <c r="J9" s="463"/>
      <c r="K9" s="463"/>
      <c r="L9" s="463"/>
      <c r="M9" s="463"/>
      <c r="N9" s="464"/>
    </row>
    <row r="10" spans="4:14" x14ac:dyDescent="0.25">
      <c r="D10" s="333" t="s">
        <v>800</v>
      </c>
      <c r="E10" s="348"/>
      <c r="F10" s="348"/>
      <c r="G10" s="348"/>
      <c r="H10" s="348"/>
      <c r="I10" s="348"/>
      <c r="J10" s="348"/>
      <c r="K10" s="348"/>
      <c r="L10" s="348"/>
      <c r="M10" s="348"/>
      <c r="N10" s="334"/>
    </row>
    <row r="11" spans="4:14" x14ac:dyDescent="0.25">
      <c r="D11" s="333" t="s">
        <v>624</v>
      </c>
      <c r="E11" s="348"/>
      <c r="F11" s="348"/>
      <c r="G11" s="348"/>
      <c r="H11" s="348"/>
      <c r="I11" s="348"/>
      <c r="J11" s="348"/>
      <c r="K11" s="348"/>
      <c r="L11" s="348"/>
      <c r="M11" s="348"/>
      <c r="N11" s="334"/>
    </row>
    <row r="12" spans="4:14" x14ac:dyDescent="0.25">
      <c r="D12" s="333" t="s">
        <v>814</v>
      </c>
      <c r="E12" s="348"/>
      <c r="F12" s="348"/>
      <c r="G12" s="348"/>
      <c r="H12" s="348"/>
      <c r="I12" s="348"/>
      <c r="J12" s="348"/>
      <c r="K12" s="348"/>
      <c r="L12" s="348"/>
      <c r="M12" s="348"/>
      <c r="N12" s="334"/>
    </row>
    <row r="13" spans="4:14" x14ac:dyDescent="0.25">
      <c r="D13" s="369"/>
      <c r="E13" s="370"/>
      <c r="F13" s="370"/>
      <c r="G13" s="370"/>
      <c r="H13" s="370"/>
      <c r="I13" s="370"/>
      <c r="J13" s="370"/>
      <c r="K13" s="370"/>
      <c r="L13" s="370"/>
      <c r="M13" s="370"/>
      <c r="N13" s="371"/>
    </row>
    <row r="14" spans="4:14" x14ac:dyDescent="0.25">
      <c r="D14" s="372" t="s">
        <v>625</v>
      </c>
      <c r="E14" s="465"/>
      <c r="F14" s="373"/>
      <c r="G14" s="335" t="s">
        <v>626</v>
      </c>
      <c r="H14" s="336"/>
      <c r="I14" s="336"/>
      <c r="J14" s="337"/>
      <c r="K14" s="335" t="s">
        <v>627</v>
      </c>
      <c r="L14" s="337"/>
      <c r="M14" s="376" t="s">
        <v>628</v>
      </c>
      <c r="N14" s="376" t="s">
        <v>629</v>
      </c>
    </row>
    <row r="15" spans="4:14" x14ac:dyDescent="0.25">
      <c r="D15" s="466"/>
      <c r="E15" s="467"/>
      <c r="F15" s="468"/>
      <c r="G15" s="335" t="s">
        <v>630</v>
      </c>
      <c r="H15" s="337"/>
      <c r="I15" s="335" t="s">
        <v>631</v>
      </c>
      <c r="J15" s="337"/>
      <c r="K15" s="129"/>
      <c r="L15" s="129"/>
      <c r="M15" s="396"/>
      <c r="N15" s="396"/>
    </row>
    <row r="16" spans="4:14" x14ac:dyDescent="0.25">
      <c r="D16" s="466"/>
      <c r="E16" s="467"/>
      <c r="F16" s="468"/>
      <c r="G16" s="376"/>
      <c r="H16" s="18" t="s">
        <v>632</v>
      </c>
      <c r="I16" s="458"/>
      <c r="J16" s="18" t="s">
        <v>634</v>
      </c>
      <c r="K16" s="458" t="s">
        <v>636</v>
      </c>
      <c r="L16" s="130" t="s">
        <v>637</v>
      </c>
      <c r="M16" s="396"/>
      <c r="N16" s="396"/>
    </row>
    <row r="17" spans="4:14" x14ac:dyDescent="0.25">
      <c r="D17" s="374"/>
      <c r="E17" s="469"/>
      <c r="F17" s="375"/>
      <c r="G17" s="377"/>
      <c r="H17" s="131" t="s">
        <v>633</v>
      </c>
      <c r="I17" s="459"/>
      <c r="J17" s="131" t="s">
        <v>635</v>
      </c>
      <c r="K17" s="459"/>
      <c r="L17" s="132" t="s">
        <v>638</v>
      </c>
      <c r="M17" s="377"/>
      <c r="N17" s="377"/>
    </row>
    <row r="18" spans="4:14" x14ac:dyDescent="0.25">
      <c r="D18" s="460" t="s">
        <v>639</v>
      </c>
      <c r="E18" s="461"/>
      <c r="F18" s="461"/>
      <c r="G18" s="461"/>
      <c r="H18" s="461"/>
      <c r="I18" s="461"/>
      <c r="J18" s="461"/>
      <c r="K18" s="133"/>
      <c r="L18" s="133"/>
      <c r="M18" s="133"/>
      <c r="N18" s="134"/>
    </row>
    <row r="19" spans="4:14" x14ac:dyDescent="0.25">
      <c r="D19" s="364" t="s">
        <v>640</v>
      </c>
      <c r="E19" s="470"/>
      <c r="F19" s="470"/>
      <c r="G19" s="470"/>
      <c r="H19" s="470"/>
      <c r="I19" s="470"/>
      <c r="J19" s="470"/>
      <c r="K19" s="135"/>
      <c r="L19" s="135"/>
      <c r="M19" s="135"/>
      <c r="N19" s="136"/>
    </row>
    <row r="20" spans="4:14" x14ac:dyDescent="0.25">
      <c r="D20" s="137">
        <v>1</v>
      </c>
      <c r="E20" s="471" t="s">
        <v>641</v>
      </c>
      <c r="F20" s="471"/>
      <c r="G20" s="138"/>
      <c r="H20" s="139"/>
      <c r="I20" s="138"/>
      <c r="J20" s="139"/>
      <c r="K20" s="138"/>
      <c r="L20" s="138"/>
      <c r="M20" s="138"/>
      <c r="N20" s="140"/>
    </row>
    <row r="21" spans="4:14" x14ac:dyDescent="0.25">
      <c r="D21" s="472"/>
      <c r="E21" s="475" t="s">
        <v>642</v>
      </c>
      <c r="F21" s="478" t="s">
        <v>643</v>
      </c>
      <c r="G21" s="481" t="s">
        <v>807</v>
      </c>
      <c r="H21" s="14" t="s">
        <v>644</v>
      </c>
      <c r="I21" s="481"/>
      <c r="J21" s="484"/>
      <c r="K21" s="487">
        <v>190234000</v>
      </c>
      <c r="L21" s="481" t="s">
        <v>647</v>
      </c>
      <c r="M21" s="481" t="s">
        <v>648</v>
      </c>
      <c r="N21" s="481"/>
    </row>
    <row r="22" spans="4:14" x14ac:dyDescent="0.25">
      <c r="D22" s="473"/>
      <c r="E22" s="476"/>
      <c r="F22" s="479"/>
      <c r="G22" s="482"/>
      <c r="H22" s="14" t="s">
        <v>645</v>
      </c>
      <c r="I22" s="482"/>
      <c r="J22" s="485"/>
      <c r="K22" s="482"/>
      <c r="L22" s="482"/>
      <c r="M22" s="482"/>
      <c r="N22" s="482"/>
    </row>
    <row r="23" spans="4:14" x14ac:dyDescent="0.25">
      <c r="D23" s="474"/>
      <c r="E23" s="477"/>
      <c r="F23" s="480"/>
      <c r="G23" s="483"/>
      <c r="H23" s="14" t="s">
        <v>646</v>
      </c>
      <c r="I23" s="483"/>
      <c r="J23" s="486"/>
      <c r="K23" s="483"/>
      <c r="L23" s="483"/>
      <c r="M23" s="483"/>
      <c r="N23" s="483"/>
    </row>
    <row r="24" spans="4:14" x14ac:dyDescent="0.25">
      <c r="D24" s="472"/>
      <c r="E24" s="475" t="s">
        <v>649</v>
      </c>
      <c r="F24" s="478" t="s">
        <v>247</v>
      </c>
      <c r="G24" s="481" t="s">
        <v>807</v>
      </c>
      <c r="H24" s="13" t="s">
        <v>650</v>
      </c>
      <c r="I24" s="481"/>
      <c r="J24" s="484"/>
      <c r="K24" s="487">
        <v>201000000</v>
      </c>
      <c r="L24" s="481" t="s">
        <v>647</v>
      </c>
      <c r="M24" s="481" t="s">
        <v>648</v>
      </c>
      <c r="N24" s="481"/>
    </row>
    <row r="25" spans="4:14" x14ac:dyDescent="0.25">
      <c r="D25" s="474"/>
      <c r="E25" s="477"/>
      <c r="F25" s="480"/>
      <c r="G25" s="483"/>
      <c r="H25" s="14" t="s">
        <v>651</v>
      </c>
      <c r="I25" s="483"/>
      <c r="J25" s="486"/>
      <c r="K25" s="488"/>
      <c r="L25" s="483"/>
      <c r="M25" s="483"/>
      <c r="N25" s="483"/>
    </row>
    <row r="26" spans="4:14" x14ac:dyDescent="0.25">
      <c r="D26" s="472"/>
      <c r="E26" s="475" t="s">
        <v>652</v>
      </c>
      <c r="F26" s="478" t="s">
        <v>653</v>
      </c>
      <c r="G26" s="481" t="s">
        <v>807</v>
      </c>
      <c r="H26" s="13" t="s">
        <v>654</v>
      </c>
      <c r="I26" s="481"/>
      <c r="J26" s="484"/>
      <c r="K26" s="487">
        <v>234424479.56</v>
      </c>
      <c r="L26" s="481" t="s">
        <v>647</v>
      </c>
      <c r="M26" s="481" t="s">
        <v>648</v>
      </c>
      <c r="N26" s="481"/>
    </row>
    <row r="27" spans="4:14" x14ac:dyDescent="0.25">
      <c r="D27" s="474"/>
      <c r="E27" s="477"/>
      <c r="F27" s="480"/>
      <c r="G27" s="483"/>
      <c r="H27" s="14" t="s">
        <v>655</v>
      </c>
      <c r="I27" s="483"/>
      <c r="J27" s="486"/>
      <c r="K27" s="488"/>
      <c r="L27" s="483"/>
      <c r="M27" s="483"/>
      <c r="N27" s="483"/>
    </row>
    <row r="28" spans="4:14" x14ac:dyDescent="0.25">
      <c r="D28" s="137">
        <v>2</v>
      </c>
      <c r="E28" s="471" t="s">
        <v>656</v>
      </c>
      <c r="F28" s="471"/>
      <c r="G28" s="141"/>
      <c r="H28" s="141"/>
      <c r="I28" s="141"/>
      <c r="J28" s="142"/>
      <c r="K28" s="141"/>
      <c r="L28" s="141"/>
      <c r="M28" s="143"/>
      <c r="N28" s="144"/>
    </row>
    <row r="29" spans="4:14" x14ac:dyDescent="0.25">
      <c r="D29" s="472"/>
      <c r="E29" s="475" t="s">
        <v>642</v>
      </c>
      <c r="F29" s="478" t="s">
        <v>643</v>
      </c>
      <c r="G29" s="481" t="s">
        <v>807</v>
      </c>
      <c r="H29" s="14" t="s">
        <v>644</v>
      </c>
      <c r="I29" s="481"/>
      <c r="J29" s="484"/>
      <c r="K29" s="489">
        <v>190234000</v>
      </c>
      <c r="L29" s="481" t="s">
        <v>647</v>
      </c>
      <c r="M29" s="481" t="s">
        <v>648</v>
      </c>
      <c r="N29" s="481"/>
    </row>
    <row r="30" spans="4:14" x14ac:dyDescent="0.25">
      <c r="D30" s="473"/>
      <c r="E30" s="476"/>
      <c r="F30" s="479"/>
      <c r="G30" s="482"/>
      <c r="H30" s="14" t="s">
        <v>645</v>
      </c>
      <c r="I30" s="482"/>
      <c r="J30" s="485"/>
      <c r="K30" s="490"/>
      <c r="L30" s="482"/>
      <c r="M30" s="482"/>
      <c r="N30" s="482"/>
    </row>
    <row r="31" spans="4:14" x14ac:dyDescent="0.25">
      <c r="D31" s="474"/>
      <c r="E31" s="477"/>
      <c r="F31" s="480"/>
      <c r="G31" s="483"/>
      <c r="H31" s="14" t="s">
        <v>646</v>
      </c>
      <c r="I31" s="483"/>
      <c r="J31" s="486"/>
      <c r="K31" s="491"/>
      <c r="L31" s="483"/>
      <c r="M31" s="483"/>
      <c r="N31" s="483"/>
    </row>
    <row r="32" spans="4:14" x14ac:dyDescent="0.25">
      <c r="D32" s="472"/>
      <c r="E32" s="475" t="s">
        <v>649</v>
      </c>
      <c r="F32" s="478" t="s">
        <v>247</v>
      </c>
      <c r="G32" s="481" t="s">
        <v>807</v>
      </c>
      <c r="H32" s="13" t="s">
        <v>650</v>
      </c>
      <c r="I32" s="481"/>
      <c r="J32" s="484"/>
      <c r="K32" s="487">
        <v>190234000</v>
      </c>
      <c r="L32" s="481" t="s">
        <v>647</v>
      </c>
      <c r="M32" s="481" t="s">
        <v>648</v>
      </c>
      <c r="N32" s="481"/>
    </row>
    <row r="33" spans="4:14" x14ac:dyDescent="0.25">
      <c r="D33" s="474"/>
      <c r="E33" s="477"/>
      <c r="F33" s="480"/>
      <c r="G33" s="483"/>
      <c r="H33" s="14" t="s">
        <v>651</v>
      </c>
      <c r="I33" s="483"/>
      <c r="J33" s="486"/>
      <c r="K33" s="488"/>
      <c r="L33" s="483"/>
      <c r="M33" s="483"/>
      <c r="N33" s="483"/>
    </row>
    <row r="34" spans="4:14" x14ac:dyDescent="0.25">
      <c r="D34" s="472"/>
      <c r="E34" s="475" t="s">
        <v>652</v>
      </c>
      <c r="F34" s="478" t="s">
        <v>653</v>
      </c>
      <c r="G34" s="481" t="s">
        <v>807</v>
      </c>
      <c r="H34" s="13" t="s">
        <v>654</v>
      </c>
      <c r="I34" s="481"/>
      <c r="J34" s="484"/>
      <c r="K34" s="487">
        <v>234424479.56</v>
      </c>
      <c r="L34" s="481" t="s">
        <v>647</v>
      </c>
      <c r="M34" s="481" t="s">
        <v>648</v>
      </c>
      <c r="N34" s="481"/>
    </row>
    <row r="35" spans="4:14" x14ac:dyDescent="0.25">
      <c r="D35" s="474"/>
      <c r="E35" s="477"/>
      <c r="F35" s="480"/>
      <c r="G35" s="483"/>
      <c r="H35" s="14" t="s">
        <v>655</v>
      </c>
      <c r="I35" s="483"/>
      <c r="J35" s="486"/>
      <c r="K35" s="488"/>
      <c r="L35" s="483"/>
      <c r="M35" s="483"/>
      <c r="N35" s="483"/>
    </row>
    <row r="36" spans="4:14" x14ac:dyDescent="0.25">
      <c r="D36" s="137">
        <v>3</v>
      </c>
      <c r="E36" s="471" t="s">
        <v>657</v>
      </c>
      <c r="F36" s="471"/>
      <c r="G36" s="141"/>
      <c r="H36" s="141"/>
      <c r="I36" s="141"/>
      <c r="J36" s="142"/>
      <c r="K36" s="141"/>
      <c r="L36" s="141"/>
      <c r="M36" s="143"/>
      <c r="N36" s="144"/>
    </row>
    <row r="37" spans="4:14" x14ac:dyDescent="0.25">
      <c r="D37" s="145"/>
      <c r="E37" s="146" t="s">
        <v>642</v>
      </c>
      <c r="F37" s="147" t="s">
        <v>643</v>
      </c>
      <c r="G37" s="19" t="s">
        <v>808</v>
      </c>
      <c r="H37" s="14" t="s">
        <v>644</v>
      </c>
      <c r="I37" s="14"/>
      <c r="J37" s="148"/>
      <c r="K37" s="16">
        <v>0</v>
      </c>
      <c r="L37" s="19" t="s">
        <v>647</v>
      </c>
      <c r="M37" s="14" t="s">
        <v>658</v>
      </c>
      <c r="N37" s="14" t="s">
        <v>809</v>
      </c>
    </row>
    <row r="38" spans="4:14" x14ac:dyDescent="0.25">
      <c r="D38" s="145"/>
      <c r="E38" s="146" t="s">
        <v>649</v>
      </c>
      <c r="F38" s="147" t="s">
        <v>247</v>
      </c>
      <c r="G38" s="20" t="s">
        <v>808</v>
      </c>
      <c r="H38" s="13" t="s">
        <v>659</v>
      </c>
      <c r="I38" s="13"/>
      <c r="J38" s="149"/>
      <c r="K38" s="150">
        <v>0</v>
      </c>
      <c r="L38" s="20" t="s">
        <v>647</v>
      </c>
      <c r="M38" s="13" t="s">
        <v>658</v>
      </c>
      <c r="N38" s="13" t="s">
        <v>809</v>
      </c>
    </row>
    <row r="39" spans="4:14" x14ac:dyDescent="0.25">
      <c r="D39" s="472"/>
      <c r="E39" s="475" t="s">
        <v>652</v>
      </c>
      <c r="F39" s="478" t="s">
        <v>653</v>
      </c>
      <c r="G39" s="481" t="s">
        <v>808</v>
      </c>
      <c r="H39" s="13" t="s">
        <v>654</v>
      </c>
      <c r="I39" s="481"/>
      <c r="J39" s="484"/>
      <c r="K39" s="481">
        <v>0</v>
      </c>
      <c r="L39" s="481" t="s">
        <v>647</v>
      </c>
      <c r="M39" s="481" t="s">
        <v>658</v>
      </c>
      <c r="N39" s="481" t="s">
        <v>809</v>
      </c>
    </row>
    <row r="40" spans="4:14" x14ac:dyDescent="0.25">
      <c r="D40" s="474"/>
      <c r="E40" s="477"/>
      <c r="F40" s="480"/>
      <c r="G40" s="483"/>
      <c r="H40" s="14" t="s">
        <v>655</v>
      </c>
      <c r="I40" s="483"/>
      <c r="J40" s="486"/>
      <c r="K40" s="483"/>
      <c r="L40" s="483"/>
      <c r="M40" s="483"/>
      <c r="N40" s="483"/>
    </row>
    <row r="41" spans="4:14" x14ac:dyDescent="0.25">
      <c r="D41" s="137">
        <v>4</v>
      </c>
      <c r="E41" s="471" t="s">
        <v>660</v>
      </c>
      <c r="F41" s="471"/>
      <c r="G41" s="151"/>
      <c r="H41" s="151"/>
      <c r="I41" s="151"/>
      <c r="J41" s="152"/>
      <c r="K41" s="151"/>
      <c r="L41" s="151"/>
      <c r="M41" s="138"/>
      <c r="N41" s="153"/>
    </row>
    <row r="42" spans="4:14" x14ac:dyDescent="0.25">
      <c r="D42" s="154"/>
      <c r="E42" s="155" t="s">
        <v>642</v>
      </c>
      <c r="F42" s="156" t="s">
        <v>661</v>
      </c>
      <c r="G42" s="138"/>
      <c r="H42" s="138"/>
      <c r="I42" s="138"/>
      <c r="J42" s="139"/>
      <c r="K42" s="138"/>
      <c r="L42" s="138"/>
      <c r="M42" s="138"/>
      <c r="N42" s="140"/>
    </row>
    <row r="43" spans="4:14" x14ac:dyDescent="0.25">
      <c r="D43" s="145"/>
      <c r="E43" s="146"/>
      <c r="F43" s="147" t="s">
        <v>662</v>
      </c>
      <c r="G43" s="19" t="s">
        <v>808</v>
      </c>
      <c r="H43" s="14" t="s">
        <v>663</v>
      </c>
      <c r="I43" s="14"/>
      <c r="J43" s="148"/>
      <c r="K43" s="16">
        <v>0</v>
      </c>
      <c r="L43" s="19" t="s">
        <v>647</v>
      </c>
      <c r="M43" s="14" t="s">
        <v>664</v>
      </c>
      <c r="N43" s="14" t="s">
        <v>809</v>
      </c>
    </row>
    <row r="44" spans="4:14" x14ac:dyDescent="0.25">
      <c r="D44" s="472"/>
      <c r="E44" s="475"/>
      <c r="F44" s="478" t="s">
        <v>665</v>
      </c>
      <c r="G44" s="481" t="s">
        <v>808</v>
      </c>
      <c r="H44" s="13" t="s">
        <v>666</v>
      </c>
      <c r="I44" s="481"/>
      <c r="J44" s="484"/>
      <c r="K44" s="481">
        <v>0</v>
      </c>
      <c r="L44" s="481" t="s">
        <v>647</v>
      </c>
      <c r="M44" s="481" t="s">
        <v>664</v>
      </c>
      <c r="N44" s="481" t="s">
        <v>809</v>
      </c>
    </row>
    <row r="45" spans="4:14" x14ac:dyDescent="0.25">
      <c r="D45" s="474"/>
      <c r="E45" s="477"/>
      <c r="F45" s="480"/>
      <c r="G45" s="483"/>
      <c r="H45" s="14" t="s">
        <v>667</v>
      </c>
      <c r="I45" s="483"/>
      <c r="J45" s="486"/>
      <c r="K45" s="483"/>
      <c r="L45" s="483"/>
      <c r="M45" s="483"/>
      <c r="N45" s="483"/>
    </row>
    <row r="46" spans="4:14" x14ac:dyDescent="0.25">
      <c r="D46" s="492"/>
      <c r="E46" s="475" t="s">
        <v>649</v>
      </c>
      <c r="F46" s="157" t="s">
        <v>668</v>
      </c>
      <c r="G46" s="494"/>
      <c r="H46" s="13" t="s">
        <v>670</v>
      </c>
      <c r="I46" s="494"/>
      <c r="J46" s="484"/>
      <c r="K46" s="481">
        <v>0</v>
      </c>
      <c r="L46" s="481" t="s">
        <v>647</v>
      </c>
      <c r="M46" s="481" t="s">
        <v>664</v>
      </c>
      <c r="N46" s="481" t="s">
        <v>809</v>
      </c>
    </row>
    <row r="47" spans="4:14" x14ac:dyDescent="0.25">
      <c r="D47" s="493"/>
      <c r="E47" s="477"/>
      <c r="F47" s="147" t="s">
        <v>669</v>
      </c>
      <c r="G47" s="495"/>
      <c r="H47" s="14" t="s">
        <v>671</v>
      </c>
      <c r="I47" s="495"/>
      <c r="J47" s="486"/>
      <c r="K47" s="483"/>
      <c r="L47" s="483"/>
      <c r="M47" s="483"/>
      <c r="N47" s="483"/>
    </row>
    <row r="48" spans="4:14" x14ac:dyDescent="0.25">
      <c r="D48" s="492"/>
      <c r="E48" s="475" t="s">
        <v>652</v>
      </c>
      <c r="F48" s="478" t="s">
        <v>672</v>
      </c>
      <c r="G48" s="494"/>
      <c r="H48" s="13" t="s">
        <v>673</v>
      </c>
      <c r="I48" s="494"/>
      <c r="J48" s="484"/>
      <c r="K48" s="481">
        <v>0</v>
      </c>
      <c r="L48" s="481" t="s">
        <v>647</v>
      </c>
      <c r="M48" s="481" t="s">
        <v>664</v>
      </c>
      <c r="N48" s="481" t="s">
        <v>809</v>
      </c>
    </row>
    <row r="49" spans="4:14" x14ac:dyDescent="0.25">
      <c r="D49" s="493"/>
      <c r="E49" s="477"/>
      <c r="F49" s="480"/>
      <c r="G49" s="495"/>
      <c r="H49" s="21" t="s">
        <v>674</v>
      </c>
      <c r="I49" s="495"/>
      <c r="J49" s="486"/>
      <c r="K49" s="483"/>
      <c r="L49" s="483"/>
      <c r="M49" s="483"/>
      <c r="N49" s="483"/>
    </row>
    <row r="50" spans="4:14" x14ac:dyDescent="0.25">
      <c r="D50" s="492"/>
      <c r="E50" s="475" t="s">
        <v>675</v>
      </c>
      <c r="F50" s="158" t="s">
        <v>676</v>
      </c>
      <c r="G50" s="494"/>
      <c r="H50" s="13" t="s">
        <v>670</v>
      </c>
      <c r="I50" s="494"/>
      <c r="J50" s="484"/>
      <c r="K50" s="481">
        <v>0</v>
      </c>
      <c r="L50" s="481" t="s">
        <v>647</v>
      </c>
      <c r="M50" s="481" t="s">
        <v>664</v>
      </c>
      <c r="N50" s="481" t="s">
        <v>809</v>
      </c>
    </row>
    <row r="51" spans="4:14" x14ac:dyDescent="0.25">
      <c r="D51" s="493"/>
      <c r="E51" s="477"/>
      <c r="F51" s="147" t="s">
        <v>677</v>
      </c>
      <c r="G51" s="495"/>
      <c r="H51" s="21" t="s">
        <v>671</v>
      </c>
      <c r="I51" s="495"/>
      <c r="J51" s="486"/>
      <c r="K51" s="483"/>
      <c r="L51" s="483"/>
      <c r="M51" s="483"/>
      <c r="N51" s="483"/>
    </row>
    <row r="52" spans="4:14" x14ac:dyDescent="0.25">
      <c r="D52" s="159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4:14" x14ac:dyDescent="0.25">
      <c r="D53" s="160">
        <v>5</v>
      </c>
      <c r="E53" s="471" t="s">
        <v>678</v>
      </c>
      <c r="F53" s="471"/>
      <c r="G53" s="141"/>
      <c r="H53" s="141"/>
      <c r="I53" s="141"/>
      <c r="J53" s="142"/>
      <c r="K53" s="141"/>
      <c r="L53" s="141"/>
      <c r="M53" s="141"/>
      <c r="N53" s="144"/>
    </row>
    <row r="54" spans="4:14" x14ac:dyDescent="0.25">
      <c r="D54" s="145"/>
      <c r="E54" s="146" t="s">
        <v>642</v>
      </c>
      <c r="F54" s="147" t="s">
        <v>679</v>
      </c>
      <c r="G54" s="19" t="s">
        <v>807</v>
      </c>
      <c r="H54" s="14" t="s">
        <v>680</v>
      </c>
      <c r="I54" s="14"/>
      <c r="J54" s="148"/>
      <c r="K54" s="303">
        <v>173543000</v>
      </c>
      <c r="L54" s="19" t="s">
        <v>647</v>
      </c>
      <c r="M54" s="14" t="s">
        <v>681</v>
      </c>
      <c r="N54" s="14"/>
    </row>
    <row r="55" spans="4:14" x14ac:dyDescent="0.25">
      <c r="D55" s="145"/>
      <c r="E55" s="146" t="s">
        <v>649</v>
      </c>
      <c r="F55" s="147" t="s">
        <v>653</v>
      </c>
      <c r="G55" s="20" t="s">
        <v>807</v>
      </c>
      <c r="H55" s="13" t="s">
        <v>680</v>
      </c>
      <c r="I55" s="13"/>
      <c r="J55" s="149"/>
      <c r="K55" s="304">
        <v>214349908.61000001</v>
      </c>
      <c r="L55" s="20" t="s">
        <v>647</v>
      </c>
      <c r="M55" s="161" t="s">
        <v>682</v>
      </c>
      <c r="N55" s="13"/>
    </row>
    <row r="56" spans="4:14" x14ac:dyDescent="0.25">
      <c r="D56" s="137">
        <v>6</v>
      </c>
      <c r="E56" s="471" t="s">
        <v>683</v>
      </c>
      <c r="F56" s="471"/>
      <c r="G56" s="151"/>
      <c r="H56" s="151"/>
      <c r="I56" s="151"/>
      <c r="J56" s="152"/>
      <c r="K56" s="151"/>
      <c r="L56" s="151"/>
      <c r="M56" s="138"/>
      <c r="N56" s="153"/>
    </row>
    <row r="57" spans="4:14" x14ac:dyDescent="0.25">
      <c r="D57" s="145"/>
      <c r="E57" s="146" t="s">
        <v>642</v>
      </c>
      <c r="F57" s="147" t="s">
        <v>679</v>
      </c>
      <c r="G57" s="19" t="s">
        <v>808</v>
      </c>
      <c r="H57" s="14" t="s">
        <v>651</v>
      </c>
      <c r="I57" s="14"/>
      <c r="J57" s="148"/>
      <c r="K57" s="16">
        <v>0</v>
      </c>
      <c r="L57" s="19" t="s">
        <v>647</v>
      </c>
      <c r="M57" s="21" t="s">
        <v>684</v>
      </c>
      <c r="N57" s="14" t="s">
        <v>809</v>
      </c>
    </row>
    <row r="58" spans="4:14" x14ac:dyDescent="0.25">
      <c r="D58" s="137">
        <v>7</v>
      </c>
      <c r="E58" s="471" t="s">
        <v>685</v>
      </c>
      <c r="F58" s="471"/>
      <c r="G58" s="151"/>
      <c r="H58" s="151"/>
      <c r="I58" s="151"/>
      <c r="J58" s="152"/>
      <c r="K58" s="151"/>
      <c r="L58" s="151"/>
      <c r="M58" s="138"/>
      <c r="N58" s="153"/>
    </row>
    <row r="59" spans="4:14" x14ac:dyDescent="0.25">
      <c r="D59" s="472"/>
      <c r="E59" s="475" t="s">
        <v>642</v>
      </c>
      <c r="F59" s="478" t="s">
        <v>643</v>
      </c>
      <c r="G59" s="481" t="s">
        <v>808</v>
      </c>
      <c r="H59" s="14" t="s">
        <v>686</v>
      </c>
      <c r="I59" s="481"/>
      <c r="J59" s="484"/>
      <c r="K59" s="481">
        <v>0</v>
      </c>
      <c r="L59" s="481" t="s">
        <v>647</v>
      </c>
      <c r="M59" s="481" t="s">
        <v>687</v>
      </c>
      <c r="N59" s="481" t="s">
        <v>809</v>
      </c>
    </row>
    <row r="60" spans="4:14" x14ac:dyDescent="0.25">
      <c r="D60" s="474"/>
      <c r="E60" s="477"/>
      <c r="F60" s="480"/>
      <c r="G60" s="483"/>
      <c r="H60" s="21" t="s">
        <v>366</v>
      </c>
      <c r="I60" s="483"/>
      <c r="J60" s="486"/>
      <c r="K60" s="483"/>
      <c r="L60" s="483"/>
      <c r="M60" s="483"/>
      <c r="N60" s="483"/>
    </row>
    <row r="61" spans="4:14" x14ac:dyDescent="0.25">
      <c r="D61" s="145"/>
      <c r="E61" s="146" t="s">
        <v>649</v>
      </c>
      <c r="F61" s="147" t="s">
        <v>247</v>
      </c>
      <c r="G61" s="19" t="s">
        <v>808</v>
      </c>
      <c r="H61" s="14" t="s">
        <v>663</v>
      </c>
      <c r="I61" s="14"/>
      <c r="J61" s="148"/>
      <c r="K61" s="150">
        <v>0</v>
      </c>
      <c r="L61" s="19" t="s">
        <v>647</v>
      </c>
      <c r="M61" s="13" t="s">
        <v>687</v>
      </c>
      <c r="N61" s="13" t="s">
        <v>809</v>
      </c>
    </row>
    <row r="62" spans="4:14" x14ac:dyDescent="0.25">
      <c r="D62" s="472"/>
      <c r="E62" s="475" t="s">
        <v>652</v>
      </c>
      <c r="F62" s="478" t="s">
        <v>653</v>
      </c>
      <c r="G62" s="481" t="s">
        <v>808</v>
      </c>
      <c r="H62" s="13" t="s">
        <v>666</v>
      </c>
      <c r="I62" s="481"/>
      <c r="J62" s="484"/>
      <c r="K62" s="150">
        <v>0</v>
      </c>
      <c r="L62" s="481" t="s">
        <v>647</v>
      </c>
      <c r="M62" s="481" t="s">
        <v>687</v>
      </c>
      <c r="N62" s="481" t="s">
        <v>809</v>
      </c>
    </row>
    <row r="63" spans="4:14" x14ac:dyDescent="0.25">
      <c r="D63" s="474"/>
      <c r="E63" s="477"/>
      <c r="F63" s="480"/>
      <c r="G63" s="483"/>
      <c r="H63" s="21" t="s">
        <v>667</v>
      </c>
      <c r="I63" s="483"/>
      <c r="J63" s="486"/>
      <c r="K63" s="150"/>
      <c r="L63" s="483"/>
      <c r="M63" s="483"/>
      <c r="N63" s="483"/>
    </row>
    <row r="64" spans="4:14" x14ac:dyDescent="0.25">
      <c r="D64" s="364" t="s">
        <v>688</v>
      </c>
      <c r="E64" s="470"/>
      <c r="F64" s="470"/>
      <c r="G64" s="470"/>
      <c r="H64" s="470"/>
      <c r="I64" s="470"/>
      <c r="J64" s="470"/>
      <c r="K64" s="135"/>
      <c r="L64" s="135"/>
      <c r="M64" s="135"/>
      <c r="N64" s="136"/>
    </row>
    <row r="65" spans="4:14" x14ac:dyDescent="0.25">
      <c r="D65" s="137">
        <v>1</v>
      </c>
      <c r="E65" s="471" t="s">
        <v>689</v>
      </c>
      <c r="F65" s="471"/>
      <c r="G65" s="143"/>
      <c r="H65" s="162"/>
      <c r="I65" s="143"/>
      <c r="J65" s="162"/>
      <c r="K65" s="143"/>
      <c r="L65" s="143"/>
      <c r="M65" s="143"/>
      <c r="N65" s="163"/>
    </row>
    <row r="66" spans="4:14" x14ac:dyDescent="0.25">
      <c r="D66" s="492"/>
      <c r="E66" s="475" t="s">
        <v>642</v>
      </c>
      <c r="F66" s="478" t="s">
        <v>690</v>
      </c>
      <c r="G66" s="481" t="s">
        <v>807</v>
      </c>
      <c r="H66" s="14" t="s">
        <v>691</v>
      </c>
      <c r="I66" s="481"/>
      <c r="J66" s="484"/>
      <c r="K66" s="494"/>
      <c r="L66" s="494"/>
      <c r="M66" s="481" t="s">
        <v>692</v>
      </c>
      <c r="N66" s="481"/>
    </row>
    <row r="67" spans="4:14" x14ac:dyDescent="0.25">
      <c r="D67" s="497"/>
      <c r="E67" s="476"/>
      <c r="F67" s="479"/>
      <c r="G67" s="482"/>
      <c r="H67" s="14" t="s">
        <v>686</v>
      </c>
      <c r="I67" s="482"/>
      <c r="J67" s="485"/>
      <c r="K67" s="496"/>
      <c r="L67" s="496"/>
      <c r="M67" s="482"/>
      <c r="N67" s="482"/>
    </row>
    <row r="68" spans="4:14" x14ac:dyDescent="0.25">
      <c r="D68" s="493"/>
      <c r="E68" s="477"/>
      <c r="F68" s="480"/>
      <c r="G68" s="483"/>
      <c r="H68" s="21" t="s">
        <v>366</v>
      </c>
      <c r="I68" s="483"/>
      <c r="J68" s="486"/>
      <c r="K68" s="495"/>
      <c r="L68" s="495"/>
      <c r="M68" s="483"/>
      <c r="N68" s="483"/>
    </row>
    <row r="69" spans="4:14" x14ac:dyDescent="0.25">
      <c r="D69" s="492"/>
      <c r="E69" s="475" t="s">
        <v>649</v>
      </c>
      <c r="F69" s="478" t="s">
        <v>693</v>
      </c>
      <c r="G69" s="481" t="s">
        <v>807</v>
      </c>
      <c r="H69" s="14" t="s">
        <v>691</v>
      </c>
      <c r="I69" s="481"/>
      <c r="J69" s="484"/>
      <c r="K69" s="494"/>
      <c r="L69" s="494"/>
      <c r="M69" s="481" t="s">
        <v>692</v>
      </c>
      <c r="N69" s="481"/>
    </row>
    <row r="70" spans="4:14" x14ac:dyDescent="0.25">
      <c r="D70" s="497"/>
      <c r="E70" s="476"/>
      <c r="F70" s="479"/>
      <c r="G70" s="482"/>
      <c r="H70" s="14" t="s">
        <v>686</v>
      </c>
      <c r="I70" s="482"/>
      <c r="J70" s="485"/>
      <c r="K70" s="496"/>
      <c r="L70" s="496"/>
      <c r="M70" s="482"/>
      <c r="N70" s="482"/>
    </row>
    <row r="71" spans="4:14" x14ac:dyDescent="0.25">
      <c r="D71" s="493"/>
      <c r="E71" s="477"/>
      <c r="F71" s="480"/>
      <c r="G71" s="483"/>
      <c r="H71" s="21" t="s">
        <v>694</v>
      </c>
      <c r="I71" s="483"/>
      <c r="J71" s="486"/>
      <c r="K71" s="495"/>
      <c r="L71" s="495"/>
      <c r="M71" s="483"/>
      <c r="N71" s="483"/>
    </row>
    <row r="72" spans="4:14" x14ac:dyDescent="0.25">
      <c r="D72" s="492"/>
      <c r="E72" s="475" t="s">
        <v>652</v>
      </c>
      <c r="F72" s="157" t="s">
        <v>695</v>
      </c>
      <c r="G72" s="481" t="s">
        <v>808</v>
      </c>
      <c r="H72" s="14" t="s">
        <v>691</v>
      </c>
      <c r="I72" s="481"/>
      <c r="J72" s="484"/>
      <c r="K72" s="494"/>
      <c r="L72" s="494"/>
      <c r="M72" s="481" t="s">
        <v>692</v>
      </c>
      <c r="N72" s="481" t="s">
        <v>809</v>
      </c>
    </row>
    <row r="73" spans="4:14" x14ac:dyDescent="0.25">
      <c r="D73" s="497"/>
      <c r="E73" s="476"/>
      <c r="F73" s="157" t="s">
        <v>696</v>
      </c>
      <c r="G73" s="482"/>
      <c r="H73" s="14" t="s">
        <v>686</v>
      </c>
      <c r="I73" s="482"/>
      <c r="J73" s="485"/>
      <c r="K73" s="496"/>
      <c r="L73" s="496"/>
      <c r="M73" s="482"/>
      <c r="N73" s="482"/>
    </row>
    <row r="74" spans="4:14" x14ac:dyDescent="0.25">
      <c r="D74" s="493"/>
      <c r="E74" s="477"/>
      <c r="F74" s="164"/>
      <c r="G74" s="483"/>
      <c r="H74" s="21" t="s">
        <v>366</v>
      </c>
      <c r="I74" s="483"/>
      <c r="J74" s="486"/>
      <c r="K74" s="495"/>
      <c r="L74" s="495"/>
      <c r="M74" s="483"/>
      <c r="N74" s="483"/>
    </row>
    <row r="75" spans="4:14" x14ac:dyDescent="0.25">
      <c r="D75" s="492"/>
      <c r="E75" s="475" t="s">
        <v>675</v>
      </c>
      <c r="F75" s="157" t="s">
        <v>697</v>
      </c>
      <c r="G75" s="481" t="s">
        <v>808</v>
      </c>
      <c r="H75" s="14" t="s">
        <v>691</v>
      </c>
      <c r="I75" s="481"/>
      <c r="J75" s="484"/>
      <c r="K75" s="494"/>
      <c r="L75" s="494"/>
      <c r="M75" s="481" t="s">
        <v>692</v>
      </c>
      <c r="N75" s="481" t="s">
        <v>809</v>
      </c>
    </row>
    <row r="76" spans="4:14" x14ac:dyDescent="0.25">
      <c r="D76" s="497"/>
      <c r="E76" s="476"/>
      <c r="F76" s="157" t="s">
        <v>698</v>
      </c>
      <c r="G76" s="482"/>
      <c r="H76" s="14" t="s">
        <v>686</v>
      </c>
      <c r="I76" s="482"/>
      <c r="J76" s="485"/>
      <c r="K76" s="496"/>
      <c r="L76" s="496"/>
      <c r="M76" s="482"/>
      <c r="N76" s="482"/>
    </row>
    <row r="77" spans="4:14" x14ac:dyDescent="0.25">
      <c r="D77" s="493"/>
      <c r="E77" s="477"/>
      <c r="F77" s="164"/>
      <c r="G77" s="483"/>
      <c r="H77" s="21" t="s">
        <v>699</v>
      </c>
      <c r="I77" s="483"/>
      <c r="J77" s="486"/>
      <c r="K77" s="495"/>
      <c r="L77" s="495"/>
      <c r="M77" s="483"/>
      <c r="N77" s="483"/>
    </row>
    <row r="78" spans="4:14" x14ac:dyDescent="0.25">
      <c r="D78" s="492"/>
      <c r="E78" s="475" t="s">
        <v>700</v>
      </c>
      <c r="F78" s="478" t="s">
        <v>701</v>
      </c>
      <c r="G78" s="481" t="s">
        <v>808</v>
      </c>
      <c r="H78" s="14" t="s">
        <v>686</v>
      </c>
      <c r="I78" s="481"/>
      <c r="J78" s="484"/>
      <c r="K78" s="494"/>
      <c r="L78" s="494"/>
      <c r="M78" s="481" t="s">
        <v>692</v>
      </c>
      <c r="N78" s="481" t="s">
        <v>809</v>
      </c>
    </row>
    <row r="79" spans="4:14" x14ac:dyDescent="0.25">
      <c r="D79" s="493"/>
      <c r="E79" s="477"/>
      <c r="F79" s="480"/>
      <c r="G79" s="483"/>
      <c r="H79" s="21" t="s">
        <v>702</v>
      </c>
      <c r="I79" s="483"/>
      <c r="J79" s="486"/>
      <c r="K79" s="495"/>
      <c r="L79" s="495"/>
      <c r="M79" s="483"/>
      <c r="N79" s="483"/>
    </row>
    <row r="80" spans="4:14" x14ac:dyDescent="0.25">
      <c r="D80" s="498">
        <v>2</v>
      </c>
      <c r="E80" s="500" t="s">
        <v>703</v>
      </c>
      <c r="F80" s="500"/>
      <c r="G80" s="502"/>
      <c r="H80" s="504"/>
      <c r="I80" s="502"/>
      <c r="J80" s="504"/>
      <c r="K80" s="502"/>
      <c r="L80" s="502"/>
      <c r="M80" s="502"/>
      <c r="N80" s="506"/>
    </row>
    <row r="81" spans="4:18" x14ac:dyDescent="0.25">
      <c r="D81" s="499"/>
      <c r="E81" s="501" t="s">
        <v>704</v>
      </c>
      <c r="F81" s="501"/>
      <c r="G81" s="503"/>
      <c r="H81" s="505"/>
      <c r="I81" s="503"/>
      <c r="J81" s="505"/>
      <c r="K81" s="503"/>
      <c r="L81" s="503"/>
      <c r="M81" s="503"/>
      <c r="N81" s="507"/>
    </row>
    <row r="82" spans="4:18" x14ac:dyDescent="0.25">
      <c r="D82" s="492"/>
      <c r="E82" s="475" t="s">
        <v>642</v>
      </c>
      <c r="F82" s="157" t="s">
        <v>705</v>
      </c>
      <c r="G82" s="481" t="s">
        <v>808</v>
      </c>
      <c r="H82" s="14" t="s">
        <v>707</v>
      </c>
      <c r="I82" s="481"/>
      <c r="J82" s="484"/>
      <c r="K82" s="494"/>
      <c r="L82" s="494"/>
      <c r="M82" s="481" t="s">
        <v>648</v>
      </c>
      <c r="N82" s="481" t="s">
        <v>809</v>
      </c>
    </row>
    <row r="83" spans="4:18" x14ac:dyDescent="0.25">
      <c r="D83" s="497"/>
      <c r="E83" s="476"/>
      <c r="F83" s="157" t="s">
        <v>706</v>
      </c>
      <c r="G83" s="482"/>
      <c r="H83" s="14" t="s">
        <v>686</v>
      </c>
      <c r="I83" s="482"/>
      <c r="J83" s="485"/>
      <c r="K83" s="496"/>
      <c r="L83" s="496"/>
      <c r="M83" s="482"/>
      <c r="N83" s="482"/>
    </row>
    <row r="84" spans="4:18" x14ac:dyDescent="0.25">
      <c r="D84" s="493"/>
      <c r="E84" s="477"/>
      <c r="F84" s="164"/>
      <c r="G84" s="483"/>
      <c r="H84" s="21" t="s">
        <v>366</v>
      </c>
      <c r="I84" s="483"/>
      <c r="J84" s="486"/>
      <c r="K84" s="495"/>
      <c r="L84" s="495"/>
      <c r="M84" s="483"/>
      <c r="N84" s="483"/>
    </row>
    <row r="85" spans="4:18" x14ac:dyDescent="0.25">
      <c r="D85" s="492"/>
      <c r="E85" s="475" t="s">
        <v>649</v>
      </c>
      <c r="F85" s="157" t="s">
        <v>708</v>
      </c>
      <c r="G85" s="481" t="s">
        <v>808</v>
      </c>
      <c r="H85" s="14" t="s">
        <v>707</v>
      </c>
      <c r="I85" s="481"/>
      <c r="J85" s="484"/>
      <c r="K85" s="494"/>
      <c r="L85" s="494"/>
      <c r="M85" s="481" t="s">
        <v>648</v>
      </c>
      <c r="N85" s="481" t="s">
        <v>809</v>
      </c>
    </row>
    <row r="86" spans="4:18" x14ac:dyDescent="0.25">
      <c r="D86" s="497"/>
      <c r="E86" s="476"/>
      <c r="F86" s="157" t="s">
        <v>709</v>
      </c>
      <c r="G86" s="482"/>
      <c r="H86" s="14" t="s">
        <v>686</v>
      </c>
      <c r="I86" s="482"/>
      <c r="J86" s="485"/>
      <c r="K86" s="496"/>
      <c r="L86" s="496"/>
      <c r="M86" s="482"/>
      <c r="N86" s="482"/>
    </row>
    <row r="87" spans="4:18" x14ac:dyDescent="0.25">
      <c r="D87" s="493"/>
      <c r="E87" s="477"/>
      <c r="F87" s="164"/>
      <c r="G87" s="483"/>
      <c r="H87" s="21" t="s">
        <v>366</v>
      </c>
      <c r="I87" s="483"/>
      <c r="J87" s="486"/>
      <c r="K87" s="495"/>
      <c r="L87" s="495"/>
      <c r="M87" s="483"/>
      <c r="N87" s="483"/>
    </row>
    <row r="88" spans="4:18" x14ac:dyDescent="0.25">
      <c r="D88" s="492"/>
      <c r="E88" s="475" t="s">
        <v>652</v>
      </c>
      <c r="F88" s="157" t="s">
        <v>710</v>
      </c>
      <c r="G88" s="481" t="s">
        <v>808</v>
      </c>
      <c r="H88" s="14" t="s">
        <v>707</v>
      </c>
      <c r="I88" s="481"/>
      <c r="J88" s="484"/>
      <c r="K88" s="494"/>
      <c r="L88" s="494"/>
      <c r="M88" s="481" t="s">
        <v>648</v>
      </c>
      <c r="N88" s="481" t="s">
        <v>809</v>
      </c>
    </row>
    <row r="89" spans="4:18" x14ac:dyDescent="0.25">
      <c r="D89" s="497"/>
      <c r="E89" s="476"/>
      <c r="F89" s="157" t="s">
        <v>711</v>
      </c>
      <c r="G89" s="482"/>
      <c r="H89" s="14" t="s">
        <v>686</v>
      </c>
      <c r="I89" s="482"/>
      <c r="J89" s="485"/>
      <c r="K89" s="496"/>
      <c r="L89" s="496"/>
      <c r="M89" s="482"/>
      <c r="N89" s="482"/>
      <c r="R89">
        <f>237-187</f>
        <v>50</v>
      </c>
    </row>
    <row r="90" spans="4:18" x14ac:dyDescent="0.25">
      <c r="D90" s="493"/>
      <c r="E90" s="477"/>
      <c r="F90" s="164"/>
      <c r="G90" s="483"/>
      <c r="H90" s="21" t="s">
        <v>366</v>
      </c>
      <c r="I90" s="483"/>
      <c r="J90" s="486"/>
      <c r="K90" s="495"/>
      <c r="L90" s="495"/>
      <c r="M90" s="483"/>
      <c r="N90" s="483"/>
    </row>
    <row r="91" spans="4:18" x14ac:dyDescent="0.25">
      <c r="D91" s="492"/>
      <c r="E91" s="475" t="s">
        <v>675</v>
      </c>
      <c r="F91" s="158" t="s">
        <v>712</v>
      </c>
      <c r="G91" s="481" t="s">
        <v>808</v>
      </c>
      <c r="H91" s="481" t="s">
        <v>714</v>
      </c>
      <c r="I91" s="481"/>
      <c r="J91" s="484"/>
      <c r="K91" s="494"/>
      <c r="L91" s="494"/>
      <c r="M91" s="481" t="s">
        <v>648</v>
      </c>
      <c r="N91" s="481" t="s">
        <v>809</v>
      </c>
    </row>
    <row r="92" spans="4:18" x14ac:dyDescent="0.25">
      <c r="D92" s="493"/>
      <c r="E92" s="477"/>
      <c r="F92" s="147" t="s">
        <v>713</v>
      </c>
      <c r="G92" s="483"/>
      <c r="H92" s="483"/>
      <c r="I92" s="483"/>
      <c r="J92" s="486"/>
      <c r="K92" s="495"/>
      <c r="L92" s="495"/>
      <c r="M92" s="483"/>
      <c r="N92" s="483"/>
    </row>
    <row r="93" spans="4:18" x14ac:dyDescent="0.25">
      <c r="D93" s="159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4:18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4:18" x14ac:dyDescent="0.25">
      <c r="D95" s="160">
        <v>3</v>
      </c>
      <c r="E95" s="471" t="s">
        <v>715</v>
      </c>
      <c r="F95" s="471"/>
      <c r="G95" s="141"/>
      <c r="H95" s="142"/>
      <c r="I95" s="141"/>
      <c r="J95" s="142"/>
      <c r="K95" s="141"/>
      <c r="L95" s="141"/>
      <c r="M95" s="141"/>
      <c r="N95" s="144"/>
    </row>
    <row r="96" spans="4:18" x14ac:dyDescent="0.25">
      <c r="D96" s="165"/>
      <c r="E96" s="146" t="s">
        <v>642</v>
      </c>
      <c r="F96" s="147" t="s">
        <v>716</v>
      </c>
      <c r="G96" s="166" t="s">
        <v>630</v>
      </c>
      <c r="H96" s="21" t="s">
        <v>717</v>
      </c>
      <c r="I96" s="21"/>
      <c r="J96" s="167"/>
      <c r="K96" s="168"/>
      <c r="L96" s="169"/>
      <c r="M96" s="14" t="s">
        <v>681</v>
      </c>
      <c r="N96" s="14"/>
    </row>
    <row r="97" spans="4:14" x14ac:dyDescent="0.25">
      <c r="D97" s="492"/>
      <c r="E97" s="475" t="s">
        <v>649</v>
      </c>
      <c r="F97" s="157" t="s">
        <v>718</v>
      </c>
      <c r="G97" s="481" t="s">
        <v>807</v>
      </c>
      <c r="H97" s="481" t="s">
        <v>717</v>
      </c>
      <c r="I97" s="481"/>
      <c r="J97" s="484"/>
      <c r="K97" s="494"/>
      <c r="L97" s="494"/>
      <c r="M97" s="481" t="s">
        <v>681</v>
      </c>
      <c r="N97" s="481"/>
    </row>
    <row r="98" spans="4:14" x14ac:dyDescent="0.25">
      <c r="D98" s="493"/>
      <c r="E98" s="477"/>
      <c r="F98" s="147" t="s">
        <v>719</v>
      </c>
      <c r="G98" s="483"/>
      <c r="H98" s="483"/>
      <c r="I98" s="483"/>
      <c r="J98" s="486"/>
      <c r="K98" s="495"/>
      <c r="L98" s="495"/>
      <c r="M98" s="483"/>
      <c r="N98" s="483"/>
    </row>
    <row r="99" spans="4:14" x14ac:dyDescent="0.25">
      <c r="D99" s="8"/>
      <c r="E99" s="170"/>
      <c r="F99" s="170"/>
      <c r="G99" s="170"/>
      <c r="H99" s="170"/>
      <c r="I99" s="170"/>
      <c r="J99" s="170"/>
      <c r="K99" s="170"/>
      <c r="L99" s="170"/>
      <c r="M99" s="170"/>
      <c r="N99" s="9"/>
    </row>
    <row r="100" spans="4:14" x14ac:dyDescent="0.25">
      <c r="D100" s="460" t="s">
        <v>720</v>
      </c>
      <c r="E100" s="461"/>
      <c r="F100" s="461"/>
      <c r="G100" s="461"/>
      <c r="H100" s="461"/>
      <c r="I100" s="461"/>
      <c r="J100" s="461"/>
      <c r="K100" s="133"/>
      <c r="L100" s="133"/>
      <c r="M100" s="133"/>
      <c r="N100" s="134"/>
    </row>
    <row r="101" spans="4:14" x14ac:dyDescent="0.25">
      <c r="D101" s="364" t="s">
        <v>640</v>
      </c>
      <c r="E101" s="470"/>
      <c r="F101" s="470"/>
      <c r="G101" s="470"/>
      <c r="H101" s="470"/>
      <c r="I101" s="470"/>
      <c r="J101" s="470"/>
      <c r="K101" s="135"/>
      <c r="L101" s="135"/>
      <c r="M101" s="135"/>
      <c r="N101" s="136"/>
    </row>
    <row r="102" spans="4:14" x14ac:dyDescent="0.25">
      <c r="D102" s="137">
        <v>1</v>
      </c>
      <c r="E102" s="471" t="s">
        <v>721</v>
      </c>
      <c r="F102" s="471"/>
      <c r="G102" s="143"/>
      <c r="H102" s="162"/>
      <c r="I102" s="143"/>
      <c r="J102" s="162"/>
      <c r="K102" s="143"/>
      <c r="L102" s="143"/>
      <c r="M102" s="143"/>
      <c r="N102" s="163"/>
    </row>
    <row r="103" spans="4:14" x14ac:dyDescent="0.25">
      <c r="D103" s="145"/>
      <c r="E103" s="146" t="s">
        <v>642</v>
      </c>
      <c r="F103" s="147" t="s">
        <v>722</v>
      </c>
      <c r="G103" s="19" t="s">
        <v>807</v>
      </c>
      <c r="H103" s="14" t="s">
        <v>723</v>
      </c>
      <c r="I103" s="14"/>
      <c r="J103" s="148"/>
      <c r="K103" s="303"/>
      <c r="L103" s="19" t="s">
        <v>647</v>
      </c>
      <c r="M103" s="14" t="s">
        <v>724</v>
      </c>
      <c r="N103" s="14"/>
    </row>
    <row r="104" spans="4:14" x14ac:dyDescent="0.25">
      <c r="D104" s="472"/>
      <c r="E104" s="475" t="s">
        <v>649</v>
      </c>
      <c r="F104" s="157" t="s">
        <v>725</v>
      </c>
      <c r="G104" s="481" t="s">
        <v>808</v>
      </c>
      <c r="H104" s="481" t="s">
        <v>727</v>
      </c>
      <c r="I104" s="481"/>
      <c r="J104" s="484"/>
      <c r="K104" s="481">
        <v>0</v>
      </c>
      <c r="L104" s="481" t="s">
        <v>647</v>
      </c>
      <c r="M104" s="481" t="s">
        <v>724</v>
      </c>
      <c r="N104" s="481" t="s">
        <v>809</v>
      </c>
    </row>
    <row r="105" spans="4:14" x14ac:dyDescent="0.25">
      <c r="D105" s="474"/>
      <c r="E105" s="477"/>
      <c r="F105" s="147" t="s">
        <v>726</v>
      </c>
      <c r="G105" s="483"/>
      <c r="H105" s="483"/>
      <c r="I105" s="483"/>
      <c r="J105" s="486"/>
      <c r="K105" s="483"/>
      <c r="L105" s="483"/>
      <c r="M105" s="483"/>
      <c r="N105" s="483"/>
    </row>
    <row r="106" spans="4:14" x14ac:dyDescent="0.25">
      <c r="D106" s="472"/>
      <c r="E106" s="475" t="s">
        <v>652</v>
      </c>
      <c r="F106" s="157" t="s">
        <v>725</v>
      </c>
      <c r="G106" s="481" t="s">
        <v>808</v>
      </c>
      <c r="H106" s="481" t="s">
        <v>727</v>
      </c>
      <c r="I106" s="481"/>
      <c r="J106" s="484"/>
      <c r="K106" s="481">
        <v>0</v>
      </c>
      <c r="L106" s="481" t="s">
        <v>647</v>
      </c>
      <c r="M106" s="481" t="s">
        <v>724</v>
      </c>
      <c r="N106" s="481" t="s">
        <v>809</v>
      </c>
    </row>
    <row r="107" spans="4:14" x14ac:dyDescent="0.25">
      <c r="D107" s="474"/>
      <c r="E107" s="477"/>
      <c r="F107" s="147" t="s">
        <v>728</v>
      </c>
      <c r="G107" s="483"/>
      <c r="H107" s="483"/>
      <c r="I107" s="483"/>
      <c r="J107" s="486"/>
      <c r="K107" s="483"/>
      <c r="L107" s="483"/>
      <c r="M107" s="483"/>
      <c r="N107" s="483"/>
    </row>
    <row r="108" spans="4:14" x14ac:dyDescent="0.25">
      <c r="D108" s="472"/>
      <c r="E108" s="475" t="s">
        <v>675</v>
      </c>
      <c r="F108" s="157" t="s">
        <v>725</v>
      </c>
      <c r="G108" s="481" t="s">
        <v>808</v>
      </c>
      <c r="H108" s="481" t="s">
        <v>727</v>
      </c>
      <c r="I108" s="481"/>
      <c r="J108" s="484"/>
      <c r="K108" s="481">
        <v>0</v>
      </c>
      <c r="L108" s="481" t="s">
        <v>647</v>
      </c>
      <c r="M108" s="481" t="s">
        <v>724</v>
      </c>
      <c r="N108" s="481" t="s">
        <v>809</v>
      </c>
    </row>
    <row r="109" spans="4:14" x14ac:dyDescent="0.25">
      <c r="D109" s="474"/>
      <c r="E109" s="477"/>
      <c r="F109" s="147" t="s">
        <v>729</v>
      </c>
      <c r="G109" s="483"/>
      <c r="H109" s="483"/>
      <c r="I109" s="483"/>
      <c r="J109" s="486"/>
      <c r="K109" s="483"/>
      <c r="L109" s="483"/>
      <c r="M109" s="483"/>
      <c r="N109" s="483"/>
    </row>
    <row r="110" spans="4:14" x14ac:dyDescent="0.25">
      <c r="D110" s="472"/>
      <c r="E110" s="475" t="s">
        <v>700</v>
      </c>
      <c r="F110" s="157" t="s">
        <v>725</v>
      </c>
      <c r="G110" s="481" t="s">
        <v>807</v>
      </c>
      <c r="H110" s="481"/>
      <c r="I110" s="481"/>
      <c r="J110" s="484"/>
      <c r="K110" s="487">
        <f>47989678.53-648605.24</f>
        <v>47341073.289999999</v>
      </c>
      <c r="L110" s="481" t="s">
        <v>647</v>
      </c>
      <c r="M110" s="13" t="s">
        <v>731</v>
      </c>
      <c r="N110" s="481"/>
    </row>
    <row r="111" spans="4:14" x14ac:dyDescent="0.25">
      <c r="D111" s="474"/>
      <c r="E111" s="477"/>
      <c r="F111" s="147" t="s">
        <v>730</v>
      </c>
      <c r="G111" s="483"/>
      <c r="H111" s="483"/>
      <c r="I111" s="483"/>
      <c r="J111" s="486"/>
      <c r="K111" s="488"/>
      <c r="L111" s="483"/>
      <c r="M111" s="21" t="s">
        <v>655</v>
      </c>
      <c r="N111" s="483"/>
    </row>
    <row r="112" spans="4:14" x14ac:dyDescent="0.25">
      <c r="D112" s="364" t="s">
        <v>688</v>
      </c>
      <c r="E112" s="470"/>
      <c r="F112" s="470"/>
      <c r="G112" s="470"/>
      <c r="H112" s="470"/>
      <c r="I112" s="470"/>
      <c r="J112" s="470"/>
      <c r="K112" s="135"/>
      <c r="L112" s="135"/>
      <c r="M112" s="135"/>
      <c r="N112" s="136"/>
    </row>
    <row r="113" spans="4:14" x14ac:dyDescent="0.25">
      <c r="D113" s="472">
        <v>1</v>
      </c>
      <c r="E113" s="508" t="s">
        <v>732</v>
      </c>
      <c r="F113" s="509"/>
      <c r="G113" s="481" t="s">
        <v>808</v>
      </c>
      <c r="H113" s="14" t="s">
        <v>734</v>
      </c>
      <c r="I113" s="481"/>
      <c r="J113" s="484"/>
      <c r="K113" s="494"/>
      <c r="L113" s="494"/>
      <c r="M113" s="481" t="s">
        <v>737</v>
      </c>
      <c r="N113" s="481" t="s">
        <v>809</v>
      </c>
    </row>
    <row r="114" spans="4:14" x14ac:dyDescent="0.25">
      <c r="D114" s="473"/>
      <c r="E114" s="510" t="s">
        <v>733</v>
      </c>
      <c r="F114" s="381"/>
      <c r="G114" s="482"/>
      <c r="H114" s="14" t="s">
        <v>735</v>
      </c>
      <c r="I114" s="482"/>
      <c r="J114" s="485"/>
      <c r="K114" s="496"/>
      <c r="L114" s="496"/>
      <c r="M114" s="482"/>
      <c r="N114" s="482"/>
    </row>
    <row r="115" spans="4:14" x14ac:dyDescent="0.25">
      <c r="D115" s="474"/>
      <c r="E115" s="511"/>
      <c r="F115" s="512"/>
      <c r="G115" s="483"/>
      <c r="H115" s="14" t="s">
        <v>736</v>
      </c>
      <c r="I115" s="483"/>
      <c r="J115" s="486"/>
      <c r="K115" s="495"/>
      <c r="L115" s="495"/>
      <c r="M115" s="483"/>
      <c r="N115" s="483"/>
    </row>
    <row r="116" spans="4:14" x14ac:dyDescent="0.25">
      <c r="D116" s="472">
        <v>2</v>
      </c>
      <c r="E116" s="508" t="s">
        <v>738</v>
      </c>
      <c r="F116" s="509"/>
      <c r="G116" s="481" t="s">
        <v>808</v>
      </c>
      <c r="H116" s="13" t="s">
        <v>734</v>
      </c>
      <c r="I116" s="481"/>
      <c r="J116" s="484"/>
      <c r="K116" s="494"/>
      <c r="L116" s="494"/>
      <c r="M116" s="481" t="s">
        <v>737</v>
      </c>
      <c r="N116" s="481" t="s">
        <v>809</v>
      </c>
    </row>
    <row r="117" spans="4:14" x14ac:dyDescent="0.25">
      <c r="D117" s="473"/>
      <c r="E117" s="510" t="s">
        <v>739</v>
      </c>
      <c r="F117" s="381"/>
      <c r="G117" s="482"/>
      <c r="H117" s="14" t="s">
        <v>735</v>
      </c>
      <c r="I117" s="482"/>
      <c r="J117" s="485"/>
      <c r="K117" s="496"/>
      <c r="L117" s="496"/>
      <c r="M117" s="482"/>
      <c r="N117" s="482"/>
    </row>
    <row r="118" spans="4:14" x14ac:dyDescent="0.25">
      <c r="D118" s="474"/>
      <c r="E118" s="511"/>
      <c r="F118" s="512"/>
      <c r="G118" s="483"/>
      <c r="H118" s="14" t="s">
        <v>736</v>
      </c>
      <c r="I118" s="483"/>
      <c r="J118" s="486"/>
      <c r="K118" s="495"/>
      <c r="L118" s="495"/>
      <c r="M118" s="483"/>
      <c r="N118" s="483"/>
    </row>
    <row r="119" spans="4:14" x14ac:dyDescent="0.25">
      <c r="D119" s="472">
        <v>3</v>
      </c>
      <c r="E119" s="508" t="s">
        <v>740</v>
      </c>
      <c r="F119" s="509"/>
      <c r="G119" s="481" t="s">
        <v>808</v>
      </c>
      <c r="H119" s="13" t="s">
        <v>734</v>
      </c>
      <c r="I119" s="481"/>
      <c r="J119" s="484"/>
      <c r="K119" s="494"/>
      <c r="L119" s="494"/>
      <c r="M119" s="481" t="s">
        <v>742</v>
      </c>
      <c r="N119" s="481" t="s">
        <v>809</v>
      </c>
    </row>
    <row r="120" spans="4:14" x14ac:dyDescent="0.25">
      <c r="D120" s="473"/>
      <c r="E120" s="510" t="s">
        <v>741</v>
      </c>
      <c r="F120" s="381"/>
      <c r="G120" s="482"/>
      <c r="H120" s="14" t="s">
        <v>735</v>
      </c>
      <c r="I120" s="482"/>
      <c r="J120" s="485"/>
      <c r="K120" s="496"/>
      <c r="L120" s="496"/>
      <c r="M120" s="482"/>
      <c r="N120" s="482"/>
    </row>
    <row r="121" spans="4:14" x14ac:dyDescent="0.25">
      <c r="D121" s="474"/>
      <c r="E121" s="511"/>
      <c r="F121" s="512"/>
      <c r="G121" s="483"/>
      <c r="H121" s="21" t="s">
        <v>736</v>
      </c>
      <c r="I121" s="483"/>
      <c r="J121" s="486"/>
      <c r="K121" s="495"/>
      <c r="L121" s="495"/>
      <c r="M121" s="483"/>
      <c r="N121" s="483"/>
    </row>
    <row r="122" spans="4:14" x14ac:dyDescent="0.25">
      <c r="D122" s="460" t="s">
        <v>743</v>
      </c>
      <c r="E122" s="461"/>
      <c r="F122" s="461"/>
      <c r="G122" s="461"/>
      <c r="H122" s="461"/>
      <c r="I122" s="461"/>
      <c r="J122" s="516"/>
      <c r="K122" s="171"/>
      <c r="L122" s="171"/>
      <c r="M122" s="171"/>
      <c r="N122" s="171"/>
    </row>
    <row r="123" spans="4:14" x14ac:dyDescent="0.25">
      <c r="D123" s="513" t="s">
        <v>640</v>
      </c>
      <c r="E123" s="514"/>
      <c r="F123" s="514"/>
      <c r="G123" s="514"/>
      <c r="H123" s="514"/>
      <c r="I123" s="514"/>
      <c r="J123" s="514"/>
      <c r="K123" s="514"/>
      <c r="L123" s="514"/>
      <c r="M123" s="514"/>
      <c r="N123" s="515"/>
    </row>
    <row r="124" spans="4:14" x14ac:dyDescent="0.25">
      <c r="D124" s="160">
        <v>1</v>
      </c>
      <c r="E124" s="471" t="s">
        <v>744</v>
      </c>
      <c r="F124" s="471"/>
      <c r="G124" s="141"/>
      <c r="H124" s="142"/>
      <c r="I124" s="141"/>
      <c r="J124" s="142"/>
      <c r="K124" s="141"/>
      <c r="L124" s="141"/>
      <c r="M124" s="141"/>
      <c r="N124" s="144"/>
    </row>
    <row r="125" spans="4:14" x14ac:dyDescent="0.25">
      <c r="D125" s="172"/>
      <c r="E125" s="173" t="s">
        <v>642</v>
      </c>
      <c r="F125" s="174" t="s">
        <v>745</v>
      </c>
      <c r="G125" s="175" t="s">
        <v>808</v>
      </c>
      <c r="H125" s="176"/>
      <c r="I125" s="175"/>
      <c r="J125" s="177"/>
      <c r="K125" s="175">
        <v>0</v>
      </c>
      <c r="L125" s="175" t="s">
        <v>647</v>
      </c>
      <c r="M125" s="175" t="s">
        <v>746</v>
      </c>
      <c r="N125" s="175" t="s">
        <v>809</v>
      </c>
    </row>
    <row r="126" spans="4:14" x14ac:dyDescent="0.25">
      <c r="D126" s="172"/>
      <c r="E126" s="173" t="s">
        <v>649</v>
      </c>
      <c r="F126" s="174" t="s">
        <v>747</v>
      </c>
      <c r="G126" s="175" t="s">
        <v>808</v>
      </c>
      <c r="H126" s="176"/>
      <c r="I126" s="175"/>
      <c r="J126" s="177"/>
      <c r="K126" s="175">
        <v>0</v>
      </c>
      <c r="L126" s="175" t="s">
        <v>647</v>
      </c>
      <c r="M126" s="175" t="s">
        <v>746</v>
      </c>
      <c r="N126" s="175" t="s">
        <v>809</v>
      </c>
    </row>
    <row r="127" spans="4:14" x14ac:dyDescent="0.25">
      <c r="D127" s="11"/>
    </row>
  </sheetData>
  <mergeCells count="339"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 a</vt:lpstr>
      <vt:lpstr>Hoja11</vt:lpstr>
      <vt:lpstr>formato 6b</vt:lpstr>
      <vt:lpstr>formato 6 c</vt:lpstr>
      <vt:lpstr>formato 6 d</vt:lpstr>
      <vt:lpstr>formato 7a</vt:lpstr>
      <vt:lpstr>formato7b</vt:lpstr>
      <vt:lpstr>formato 7c</vt:lpstr>
      <vt:lpstr>formato 7d</vt:lpstr>
      <vt:lpstr>formato 8</vt:lpstr>
      <vt:lpstr>guia de cumplimiento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CP FAUSTINO</cp:lastModifiedBy>
  <cp:lastPrinted>2017-07-12T23:36:41Z</cp:lastPrinted>
  <dcterms:created xsi:type="dcterms:W3CDTF">2016-11-25T14:52:45Z</dcterms:created>
  <dcterms:modified xsi:type="dcterms:W3CDTF">2017-07-12T23:38:33Z</dcterms:modified>
</cp:coreProperties>
</file>