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017\CUENTA PUBLICA\LDF\2DO TRIM\"/>
    </mc:Choice>
  </mc:AlternateContent>
  <bookViews>
    <workbookView xWindow="14940" yWindow="900" windowWidth="31905" windowHeight="19995" tabRatio="707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'1'!$A$1:$G$87</definedName>
    <definedName name="_xlnm.Print_Area" localSheetId="1">'2'!$A$1:$I$46</definedName>
    <definedName name="_xlnm.Print_Area" localSheetId="2">'3'!$A$1:$K$25</definedName>
    <definedName name="_xlnm.Print_Area" localSheetId="3">'4'!$A$1:$E$84</definedName>
    <definedName name="_xlnm.Print_Area" localSheetId="4">'5'!$A$1:$J$85</definedName>
    <definedName name="_xlnm.Print_Area" localSheetId="5">'6A'!$A$1:$H$165</definedName>
    <definedName name="_xlnm.Print_Area" localSheetId="6">'6B'!$A$1:$G$25</definedName>
    <definedName name="_xlnm.Print_Area" localSheetId="7">'6C'!$A$1:$H$89</definedName>
    <definedName name="_xlnm.Print_Area" localSheetId="8">'6D'!$A$1:$G$38</definedName>
    <definedName name="OLE_LINK1" localSheetId="0">'1'!$A$1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9" l="1"/>
  <c r="E47" i="9"/>
  <c r="I73" i="8"/>
  <c r="I39" i="8"/>
  <c r="I38" i="8"/>
  <c r="I37" i="8"/>
  <c r="I19" i="8"/>
  <c r="I17" i="8"/>
  <c r="D9" i="9"/>
  <c r="G17" i="9"/>
  <c r="G27" i="9"/>
  <c r="G47" i="9"/>
  <c r="G8" i="9"/>
  <c r="G9" i="9"/>
  <c r="F9" i="9"/>
  <c r="E17" i="8"/>
  <c r="G17" i="8"/>
  <c r="H17" i="8"/>
  <c r="E37" i="8"/>
  <c r="I26" i="2"/>
  <c r="H26" i="2"/>
  <c r="F26" i="2"/>
  <c r="E26" i="2"/>
  <c r="D26" i="2"/>
  <c r="C26" i="2"/>
  <c r="G24" i="2"/>
  <c r="G23" i="2"/>
  <c r="G22" i="2"/>
  <c r="D21" i="2"/>
  <c r="C21" i="2"/>
  <c r="E21" i="2"/>
  <c r="F21" i="2"/>
  <c r="G21" i="2"/>
  <c r="H21" i="2"/>
  <c r="I21" i="2"/>
  <c r="F17" i="9"/>
  <c r="G26" i="2"/>
  <c r="D10" i="10"/>
  <c r="G10" i="10"/>
  <c r="E21" i="9"/>
  <c r="E22" i="9"/>
  <c r="E23" i="9"/>
  <c r="G37" i="8"/>
  <c r="G8" i="3"/>
  <c r="E135" i="9"/>
  <c r="E12" i="9"/>
  <c r="G17" i="2"/>
  <c r="C16" i="3"/>
  <c r="F8" i="3"/>
  <c r="A4" i="12"/>
  <c r="A4" i="11"/>
  <c r="A4" i="10"/>
  <c r="A4" i="9"/>
  <c r="A3" i="8"/>
  <c r="A3" i="7"/>
  <c r="A3" i="5"/>
  <c r="E20" i="9"/>
  <c r="E48" i="9"/>
  <c r="H48" i="9"/>
  <c r="D30" i="12"/>
  <c r="G30" i="12"/>
  <c r="D29" i="12"/>
  <c r="G29" i="12"/>
  <c r="D28" i="12"/>
  <c r="D26" i="12"/>
  <c r="G26" i="12"/>
  <c r="D25" i="12"/>
  <c r="G25" i="12"/>
  <c r="D24" i="12"/>
  <c r="D22" i="12"/>
  <c r="G22" i="12"/>
  <c r="D21" i="12"/>
  <c r="G21" i="12"/>
  <c r="D18" i="12"/>
  <c r="G18" i="12"/>
  <c r="D17" i="12"/>
  <c r="G17" i="12"/>
  <c r="D16" i="12"/>
  <c r="G16" i="12"/>
  <c r="D14" i="12"/>
  <c r="G14" i="12"/>
  <c r="D13" i="12"/>
  <c r="G13" i="12"/>
  <c r="D12" i="12"/>
  <c r="G12" i="12"/>
  <c r="D10" i="12"/>
  <c r="G10" i="12"/>
  <c r="D9" i="12"/>
  <c r="G9" i="12"/>
  <c r="D23" i="12"/>
  <c r="D27" i="12"/>
  <c r="D15" i="12"/>
  <c r="G28" i="12"/>
  <c r="G24" i="12"/>
  <c r="D11" i="12"/>
  <c r="D20" i="12"/>
  <c r="D8" i="12"/>
  <c r="H11" i="11"/>
  <c r="H12" i="11"/>
  <c r="H13" i="11"/>
  <c r="H14" i="11"/>
  <c r="H15" i="11"/>
  <c r="H16" i="11"/>
  <c r="H17" i="11"/>
  <c r="H18" i="11"/>
  <c r="H21" i="11"/>
  <c r="H22" i="11"/>
  <c r="H23" i="11"/>
  <c r="H24" i="11"/>
  <c r="H26" i="11"/>
  <c r="H27" i="11"/>
  <c r="H30" i="11"/>
  <c r="H31" i="11"/>
  <c r="H32" i="11"/>
  <c r="H33" i="11"/>
  <c r="H34" i="11"/>
  <c r="H35" i="11"/>
  <c r="H36" i="11"/>
  <c r="H37" i="11"/>
  <c r="H38" i="11"/>
  <c r="H41" i="11"/>
  <c r="H42" i="11"/>
  <c r="H43" i="11"/>
  <c r="H44" i="11"/>
  <c r="H48" i="11"/>
  <c r="H49" i="11"/>
  <c r="H50" i="11"/>
  <c r="H51" i="11"/>
  <c r="H52" i="11"/>
  <c r="H53" i="11"/>
  <c r="H54" i="11"/>
  <c r="H55" i="11"/>
  <c r="H58" i="11"/>
  <c r="H59" i="11"/>
  <c r="H60" i="11"/>
  <c r="H61" i="11"/>
  <c r="H63" i="11"/>
  <c r="H64" i="11"/>
  <c r="H67" i="11"/>
  <c r="H68" i="11"/>
  <c r="H69" i="11"/>
  <c r="H70" i="11"/>
  <c r="H71" i="11"/>
  <c r="H72" i="11"/>
  <c r="H73" i="11"/>
  <c r="H74" i="11"/>
  <c r="H75" i="11"/>
  <c r="H78" i="11"/>
  <c r="H79" i="11"/>
  <c r="H80" i="11"/>
  <c r="H81" i="11"/>
  <c r="B14" i="10"/>
  <c r="C62" i="11"/>
  <c r="C9" i="10"/>
  <c r="D25" i="11"/>
  <c r="E9" i="10"/>
  <c r="F25" i="11"/>
  <c r="F9" i="10"/>
  <c r="G25" i="11"/>
  <c r="B9" i="10"/>
  <c r="D15" i="10"/>
  <c r="G15" i="10"/>
  <c r="G14" i="10"/>
  <c r="D11" i="10"/>
  <c r="B18" i="10"/>
  <c r="C25" i="11"/>
  <c r="G11" i="10"/>
  <c r="G9" i="10"/>
  <c r="G18" i="10"/>
  <c r="D9" i="10"/>
  <c r="E25" i="11"/>
  <c r="H25" i="11"/>
  <c r="E157" i="9"/>
  <c r="H157" i="9"/>
  <c r="E156" i="9"/>
  <c r="H156" i="9"/>
  <c r="E155" i="9"/>
  <c r="H155" i="9"/>
  <c r="E154" i="9"/>
  <c r="H154" i="9"/>
  <c r="E153" i="9"/>
  <c r="H153" i="9"/>
  <c r="E152" i="9"/>
  <c r="H152" i="9"/>
  <c r="E151" i="9"/>
  <c r="H151" i="9"/>
  <c r="E148" i="9"/>
  <c r="H148" i="9"/>
  <c r="E149" i="9"/>
  <c r="H149" i="9"/>
  <c r="E147" i="9"/>
  <c r="H147" i="9"/>
  <c r="E145" i="9"/>
  <c r="H145" i="9"/>
  <c r="E144" i="9"/>
  <c r="H144" i="9"/>
  <c r="E143" i="9"/>
  <c r="H143" i="9"/>
  <c r="E142" i="9"/>
  <c r="H142" i="9"/>
  <c r="E141" i="9"/>
  <c r="H141" i="9"/>
  <c r="E140" i="9"/>
  <c r="H140" i="9"/>
  <c r="E139" i="9"/>
  <c r="H139" i="9"/>
  <c r="E138" i="9"/>
  <c r="H138" i="9"/>
  <c r="E136" i="9"/>
  <c r="H136" i="9"/>
  <c r="H135" i="9"/>
  <c r="E134" i="9"/>
  <c r="H134" i="9"/>
  <c r="E132" i="9"/>
  <c r="H132" i="9"/>
  <c r="E131" i="9"/>
  <c r="H131" i="9"/>
  <c r="E130" i="9"/>
  <c r="H130" i="9"/>
  <c r="E129" i="9"/>
  <c r="H129" i="9"/>
  <c r="E128" i="9"/>
  <c r="H128" i="9"/>
  <c r="E127" i="9"/>
  <c r="H127" i="9"/>
  <c r="E126" i="9"/>
  <c r="H126" i="9"/>
  <c r="E125" i="9"/>
  <c r="H125" i="9"/>
  <c r="E124" i="9"/>
  <c r="H124" i="9"/>
  <c r="E122" i="9"/>
  <c r="H122" i="9"/>
  <c r="E121" i="9"/>
  <c r="H121" i="9"/>
  <c r="E120" i="9"/>
  <c r="H120" i="9"/>
  <c r="E119" i="9"/>
  <c r="H119" i="9"/>
  <c r="E118" i="9"/>
  <c r="H118" i="9"/>
  <c r="E117" i="9"/>
  <c r="H117" i="9"/>
  <c r="E116" i="9"/>
  <c r="H116" i="9"/>
  <c r="E115" i="9"/>
  <c r="H115" i="9"/>
  <c r="E114" i="9"/>
  <c r="H114" i="9"/>
  <c r="E112" i="9"/>
  <c r="H112" i="9"/>
  <c r="E111" i="9"/>
  <c r="H111" i="9"/>
  <c r="E110" i="9"/>
  <c r="H110" i="9"/>
  <c r="E109" i="9"/>
  <c r="H109" i="9"/>
  <c r="E108" i="9"/>
  <c r="H108" i="9"/>
  <c r="E107" i="9"/>
  <c r="H107" i="9"/>
  <c r="E106" i="9"/>
  <c r="H106" i="9"/>
  <c r="E105" i="9"/>
  <c r="H105" i="9"/>
  <c r="E104" i="9"/>
  <c r="H104" i="9"/>
  <c r="E102" i="9"/>
  <c r="H102" i="9"/>
  <c r="E101" i="9"/>
  <c r="H101" i="9"/>
  <c r="E100" i="9"/>
  <c r="H100" i="9"/>
  <c r="E99" i="9"/>
  <c r="H99" i="9"/>
  <c r="E98" i="9"/>
  <c r="H98" i="9"/>
  <c r="E97" i="9"/>
  <c r="H97" i="9"/>
  <c r="E96" i="9"/>
  <c r="H96" i="9"/>
  <c r="E95" i="9"/>
  <c r="H95" i="9"/>
  <c r="E94" i="9"/>
  <c r="H94" i="9"/>
  <c r="E92" i="9"/>
  <c r="H92" i="9"/>
  <c r="E91" i="9"/>
  <c r="H91" i="9"/>
  <c r="E90" i="9"/>
  <c r="H90" i="9"/>
  <c r="E89" i="9"/>
  <c r="H89" i="9"/>
  <c r="E88" i="9"/>
  <c r="H88" i="9"/>
  <c r="E87" i="9"/>
  <c r="H87" i="9"/>
  <c r="E86" i="9"/>
  <c r="H86" i="9"/>
  <c r="E81" i="9"/>
  <c r="H81" i="9"/>
  <c r="E80" i="9"/>
  <c r="H80" i="9"/>
  <c r="E79" i="9"/>
  <c r="H79" i="9"/>
  <c r="E78" i="9"/>
  <c r="H78" i="9"/>
  <c r="E77" i="9"/>
  <c r="H77" i="9"/>
  <c r="E76" i="9"/>
  <c r="H76" i="9"/>
  <c r="E75" i="9"/>
  <c r="D74" i="9"/>
  <c r="F74" i="9"/>
  <c r="G74" i="9"/>
  <c r="C74" i="9"/>
  <c r="E73" i="9"/>
  <c r="H73" i="9"/>
  <c r="E72" i="9"/>
  <c r="H72" i="9"/>
  <c r="E71" i="9"/>
  <c r="H71" i="9"/>
  <c r="E69" i="9"/>
  <c r="H69" i="9"/>
  <c r="E68" i="9"/>
  <c r="H68" i="9"/>
  <c r="E67" i="9"/>
  <c r="H67" i="9"/>
  <c r="E66" i="9"/>
  <c r="H66" i="9"/>
  <c r="E65" i="9"/>
  <c r="H65" i="9"/>
  <c r="E64" i="9"/>
  <c r="H64" i="9"/>
  <c r="E63" i="9"/>
  <c r="H63" i="9"/>
  <c r="E62" i="9"/>
  <c r="H62" i="9"/>
  <c r="E60" i="9"/>
  <c r="H60" i="9"/>
  <c r="E59" i="9"/>
  <c r="H59" i="9"/>
  <c r="E58" i="9"/>
  <c r="H58" i="9"/>
  <c r="E56" i="9"/>
  <c r="H56" i="9"/>
  <c r="E55" i="9"/>
  <c r="H55" i="9"/>
  <c r="E54" i="9"/>
  <c r="H54" i="9"/>
  <c r="E53" i="9"/>
  <c r="H53" i="9"/>
  <c r="E52" i="9"/>
  <c r="H52" i="9"/>
  <c r="E51" i="9"/>
  <c r="H51" i="9"/>
  <c r="E50" i="9"/>
  <c r="H50" i="9"/>
  <c r="E49" i="9"/>
  <c r="H49" i="9"/>
  <c r="E46" i="9"/>
  <c r="H46" i="9"/>
  <c r="E45" i="9"/>
  <c r="H45" i="9"/>
  <c r="E44" i="9"/>
  <c r="H44" i="9"/>
  <c r="E43" i="9"/>
  <c r="H43" i="9"/>
  <c r="E42" i="9"/>
  <c r="H42" i="9"/>
  <c r="E41" i="9"/>
  <c r="H41" i="9"/>
  <c r="E40" i="9"/>
  <c r="H40" i="9"/>
  <c r="E39" i="9"/>
  <c r="H39" i="9"/>
  <c r="E38" i="9"/>
  <c r="H38" i="9"/>
  <c r="E36" i="9"/>
  <c r="H36" i="9"/>
  <c r="E35" i="9"/>
  <c r="H35" i="9"/>
  <c r="E34" i="9"/>
  <c r="H34" i="9"/>
  <c r="E33" i="9"/>
  <c r="H33" i="9"/>
  <c r="E32" i="9"/>
  <c r="H32" i="9"/>
  <c r="E31" i="9"/>
  <c r="H31" i="9"/>
  <c r="E30" i="9"/>
  <c r="H30" i="9"/>
  <c r="E29" i="9"/>
  <c r="H29" i="9"/>
  <c r="E28" i="9"/>
  <c r="H28" i="9"/>
  <c r="E26" i="9"/>
  <c r="H26" i="9"/>
  <c r="E25" i="9"/>
  <c r="H25" i="9"/>
  <c r="E24" i="9"/>
  <c r="H24" i="9"/>
  <c r="H23" i="9"/>
  <c r="H22" i="9"/>
  <c r="H21" i="9"/>
  <c r="H20" i="9"/>
  <c r="E19" i="9"/>
  <c r="H19" i="9"/>
  <c r="E18" i="9"/>
  <c r="H18" i="9"/>
  <c r="E16" i="9"/>
  <c r="H16" i="9"/>
  <c r="E15" i="9"/>
  <c r="H15" i="9"/>
  <c r="E14" i="9"/>
  <c r="H14" i="9"/>
  <c r="E13" i="9"/>
  <c r="H13" i="9"/>
  <c r="H12" i="9"/>
  <c r="E11" i="9"/>
  <c r="H11" i="9"/>
  <c r="E10" i="9"/>
  <c r="H10" i="9"/>
  <c r="E74" i="9"/>
  <c r="H74" i="9"/>
  <c r="H75" i="9"/>
  <c r="C14" i="10"/>
  <c r="D14" i="10"/>
  <c r="E14" i="10"/>
  <c r="F14" i="10"/>
  <c r="E53" i="7"/>
  <c r="D53" i="7"/>
  <c r="A1" i="5"/>
  <c r="A1" i="7"/>
  <c r="A1" i="8"/>
  <c r="A1" i="9"/>
  <c r="A1" i="11"/>
  <c r="A1" i="12"/>
  <c r="A1" i="10"/>
  <c r="H48" i="8"/>
  <c r="G48" i="8"/>
  <c r="G62" i="11"/>
  <c r="F18" i="10"/>
  <c r="E18" i="10"/>
  <c r="F62" i="11"/>
  <c r="E62" i="11"/>
  <c r="D18" i="10"/>
  <c r="D62" i="11"/>
  <c r="C18" i="10"/>
  <c r="A1" i="2"/>
  <c r="H62" i="11"/>
  <c r="F54" i="8"/>
  <c r="I53" i="8"/>
  <c r="F53" i="8"/>
  <c r="E70" i="8"/>
  <c r="I77" i="8"/>
  <c r="I76" i="8"/>
  <c r="I66" i="8"/>
  <c r="I65" i="8"/>
  <c r="I64" i="8"/>
  <c r="I63" i="8"/>
  <c r="I61" i="8"/>
  <c r="I60" i="8"/>
  <c r="I59" i="8"/>
  <c r="I58" i="8"/>
  <c r="I56" i="8"/>
  <c r="I55" i="8"/>
  <c r="I54" i="8"/>
  <c r="I52" i="8"/>
  <c r="I51" i="8"/>
  <c r="I50" i="8"/>
  <c r="I49" i="8"/>
  <c r="I41" i="8"/>
  <c r="I40" i="8"/>
  <c r="I36" i="8"/>
  <c r="I35" i="8"/>
  <c r="I34" i="8"/>
  <c r="I33" i="8"/>
  <c r="I32" i="8"/>
  <c r="I31" i="8"/>
  <c r="I29" i="8"/>
  <c r="I28" i="8"/>
  <c r="I27" i="8"/>
  <c r="I26" i="8"/>
  <c r="I25" i="8"/>
  <c r="I24" i="8"/>
  <c r="I23" i="8"/>
  <c r="I22" i="8"/>
  <c r="I21" i="8"/>
  <c r="I20" i="8"/>
  <c r="F77" i="8"/>
  <c r="F76" i="8"/>
  <c r="F66" i="8"/>
  <c r="F65" i="8"/>
  <c r="F64" i="8"/>
  <c r="F63" i="8"/>
  <c r="F61" i="8"/>
  <c r="F60" i="8"/>
  <c r="F59" i="8"/>
  <c r="F58" i="8"/>
  <c r="F56" i="8"/>
  <c r="F55" i="8"/>
  <c r="F52" i="8"/>
  <c r="F51" i="8"/>
  <c r="F50" i="8"/>
  <c r="F49" i="8"/>
  <c r="F41" i="8"/>
  <c r="F40" i="8"/>
  <c r="F38" i="8"/>
  <c r="F36" i="8"/>
  <c r="F35" i="8"/>
  <c r="F34" i="8"/>
  <c r="F33" i="8"/>
  <c r="F32" i="8"/>
  <c r="F31" i="8"/>
  <c r="F29" i="8"/>
  <c r="F28" i="8"/>
  <c r="F27" i="8"/>
  <c r="F26" i="8"/>
  <c r="F25" i="8"/>
  <c r="F24" i="8"/>
  <c r="F23" i="8"/>
  <c r="F22" i="8"/>
  <c r="F21" i="8"/>
  <c r="F20" i="8"/>
  <c r="F19" i="8"/>
  <c r="I11" i="8"/>
  <c r="I12" i="8"/>
  <c r="I13" i="8"/>
  <c r="I14" i="8"/>
  <c r="I15" i="8"/>
  <c r="I16" i="8"/>
  <c r="I10" i="8"/>
  <c r="F11" i="8"/>
  <c r="F12" i="8"/>
  <c r="F13" i="8"/>
  <c r="F14" i="8"/>
  <c r="F15" i="8"/>
  <c r="F16" i="8"/>
  <c r="F10" i="8"/>
  <c r="G29" i="2"/>
  <c r="G28" i="2"/>
  <c r="G27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24" i="3"/>
  <c r="C30" i="3"/>
  <c r="C37" i="3"/>
  <c r="C40" i="3"/>
  <c r="C11" i="12"/>
  <c r="E11" i="12"/>
  <c r="G11" i="12"/>
  <c r="F11" i="12"/>
  <c r="C15" i="12"/>
  <c r="E15" i="12"/>
  <c r="G15" i="12"/>
  <c r="F15" i="12"/>
  <c r="C23" i="12"/>
  <c r="E23" i="12"/>
  <c r="G23" i="12"/>
  <c r="F23" i="12"/>
  <c r="C27" i="12"/>
  <c r="E27" i="12"/>
  <c r="G27" i="12"/>
  <c r="F27" i="12"/>
  <c r="B27" i="12"/>
  <c r="B23" i="12"/>
  <c r="B15" i="12"/>
  <c r="B11" i="12"/>
  <c r="B8" i="12"/>
  <c r="D10" i="11"/>
  <c r="E10" i="1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10" i="11"/>
  <c r="D85" i="9"/>
  <c r="E85" i="9"/>
  <c r="F85" i="9"/>
  <c r="G85" i="9"/>
  <c r="D93" i="9"/>
  <c r="E93" i="9"/>
  <c r="F93" i="9"/>
  <c r="G93" i="9"/>
  <c r="D103" i="9"/>
  <c r="E103" i="9"/>
  <c r="F103" i="9"/>
  <c r="G103" i="9"/>
  <c r="D113" i="9"/>
  <c r="E113" i="9"/>
  <c r="F113" i="9"/>
  <c r="G113" i="9"/>
  <c r="D123" i="9"/>
  <c r="E123" i="9"/>
  <c r="F123" i="9"/>
  <c r="G123" i="9"/>
  <c r="D133" i="9"/>
  <c r="E133" i="9"/>
  <c r="F133" i="9"/>
  <c r="G133" i="9"/>
  <c r="D137" i="9"/>
  <c r="E137" i="9"/>
  <c r="F137" i="9"/>
  <c r="G137" i="9"/>
  <c r="D146" i="9"/>
  <c r="E146" i="9"/>
  <c r="F146" i="9"/>
  <c r="G146" i="9"/>
  <c r="D150" i="9"/>
  <c r="E150" i="9"/>
  <c r="F150" i="9"/>
  <c r="G150" i="9"/>
  <c r="C150" i="9"/>
  <c r="C146" i="9"/>
  <c r="C137" i="9"/>
  <c r="C133" i="9"/>
  <c r="C123" i="9"/>
  <c r="C113" i="9"/>
  <c r="C103" i="9"/>
  <c r="C93" i="9"/>
  <c r="C85" i="9"/>
  <c r="D61" i="9"/>
  <c r="E61" i="9"/>
  <c r="F61" i="9"/>
  <c r="G61" i="9"/>
  <c r="D37" i="9"/>
  <c r="F37" i="9"/>
  <c r="G37" i="9"/>
  <c r="D47" i="9"/>
  <c r="F47" i="9"/>
  <c r="D57" i="9"/>
  <c r="E57" i="9"/>
  <c r="F57" i="9"/>
  <c r="G57" i="9"/>
  <c r="D17" i="9"/>
  <c r="E17" i="9"/>
  <c r="H17" i="9"/>
  <c r="D27" i="9"/>
  <c r="E27" i="9"/>
  <c r="F27" i="9"/>
  <c r="D70" i="9"/>
  <c r="E70" i="9"/>
  <c r="F70" i="9"/>
  <c r="G70" i="9"/>
  <c r="C70" i="9"/>
  <c r="C61" i="9"/>
  <c r="C57" i="9"/>
  <c r="C47" i="9"/>
  <c r="C37" i="9"/>
  <c r="C27" i="9"/>
  <c r="C17" i="9"/>
  <c r="C9" i="9"/>
  <c r="E78" i="8"/>
  <c r="G78" i="8"/>
  <c r="H78" i="8"/>
  <c r="D78" i="8"/>
  <c r="E62" i="8"/>
  <c r="G62" i="8"/>
  <c r="H62" i="8"/>
  <c r="D62" i="8"/>
  <c r="E57" i="8"/>
  <c r="G57" i="8"/>
  <c r="H57" i="8"/>
  <c r="H68" i="8"/>
  <c r="E68" i="7"/>
  <c r="D57" i="8"/>
  <c r="E48" i="8"/>
  <c r="D48" i="8"/>
  <c r="H37" i="8"/>
  <c r="E39" i="8"/>
  <c r="D37" i="8"/>
  <c r="D39" i="8"/>
  <c r="F39" i="8"/>
  <c r="E30" i="8"/>
  <c r="G30" i="8"/>
  <c r="H30" i="8"/>
  <c r="D30" i="8"/>
  <c r="D17" i="8"/>
  <c r="D69" i="7"/>
  <c r="E69" i="7"/>
  <c r="C53" i="7"/>
  <c r="C69" i="7"/>
  <c r="D42" i="7"/>
  <c r="E42" i="7"/>
  <c r="D39" i="7"/>
  <c r="E39" i="7"/>
  <c r="C42" i="7"/>
  <c r="C39" i="7"/>
  <c r="D29" i="7"/>
  <c r="E29" i="7"/>
  <c r="C29" i="7"/>
  <c r="E18" i="7"/>
  <c r="D18" i="7"/>
  <c r="C18" i="7"/>
  <c r="G7" i="5"/>
  <c r="H7" i="5"/>
  <c r="H13" i="5"/>
  <c r="H19" i="5"/>
  <c r="I7" i="5"/>
  <c r="J7" i="5"/>
  <c r="K7" i="5"/>
  <c r="E13" i="5"/>
  <c r="G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G62" i="3"/>
  <c r="G67" i="3"/>
  <c r="F67" i="3"/>
  <c r="F62" i="3"/>
  <c r="G56" i="3"/>
  <c r="F56" i="3"/>
  <c r="F41" i="3"/>
  <c r="F37" i="3"/>
  <c r="F30" i="3"/>
  <c r="F26" i="3"/>
  <c r="F22" i="3"/>
  <c r="F18" i="3"/>
  <c r="C59" i="3"/>
  <c r="B59" i="3"/>
  <c r="B40" i="3"/>
  <c r="B37" i="3"/>
  <c r="B30" i="3"/>
  <c r="B24" i="3"/>
  <c r="B16" i="3"/>
  <c r="B46" i="3" s="1"/>
  <c r="B61" i="3" s="1"/>
  <c r="C8" i="3"/>
  <c r="B8" i="3"/>
  <c r="G44" i="8"/>
  <c r="D10" i="7"/>
  <c r="C46" i="7"/>
  <c r="G78" i="3"/>
  <c r="K19" i="5"/>
  <c r="G19" i="5"/>
  <c r="E44" i="8"/>
  <c r="J19" i="5"/>
  <c r="E46" i="7"/>
  <c r="H77" i="11"/>
  <c r="H66" i="11"/>
  <c r="H47" i="11"/>
  <c r="H40" i="11"/>
  <c r="H29" i="11"/>
  <c r="H10" i="11"/>
  <c r="E8" i="2"/>
  <c r="E19" i="2"/>
  <c r="I19" i="5"/>
  <c r="E19" i="5"/>
  <c r="H44" i="8"/>
  <c r="F20" i="12"/>
  <c r="H20" i="11"/>
  <c r="H70" i="9"/>
  <c r="H137" i="9"/>
  <c r="H93" i="9"/>
  <c r="H150" i="9"/>
  <c r="H146" i="9"/>
  <c r="H133" i="9"/>
  <c r="H85" i="9"/>
  <c r="H123" i="9"/>
  <c r="H113" i="9"/>
  <c r="H103" i="9"/>
  <c r="E9" i="9"/>
  <c r="H9" i="9"/>
  <c r="H57" i="9"/>
  <c r="H37" i="9"/>
  <c r="H61" i="9"/>
  <c r="H47" i="9"/>
  <c r="H27" i="9"/>
  <c r="H57" i="11"/>
  <c r="E84" i="9"/>
  <c r="D84" i="9"/>
  <c r="G84" i="9"/>
  <c r="F84" i="9"/>
  <c r="C8" i="9"/>
  <c r="E15" i="7"/>
  <c r="F8" i="9"/>
  <c r="D15" i="7"/>
  <c r="D8" i="9"/>
  <c r="E20" i="12"/>
  <c r="G20" i="12"/>
  <c r="C20" i="12"/>
  <c r="F8" i="12"/>
  <c r="E8" i="12"/>
  <c r="C8" i="12"/>
  <c r="E46" i="11"/>
  <c r="D46" i="11"/>
  <c r="G46" i="11"/>
  <c r="F46" i="11"/>
  <c r="C46" i="11"/>
  <c r="D9" i="11"/>
  <c r="E9" i="11"/>
  <c r="G9" i="11"/>
  <c r="F9" i="11"/>
  <c r="C9" i="11"/>
  <c r="D46" i="7"/>
  <c r="I78" i="8"/>
  <c r="F78" i="8"/>
  <c r="I62" i="8"/>
  <c r="F62" i="8"/>
  <c r="I57" i="8"/>
  <c r="F57" i="8"/>
  <c r="F30" i="8"/>
  <c r="I30" i="8"/>
  <c r="F17" i="8"/>
  <c r="F37" i="8"/>
  <c r="G68" i="8"/>
  <c r="D68" i="7"/>
  <c r="E68" i="8"/>
  <c r="D70" i="8"/>
  <c r="C12" i="7"/>
  <c r="I48" i="8"/>
  <c r="F48" i="8"/>
  <c r="D68" i="8"/>
  <c r="C11" i="7"/>
  <c r="C68" i="7"/>
  <c r="D44" i="8"/>
  <c r="I8" i="2"/>
  <c r="I19" i="2"/>
  <c r="H8" i="2"/>
  <c r="H19" i="2"/>
  <c r="D8" i="2"/>
  <c r="D19" i="2"/>
  <c r="G13" i="2"/>
  <c r="G9" i="2"/>
  <c r="G46" i="3"/>
  <c r="G58" i="3"/>
  <c r="G80" i="3"/>
  <c r="C46" i="3"/>
  <c r="C61" i="3"/>
  <c r="F78" i="3"/>
  <c r="F46" i="3"/>
  <c r="F58" i="3"/>
  <c r="D31" i="12"/>
  <c r="B20" i="12"/>
  <c r="B31" i="12"/>
  <c r="C84" i="9"/>
  <c r="F8" i="2"/>
  <c r="F19" i="2"/>
  <c r="C8" i="2"/>
  <c r="C19" i="2"/>
  <c r="E52" i="7"/>
  <c r="E10" i="7"/>
  <c r="F31" i="12"/>
  <c r="E73" i="8"/>
  <c r="C31" i="12"/>
  <c r="C52" i="7"/>
  <c r="D73" i="8"/>
  <c r="H9" i="11"/>
  <c r="C16" i="7"/>
  <c r="C73" i="7"/>
  <c r="C77" i="7"/>
  <c r="C78" i="7"/>
  <c r="C14" i="7"/>
  <c r="E73" i="7"/>
  <c r="E77" i="7"/>
  <c r="E78" i="7"/>
  <c r="D73" i="7"/>
  <c r="D77" i="7"/>
  <c r="D78" i="7"/>
  <c r="H84" i="9"/>
  <c r="E61" i="7"/>
  <c r="E62" i="7"/>
  <c r="E8" i="9"/>
  <c r="H8" i="9"/>
  <c r="G159" i="9"/>
  <c r="E31" i="12"/>
  <c r="G31" i="12"/>
  <c r="G8" i="12"/>
  <c r="G83" i="11"/>
  <c r="H46" i="11"/>
  <c r="E83" i="11"/>
  <c r="D83" i="11"/>
  <c r="D159" i="9"/>
  <c r="F159" i="9"/>
  <c r="C159" i="9"/>
  <c r="F83" i="11"/>
  <c r="C83" i="11"/>
  <c r="I44" i="8"/>
  <c r="F44" i="8"/>
  <c r="C9" i="7"/>
  <c r="C22" i="7"/>
  <c r="G8" i="2"/>
  <c r="F68" i="8"/>
  <c r="I68" i="8"/>
  <c r="F70" i="8"/>
  <c r="G70" i="8"/>
  <c r="G19" i="2"/>
  <c r="F80" i="3"/>
  <c r="C61" i="7"/>
  <c r="C62" i="7"/>
  <c r="C23" i="7"/>
  <c r="C24" i="7"/>
  <c r="C33" i="7"/>
  <c r="H83" i="11"/>
  <c r="D14" i="7"/>
  <c r="E14" i="7"/>
  <c r="E159" i="9"/>
  <c r="H159" i="9"/>
  <c r="F73" i="8"/>
  <c r="H70" i="8"/>
  <c r="E12" i="7"/>
  <c r="E9" i="7"/>
  <c r="D12" i="7"/>
  <c r="D9" i="7"/>
  <c r="G73" i="8"/>
  <c r="D52" i="7"/>
  <c r="D61" i="7"/>
  <c r="D62" i="7"/>
  <c r="I70" i="8"/>
  <c r="E22" i="7"/>
  <c r="E23" i="7"/>
  <c r="E24" i="7"/>
  <c r="E33" i="7"/>
  <c r="D22" i="7"/>
  <c r="D23" i="7"/>
  <c r="D24" i="7"/>
  <c r="D33" i="7"/>
  <c r="H73" i="8"/>
</calcChain>
</file>

<file path=xl/sharedStrings.xml><?xml version="1.0" encoding="utf-8"?>
<sst xmlns="http://schemas.openxmlformats.org/spreadsheetml/2006/main" count="630" uniqueCount="445">
  <si>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</si>
  <si>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</si>
  <si>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</si>
  <si>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</si>
  <si>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</si>
  <si>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</si>
  <si>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</si>
  <si>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</si>
  <si>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</si>
  <si>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</si>
  <si>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</si>
  <si>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</si>
  <si>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</si>
  <si>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</si>
  <si>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</si>
  <si>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</si>
  <si>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</si>
  <si>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</si>
  <si>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</si>
  <si>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</si>
  <si>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</si>
  <si>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</si>
  <si>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</si>
  <si>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</si>
  <si>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</si>
  <si>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</si>
  <si>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</si>
  <si>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</si>
  <si>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</si>
  <si>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</si>
  <si>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</si>
  <si>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</si>
  <si>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</si>
  <si>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</si>
  <si>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</si>
  <si>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</si>
  <si>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</si>
  <si>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</si>
  <si>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</si>
  <si>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</si>
  <si>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</si>
  <si>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</si>
  <si>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</si>
  <si>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</si>
  <si>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</si>
  <si>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</si>
  <si>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</si>
  <si>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</si>
  <si>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</si>
  <si>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</si>
  <si>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</si>
  <si>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</si>
  <si>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</si>
  <si>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</si>
  <si>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</si>
  <si>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</si>
  <si>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</si>
  <si>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</si>
  <si>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</si>
  <si>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</si>
  <si>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</si>
  <si>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</si>
  <si>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</si>
  <si>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</si>
  <si>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</si>
  <si>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</si>
  <si>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</si>
  <si>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</si>
  <si>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</si>
  <si>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</si>
  <si>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</si>
  <si>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</si>
  <si>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</si>
  <si>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</si>
  <si>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</si>
  <si>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</si>
  <si>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</si>
  <si>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</si>
  <si>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</si>
  <si>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</si>
  <si>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</si>
  <si>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</si>
  <si>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</si>
  <si>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</si>
  <si>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</si>
  <si>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</si>
  <si>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</si>
  <si>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</si>
  <si>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</si>
  <si>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</si>
  <si>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</si>
  <si>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</si>
  <si>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</si>
  <si>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</si>
  <si>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</si>
  <si>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</si>
  <si>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</si>
  <si>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</si>
  <si>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</si>
  <si>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</si>
  <si>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</si>
  <si>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</si>
  <si>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</si>
  <si>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</si>
  <si>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</si>
  <si>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</si>
  <si>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</si>
  <si>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</si>
  <si>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</si>
  <si>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</si>
  <si>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</si>
  <si>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</si>
  <si>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</si>
  <si>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</si>
  <si>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</si>
  <si>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</si>
  <si>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</si>
  <si>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</si>
  <si>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</si>
  <si>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</si>
  <si>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</si>
  <si>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</si>
  <si>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</si>
  <si>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</si>
  <si>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</si>
  <si>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</si>
  <si>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</si>
  <si>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</si>
  <si>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</si>
  <si>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</si>
  <si>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</si>
  <si>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</si>
  <si>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</si>
  <si>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</si>
  <si>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</si>
  <si>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</si>
  <si>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</si>
  <si>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</si>
  <si>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</si>
  <si>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</si>
  <si>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</si>
  <si>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</si>
  <si>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</si>
  <si>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</si>
  <si>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</si>
  <si>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</si>
  <si>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</si>
  <si>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</si>
  <si>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</si>
  <si>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</si>
  <si>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</si>
  <si>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</si>
  <si>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</si>
  <si>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</si>
  <si>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</si>
  <si>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</si>
  <si>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</si>
  <si>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</si>
  <si>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</si>
  <si>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</si>
  <si>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</si>
  <si>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</si>
  <si>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</si>
  <si>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</si>
  <si>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</si>
  <si>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</si>
  <si>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</si>
  <si>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</si>
  <si>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</si>
  <si>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</si>
  <si>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</si>
  <si>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</si>
  <si>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</si>
  <si>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</si>
  <si>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</si>
  <si>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</si>
  <si>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</si>
  <si>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</si>
  <si>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</si>
  <si>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</si>
  <si>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</si>
  <si>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</si>
  <si>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</si>
  <si>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</si>
  <si>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</si>
  <si>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</si>
  <si>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</si>
  <si>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</si>
  <si>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</si>
  <si>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</si>
  <si>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</si>
  <si>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</si>
  <si>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</si>
  <si>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</si>
  <si>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</si>
  <si>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</si>
  <si>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</si>
  <si>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</si>
  <si>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</si>
  <si>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</si>
  <si>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</si>
  <si>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</si>
  <si>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</si>
  <si>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</si>
  <si>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</si>
  <si>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</si>
  <si>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</si>
  <si>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</si>
  <si>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</si>
  <si>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</si>
  <si>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</si>
  <si>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</si>
  <si>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</si>
  <si>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</si>
  <si>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</si>
  <si>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</si>
  <si>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</si>
  <si>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</si>
  <si>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</si>
  <si>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</si>
  <si>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</si>
  <si>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</si>
  <si>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</si>
  <si>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</si>
  <si>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</si>
  <si>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</si>
  <si>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</si>
  <si>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</si>
  <si>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</si>
  <si>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</si>
  <si>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</si>
  <si>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</si>
  <si>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</si>
  <si>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</si>
  <si>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</si>
  <si>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</si>
  <si>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</si>
  <si>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</si>
  <si>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</si>
  <si>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</si>
  <si>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</si>
  <si>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</si>
  <si>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</si>
  <si>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</si>
  <si>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</si>
  <si>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</si>
  <si>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</si>
  <si>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</si>
  <si>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</si>
  <si>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</si>
  <si>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</si>
  <si>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</si>
  <si>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</si>
  <si>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</si>
  <si>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</si>
  <si>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</si>
  <si>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</si>
  <si>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</si>
  <si>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</si>
  <si>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</si>
  <si>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</si>
  <si>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</si>
  <si>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</si>
  <si>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</si>
  <si>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</si>
  <si>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</si>
  <si>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</si>
  <si>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</si>
  <si>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</si>
  <si>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</si>
  <si>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</si>
  <si>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</si>
  <si>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</si>
  <si>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</si>
  <si>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</si>
  <si>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</si>
  <si>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</si>
  <si>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</si>
  <si>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</si>
  <si>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</si>
  <si>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</si>
  <si>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</si>
  <si>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</si>
  <si>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</si>
  <si>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</si>
  <si>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</si>
  <si>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</si>
  <si>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</si>
  <si>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</si>
  <si>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</si>
  <si>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</si>
  <si>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</si>
  <si>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</si>
  <si>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</si>
  <si>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</si>
  <si>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</si>
  <si>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</si>
  <si>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</si>
  <si>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</si>
  <si>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</si>
  <si>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</si>
  <si>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</si>
  <si>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</si>
  <si>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</si>
  <si>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</si>
  <si>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</si>
  <si>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</si>
  <si>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</si>
  <si>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</si>
  <si>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</si>
  <si>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</si>
  <si>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</si>
  <si>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</si>
  <si>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</si>
  <si>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</si>
  <si>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</si>
  <si>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</si>
  <si>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</si>
  <si>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</si>
  <si>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</si>
  <si>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</si>
  <si>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</si>
  <si>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</si>
  <si>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</si>
  <si>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</si>
  <si>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</si>
  <si>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</si>
  <si>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</si>
  <si>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</si>
  <si>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</si>
  <si>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</si>
  <si>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</si>
  <si>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</si>
  <si>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</si>
  <si>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</si>
  <si>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</si>
  <si>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</si>
  <si>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</si>
  <si>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</si>
  <si>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</si>
  <si>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</si>
  <si>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</si>
  <si>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</si>
  <si>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</si>
  <si>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</si>
  <si>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</si>
  <si>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</si>
  <si>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</si>
  <si>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</si>
  <si>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</si>
  <si>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</si>
  <si>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</si>
  <si>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</si>
  <si>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</si>
  <si>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</si>
  <si>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</si>
  <si>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</si>
  <si>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</si>
  <si>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</si>
  <si>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</si>
  <si>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</si>
  <si>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</si>
  <si>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</si>
  <si>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</si>
  <si>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</si>
  <si>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</si>
  <si>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</si>
  <si>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</si>
  <si>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</si>
  <si>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</si>
  <si>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</si>
  <si>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</si>
  <si>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</si>
  <si>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</si>
  <si>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</si>
  <si>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</si>
  <si>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</si>
  <si>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</si>
  <si>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</si>
  <si>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</si>
  <si>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</si>
  <si>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</si>
  <si>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</si>
  <si>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</si>
  <si>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</si>
  <si>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</si>
  <si>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</si>
  <si>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</si>
  <si>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</si>
  <si>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</si>
  <si>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</si>
  <si>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</si>
  <si>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</si>
  <si>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</si>
  <si>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</si>
  <si>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</si>
  <si>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</si>
  <si>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</si>
  <si>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</si>
  <si>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</si>
  <si>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</si>
  <si>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</si>
  <si>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</si>
  <si>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</si>
  <si>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</si>
  <si>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</si>
  <si>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</si>
  <si>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</si>
  <si>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</si>
  <si>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</si>
  <si>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</si>
  <si>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</si>
  <si>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</si>
  <si>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</si>
  <si>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</si>
  <si>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</si>
  <si>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</si>
  <si>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</si>
  <si>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</si>
  <si>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</si>
  <si>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</si>
  <si>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</si>
  <si>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</si>
  <si>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</si>
  <si>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</si>
  <si>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</si>
  <si>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</si>
  <si>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</si>
  <si>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</si>
  <si>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</si>
  <si>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</si>
  <si>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</si>
  <si>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</si>
  <si>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</si>
  <si>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</si>
  <si>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</si>
  <si>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</si>
  <si>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</si>
  <si>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POLITECNICA DE TLAXCALA REGION PONIENTE</t>
  </si>
  <si>
    <t>Secretaria Administrativa</t>
  </si>
  <si>
    <t>Rectoria</t>
  </si>
  <si>
    <t>31 de diciembre de 2016</t>
  </si>
  <si>
    <t>al 31 de diciembre de 2016</t>
  </si>
  <si>
    <t>Al 31 de diciembre de 2016 y al 30 de junio de 2017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</si>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</sst>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4" tint="-0.49998474074526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0" fillId="2" borderId="4" xfId="0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inden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/>
    </xf>
    <xf numFmtId="43" fontId="3" fillId="0" borderId="6" xfId="0" applyNumberFormat="1" applyFont="1" applyBorder="1" applyAlignment="1">
      <alignment horizontal="justify" vertical="center" wrapText="1"/>
    </xf>
    <xf numFmtId="43" fontId="3" fillId="0" borderId="4" xfId="0" applyNumberFormat="1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43" fontId="1" fillId="0" borderId="6" xfId="0" applyNumberFormat="1" applyFont="1" applyBorder="1" applyAlignment="1">
      <alignment horizontal="justify" vertical="center" wrapText="1"/>
    </xf>
    <xf numFmtId="43" fontId="7" fillId="0" borderId="6" xfId="0" applyNumberFormat="1" applyFont="1" applyBorder="1" applyAlignment="1">
      <alignment horizontal="justify" vertical="center" wrapText="1"/>
    </xf>
    <xf numFmtId="43" fontId="4" fillId="0" borderId="6" xfId="0" applyNumberFormat="1" applyFont="1" applyBorder="1" applyAlignment="1">
      <alignment horizontal="justify" vertical="center"/>
    </xf>
    <xf numFmtId="43" fontId="2" fillId="0" borderId="6" xfId="0" applyNumberFormat="1" applyFont="1" applyBorder="1" applyAlignment="1">
      <alignment horizontal="justify" vertical="center"/>
    </xf>
    <xf numFmtId="43" fontId="3" fillId="0" borderId="6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1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43" fontId="3" fillId="0" borderId="0" xfId="0" applyNumberFormat="1" applyFont="1" applyFill="1" applyBorder="1" applyAlignment="1">
      <alignment horizontal="justify" vertical="center"/>
    </xf>
    <xf numFmtId="43" fontId="7" fillId="0" borderId="6" xfId="0" applyNumberFormat="1" applyFont="1" applyBorder="1" applyAlignment="1">
      <alignment horizontal="center" vertical="center"/>
    </xf>
    <xf numFmtId="43" fontId="1" fillId="0" borderId="4" xfId="0" applyNumberFormat="1" applyFont="1" applyBorder="1" applyAlignment="1">
      <alignment horizontal="center" vertical="center"/>
    </xf>
    <xf numFmtId="43" fontId="9" fillId="0" borderId="3" xfId="0" applyNumberFormat="1" applyFont="1" applyBorder="1" applyAlignment="1">
      <alignment horizontal="center" vertical="center"/>
    </xf>
    <xf numFmtId="43" fontId="9" fillId="0" borderId="4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3" fontId="9" fillId="0" borderId="7" xfId="0" applyNumberFormat="1" applyFont="1" applyBorder="1" applyAlignment="1">
      <alignment horizontal="center" vertical="center"/>
    </xf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3" fillId="4" borderId="6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3" fontId="2" fillId="0" borderId="4" xfId="0" applyNumberFormat="1" applyFont="1" applyBorder="1" applyAlignment="1">
      <alignment horizontal="justify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10" fillId="0" borderId="13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4" fontId="2" fillId="0" borderId="6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0" fillId="0" borderId="0" xfId="0" applyFill="1" applyAlignment="1">
      <alignment wrapText="1"/>
    </xf>
    <xf numFmtId="0" fontId="2" fillId="0" borderId="6" xfId="0" applyFont="1" applyFill="1" applyBorder="1" applyAlignment="1">
      <alignment horizontal="justify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3" fontId="1" fillId="0" borderId="17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43" fontId="3" fillId="0" borderId="0" xfId="0" applyNumberFormat="1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A49AD"/>
      <color rgb="FF9B6BDB"/>
      <color rgb="FFA53989"/>
      <color rgb="FF9612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1880821</xdr:colOff>
      <xdr:row>85</xdr:row>
      <xdr:rowOff>5129</xdr:rowOff>
    </xdr:from>
    <xdr:to>
      <xdr:col>4</xdr:col>
      <xdr:colOff>2117853</xdr:colOff>
      <xdr:row>86</xdr:row>
      <xdr:rowOff>178270</xdr:rowOff>
    </xdr:to>
    <xdr:sp macro="" textlink="">
      <xdr:nvSpPr>
        <xdr:cNvPr id="3" name="CuadroTexto 2"/>
        <xdr:cNvSpPr txBox="1"/>
      </xdr:nvSpPr>
      <xdr:spPr>
        <a:xfrm>
          <a:off x="1880821" y="16311929"/>
          <a:ext cx="5437682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370417</xdr:colOff>
      <xdr:row>44</xdr:row>
      <xdr:rowOff>0</xdr:rowOff>
    </xdr:from>
    <xdr:to>
      <xdr:col>7</xdr:col>
      <xdr:colOff>591981</xdr:colOff>
      <xdr:row>45</xdr:row>
      <xdr:rowOff>173141</xdr:rowOff>
    </xdr:to>
    <xdr:sp macro="" textlink="">
      <xdr:nvSpPr>
        <xdr:cNvPr id="3" name="CuadroTexto 2"/>
        <xdr:cNvSpPr txBox="1"/>
      </xdr:nvSpPr>
      <xdr:spPr>
        <a:xfrm>
          <a:off x="645584" y="8794750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23</xdr:row>
      <xdr:rowOff>10583</xdr:rowOff>
    </xdr:from>
    <xdr:to>
      <xdr:col>7</xdr:col>
      <xdr:colOff>708397</xdr:colOff>
      <xdr:row>24</xdr:row>
      <xdr:rowOff>183724</xdr:rowOff>
    </xdr:to>
    <xdr:sp macro="" textlink="">
      <xdr:nvSpPr>
        <xdr:cNvPr id="3" name="CuadroTexto 2"/>
        <xdr:cNvSpPr txBox="1"/>
      </xdr:nvSpPr>
      <xdr:spPr>
        <a:xfrm>
          <a:off x="1767417" y="5249333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81</xdr:row>
      <xdr:rowOff>156483</xdr:rowOff>
    </xdr:from>
    <xdr:to>
      <xdr:col>4</xdr:col>
      <xdr:colOff>605518</xdr:colOff>
      <xdr:row>83</xdr:row>
      <xdr:rowOff>176892</xdr:rowOff>
    </xdr:to>
    <xdr:sp macro="" textlink="">
      <xdr:nvSpPr>
        <xdr:cNvPr id="2" name="CuadroTexto 1"/>
        <xdr:cNvSpPr txBox="1"/>
      </xdr:nvSpPr>
      <xdr:spPr>
        <a:xfrm>
          <a:off x="258535" y="12940394"/>
          <a:ext cx="4721679" cy="401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RECTOR		               SECRETARIO ADMINISTRATIVO</a:t>
          </a:r>
          <a:endParaRPr lang="es-MX" sz="7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370416</xdr:colOff>
      <xdr:row>83</xdr:row>
      <xdr:rowOff>17318</xdr:rowOff>
    </xdr:from>
    <xdr:to>
      <xdr:col>7</xdr:col>
      <xdr:colOff>20480</xdr:colOff>
      <xdr:row>84</xdr:row>
      <xdr:rowOff>190459</xdr:rowOff>
    </xdr:to>
    <xdr:sp macro="" textlink="">
      <xdr:nvSpPr>
        <xdr:cNvPr id="3" name="CuadroTexto 2"/>
        <xdr:cNvSpPr txBox="1"/>
      </xdr:nvSpPr>
      <xdr:spPr>
        <a:xfrm>
          <a:off x="1106439" y="15932727"/>
          <a:ext cx="5442996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163</xdr:row>
      <xdr:rowOff>19050</xdr:rowOff>
    </xdr:from>
    <xdr:to>
      <xdr:col>6</xdr:col>
      <xdr:colOff>228972</xdr:colOff>
      <xdr:row>165</xdr:row>
      <xdr:rowOff>1691</xdr:rowOff>
    </xdr:to>
    <xdr:sp macro="" textlink="">
      <xdr:nvSpPr>
        <xdr:cNvPr id="3" name="CuadroTexto 2"/>
        <xdr:cNvSpPr txBox="1"/>
      </xdr:nvSpPr>
      <xdr:spPr>
        <a:xfrm>
          <a:off x="942975" y="30794325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336467</xdr:colOff>
      <xdr:row>21</xdr:row>
      <xdr:rowOff>184315</xdr:rowOff>
    </xdr:from>
    <xdr:to>
      <xdr:col>5</xdr:col>
      <xdr:colOff>762000</xdr:colOff>
      <xdr:row>23</xdr:row>
      <xdr:rowOff>166956</xdr:rowOff>
    </xdr:to>
    <xdr:sp macro="" textlink="">
      <xdr:nvSpPr>
        <xdr:cNvPr id="2" name="CuadroTexto 1"/>
        <xdr:cNvSpPr txBox="1"/>
      </xdr:nvSpPr>
      <xdr:spPr>
        <a:xfrm>
          <a:off x="336467" y="4236770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424961</xdr:colOff>
      <xdr:row>87</xdr:row>
      <xdr:rowOff>14654</xdr:rowOff>
    </xdr:from>
    <xdr:to>
      <xdr:col>7</xdr:col>
      <xdr:colOff>90493</xdr:colOff>
      <xdr:row>88</xdr:row>
      <xdr:rowOff>187795</xdr:rowOff>
    </xdr:to>
    <xdr:sp macro="" textlink="">
      <xdr:nvSpPr>
        <xdr:cNvPr id="3" name="CuadroTexto 2"/>
        <xdr:cNvSpPr txBox="1"/>
      </xdr:nvSpPr>
      <xdr:spPr>
        <a:xfrm>
          <a:off x="710711" y="14668500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611188</xdr:colOff>
      <xdr:row>35</xdr:row>
      <xdr:rowOff>182563</xdr:rowOff>
    </xdr:from>
    <xdr:to>
      <xdr:col>5</xdr:col>
      <xdr:colOff>700460</xdr:colOff>
      <xdr:row>37</xdr:row>
      <xdr:rowOff>165204</xdr:rowOff>
    </xdr:to>
    <xdr:sp macro="" textlink="">
      <xdr:nvSpPr>
        <xdr:cNvPr id="2" name="CuadroTexto 1"/>
        <xdr:cNvSpPr txBox="1"/>
      </xdr:nvSpPr>
      <xdr:spPr>
        <a:xfrm>
          <a:off x="611188" y="6818313"/>
          <a:ext cx="5439147" cy="363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/>
            <a:t>                      M.C. LEONCIO GONZALEZ FERNANDEZ	</a:t>
          </a:r>
          <a:r>
            <a:rPr lang="es-MX" sz="700" baseline="0"/>
            <a:t> 		</a:t>
          </a:r>
          <a:r>
            <a:rPr lang="es-MX" sz="700"/>
            <a:t>ING.</a:t>
          </a:r>
          <a:r>
            <a:rPr lang="es-MX" sz="700" baseline="0"/>
            <a:t> JOSE ANTONIO OLIVARES HERNANDEZ</a:t>
          </a:r>
        </a:p>
        <a:p>
          <a:r>
            <a:rPr lang="es-MX" sz="700" baseline="0"/>
            <a:t>	   RECTOR			               SECRETARIO ADMINISTRATIVO</a:t>
          </a:r>
          <a:endParaRPr lang="es-MX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49AD"/>
  </sheetPr>
  <dimension ref="A1:J81"/>
  <sheetViews>
    <sheetView tabSelected="1" view="pageBreakPreview" zoomScale="160" zoomScaleNormal="120" zoomScaleSheetLayoutView="160" zoomScalePageLayoutView="120" workbookViewId="0">
      <selection activeCell="F69" sqref="F69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54" t="s">
        <v>438</v>
      </c>
      <c r="B1" s="155"/>
      <c r="C1" s="155"/>
      <c r="D1" s="155"/>
      <c r="E1" s="155"/>
      <c r="F1" s="155"/>
      <c r="G1" s="156"/>
    </row>
    <row r="2" spans="1:9" ht="15" customHeight="1" x14ac:dyDescent="0.25">
      <c r="A2" s="157" t="s">
        <v>0</v>
      </c>
      <c r="B2" s="158"/>
      <c r="C2" s="158"/>
      <c r="D2" s="158"/>
      <c r="E2" s="158"/>
      <c r="F2" s="158"/>
      <c r="G2" s="159"/>
    </row>
    <row r="3" spans="1:9" ht="15" customHeight="1" x14ac:dyDescent="0.25">
      <c r="A3" s="157" t="s">
        <v>443</v>
      </c>
      <c r="B3" s="158"/>
      <c r="C3" s="158"/>
      <c r="D3" s="158"/>
      <c r="E3" s="158"/>
      <c r="F3" s="158"/>
      <c r="G3" s="159"/>
    </row>
    <row r="4" spans="1:9" ht="15.75" thickBot="1" x14ac:dyDescent="0.3">
      <c r="A4" s="160" t="s">
        <v>1</v>
      </c>
      <c r="B4" s="161"/>
      <c r="C4" s="161"/>
      <c r="D4" s="161"/>
      <c r="E4" s="161"/>
      <c r="F4" s="161"/>
      <c r="G4" s="162"/>
    </row>
    <row r="5" spans="1:9" s="50" customFormat="1" ht="17.25" thickBot="1" x14ac:dyDescent="0.3">
      <c r="A5" s="139" t="s">
        <v>2</v>
      </c>
      <c r="B5" s="140">
        <v>2017</v>
      </c>
      <c r="C5" s="140" t="s">
        <v>441</v>
      </c>
      <c r="D5" s="141"/>
      <c r="E5" s="142" t="s">
        <v>2</v>
      </c>
      <c r="F5" s="140">
        <v>2017</v>
      </c>
      <c r="G5" s="140" t="s">
        <v>441</v>
      </c>
    </row>
    <row r="6" spans="1:9" s="50" customFormat="1" x14ac:dyDescent="0.25">
      <c r="A6" s="5" t="s">
        <v>3</v>
      </c>
      <c r="B6" s="1"/>
      <c r="C6" s="1"/>
      <c r="D6" s="88"/>
      <c r="E6" s="1" t="s">
        <v>4</v>
      </c>
      <c r="F6" s="1"/>
      <c r="G6" s="1"/>
    </row>
    <row r="7" spans="1:9" s="50" customFormat="1" x14ac:dyDescent="0.25">
      <c r="A7" s="5" t="s">
        <v>5</v>
      </c>
      <c r="B7" s="3"/>
      <c r="C7" s="3"/>
      <c r="D7" s="88"/>
      <c r="E7" s="1" t="s">
        <v>6</v>
      </c>
      <c r="F7" s="3"/>
      <c r="G7" s="3"/>
    </row>
    <row r="8" spans="1:9" s="50" customFormat="1" x14ac:dyDescent="0.25">
      <c r="A8" s="6" t="s">
        <v>7</v>
      </c>
      <c r="B8" s="98">
        <f>+B9+B10+B11+B12+B13+B14+B15</f>
        <v>532106</v>
      </c>
      <c r="C8" s="121">
        <f>+C9+C10+C11+C12+C13+C14+C15</f>
        <v>5635013</v>
      </c>
      <c r="D8" s="138"/>
      <c r="E8" s="122" t="s">
        <v>8</v>
      </c>
      <c r="F8" s="121">
        <f>+F9+F10+F11+F12+F13+F14+F15+F16+F17</f>
        <v>671976</v>
      </c>
      <c r="G8" s="121">
        <f>+G9+G10+G11+G12+G13+G14+G15+G16+G17</f>
        <v>6382041</v>
      </c>
    </row>
    <row r="9" spans="1:9" s="50" customFormat="1" x14ac:dyDescent="0.25">
      <c r="A9" s="6" t="s">
        <v>9</v>
      </c>
      <c r="B9" s="98">
        <v>18834</v>
      </c>
      <c r="C9" s="121">
        <v>18834</v>
      </c>
      <c r="D9" s="138"/>
      <c r="E9" s="122" t="s">
        <v>10</v>
      </c>
      <c r="F9" s="121">
        <v>0</v>
      </c>
      <c r="G9" s="121">
        <v>568735</v>
      </c>
      <c r="H9" s="61"/>
    </row>
    <row r="10" spans="1:9" s="50" customFormat="1" x14ac:dyDescent="0.25">
      <c r="A10" s="6" t="s">
        <v>11</v>
      </c>
      <c r="B10" s="98">
        <v>504662</v>
      </c>
      <c r="C10" s="121">
        <v>632159</v>
      </c>
      <c r="D10" s="143"/>
      <c r="E10" s="122" t="s">
        <v>12</v>
      </c>
      <c r="F10" s="121">
        <v>2726</v>
      </c>
      <c r="G10" s="121">
        <v>3385706</v>
      </c>
      <c r="H10" s="61"/>
      <c r="I10" s="61"/>
    </row>
    <row r="11" spans="1:9" s="50" customFormat="1" x14ac:dyDescent="0.25">
      <c r="A11" s="6" t="s">
        <v>13</v>
      </c>
      <c r="B11" s="98">
        <v>0</v>
      </c>
      <c r="C11" s="121">
        <v>13409</v>
      </c>
      <c r="D11" s="138"/>
      <c r="E11" s="122" t="s">
        <v>14</v>
      </c>
      <c r="F11" s="121">
        <v>0</v>
      </c>
      <c r="G11" s="121">
        <v>1648842</v>
      </c>
    </row>
    <row r="12" spans="1:9" s="50" customFormat="1" x14ac:dyDescent="0.25">
      <c r="A12" s="6" t="s">
        <v>15</v>
      </c>
      <c r="B12" s="98">
        <v>0</v>
      </c>
      <c r="C12" s="121">
        <v>4970611</v>
      </c>
      <c r="D12" s="138"/>
      <c r="E12" s="122" t="s">
        <v>16</v>
      </c>
      <c r="F12" s="121">
        <v>0</v>
      </c>
      <c r="G12" s="121">
        <v>0</v>
      </c>
      <c r="H12" s="61"/>
    </row>
    <row r="13" spans="1:9" s="50" customFormat="1" x14ac:dyDescent="0.25">
      <c r="A13" s="6" t="s">
        <v>17</v>
      </c>
      <c r="B13" s="98">
        <v>0</v>
      </c>
      <c r="C13" s="121">
        <v>0</v>
      </c>
      <c r="D13" s="138"/>
      <c r="E13" s="122" t="s">
        <v>18</v>
      </c>
      <c r="F13" s="121">
        <v>0</v>
      </c>
      <c r="G13" s="121">
        <v>2551</v>
      </c>
      <c r="I13" s="61"/>
    </row>
    <row r="14" spans="1:9" s="50" customFormat="1" x14ac:dyDescent="0.25">
      <c r="A14" s="6" t="s">
        <v>19</v>
      </c>
      <c r="B14" s="98">
        <v>0</v>
      </c>
      <c r="C14" s="121">
        <v>0</v>
      </c>
      <c r="D14" s="138"/>
      <c r="E14" s="122" t="s">
        <v>20</v>
      </c>
      <c r="F14" s="121">
        <v>0</v>
      </c>
      <c r="G14" s="121">
        <v>0</v>
      </c>
      <c r="H14" s="61"/>
    </row>
    <row r="15" spans="1:9" s="50" customFormat="1" x14ac:dyDescent="0.25">
      <c r="A15" s="6" t="s">
        <v>21</v>
      </c>
      <c r="B15" s="98">
        <v>8610</v>
      </c>
      <c r="C15" s="121">
        <v>0</v>
      </c>
      <c r="D15" s="138"/>
      <c r="E15" s="122" t="s">
        <v>22</v>
      </c>
      <c r="F15" s="121">
        <v>669250</v>
      </c>
      <c r="G15" s="121">
        <v>776207</v>
      </c>
    </row>
    <row r="16" spans="1:9" s="50" customFormat="1" x14ac:dyDescent="0.25">
      <c r="A16" s="7" t="s">
        <v>23</v>
      </c>
      <c r="B16" s="98">
        <f>+B17+B18+B19+B20+B21+B22+B23</f>
        <v>58883</v>
      </c>
      <c r="C16" s="121">
        <f>+C17+C18+C19+C20+C21+C22+C23</f>
        <v>0</v>
      </c>
      <c r="D16" s="138"/>
      <c r="E16" s="122" t="s">
        <v>24</v>
      </c>
      <c r="F16" s="121">
        <v>0</v>
      </c>
      <c r="G16" s="121">
        <v>0</v>
      </c>
    </row>
    <row r="17" spans="1:7" s="50" customFormat="1" x14ac:dyDescent="0.25">
      <c r="A17" s="6" t="s">
        <v>25</v>
      </c>
      <c r="B17" s="98">
        <v>0</v>
      </c>
      <c r="C17" s="121">
        <v>0</v>
      </c>
      <c r="D17" s="138"/>
      <c r="E17" s="122" t="s">
        <v>26</v>
      </c>
      <c r="F17" s="121">
        <v>0</v>
      </c>
      <c r="G17" s="121">
        <v>0</v>
      </c>
    </row>
    <row r="18" spans="1:7" s="50" customFormat="1" x14ac:dyDescent="0.25">
      <c r="A18" s="6" t="s">
        <v>27</v>
      </c>
      <c r="B18" s="98">
        <v>0</v>
      </c>
      <c r="C18" s="98">
        <v>0</v>
      </c>
      <c r="D18" s="88"/>
      <c r="E18" s="3" t="s">
        <v>28</v>
      </c>
      <c r="F18" s="98">
        <f>+F19+F20+F21</f>
        <v>0</v>
      </c>
      <c r="G18" s="98">
        <f>+G19+G20+G21</f>
        <v>0</v>
      </c>
    </row>
    <row r="19" spans="1:7" s="50" customFormat="1" x14ac:dyDescent="0.25">
      <c r="A19" s="6" t="s">
        <v>29</v>
      </c>
      <c r="B19" s="98">
        <v>58883</v>
      </c>
      <c r="C19" s="98">
        <v>0</v>
      </c>
      <c r="D19" s="88"/>
      <c r="E19" s="3" t="s">
        <v>30</v>
      </c>
      <c r="F19" s="98">
        <v>0</v>
      </c>
      <c r="G19" s="98">
        <v>0</v>
      </c>
    </row>
    <row r="20" spans="1:7" s="50" customFormat="1" x14ac:dyDescent="0.25">
      <c r="A20" s="6" t="s">
        <v>31</v>
      </c>
      <c r="B20" s="98">
        <v>0</v>
      </c>
      <c r="C20" s="98">
        <v>0</v>
      </c>
      <c r="D20" s="88"/>
      <c r="E20" s="3" t="s">
        <v>32</v>
      </c>
      <c r="F20" s="98">
        <v>0</v>
      </c>
      <c r="G20" s="98">
        <v>0</v>
      </c>
    </row>
    <row r="21" spans="1:7" s="50" customFormat="1" x14ac:dyDescent="0.25">
      <c r="A21" s="6" t="s">
        <v>33</v>
      </c>
      <c r="B21" s="98">
        <v>0</v>
      </c>
      <c r="C21" s="98">
        <v>0</v>
      </c>
      <c r="D21" s="88"/>
      <c r="E21" s="3" t="s">
        <v>34</v>
      </c>
      <c r="F21" s="98">
        <v>0</v>
      </c>
      <c r="G21" s="98">
        <v>0</v>
      </c>
    </row>
    <row r="22" spans="1:7" s="50" customFormat="1" x14ac:dyDescent="0.25">
      <c r="A22" s="6" t="s">
        <v>35</v>
      </c>
      <c r="B22" s="98">
        <v>0</v>
      </c>
      <c r="C22" s="98">
        <v>0</v>
      </c>
      <c r="D22" s="88"/>
      <c r="E22" s="3" t="s">
        <v>36</v>
      </c>
      <c r="F22" s="98">
        <f>+F23+F24</f>
        <v>0</v>
      </c>
      <c r="G22" s="98">
        <f>+G23+G24</f>
        <v>0</v>
      </c>
    </row>
    <row r="23" spans="1:7" s="50" customFormat="1" x14ac:dyDescent="0.25">
      <c r="A23" s="6" t="s">
        <v>37</v>
      </c>
      <c r="B23" s="98">
        <v>0</v>
      </c>
      <c r="C23" s="98">
        <v>0</v>
      </c>
      <c r="D23" s="88"/>
      <c r="E23" s="3" t="s">
        <v>38</v>
      </c>
      <c r="F23" s="98">
        <v>0</v>
      </c>
      <c r="G23" s="98">
        <v>0</v>
      </c>
    </row>
    <row r="24" spans="1:7" s="50" customFormat="1" x14ac:dyDescent="0.25">
      <c r="A24" s="6" t="s">
        <v>39</v>
      </c>
      <c r="B24" s="98">
        <f>+B25+B26+B27+B28+B29</f>
        <v>0</v>
      </c>
      <c r="C24" s="98">
        <f>+C25+C26+C27+C28+C29</f>
        <v>0</v>
      </c>
      <c r="D24" s="88"/>
      <c r="E24" s="3" t="s">
        <v>40</v>
      </c>
      <c r="F24" s="98">
        <v>0</v>
      </c>
      <c r="G24" s="98">
        <v>0</v>
      </c>
    </row>
    <row r="25" spans="1:7" s="50" customFormat="1" ht="16.5" x14ac:dyDescent="0.25">
      <c r="A25" s="6" t="s">
        <v>41</v>
      </c>
      <c r="B25" s="98">
        <v>0</v>
      </c>
      <c r="C25" s="98">
        <v>0</v>
      </c>
      <c r="D25" s="88"/>
      <c r="E25" s="3" t="s">
        <v>42</v>
      </c>
      <c r="F25" s="98">
        <v>0</v>
      </c>
      <c r="G25" s="98">
        <v>0</v>
      </c>
    </row>
    <row r="26" spans="1:7" s="50" customFormat="1" x14ac:dyDescent="0.25">
      <c r="A26" s="6" t="s">
        <v>43</v>
      </c>
      <c r="B26" s="98">
        <v>0</v>
      </c>
      <c r="C26" s="98">
        <v>0</v>
      </c>
      <c r="D26" s="88"/>
      <c r="E26" s="3" t="s">
        <v>44</v>
      </c>
      <c r="F26" s="98">
        <f>+F27+F28+F29</f>
        <v>0</v>
      </c>
      <c r="G26" s="98">
        <f>+G27+G28+G29</f>
        <v>0</v>
      </c>
    </row>
    <row r="27" spans="1:7" s="50" customFormat="1" x14ac:dyDescent="0.25">
      <c r="A27" s="6" t="s">
        <v>45</v>
      </c>
      <c r="B27" s="98">
        <v>0</v>
      </c>
      <c r="C27" s="98">
        <v>0</v>
      </c>
      <c r="D27" s="88"/>
      <c r="E27" s="3" t="s">
        <v>46</v>
      </c>
      <c r="F27" s="98">
        <v>0</v>
      </c>
      <c r="G27" s="98">
        <v>0</v>
      </c>
    </row>
    <row r="28" spans="1:7" s="50" customFormat="1" x14ac:dyDescent="0.25">
      <c r="A28" s="6" t="s">
        <v>47</v>
      </c>
      <c r="B28" s="98">
        <v>0</v>
      </c>
      <c r="C28" s="98">
        <v>0</v>
      </c>
      <c r="D28" s="88"/>
      <c r="E28" s="3" t="s">
        <v>48</v>
      </c>
      <c r="F28" s="98">
        <v>0</v>
      </c>
      <c r="G28" s="98">
        <v>0</v>
      </c>
    </row>
    <row r="29" spans="1:7" s="50" customFormat="1" x14ac:dyDescent="0.25">
      <c r="A29" s="6" t="s">
        <v>49</v>
      </c>
      <c r="B29" s="98">
        <v>0</v>
      </c>
      <c r="C29" s="98">
        <v>0</v>
      </c>
      <c r="D29" s="88"/>
      <c r="E29" s="3" t="s">
        <v>50</v>
      </c>
      <c r="F29" s="98">
        <v>0</v>
      </c>
      <c r="G29" s="98">
        <v>0</v>
      </c>
    </row>
    <row r="30" spans="1:7" s="50" customFormat="1" ht="16.5" x14ac:dyDescent="0.25">
      <c r="A30" s="6" t="s">
        <v>51</v>
      </c>
      <c r="B30" s="98">
        <f>+B31+B32+B33+B34+B35</f>
        <v>0</v>
      </c>
      <c r="C30" s="98">
        <f>+C31+C32+C33+C34+C35</f>
        <v>0</v>
      </c>
      <c r="D30" s="88"/>
      <c r="E30" s="3" t="s">
        <v>52</v>
      </c>
      <c r="F30" s="98">
        <f>+F31+F32+F33+F34+F35+F36</f>
        <v>0</v>
      </c>
      <c r="G30" s="98">
        <f>+G31+G32+G33+G34+G35+G36</f>
        <v>0</v>
      </c>
    </row>
    <row r="31" spans="1:7" s="50" customFormat="1" x14ac:dyDescent="0.25">
      <c r="A31" s="6" t="s">
        <v>53</v>
      </c>
      <c r="B31" s="98">
        <v>0</v>
      </c>
      <c r="C31" s="98">
        <v>0</v>
      </c>
      <c r="D31" s="88"/>
      <c r="E31" s="3" t="s">
        <v>54</v>
      </c>
      <c r="F31" s="98">
        <v>0</v>
      </c>
      <c r="G31" s="98">
        <v>0</v>
      </c>
    </row>
    <row r="32" spans="1:7" s="50" customFormat="1" x14ac:dyDescent="0.25">
      <c r="A32" s="6" t="s">
        <v>55</v>
      </c>
      <c r="B32" s="98">
        <v>0</v>
      </c>
      <c r="C32" s="98">
        <v>0</v>
      </c>
      <c r="D32" s="88"/>
      <c r="E32" s="3" t="s">
        <v>56</v>
      </c>
      <c r="F32" s="98">
        <v>0</v>
      </c>
      <c r="G32" s="98">
        <v>0</v>
      </c>
    </row>
    <row r="33" spans="1:8" s="50" customFormat="1" x14ac:dyDescent="0.25">
      <c r="A33" s="6" t="s">
        <v>57</v>
      </c>
      <c r="B33" s="98">
        <v>0</v>
      </c>
      <c r="C33" s="98">
        <v>0</v>
      </c>
      <c r="D33" s="88"/>
      <c r="E33" s="3" t="s">
        <v>58</v>
      </c>
      <c r="F33" s="98">
        <v>0</v>
      </c>
      <c r="G33" s="98">
        <v>0</v>
      </c>
    </row>
    <row r="34" spans="1:8" s="50" customFormat="1" x14ac:dyDescent="0.25">
      <c r="A34" s="6" t="s">
        <v>59</v>
      </c>
      <c r="B34" s="98">
        <v>0</v>
      </c>
      <c r="C34" s="98">
        <v>0</v>
      </c>
      <c r="D34" s="88"/>
      <c r="E34" s="3" t="s">
        <v>60</v>
      </c>
      <c r="F34" s="98">
        <v>0</v>
      </c>
      <c r="G34" s="98">
        <v>0</v>
      </c>
    </row>
    <row r="35" spans="1:8" s="50" customFormat="1" x14ac:dyDescent="0.25">
      <c r="A35" s="6" t="s">
        <v>61</v>
      </c>
      <c r="B35" s="98">
        <v>0</v>
      </c>
      <c r="C35" s="98">
        <v>0</v>
      </c>
      <c r="D35" s="88"/>
      <c r="E35" s="3" t="s">
        <v>62</v>
      </c>
      <c r="F35" s="98">
        <v>0</v>
      </c>
      <c r="G35" s="98">
        <v>0</v>
      </c>
    </row>
    <row r="36" spans="1:8" s="50" customFormat="1" x14ac:dyDescent="0.25">
      <c r="A36" s="6" t="s">
        <v>63</v>
      </c>
      <c r="B36" s="98">
        <v>0</v>
      </c>
      <c r="C36" s="98">
        <v>0</v>
      </c>
      <c r="D36" s="88"/>
      <c r="E36" s="3" t="s">
        <v>64</v>
      </c>
      <c r="F36" s="98">
        <v>0</v>
      </c>
      <c r="G36" s="98">
        <v>0</v>
      </c>
    </row>
    <row r="37" spans="1:8" s="50" customFormat="1" x14ac:dyDescent="0.25">
      <c r="A37" s="6" t="s">
        <v>65</v>
      </c>
      <c r="B37" s="98">
        <f>+B38+B39</f>
        <v>0</v>
      </c>
      <c r="C37" s="98">
        <f>+C38+C39</f>
        <v>0</v>
      </c>
      <c r="D37" s="88"/>
      <c r="E37" s="3" t="s">
        <v>66</v>
      </c>
      <c r="F37" s="98">
        <f>+F38+F39+F40</f>
        <v>0</v>
      </c>
      <c r="G37" s="98">
        <f>+G38+G39+G40</f>
        <v>0</v>
      </c>
    </row>
    <row r="38" spans="1:8" s="50" customFormat="1" x14ac:dyDescent="0.25">
      <c r="A38" s="6" t="s">
        <v>67</v>
      </c>
      <c r="B38" s="98">
        <v>0</v>
      </c>
      <c r="C38" s="98">
        <v>0</v>
      </c>
      <c r="D38" s="88"/>
      <c r="E38" s="3" t="s">
        <v>68</v>
      </c>
      <c r="F38" s="98">
        <v>0</v>
      </c>
      <c r="G38" s="98">
        <v>0</v>
      </c>
    </row>
    <row r="39" spans="1:8" s="50" customFormat="1" x14ac:dyDescent="0.25">
      <c r="A39" s="6" t="s">
        <v>69</v>
      </c>
      <c r="B39" s="98">
        <v>0</v>
      </c>
      <c r="C39" s="98">
        <v>0</v>
      </c>
      <c r="D39" s="88"/>
      <c r="E39" s="3" t="s">
        <v>70</v>
      </c>
      <c r="F39" s="98">
        <v>0</v>
      </c>
      <c r="G39" s="98">
        <v>0</v>
      </c>
    </row>
    <row r="40" spans="1:8" s="50" customFormat="1" x14ac:dyDescent="0.25">
      <c r="A40" s="6" t="s">
        <v>71</v>
      </c>
      <c r="B40" s="98">
        <f>+B41+B42+B43+B44</f>
        <v>0</v>
      </c>
      <c r="C40" s="98">
        <f>+C41+C42+C43+C44</f>
        <v>0</v>
      </c>
      <c r="D40" s="88"/>
      <c r="E40" s="3" t="s">
        <v>72</v>
      </c>
      <c r="F40" s="98">
        <v>0</v>
      </c>
      <c r="G40" s="98">
        <v>0</v>
      </c>
    </row>
    <row r="41" spans="1:8" s="50" customFormat="1" x14ac:dyDescent="0.25">
      <c r="A41" s="6" t="s">
        <v>73</v>
      </c>
      <c r="B41" s="98">
        <v>0</v>
      </c>
      <c r="C41" s="98">
        <v>0</v>
      </c>
      <c r="D41" s="88"/>
      <c r="E41" s="3" t="s">
        <v>74</v>
      </c>
      <c r="F41" s="98">
        <f>+F42+F43+F44</f>
        <v>0</v>
      </c>
      <c r="G41" s="98">
        <f>+G42+G43+G44</f>
        <v>0</v>
      </c>
    </row>
    <row r="42" spans="1:8" s="50" customFormat="1" x14ac:dyDescent="0.25">
      <c r="A42" s="6" t="s">
        <v>75</v>
      </c>
      <c r="B42" s="98">
        <v>0</v>
      </c>
      <c r="C42" s="98">
        <v>0</v>
      </c>
      <c r="D42" s="88"/>
      <c r="E42" s="3" t="s">
        <v>76</v>
      </c>
      <c r="F42" s="98">
        <v>0</v>
      </c>
      <c r="G42" s="98">
        <v>0</v>
      </c>
    </row>
    <row r="43" spans="1:8" s="50" customFormat="1" x14ac:dyDescent="0.25">
      <c r="A43" s="6" t="s">
        <v>77</v>
      </c>
      <c r="B43" s="98">
        <v>0</v>
      </c>
      <c r="C43" s="98">
        <v>0</v>
      </c>
      <c r="D43" s="88"/>
      <c r="E43" s="3" t="s">
        <v>78</v>
      </c>
      <c r="F43" s="98">
        <v>0</v>
      </c>
      <c r="G43" s="98">
        <v>0</v>
      </c>
    </row>
    <row r="44" spans="1:8" s="50" customFormat="1" x14ac:dyDescent="0.25">
      <c r="A44" s="6" t="s">
        <v>79</v>
      </c>
      <c r="B44" s="98">
        <v>0</v>
      </c>
      <c r="C44" s="98">
        <v>0</v>
      </c>
      <c r="D44" s="88"/>
      <c r="E44" s="3" t="s">
        <v>80</v>
      </c>
      <c r="F44" s="98">
        <v>0</v>
      </c>
      <c r="G44" s="98">
        <v>0</v>
      </c>
    </row>
    <row r="45" spans="1:8" s="50" customFormat="1" x14ac:dyDescent="0.25">
      <c r="A45" s="6"/>
      <c r="B45" s="98"/>
      <c r="C45" s="121"/>
      <c r="D45" s="138"/>
      <c r="E45" s="122"/>
      <c r="F45" s="121"/>
      <c r="G45" s="121"/>
      <c r="H45" s="123"/>
    </row>
    <row r="46" spans="1:8" s="50" customFormat="1" x14ac:dyDescent="0.25">
      <c r="A46" s="5" t="s">
        <v>81</v>
      </c>
      <c r="B46" s="102">
        <f>+B8+B16+B24+B30+B36+B37+B40</f>
        <v>590989</v>
      </c>
      <c r="C46" s="120">
        <f>+C8+C16+C24+C30+C36+C37+C40</f>
        <v>5635013</v>
      </c>
      <c r="D46" s="138"/>
      <c r="E46" s="124" t="s">
        <v>82</v>
      </c>
      <c r="F46" s="120">
        <f>+F8+F18+F22+F25+F26+F30+F37+F41</f>
        <v>671976</v>
      </c>
      <c r="G46" s="120">
        <f>+G8+G18+G22+G25+G26+G30+G37+G41</f>
        <v>6382041</v>
      </c>
      <c r="H46" s="123"/>
    </row>
    <row r="47" spans="1:8" s="50" customFormat="1" ht="15.75" thickBot="1" x14ac:dyDescent="0.3">
      <c r="A47" s="11"/>
      <c r="B47" s="99"/>
      <c r="C47" s="125"/>
      <c r="D47" s="126"/>
      <c r="E47" s="127"/>
      <c r="F47" s="125"/>
      <c r="G47" s="125"/>
      <c r="H47" s="123"/>
    </row>
    <row r="48" spans="1:8" s="50" customFormat="1" x14ac:dyDescent="0.25">
      <c r="A48" s="85" t="s">
        <v>83</v>
      </c>
      <c r="B48" s="100"/>
      <c r="C48" s="100"/>
      <c r="D48" s="86"/>
      <c r="E48" s="87" t="s">
        <v>84</v>
      </c>
      <c r="F48" s="100"/>
      <c r="G48" s="100"/>
    </row>
    <row r="49" spans="1:7" s="50" customFormat="1" x14ac:dyDescent="0.25">
      <c r="A49" s="6" t="s">
        <v>85</v>
      </c>
      <c r="B49" s="98">
        <v>0</v>
      </c>
      <c r="C49" s="98">
        <v>0</v>
      </c>
      <c r="D49" s="88"/>
      <c r="E49" s="3" t="s">
        <v>86</v>
      </c>
      <c r="F49" s="98">
        <v>993729</v>
      </c>
      <c r="G49" s="98">
        <v>75599</v>
      </c>
    </row>
    <row r="50" spans="1:7" s="50" customFormat="1" x14ac:dyDescent="0.25">
      <c r="A50" s="6" t="s">
        <v>87</v>
      </c>
      <c r="B50" s="98">
        <v>0</v>
      </c>
      <c r="C50" s="98">
        <v>0</v>
      </c>
      <c r="D50" s="88"/>
      <c r="E50" s="3" t="s">
        <v>88</v>
      </c>
      <c r="F50" s="98">
        <v>0</v>
      </c>
      <c r="G50" s="98">
        <v>0</v>
      </c>
    </row>
    <row r="51" spans="1:7" s="50" customFormat="1" x14ac:dyDescent="0.25">
      <c r="A51" s="6" t="s">
        <v>89</v>
      </c>
      <c r="B51" s="98">
        <v>22547371</v>
      </c>
      <c r="C51" s="98">
        <v>22547371</v>
      </c>
      <c r="D51" s="88"/>
      <c r="E51" s="3" t="s">
        <v>90</v>
      </c>
      <c r="F51" s="98">
        <v>0</v>
      </c>
      <c r="G51" s="98">
        <v>0</v>
      </c>
    </row>
    <row r="52" spans="1:7" s="50" customFormat="1" x14ac:dyDescent="0.25">
      <c r="A52" s="6" t="s">
        <v>91</v>
      </c>
      <c r="B52" s="98">
        <v>14329674</v>
      </c>
      <c r="C52" s="98">
        <v>13922306</v>
      </c>
      <c r="D52" s="88"/>
      <c r="E52" s="3" t="s">
        <v>92</v>
      </c>
      <c r="F52" s="98">
        <v>0</v>
      </c>
      <c r="G52" s="98">
        <v>0</v>
      </c>
    </row>
    <row r="53" spans="1:7" s="50" customFormat="1" x14ac:dyDescent="0.25">
      <c r="A53" s="6" t="s">
        <v>93</v>
      </c>
      <c r="B53" s="98">
        <v>127845</v>
      </c>
      <c r="C53" s="98">
        <v>121412</v>
      </c>
      <c r="D53" s="88"/>
      <c r="E53" s="3" t="s">
        <v>94</v>
      </c>
      <c r="F53" s="98">
        <v>0</v>
      </c>
      <c r="G53" s="98">
        <v>0</v>
      </c>
    </row>
    <row r="54" spans="1:7" s="50" customFormat="1" x14ac:dyDescent="0.25">
      <c r="A54" s="6" t="s">
        <v>95</v>
      </c>
      <c r="B54" s="98">
        <v>0</v>
      </c>
      <c r="C54" s="98">
        <v>0</v>
      </c>
      <c r="D54" s="89"/>
      <c r="E54" s="3" t="s">
        <v>96</v>
      </c>
      <c r="F54" s="98">
        <v>0</v>
      </c>
      <c r="G54" s="98">
        <v>0</v>
      </c>
    </row>
    <row r="55" spans="1:7" s="50" customFormat="1" x14ac:dyDescent="0.25">
      <c r="A55" s="6" t="s">
        <v>97</v>
      </c>
      <c r="B55" s="98">
        <v>0</v>
      </c>
      <c r="C55" s="98">
        <v>0</v>
      </c>
      <c r="D55" s="89"/>
      <c r="E55" s="1"/>
      <c r="F55" s="98"/>
      <c r="G55" s="98"/>
    </row>
    <row r="56" spans="1:7" s="50" customFormat="1" x14ac:dyDescent="0.25">
      <c r="A56" s="6" t="s">
        <v>98</v>
      </c>
      <c r="B56" s="98">
        <v>0</v>
      </c>
      <c r="C56" s="98">
        <v>0</v>
      </c>
      <c r="D56" s="89"/>
      <c r="E56" s="1" t="s">
        <v>99</v>
      </c>
      <c r="F56" s="98">
        <f>+F49+F50+F51+F52+F53+F54</f>
        <v>993729</v>
      </c>
      <c r="G56" s="98">
        <f>+G49+G50+G51+G52+G53+G54</f>
        <v>75599</v>
      </c>
    </row>
    <row r="57" spans="1:7" s="50" customFormat="1" x14ac:dyDescent="0.25">
      <c r="A57" s="6" t="s">
        <v>100</v>
      </c>
      <c r="B57" s="98">
        <v>0</v>
      </c>
      <c r="C57" s="98">
        <v>0</v>
      </c>
      <c r="D57" s="88"/>
      <c r="E57" s="2"/>
      <c r="F57" s="98"/>
      <c r="G57" s="98"/>
    </row>
    <row r="58" spans="1:7" s="50" customFormat="1" x14ac:dyDescent="0.25">
      <c r="A58" s="6"/>
      <c r="B58" s="98"/>
      <c r="C58" s="98"/>
      <c r="D58" s="88"/>
      <c r="E58" s="1" t="s">
        <v>101</v>
      </c>
      <c r="F58" s="102">
        <f>+F46+F56</f>
        <v>1665705</v>
      </c>
      <c r="G58" s="120">
        <f>+G46+G56</f>
        <v>6457640</v>
      </c>
    </row>
    <row r="59" spans="1:7" s="50" customFormat="1" x14ac:dyDescent="0.25">
      <c r="A59" s="5" t="s">
        <v>102</v>
      </c>
      <c r="B59" s="102">
        <f>+B49+B50+B51+B52+B53+B54+B55+B56+B57</f>
        <v>37004890</v>
      </c>
      <c r="C59" s="102">
        <f>+C49+C50+C51+C52+C53+C54+C55+C56+C57</f>
        <v>36591089</v>
      </c>
      <c r="D59" s="88"/>
      <c r="E59" s="3"/>
      <c r="F59" s="98"/>
      <c r="G59" s="98"/>
    </row>
    <row r="60" spans="1:7" s="50" customFormat="1" x14ac:dyDescent="0.25">
      <c r="A60" s="6"/>
      <c r="B60" s="102"/>
      <c r="C60" s="102"/>
      <c r="D60" s="89"/>
      <c r="E60" s="1" t="s">
        <v>103</v>
      </c>
      <c r="F60" s="98"/>
      <c r="G60" s="98"/>
    </row>
    <row r="61" spans="1:7" s="50" customFormat="1" x14ac:dyDescent="0.25">
      <c r="A61" s="5" t="s">
        <v>104</v>
      </c>
      <c r="B61" s="102">
        <f>+B46+B59</f>
        <v>37595879</v>
      </c>
      <c r="C61" s="120">
        <f>+C46+C59</f>
        <v>42226102</v>
      </c>
      <c r="D61" s="88"/>
      <c r="E61" s="1"/>
      <c r="F61" s="98"/>
      <c r="G61" s="98"/>
    </row>
    <row r="62" spans="1:7" s="50" customFormat="1" x14ac:dyDescent="0.25">
      <c r="A62" s="6"/>
      <c r="B62" s="59"/>
      <c r="C62" s="59"/>
      <c r="D62" s="88"/>
      <c r="E62" s="1" t="s">
        <v>105</v>
      </c>
      <c r="F62" s="102">
        <f>+F63+F64+F65</f>
        <v>24071762</v>
      </c>
      <c r="G62" s="102">
        <f>+G63+G64+G65</f>
        <v>24583493</v>
      </c>
    </row>
    <row r="63" spans="1:7" s="50" customFormat="1" x14ac:dyDescent="0.25">
      <c r="A63" s="6"/>
      <c r="B63" s="59"/>
      <c r="C63" s="59"/>
      <c r="D63" s="88"/>
      <c r="E63" s="3" t="s">
        <v>106</v>
      </c>
      <c r="F63" s="98">
        <v>500000</v>
      </c>
      <c r="G63" s="98">
        <v>500000</v>
      </c>
    </row>
    <row r="64" spans="1:7" s="50" customFormat="1" x14ac:dyDescent="0.25">
      <c r="A64" s="6"/>
      <c r="B64" s="59"/>
      <c r="C64" s="59"/>
      <c r="D64" s="88"/>
      <c r="E64" s="3" t="s">
        <v>107</v>
      </c>
      <c r="F64" s="98">
        <v>145050</v>
      </c>
      <c r="G64" s="98">
        <v>145000</v>
      </c>
    </row>
    <row r="65" spans="1:10" s="50" customFormat="1" x14ac:dyDescent="0.25">
      <c r="A65" s="6"/>
      <c r="B65" s="59"/>
      <c r="C65" s="59"/>
      <c r="D65" s="88"/>
      <c r="E65" s="3" t="s">
        <v>108</v>
      </c>
      <c r="F65" s="98">
        <v>23426712</v>
      </c>
      <c r="G65" s="98">
        <v>23938493</v>
      </c>
    </row>
    <row r="66" spans="1:10" s="50" customFormat="1" x14ac:dyDescent="0.25">
      <c r="A66" s="6"/>
      <c r="B66" s="59"/>
      <c r="C66" s="59"/>
      <c r="D66" s="88"/>
      <c r="E66" s="3"/>
      <c r="F66" s="98"/>
      <c r="G66" s="98"/>
    </row>
    <row r="67" spans="1:10" s="50" customFormat="1" x14ac:dyDescent="0.25">
      <c r="A67" s="6"/>
      <c r="B67" s="59"/>
      <c r="C67" s="59"/>
      <c r="D67" s="88"/>
      <c r="E67" s="1" t="s">
        <v>109</v>
      </c>
      <c r="F67" s="102">
        <f>+F68+F69+F70+F71+F72</f>
        <v>11858412</v>
      </c>
      <c r="G67" s="102">
        <f>+G68+G69+G70+G71+G72</f>
        <v>11184968</v>
      </c>
    </row>
    <row r="68" spans="1:10" s="50" customFormat="1" x14ac:dyDescent="0.25">
      <c r="A68" s="6"/>
      <c r="B68" s="59"/>
      <c r="C68" s="59"/>
      <c r="D68" s="88"/>
      <c r="E68" s="3" t="s">
        <v>110</v>
      </c>
      <c r="F68" s="98">
        <v>-6374</v>
      </c>
      <c r="G68" s="98">
        <v>7649487</v>
      </c>
      <c r="H68" s="61"/>
    </row>
    <row r="69" spans="1:10" s="50" customFormat="1" x14ac:dyDescent="0.25">
      <c r="A69" s="6"/>
      <c r="B69" s="59"/>
      <c r="C69" s="59"/>
      <c r="D69" s="88"/>
      <c r="E69" s="3" t="s">
        <v>111</v>
      </c>
      <c r="F69" s="98">
        <v>11864786</v>
      </c>
      <c r="G69" s="98">
        <v>3535481</v>
      </c>
    </row>
    <row r="70" spans="1:10" s="50" customFormat="1" x14ac:dyDescent="0.25">
      <c r="A70" s="6"/>
      <c r="B70" s="59"/>
      <c r="C70" s="59"/>
      <c r="D70" s="88"/>
      <c r="E70" s="3" t="s">
        <v>112</v>
      </c>
      <c r="F70" s="98">
        <v>0</v>
      </c>
      <c r="G70" s="98">
        <v>0</v>
      </c>
    </row>
    <row r="71" spans="1:10" s="50" customFormat="1" x14ac:dyDescent="0.25">
      <c r="A71" s="6"/>
      <c r="B71" s="59"/>
      <c r="C71" s="59"/>
      <c r="D71" s="88"/>
      <c r="E71" s="3" t="s">
        <v>113</v>
      </c>
      <c r="F71" s="98">
        <v>0</v>
      </c>
      <c r="G71" s="98">
        <v>0</v>
      </c>
    </row>
    <row r="72" spans="1:10" s="50" customFormat="1" x14ac:dyDescent="0.25">
      <c r="A72" s="6"/>
      <c r="B72" s="59"/>
      <c r="C72" s="59"/>
      <c r="D72" s="88"/>
      <c r="E72" s="3" t="s">
        <v>114</v>
      </c>
      <c r="F72" s="98">
        <v>0</v>
      </c>
      <c r="G72" s="98">
        <v>0</v>
      </c>
    </row>
    <row r="73" spans="1:10" s="50" customFormat="1" x14ac:dyDescent="0.25">
      <c r="A73" s="6"/>
      <c r="B73" s="59"/>
      <c r="C73" s="59"/>
      <c r="D73" s="88"/>
      <c r="E73" s="3"/>
      <c r="F73" s="98"/>
      <c r="G73" s="98"/>
    </row>
    <row r="74" spans="1:10" s="50" customFormat="1" ht="16.5" x14ac:dyDescent="0.25">
      <c r="A74" s="6"/>
      <c r="B74" s="59"/>
      <c r="C74" s="59"/>
      <c r="D74" s="88"/>
      <c r="E74" s="1" t="s">
        <v>115</v>
      </c>
      <c r="F74" s="102">
        <f>+F75+F76</f>
        <v>0</v>
      </c>
      <c r="G74" s="102">
        <f>+G75+G76</f>
        <v>0</v>
      </c>
    </row>
    <row r="75" spans="1:10" s="50" customFormat="1" x14ac:dyDescent="0.25">
      <c r="A75" s="6"/>
      <c r="B75" s="59"/>
      <c r="C75" s="59"/>
      <c r="D75" s="88"/>
      <c r="E75" s="3" t="s">
        <v>116</v>
      </c>
      <c r="F75" s="98">
        <v>0</v>
      </c>
      <c r="G75" s="98">
        <v>0</v>
      </c>
    </row>
    <row r="76" spans="1:10" s="50" customFormat="1" x14ac:dyDescent="0.25">
      <c r="A76" s="6"/>
      <c r="B76" s="59"/>
      <c r="C76" s="59"/>
      <c r="D76" s="88"/>
      <c r="E76" s="3" t="s">
        <v>117</v>
      </c>
      <c r="F76" s="98">
        <v>0</v>
      </c>
      <c r="G76" s="98">
        <v>0</v>
      </c>
    </row>
    <row r="77" spans="1:10" s="50" customFormat="1" x14ac:dyDescent="0.25">
      <c r="A77" s="6"/>
      <c r="B77" s="59"/>
      <c r="C77" s="59"/>
      <c r="D77" s="88"/>
      <c r="E77" s="3"/>
      <c r="F77" s="98"/>
      <c r="G77" s="98"/>
    </row>
    <row r="78" spans="1:10" s="50" customFormat="1" x14ac:dyDescent="0.25">
      <c r="A78" s="6"/>
      <c r="B78" s="59"/>
      <c r="C78" s="59"/>
      <c r="D78" s="88"/>
      <c r="E78" s="1" t="s">
        <v>118</v>
      </c>
      <c r="F78" s="102">
        <f>+F62+F67+F74</f>
        <v>35930174</v>
      </c>
      <c r="G78" s="102">
        <f>+G62+G67+G74</f>
        <v>35768461</v>
      </c>
    </row>
    <row r="79" spans="1:10" s="50" customFormat="1" x14ac:dyDescent="0.25">
      <c r="A79" s="6"/>
      <c r="B79" s="59"/>
      <c r="C79" s="59"/>
      <c r="D79" s="88"/>
      <c r="E79" s="3"/>
      <c r="F79" s="102"/>
      <c r="G79" s="102"/>
    </row>
    <row r="80" spans="1:10" s="50" customFormat="1" x14ac:dyDescent="0.25">
      <c r="A80" s="6"/>
      <c r="B80" s="59"/>
      <c r="C80" s="59"/>
      <c r="D80" s="88"/>
      <c r="E80" s="1" t="s">
        <v>119</v>
      </c>
      <c r="F80" s="102">
        <f>+F58+F78</f>
        <v>37595879</v>
      </c>
      <c r="G80" s="102">
        <f>+G58+G78+1</f>
        <v>42226102</v>
      </c>
      <c r="H80" s="61"/>
      <c r="I80" s="61"/>
      <c r="J80" s="61"/>
    </row>
    <row r="81" spans="1:8" s="50" customFormat="1" ht="15.75" thickBot="1" x14ac:dyDescent="0.3">
      <c r="A81" s="11"/>
      <c r="B81" s="60"/>
      <c r="C81" s="60"/>
      <c r="D81" s="9"/>
      <c r="E81" s="8"/>
      <c r="F81" s="106"/>
      <c r="G81" s="106"/>
      <c r="H81" s="61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5118110236220474" bottom="0.35433070866141736" header="0.31496062992125984" footer="0.31496062992125984"/>
  <pageSetup scale="74" fitToHeight="2" orientation="landscape" horizontalDpi="4294967292" r:id="rId1"/>
  <rowBreaks count="1" manualBreakCount="1">
    <brk id="47" max="6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49AD"/>
    <pageSetUpPr fitToPage="1"/>
  </sheetPr>
  <dimension ref="A1:K40"/>
  <sheetViews>
    <sheetView view="pageBreakPreview" zoomScale="140" zoomScaleSheetLayoutView="140" workbookViewId="0">
      <selection activeCell="G16" sqref="G16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11" ht="15.75" thickBot="1" x14ac:dyDescent="0.3">
      <c r="A1" s="174" t="str">
        <f>+'1'!A1:G1</f>
        <v>UNIVERSIDAD POLITECNICA DE TLAXCALA REGION PONIENTE</v>
      </c>
      <c r="B1" s="175"/>
      <c r="C1" s="175"/>
      <c r="D1" s="175"/>
      <c r="E1" s="175"/>
      <c r="F1" s="175"/>
      <c r="G1" s="175"/>
      <c r="H1" s="175"/>
      <c r="I1" s="176"/>
    </row>
    <row r="2" spans="1:11" ht="15.75" thickBot="1" x14ac:dyDescent="0.3">
      <c r="A2" s="177" t="s">
        <v>120</v>
      </c>
      <c r="B2" s="178"/>
      <c r="C2" s="178"/>
      <c r="D2" s="178"/>
      <c r="E2" s="178"/>
      <c r="F2" s="178"/>
      <c r="G2" s="178"/>
      <c r="H2" s="178"/>
      <c r="I2" s="179"/>
    </row>
    <row r="3" spans="1:11" ht="15.75" thickBot="1" x14ac:dyDescent="0.3">
      <c r="A3" s="177" t="s">
        <v>444</v>
      </c>
      <c r="B3" s="178"/>
      <c r="C3" s="178"/>
      <c r="D3" s="178"/>
      <c r="E3" s="178"/>
      <c r="F3" s="178"/>
      <c r="G3" s="178"/>
      <c r="H3" s="178"/>
      <c r="I3" s="179"/>
    </row>
    <row r="4" spans="1:11" ht="15.75" thickBot="1" x14ac:dyDescent="0.3">
      <c r="A4" s="177" t="s">
        <v>1</v>
      </c>
      <c r="B4" s="178"/>
      <c r="C4" s="178"/>
      <c r="D4" s="178"/>
      <c r="E4" s="178"/>
      <c r="F4" s="178"/>
      <c r="G4" s="178"/>
      <c r="H4" s="178"/>
      <c r="I4" s="179"/>
    </row>
    <row r="5" spans="1:11" ht="16.5" x14ac:dyDescent="0.25">
      <c r="A5" s="180" t="s">
        <v>121</v>
      </c>
      <c r="B5" s="181"/>
      <c r="C5" s="111" t="s">
        <v>122</v>
      </c>
      <c r="D5" s="184" t="s">
        <v>123</v>
      </c>
      <c r="E5" s="184" t="s">
        <v>124</v>
      </c>
      <c r="F5" s="184" t="s">
        <v>125</v>
      </c>
      <c r="G5" s="111" t="s">
        <v>126</v>
      </c>
      <c r="H5" s="184" t="s">
        <v>128</v>
      </c>
      <c r="I5" s="184" t="s">
        <v>129</v>
      </c>
    </row>
    <row r="6" spans="1:11" ht="25.5" thickBot="1" x14ac:dyDescent="0.3">
      <c r="A6" s="182"/>
      <c r="B6" s="183"/>
      <c r="C6" s="112" t="s">
        <v>442</v>
      </c>
      <c r="D6" s="185"/>
      <c r="E6" s="185"/>
      <c r="F6" s="185"/>
      <c r="G6" s="112" t="s">
        <v>127</v>
      </c>
      <c r="H6" s="185"/>
      <c r="I6" s="185"/>
    </row>
    <row r="7" spans="1:11" s="49" customFormat="1" x14ac:dyDescent="0.25">
      <c r="A7" s="186"/>
      <c r="B7" s="187"/>
      <c r="C7" s="110"/>
      <c r="D7" s="110"/>
      <c r="E7" s="110"/>
      <c r="F7" s="110"/>
      <c r="G7" s="110"/>
      <c r="H7" s="110"/>
      <c r="I7" s="110"/>
    </row>
    <row r="8" spans="1:11" s="49" customFormat="1" x14ac:dyDescent="0.25">
      <c r="A8" s="166" t="s">
        <v>130</v>
      </c>
      <c r="B8" s="167"/>
      <c r="C8" s="102">
        <f>+C9+C13</f>
        <v>0</v>
      </c>
      <c r="D8" s="102">
        <f t="shared" ref="D8:I8" si="0">+D9+D13</f>
        <v>0</v>
      </c>
      <c r="E8" s="102">
        <f t="shared" si="0"/>
        <v>0</v>
      </c>
      <c r="F8" s="102">
        <f t="shared" si="0"/>
        <v>0</v>
      </c>
      <c r="G8" s="102">
        <f>+C8+D8-E8+F8</f>
        <v>0</v>
      </c>
      <c r="H8" s="102">
        <f t="shared" si="0"/>
        <v>0</v>
      </c>
      <c r="I8" s="102">
        <f t="shared" si="0"/>
        <v>0</v>
      </c>
    </row>
    <row r="9" spans="1:11" s="49" customFormat="1" x14ac:dyDescent="0.25">
      <c r="A9" s="166" t="s">
        <v>131</v>
      </c>
      <c r="B9" s="167"/>
      <c r="C9" s="102">
        <f>+C10+C11+C12</f>
        <v>0</v>
      </c>
      <c r="D9" s="102">
        <f t="shared" ref="D9:I9" si="1">+D10+D11+D12</f>
        <v>0</v>
      </c>
      <c r="E9" s="102">
        <f t="shared" si="1"/>
        <v>0</v>
      </c>
      <c r="F9" s="102">
        <f t="shared" si="1"/>
        <v>0</v>
      </c>
      <c r="G9" s="102">
        <f>+C9+D9-E9+F9</f>
        <v>0</v>
      </c>
      <c r="H9" s="102">
        <f t="shared" si="1"/>
        <v>0</v>
      </c>
      <c r="I9" s="102">
        <f t="shared" si="1"/>
        <v>0</v>
      </c>
    </row>
    <row r="10" spans="1:11" s="49" customFormat="1" x14ac:dyDescent="0.25">
      <c r="A10" s="109"/>
      <c r="B10" s="114" t="s">
        <v>132</v>
      </c>
      <c r="C10" s="98">
        <v>0</v>
      </c>
      <c r="D10" s="98">
        <v>0</v>
      </c>
      <c r="E10" s="98">
        <v>0</v>
      </c>
      <c r="F10" s="98">
        <v>0</v>
      </c>
      <c r="G10" s="98">
        <f t="shared" ref="G10:G18" si="2">+C10+D10-E10+F10</f>
        <v>0</v>
      </c>
      <c r="H10" s="98">
        <v>0</v>
      </c>
      <c r="I10" s="98">
        <v>0</v>
      </c>
    </row>
    <row r="11" spans="1:11" s="49" customFormat="1" x14ac:dyDescent="0.25">
      <c r="A11" s="113"/>
      <c r="B11" s="114" t="s">
        <v>133</v>
      </c>
      <c r="C11" s="98">
        <v>0</v>
      </c>
      <c r="D11" s="98">
        <v>0</v>
      </c>
      <c r="E11" s="98">
        <v>0</v>
      </c>
      <c r="F11" s="98">
        <v>0</v>
      </c>
      <c r="G11" s="98">
        <f t="shared" si="2"/>
        <v>0</v>
      </c>
      <c r="H11" s="98">
        <v>0</v>
      </c>
      <c r="I11" s="98">
        <v>0</v>
      </c>
    </row>
    <row r="12" spans="1:11" s="49" customFormat="1" x14ac:dyDescent="0.25">
      <c r="A12" s="113"/>
      <c r="B12" s="114" t="s">
        <v>134</v>
      </c>
      <c r="C12" s="98">
        <v>0</v>
      </c>
      <c r="D12" s="98">
        <v>0</v>
      </c>
      <c r="E12" s="98">
        <v>0</v>
      </c>
      <c r="F12" s="98">
        <v>0</v>
      </c>
      <c r="G12" s="98">
        <f t="shared" si="2"/>
        <v>0</v>
      </c>
      <c r="H12" s="98">
        <v>0</v>
      </c>
      <c r="I12" s="98">
        <v>0</v>
      </c>
    </row>
    <row r="13" spans="1:11" s="49" customFormat="1" x14ac:dyDescent="0.25">
      <c r="A13" s="166" t="s">
        <v>135</v>
      </c>
      <c r="B13" s="167"/>
      <c r="C13" s="102">
        <f>+C14+C15+C16</f>
        <v>0</v>
      </c>
      <c r="D13" s="102">
        <f t="shared" ref="D13:I13" si="3">+D14+D15+D16</f>
        <v>0</v>
      </c>
      <c r="E13" s="102">
        <f t="shared" si="3"/>
        <v>0</v>
      </c>
      <c r="F13" s="102">
        <f t="shared" si="3"/>
        <v>0</v>
      </c>
      <c r="G13" s="102">
        <f t="shared" si="2"/>
        <v>0</v>
      </c>
      <c r="H13" s="102">
        <f t="shared" si="3"/>
        <v>0</v>
      </c>
      <c r="I13" s="102">
        <f t="shared" si="3"/>
        <v>0</v>
      </c>
    </row>
    <row r="14" spans="1:11" s="49" customFormat="1" x14ac:dyDescent="0.25">
      <c r="A14" s="109"/>
      <c r="B14" s="114" t="s">
        <v>136</v>
      </c>
      <c r="C14" s="98">
        <v>0</v>
      </c>
      <c r="D14" s="98">
        <v>0</v>
      </c>
      <c r="E14" s="98">
        <v>0</v>
      </c>
      <c r="F14" s="98">
        <v>0</v>
      </c>
      <c r="G14" s="98">
        <f t="shared" si="2"/>
        <v>0</v>
      </c>
      <c r="H14" s="98">
        <v>0</v>
      </c>
      <c r="I14" s="98">
        <v>0</v>
      </c>
    </row>
    <row r="15" spans="1:11" s="49" customFormat="1" x14ac:dyDescent="0.25">
      <c r="A15" s="113"/>
      <c r="B15" s="114" t="s">
        <v>137</v>
      </c>
      <c r="C15" s="98">
        <v>0</v>
      </c>
      <c r="D15" s="98">
        <v>0</v>
      </c>
      <c r="E15" s="98">
        <v>0</v>
      </c>
      <c r="F15" s="98">
        <v>0</v>
      </c>
      <c r="G15" s="98">
        <f t="shared" si="2"/>
        <v>0</v>
      </c>
      <c r="H15" s="98">
        <v>0</v>
      </c>
      <c r="I15" s="98">
        <v>0</v>
      </c>
    </row>
    <row r="16" spans="1:11" s="49" customFormat="1" x14ac:dyDescent="0.25">
      <c r="A16" s="113"/>
      <c r="B16" s="114" t="s">
        <v>138</v>
      </c>
      <c r="C16" s="98">
        <v>0</v>
      </c>
      <c r="D16" s="98">
        <v>0</v>
      </c>
      <c r="E16" s="98">
        <v>0</v>
      </c>
      <c r="F16" s="98">
        <v>0</v>
      </c>
      <c r="G16" s="98">
        <f t="shared" si="2"/>
        <v>0</v>
      </c>
      <c r="H16" s="98">
        <v>0</v>
      </c>
      <c r="I16" s="98">
        <v>0</v>
      </c>
      <c r="K16" s="71"/>
    </row>
    <row r="17" spans="1:11" s="49" customFormat="1" x14ac:dyDescent="0.25">
      <c r="A17" s="166" t="s">
        <v>139</v>
      </c>
      <c r="B17" s="167"/>
      <c r="C17" s="102">
        <v>6457641</v>
      </c>
      <c r="D17" s="107">
        <v>7449597</v>
      </c>
      <c r="E17" s="107">
        <v>12241533</v>
      </c>
      <c r="F17" s="102">
        <v>0</v>
      </c>
      <c r="G17" s="108">
        <f>+C17+D17-E17+F17</f>
        <v>1665705</v>
      </c>
      <c r="H17" s="107">
        <v>0</v>
      </c>
      <c r="I17" s="107">
        <v>0</v>
      </c>
      <c r="K17" s="67"/>
    </row>
    <row r="18" spans="1:11" s="49" customFormat="1" x14ac:dyDescent="0.25">
      <c r="A18" s="113"/>
      <c r="B18" s="114"/>
      <c r="C18" s="66"/>
      <c r="D18" s="66"/>
      <c r="E18" s="66"/>
      <c r="F18" s="66"/>
      <c r="G18" s="64">
        <f t="shared" si="2"/>
        <v>0</v>
      </c>
      <c r="H18" s="66"/>
      <c r="I18" s="66"/>
    </row>
    <row r="19" spans="1:11" s="49" customFormat="1" ht="16.5" customHeight="1" x14ac:dyDescent="0.25">
      <c r="A19" s="166" t="s">
        <v>140</v>
      </c>
      <c r="B19" s="167"/>
      <c r="C19" s="102">
        <f>+C8+C17</f>
        <v>6457641</v>
      </c>
      <c r="D19" s="102">
        <f t="shared" ref="D19:I19" si="4">+D8+D17</f>
        <v>7449597</v>
      </c>
      <c r="E19" s="102">
        <f t="shared" si="4"/>
        <v>12241533</v>
      </c>
      <c r="F19" s="102">
        <f t="shared" si="4"/>
        <v>0</v>
      </c>
      <c r="G19" s="102">
        <f>+C19+D19-E19+F19</f>
        <v>1665705</v>
      </c>
      <c r="H19" s="102">
        <f t="shared" si="4"/>
        <v>0</v>
      </c>
      <c r="I19" s="102">
        <f t="shared" si="4"/>
        <v>0</v>
      </c>
    </row>
    <row r="20" spans="1:11" s="49" customFormat="1" x14ac:dyDescent="0.25">
      <c r="A20" s="166"/>
      <c r="B20" s="167"/>
      <c r="C20" s="65"/>
      <c r="D20" s="65"/>
      <c r="E20" s="65"/>
      <c r="F20" s="65"/>
      <c r="G20" s="65"/>
      <c r="H20" s="65"/>
      <c r="I20" s="65"/>
    </row>
    <row r="21" spans="1:11" s="49" customFormat="1" x14ac:dyDescent="0.25">
      <c r="A21" s="166" t="s">
        <v>141</v>
      </c>
      <c r="B21" s="167"/>
      <c r="C21" s="102">
        <f>SUM(C22:C24)</f>
        <v>0</v>
      </c>
      <c r="D21" s="102">
        <f t="shared" ref="D21:I21" si="5">SUM(D22:D24)</f>
        <v>0</v>
      </c>
      <c r="E21" s="102">
        <f t="shared" si="5"/>
        <v>0</v>
      </c>
      <c r="F21" s="102">
        <f t="shared" si="5"/>
        <v>0</v>
      </c>
      <c r="G21" s="102">
        <f t="shared" ref="G21:G24" si="6">+C21+D21-E21+F21</f>
        <v>0</v>
      </c>
      <c r="H21" s="102">
        <f t="shared" si="5"/>
        <v>0</v>
      </c>
      <c r="I21" s="102">
        <f t="shared" si="5"/>
        <v>0</v>
      </c>
    </row>
    <row r="22" spans="1:11" s="49" customFormat="1" x14ac:dyDescent="0.25">
      <c r="A22" s="168" t="s">
        <v>142</v>
      </c>
      <c r="B22" s="169"/>
      <c r="C22" s="98">
        <v>0</v>
      </c>
      <c r="D22" s="98">
        <v>0</v>
      </c>
      <c r="E22" s="98">
        <v>0</v>
      </c>
      <c r="F22" s="98">
        <v>0</v>
      </c>
      <c r="G22" s="98">
        <f t="shared" si="6"/>
        <v>0</v>
      </c>
      <c r="H22" s="98">
        <v>0</v>
      </c>
      <c r="I22" s="98">
        <v>0</v>
      </c>
    </row>
    <row r="23" spans="1:11" s="49" customFormat="1" x14ac:dyDescent="0.25">
      <c r="A23" s="168" t="s">
        <v>143</v>
      </c>
      <c r="B23" s="169"/>
      <c r="C23" s="98">
        <v>0</v>
      </c>
      <c r="D23" s="98">
        <v>0</v>
      </c>
      <c r="E23" s="98">
        <v>0</v>
      </c>
      <c r="F23" s="98">
        <v>0</v>
      </c>
      <c r="G23" s="98">
        <f t="shared" si="6"/>
        <v>0</v>
      </c>
      <c r="H23" s="98">
        <v>0</v>
      </c>
      <c r="I23" s="98">
        <v>0</v>
      </c>
    </row>
    <row r="24" spans="1:11" s="49" customFormat="1" x14ac:dyDescent="0.25">
      <c r="A24" s="168" t="s">
        <v>144</v>
      </c>
      <c r="B24" s="169"/>
      <c r="C24" s="98">
        <v>0</v>
      </c>
      <c r="D24" s="98">
        <v>0</v>
      </c>
      <c r="E24" s="98">
        <v>0</v>
      </c>
      <c r="F24" s="98">
        <v>0</v>
      </c>
      <c r="G24" s="98">
        <f t="shared" si="6"/>
        <v>0</v>
      </c>
      <c r="H24" s="98">
        <v>0</v>
      </c>
      <c r="I24" s="98">
        <v>0</v>
      </c>
    </row>
    <row r="25" spans="1:11" s="49" customFormat="1" x14ac:dyDescent="0.25">
      <c r="A25" s="170"/>
      <c r="B25" s="171"/>
      <c r="C25" s="98"/>
      <c r="D25" s="98"/>
      <c r="E25" s="98"/>
      <c r="F25" s="98"/>
      <c r="G25" s="98"/>
      <c r="H25" s="98"/>
      <c r="I25" s="98"/>
    </row>
    <row r="26" spans="1:11" s="49" customFormat="1" ht="16.5" customHeight="1" x14ac:dyDescent="0.25">
      <c r="A26" s="166" t="s">
        <v>145</v>
      </c>
      <c r="B26" s="167"/>
      <c r="C26" s="102">
        <f>SUM(C27:C29)</f>
        <v>0</v>
      </c>
      <c r="D26" s="102">
        <f t="shared" ref="D26" si="7">SUM(D27:D29)</f>
        <v>0</v>
      </c>
      <c r="E26" s="102">
        <f t="shared" ref="E26" si="8">SUM(E27:E29)</f>
        <v>0</v>
      </c>
      <c r="F26" s="102">
        <f t="shared" ref="F26" si="9">SUM(F27:F29)</f>
        <v>0</v>
      </c>
      <c r="G26" s="102">
        <f t="shared" ref="G26" si="10">+C26+D26-E26+F26</f>
        <v>0</v>
      </c>
      <c r="H26" s="102">
        <f t="shared" ref="H26" si="11">SUM(H27:H29)</f>
        <v>0</v>
      </c>
      <c r="I26" s="102">
        <f t="shared" ref="I26" si="12">SUM(I27:I29)</f>
        <v>0</v>
      </c>
    </row>
    <row r="27" spans="1:11" s="49" customFormat="1" x14ac:dyDescent="0.25">
      <c r="A27" s="168" t="s">
        <v>146</v>
      </c>
      <c r="B27" s="169"/>
      <c r="C27" s="98">
        <v>0</v>
      </c>
      <c r="D27" s="98">
        <v>0</v>
      </c>
      <c r="E27" s="98">
        <v>0</v>
      </c>
      <c r="F27" s="98">
        <v>0</v>
      </c>
      <c r="G27" s="98">
        <f>+C27+D27-E27+F27</f>
        <v>0</v>
      </c>
      <c r="H27" s="98">
        <v>0</v>
      </c>
      <c r="I27" s="98">
        <v>0</v>
      </c>
    </row>
    <row r="28" spans="1:11" s="49" customFormat="1" x14ac:dyDescent="0.25">
      <c r="A28" s="168" t="s">
        <v>147</v>
      </c>
      <c r="B28" s="169"/>
      <c r="C28" s="98">
        <v>0</v>
      </c>
      <c r="D28" s="98">
        <v>0</v>
      </c>
      <c r="E28" s="98">
        <v>0</v>
      </c>
      <c r="F28" s="98">
        <v>0</v>
      </c>
      <c r="G28" s="98">
        <f t="shared" ref="G28:G29" si="13">+C28+D28-E28+F28</f>
        <v>0</v>
      </c>
      <c r="H28" s="98">
        <v>0</v>
      </c>
      <c r="I28" s="98">
        <v>0</v>
      </c>
    </row>
    <row r="29" spans="1:11" s="49" customFormat="1" x14ac:dyDescent="0.25">
      <c r="A29" s="168" t="s">
        <v>148</v>
      </c>
      <c r="B29" s="169"/>
      <c r="C29" s="98">
        <v>0</v>
      </c>
      <c r="D29" s="98">
        <v>0</v>
      </c>
      <c r="E29" s="98">
        <v>0</v>
      </c>
      <c r="F29" s="98">
        <v>0</v>
      </c>
      <c r="G29" s="98">
        <f t="shared" si="13"/>
        <v>0</v>
      </c>
      <c r="H29" s="98">
        <v>0</v>
      </c>
      <c r="I29" s="98">
        <v>0</v>
      </c>
    </row>
    <row r="30" spans="1:11" s="49" customFormat="1" ht="15.75" thickBot="1" x14ac:dyDescent="0.3">
      <c r="A30" s="172"/>
      <c r="B30" s="173"/>
      <c r="C30" s="115"/>
      <c r="D30" s="115"/>
      <c r="E30" s="115"/>
      <c r="F30" s="115"/>
      <c r="G30" s="115"/>
      <c r="H30" s="115"/>
      <c r="I30" s="144"/>
    </row>
    <row r="33" spans="2:7" ht="15.75" thickBot="1" x14ac:dyDescent="0.3"/>
    <row r="34" spans="2:7" ht="15" customHeight="1" x14ac:dyDescent="0.25">
      <c r="B34" s="163" t="s">
        <v>149</v>
      </c>
      <c r="C34" s="76" t="s">
        <v>150</v>
      </c>
      <c r="D34" s="76" t="s">
        <v>152</v>
      </c>
      <c r="E34" s="76" t="s">
        <v>155</v>
      </c>
      <c r="F34" s="78" t="s">
        <v>157</v>
      </c>
      <c r="G34" s="76" t="s">
        <v>158</v>
      </c>
    </row>
    <row r="35" spans="2:7" x14ac:dyDescent="0.25">
      <c r="B35" s="164"/>
      <c r="C35" s="80" t="s">
        <v>151</v>
      </c>
      <c r="D35" s="80" t="s">
        <v>153</v>
      </c>
      <c r="E35" s="80" t="s">
        <v>156</v>
      </c>
      <c r="F35" s="14"/>
      <c r="G35" s="80" t="s">
        <v>159</v>
      </c>
    </row>
    <row r="36" spans="2:7" ht="15.75" thickBot="1" x14ac:dyDescent="0.3">
      <c r="B36" s="165"/>
      <c r="C36" s="12"/>
      <c r="D36" s="77" t="s">
        <v>154</v>
      </c>
      <c r="E36" s="12"/>
      <c r="F36" s="79"/>
      <c r="G36" s="12"/>
    </row>
    <row r="37" spans="2:7" ht="24.75" customHeight="1" x14ac:dyDescent="0.25">
      <c r="B37" s="13" t="s">
        <v>160</v>
      </c>
      <c r="C37" s="128"/>
      <c r="D37" s="87"/>
      <c r="E37" s="87"/>
      <c r="F37" s="87"/>
      <c r="G37" s="87"/>
    </row>
    <row r="38" spans="2:7" ht="15" customHeight="1" x14ac:dyDescent="0.25">
      <c r="B38" s="6" t="s">
        <v>161</v>
      </c>
      <c r="C38" s="104">
        <v>0</v>
      </c>
      <c r="D38" s="98">
        <v>0</v>
      </c>
      <c r="E38" s="98">
        <v>0</v>
      </c>
      <c r="F38" s="98">
        <v>0</v>
      </c>
      <c r="G38" s="98">
        <v>0</v>
      </c>
    </row>
    <row r="39" spans="2:7" ht="15" customHeight="1" x14ac:dyDescent="0.25">
      <c r="B39" s="6" t="s">
        <v>162</v>
      </c>
      <c r="C39" s="104">
        <v>0</v>
      </c>
      <c r="D39" s="98">
        <v>0</v>
      </c>
      <c r="E39" s="98">
        <v>0</v>
      </c>
      <c r="F39" s="98">
        <v>0</v>
      </c>
      <c r="G39" s="98">
        <v>0</v>
      </c>
    </row>
    <row r="40" spans="2:7" ht="15.75" customHeight="1" thickBot="1" x14ac:dyDescent="0.3">
      <c r="B40" s="11" t="s">
        <v>163</v>
      </c>
      <c r="C40" s="129">
        <v>0</v>
      </c>
      <c r="D40" s="99">
        <v>0</v>
      </c>
      <c r="E40" s="99">
        <v>0</v>
      </c>
      <c r="F40" s="99">
        <v>0</v>
      </c>
      <c r="G40" s="99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4:B3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35433070866141736" header="0.31496062992125984" footer="0.31496062992125984"/>
  <pageSetup scale="86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49AD"/>
    <pageSetUpPr fitToPage="1"/>
  </sheetPr>
  <dimension ref="A1:K20"/>
  <sheetViews>
    <sheetView view="pageBreakPreview" zoomScale="120" zoomScaleSheetLayoutView="120" workbookViewId="0">
      <selection activeCell="F10" sqref="F10"/>
    </sheetView>
  </sheetViews>
  <sheetFormatPr baseColWidth="10" defaultRowHeight="15" x14ac:dyDescent="0.25"/>
  <cols>
    <col min="1" max="1" width="28.85546875" customWidth="1"/>
  </cols>
  <sheetData>
    <row r="1" spans="1:11" ht="15.75" thickBot="1" x14ac:dyDescent="0.3">
      <c r="A1" s="188" t="str">
        <f>+'1'!A1:G1</f>
        <v>UNIVERSIDAD POLITECNICA DE TLAXCALA REGION PONIENTE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</row>
    <row r="2" spans="1:11" ht="15.75" thickBot="1" x14ac:dyDescent="0.3">
      <c r="A2" s="188" t="s">
        <v>164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1" ht="15.75" thickBot="1" x14ac:dyDescent="0.3">
      <c r="A3" s="188" t="str">
        <f>+'2'!A3:I3</f>
        <v>Del 1 de enero al 30 de junio de 2017</v>
      </c>
      <c r="B3" s="189"/>
      <c r="C3" s="189"/>
      <c r="D3" s="189"/>
      <c r="E3" s="189"/>
      <c r="F3" s="189"/>
      <c r="G3" s="189"/>
      <c r="H3" s="189"/>
      <c r="I3" s="189"/>
      <c r="J3" s="189"/>
      <c r="K3" s="190"/>
    </row>
    <row r="4" spans="1:11" ht="15.75" thickBot="1" x14ac:dyDescent="0.3">
      <c r="A4" s="188" t="s">
        <v>1</v>
      </c>
      <c r="B4" s="189"/>
      <c r="C4" s="189"/>
      <c r="D4" s="189"/>
      <c r="E4" s="189"/>
      <c r="F4" s="189"/>
      <c r="G4" s="189"/>
      <c r="H4" s="189"/>
      <c r="I4" s="189"/>
      <c r="J4" s="189"/>
      <c r="K4" s="190"/>
    </row>
    <row r="5" spans="1:11" ht="75" thickBot="1" x14ac:dyDescent="0.3">
      <c r="A5" s="15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173</v>
      </c>
      <c r="J5" s="10" t="s">
        <v>174</v>
      </c>
      <c r="K5" s="10" t="s">
        <v>175</v>
      </c>
    </row>
    <row r="6" spans="1:1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16.5" x14ac:dyDescent="0.25">
      <c r="A7" s="18" t="s">
        <v>176</v>
      </c>
      <c r="B7" s="102"/>
      <c r="C7" s="102"/>
      <c r="D7" s="102"/>
      <c r="E7" s="102">
        <v>0</v>
      </c>
      <c r="F7" s="102"/>
      <c r="G7" s="102">
        <f t="shared" ref="G7:K7" si="0">+G8+G9+G10+G11</f>
        <v>0</v>
      </c>
      <c r="H7" s="102">
        <f t="shared" si="0"/>
        <v>0</v>
      </c>
      <c r="I7" s="102">
        <f t="shared" si="0"/>
        <v>0</v>
      </c>
      <c r="J7" s="102">
        <f t="shared" si="0"/>
        <v>0</v>
      </c>
      <c r="K7" s="102">
        <f t="shared" si="0"/>
        <v>0</v>
      </c>
    </row>
    <row r="8" spans="1:11" x14ac:dyDescent="0.25">
      <c r="A8" s="20" t="s">
        <v>177</v>
      </c>
      <c r="B8" s="98"/>
      <c r="C8" s="98"/>
      <c r="D8" s="98"/>
      <c r="E8" s="98">
        <v>0</v>
      </c>
      <c r="F8" s="98"/>
      <c r="G8" s="98">
        <v>0</v>
      </c>
      <c r="H8" s="98">
        <v>0</v>
      </c>
      <c r="I8" s="98">
        <v>0</v>
      </c>
      <c r="J8" s="98">
        <v>0</v>
      </c>
      <c r="K8" s="98">
        <v>0</v>
      </c>
    </row>
    <row r="9" spans="1:11" x14ac:dyDescent="0.25">
      <c r="A9" s="20" t="s">
        <v>178</v>
      </c>
      <c r="B9" s="98"/>
      <c r="C9" s="98"/>
      <c r="D9" s="98"/>
      <c r="E9" s="98">
        <v>0</v>
      </c>
      <c r="F9" s="98"/>
      <c r="G9" s="98">
        <v>0</v>
      </c>
      <c r="H9" s="98">
        <v>0</v>
      </c>
      <c r="I9" s="98">
        <v>0</v>
      </c>
      <c r="J9" s="98">
        <v>0</v>
      </c>
      <c r="K9" s="98">
        <v>0</v>
      </c>
    </row>
    <row r="10" spans="1:11" x14ac:dyDescent="0.25">
      <c r="A10" s="20" t="s">
        <v>179</v>
      </c>
      <c r="B10" s="98"/>
      <c r="C10" s="98"/>
      <c r="D10" s="98"/>
      <c r="E10" s="98">
        <v>0</v>
      </c>
      <c r="F10" s="98"/>
      <c r="G10" s="98">
        <v>0</v>
      </c>
      <c r="H10" s="98">
        <v>0</v>
      </c>
      <c r="I10" s="98">
        <v>0</v>
      </c>
      <c r="J10" s="98">
        <v>0</v>
      </c>
      <c r="K10" s="98">
        <v>0</v>
      </c>
    </row>
    <row r="11" spans="1:11" x14ac:dyDescent="0.25">
      <c r="A11" s="20" t="s">
        <v>180</v>
      </c>
      <c r="B11" s="98"/>
      <c r="C11" s="98"/>
      <c r="D11" s="98"/>
      <c r="E11" s="98">
        <v>0</v>
      </c>
      <c r="F11" s="98"/>
      <c r="G11" s="98">
        <v>0</v>
      </c>
      <c r="H11" s="98">
        <v>0</v>
      </c>
      <c r="I11" s="98">
        <v>0</v>
      </c>
      <c r="J11" s="98">
        <v>0</v>
      </c>
      <c r="K11" s="98">
        <v>0</v>
      </c>
    </row>
    <row r="12" spans="1:11" x14ac:dyDescent="0.25">
      <c r="A12" s="20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5">
      <c r="A13" s="18" t="s">
        <v>181</v>
      </c>
      <c r="B13" s="102"/>
      <c r="C13" s="102"/>
      <c r="D13" s="102"/>
      <c r="E13" s="102">
        <f t="shared" ref="E13:K13" si="1">+E14+E15+E16+E17</f>
        <v>0</v>
      </c>
      <c r="F13" s="102"/>
      <c r="G13" s="102">
        <f t="shared" si="1"/>
        <v>0</v>
      </c>
      <c r="H13" s="102">
        <f t="shared" si="1"/>
        <v>0</v>
      </c>
      <c r="I13" s="102">
        <f t="shared" si="1"/>
        <v>0</v>
      </c>
      <c r="J13" s="102">
        <f t="shared" si="1"/>
        <v>0</v>
      </c>
      <c r="K13" s="102">
        <f t="shared" si="1"/>
        <v>0</v>
      </c>
    </row>
    <row r="14" spans="1:11" x14ac:dyDescent="0.25">
      <c r="A14" s="20" t="s">
        <v>182</v>
      </c>
      <c r="B14" s="98"/>
      <c r="C14" s="98"/>
      <c r="D14" s="98"/>
      <c r="E14" s="98">
        <v>0</v>
      </c>
      <c r="F14" s="98"/>
      <c r="G14" s="98">
        <v>0</v>
      </c>
      <c r="H14" s="98">
        <v>0</v>
      </c>
      <c r="I14" s="98">
        <v>0</v>
      </c>
      <c r="J14" s="98">
        <v>0</v>
      </c>
      <c r="K14" s="98">
        <v>0</v>
      </c>
    </row>
    <row r="15" spans="1:11" x14ac:dyDescent="0.25">
      <c r="A15" s="20" t="s">
        <v>183</v>
      </c>
      <c r="B15" s="98"/>
      <c r="C15" s="98"/>
      <c r="D15" s="98"/>
      <c r="E15" s="98">
        <v>0</v>
      </c>
      <c r="F15" s="98"/>
      <c r="G15" s="98">
        <v>0</v>
      </c>
      <c r="H15" s="98">
        <v>0</v>
      </c>
      <c r="I15" s="98">
        <v>0</v>
      </c>
      <c r="J15" s="98">
        <v>0</v>
      </c>
      <c r="K15" s="98">
        <v>0</v>
      </c>
    </row>
    <row r="16" spans="1:11" x14ac:dyDescent="0.25">
      <c r="A16" s="20" t="s">
        <v>184</v>
      </c>
      <c r="B16" s="98"/>
      <c r="C16" s="98"/>
      <c r="D16" s="98"/>
      <c r="E16" s="98">
        <v>0</v>
      </c>
      <c r="F16" s="98"/>
      <c r="G16" s="98">
        <v>0</v>
      </c>
      <c r="H16" s="98">
        <v>0</v>
      </c>
      <c r="I16" s="98">
        <v>0</v>
      </c>
      <c r="J16" s="98">
        <v>0</v>
      </c>
      <c r="K16" s="98">
        <v>0</v>
      </c>
    </row>
    <row r="17" spans="1:11" x14ac:dyDescent="0.25">
      <c r="A17" s="20" t="s">
        <v>185</v>
      </c>
      <c r="B17" s="98"/>
      <c r="C17" s="98"/>
      <c r="D17" s="98"/>
      <c r="E17" s="98">
        <v>0</v>
      </c>
      <c r="F17" s="98"/>
      <c r="G17" s="98">
        <v>0</v>
      </c>
      <c r="H17" s="98">
        <v>0</v>
      </c>
      <c r="I17" s="98">
        <v>0</v>
      </c>
      <c r="J17" s="98">
        <v>0</v>
      </c>
      <c r="K17" s="98">
        <v>0</v>
      </c>
    </row>
    <row r="18" spans="1:11" x14ac:dyDescent="0.25">
      <c r="A18" s="20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6.5" x14ac:dyDescent="0.25">
      <c r="A19" s="18" t="s">
        <v>186</v>
      </c>
      <c r="B19" s="102"/>
      <c r="C19" s="102"/>
      <c r="D19" s="102"/>
      <c r="E19" s="102">
        <f t="shared" ref="E19:K19" si="2">+E7+E13</f>
        <v>0</v>
      </c>
      <c r="F19" s="102"/>
      <c r="G19" s="102">
        <f t="shared" si="2"/>
        <v>0</v>
      </c>
      <c r="H19" s="102">
        <f t="shared" si="2"/>
        <v>0</v>
      </c>
      <c r="I19" s="102">
        <f t="shared" si="2"/>
        <v>0</v>
      </c>
      <c r="J19" s="102">
        <f t="shared" si="2"/>
        <v>0</v>
      </c>
      <c r="K19" s="102">
        <f t="shared" si="2"/>
        <v>0</v>
      </c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</row>
  </sheetData>
  <mergeCells count="4">
    <mergeCell ref="A1:K1"/>
    <mergeCell ref="A2:K2"/>
    <mergeCell ref="A3:K3"/>
    <mergeCell ref="A4:K4"/>
  </mergeCells>
  <pageMargins left="0.31496062992125984" right="1.1023622047244095" top="0.74803149606299213" bottom="0.74803149606299213" header="0.31496062992125984" footer="0.31496062992125984"/>
  <pageSetup scale="85" orientation="landscape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49AD"/>
  </sheetPr>
  <dimension ref="A1:E79"/>
  <sheetViews>
    <sheetView view="pageBreakPreview" topLeftCell="A61" zoomScale="140" zoomScaleNormal="160" zoomScaleSheetLayoutView="140" zoomScalePageLayoutView="160" workbookViewId="0">
      <selection activeCell="D52" sqref="D52"/>
    </sheetView>
  </sheetViews>
  <sheetFormatPr baseColWidth="10" defaultRowHeight="15" x14ac:dyDescent="0.25"/>
  <cols>
    <col min="1" max="1" width="3.85546875" customWidth="1"/>
    <col min="2" max="2" width="38.85546875" customWidth="1"/>
  </cols>
  <sheetData>
    <row r="1" spans="1:5" x14ac:dyDescent="0.25">
      <c r="A1" s="205" t="str">
        <f>+'1'!A1:G1</f>
        <v>UNIVERSIDAD POLITECNICA DE TLAXCALA REGION PONIENTE</v>
      </c>
      <c r="B1" s="206"/>
      <c r="C1" s="206"/>
      <c r="D1" s="206"/>
      <c r="E1" s="207"/>
    </row>
    <row r="2" spans="1:5" x14ac:dyDescent="0.25">
      <c r="A2" s="208" t="s">
        <v>187</v>
      </c>
      <c r="B2" s="209"/>
      <c r="C2" s="209"/>
      <c r="D2" s="209"/>
      <c r="E2" s="210"/>
    </row>
    <row r="3" spans="1:5" x14ac:dyDescent="0.25">
      <c r="A3" s="208" t="str">
        <f>+'2'!A3:I3</f>
        <v>Del 1 de enero al 30 de junio de 2017</v>
      </c>
      <c r="B3" s="209"/>
      <c r="C3" s="209"/>
      <c r="D3" s="209"/>
      <c r="E3" s="210"/>
    </row>
    <row r="4" spans="1:5" ht="15.75" thickBot="1" x14ac:dyDescent="0.3">
      <c r="A4" s="182" t="s">
        <v>1</v>
      </c>
      <c r="B4" s="211"/>
      <c r="C4" s="211"/>
      <c r="D4" s="211"/>
      <c r="E4" s="183"/>
    </row>
    <row r="5" spans="1:5" ht="4.5" customHeight="1" thickBot="1" x14ac:dyDescent="0.3">
      <c r="A5" s="23"/>
    </row>
    <row r="6" spans="1:5" x14ac:dyDescent="0.25">
      <c r="A6" s="195" t="s">
        <v>2</v>
      </c>
      <c r="B6" s="196"/>
      <c r="C6" s="24" t="s">
        <v>188</v>
      </c>
      <c r="D6" s="193" t="s">
        <v>190</v>
      </c>
      <c r="E6" s="24" t="s">
        <v>191</v>
      </c>
    </row>
    <row r="7" spans="1:5" ht="15.75" thickBot="1" x14ac:dyDescent="0.3">
      <c r="A7" s="197"/>
      <c r="B7" s="198"/>
      <c r="C7" s="10" t="s">
        <v>189</v>
      </c>
      <c r="D7" s="194"/>
      <c r="E7" s="10" t="s">
        <v>192</v>
      </c>
    </row>
    <row r="8" spans="1:5" s="50" customFormat="1" ht="9" customHeight="1" x14ac:dyDescent="0.25">
      <c r="A8" s="25"/>
      <c r="B8" s="26"/>
      <c r="C8" s="26"/>
      <c r="D8" s="26"/>
      <c r="E8" s="26"/>
    </row>
    <row r="9" spans="1:5" s="50" customFormat="1" x14ac:dyDescent="0.25">
      <c r="A9" s="25"/>
      <c r="B9" s="27" t="s">
        <v>193</v>
      </c>
      <c r="C9" s="102">
        <f>+C10+C11+C12</f>
        <v>12871486</v>
      </c>
      <c r="D9" s="102">
        <f t="shared" ref="D9:E9" si="0">+D10+D11+D12</f>
        <v>5544865</v>
      </c>
      <c r="E9" s="102">
        <f t="shared" si="0"/>
        <v>5544865</v>
      </c>
    </row>
    <row r="10" spans="1:5" s="50" customFormat="1" ht="13.5" customHeight="1" x14ac:dyDescent="0.25">
      <c r="A10" s="25"/>
      <c r="B10" s="55" t="s">
        <v>194</v>
      </c>
      <c r="C10" s="98">
        <v>12871486</v>
      </c>
      <c r="D10" s="98">
        <f>+'5'!G44</f>
        <v>5544865</v>
      </c>
      <c r="E10" s="98">
        <f>+'5'!H44</f>
        <v>5544865</v>
      </c>
    </row>
    <row r="11" spans="1:5" s="50" customFormat="1" ht="13.5" customHeight="1" x14ac:dyDescent="0.25">
      <c r="A11" s="25"/>
      <c r="B11" s="55" t="s">
        <v>195</v>
      </c>
      <c r="C11" s="98">
        <f>+'5'!D68</f>
        <v>0</v>
      </c>
      <c r="D11" s="98">
        <v>0</v>
      </c>
      <c r="E11" s="98">
        <v>0</v>
      </c>
    </row>
    <row r="12" spans="1:5" s="50" customFormat="1" ht="13.5" customHeight="1" x14ac:dyDescent="0.25">
      <c r="A12" s="25"/>
      <c r="B12" s="55" t="s">
        <v>196</v>
      </c>
      <c r="C12" s="98">
        <f>+'5'!D70</f>
        <v>0</v>
      </c>
      <c r="D12" s="98">
        <f>+'5'!G70</f>
        <v>0</v>
      </c>
      <c r="E12" s="98">
        <f>+'5'!H70</f>
        <v>0</v>
      </c>
    </row>
    <row r="13" spans="1:5" s="50" customFormat="1" ht="6" customHeight="1" x14ac:dyDescent="0.25">
      <c r="A13" s="25"/>
      <c r="B13" s="26"/>
      <c r="C13" s="26"/>
      <c r="D13" s="26"/>
      <c r="E13" s="26"/>
    </row>
    <row r="14" spans="1:5" s="50" customFormat="1" x14ac:dyDescent="0.25">
      <c r="A14" s="28"/>
      <c r="B14" s="27" t="s">
        <v>197</v>
      </c>
      <c r="C14" s="102">
        <f>+C15+C16</f>
        <v>12871486</v>
      </c>
      <c r="D14" s="102">
        <f t="shared" ref="D14:E14" si="1">+D15+D16</f>
        <v>5767935</v>
      </c>
      <c r="E14" s="102">
        <f t="shared" si="1"/>
        <v>5767935</v>
      </c>
    </row>
    <row r="15" spans="1:5" s="50" customFormat="1" ht="13.5" customHeight="1" x14ac:dyDescent="0.25">
      <c r="A15" s="25"/>
      <c r="B15" s="55" t="s">
        <v>198</v>
      </c>
      <c r="C15" s="98">
        <v>12871486</v>
      </c>
      <c r="D15" s="98">
        <f>+'6A'!F8</f>
        <v>5767935</v>
      </c>
      <c r="E15" s="98">
        <f>+'6A'!G8</f>
        <v>5767935</v>
      </c>
    </row>
    <row r="16" spans="1:5" s="50" customFormat="1" ht="13.5" customHeight="1" x14ac:dyDescent="0.25">
      <c r="A16" s="25"/>
      <c r="B16" s="55" t="s">
        <v>199</v>
      </c>
      <c r="C16" s="98">
        <f>+'6A'!C84</f>
        <v>0</v>
      </c>
      <c r="D16" s="98">
        <v>0</v>
      </c>
      <c r="E16" s="98">
        <v>0</v>
      </c>
    </row>
    <row r="17" spans="1:5" s="50" customFormat="1" ht="6" customHeight="1" x14ac:dyDescent="0.25">
      <c r="A17" s="25"/>
      <c r="B17" s="26"/>
      <c r="C17" s="98"/>
      <c r="D17" s="98"/>
      <c r="E17" s="98"/>
    </row>
    <row r="18" spans="1:5" s="50" customFormat="1" x14ac:dyDescent="0.25">
      <c r="A18" s="25"/>
      <c r="B18" s="27" t="s">
        <v>200</v>
      </c>
      <c r="C18" s="107">
        <f>+C19+C20</f>
        <v>0</v>
      </c>
      <c r="D18" s="102">
        <f>+D19+D20</f>
        <v>0</v>
      </c>
      <c r="E18" s="102">
        <f>+E19+E20</f>
        <v>0</v>
      </c>
    </row>
    <row r="19" spans="1:5" s="50" customFormat="1" ht="13.5" customHeight="1" x14ac:dyDescent="0.25">
      <c r="A19" s="25"/>
      <c r="B19" s="55" t="s">
        <v>201</v>
      </c>
      <c r="C19" s="101">
        <v>0</v>
      </c>
      <c r="D19" s="98">
        <v>0</v>
      </c>
      <c r="E19" s="98">
        <v>0</v>
      </c>
    </row>
    <row r="20" spans="1:5" s="50" customFormat="1" ht="13.5" customHeight="1" x14ac:dyDescent="0.25">
      <c r="A20" s="25"/>
      <c r="B20" s="55" t="s">
        <v>202</v>
      </c>
      <c r="C20" s="101">
        <v>0</v>
      </c>
      <c r="D20" s="98">
        <v>0</v>
      </c>
      <c r="E20" s="98">
        <v>0</v>
      </c>
    </row>
    <row r="21" spans="1:5" s="50" customFormat="1" ht="9" customHeight="1" x14ac:dyDescent="0.25">
      <c r="A21" s="25"/>
      <c r="B21" s="26"/>
      <c r="C21" s="98"/>
      <c r="D21" s="98"/>
      <c r="E21" s="98"/>
    </row>
    <row r="22" spans="1:5" s="50" customFormat="1" x14ac:dyDescent="0.25">
      <c r="A22" s="25"/>
      <c r="B22" s="27" t="s">
        <v>203</v>
      </c>
      <c r="C22" s="102">
        <f>+C9-C14+C18</f>
        <v>0</v>
      </c>
      <c r="D22" s="102">
        <f t="shared" ref="D22:E22" si="2">+D9-D14+D18</f>
        <v>-223070</v>
      </c>
      <c r="E22" s="102">
        <f t="shared" si="2"/>
        <v>-223070</v>
      </c>
    </row>
    <row r="23" spans="1:5" s="50" customFormat="1" ht="16.5" x14ac:dyDescent="0.25">
      <c r="A23" s="25"/>
      <c r="B23" s="27" t="s">
        <v>204</v>
      </c>
      <c r="C23" s="102">
        <f>+C22-C12</f>
        <v>0</v>
      </c>
      <c r="D23" s="102">
        <f t="shared" ref="D23:E23" si="3">+D22-D12</f>
        <v>-223070</v>
      </c>
      <c r="E23" s="102">
        <f t="shared" si="3"/>
        <v>-223070</v>
      </c>
    </row>
    <row r="24" spans="1:5" s="50" customFormat="1" ht="16.5" x14ac:dyDescent="0.25">
      <c r="A24" s="25"/>
      <c r="B24" s="27" t="s">
        <v>205</v>
      </c>
      <c r="C24" s="102">
        <f>+C23-C18</f>
        <v>0</v>
      </c>
      <c r="D24" s="102">
        <f t="shared" ref="D24:E24" si="4">+D23-D18</f>
        <v>-223070</v>
      </c>
      <c r="E24" s="102">
        <f t="shared" si="4"/>
        <v>-223070</v>
      </c>
    </row>
    <row r="25" spans="1:5" s="50" customFormat="1" ht="9" customHeight="1" thickBot="1" x14ac:dyDescent="0.3">
      <c r="A25" s="29"/>
      <c r="B25" s="30"/>
      <c r="C25" s="30"/>
      <c r="D25" s="30"/>
      <c r="E25" s="30"/>
    </row>
    <row r="26" spans="1:5" s="50" customFormat="1" ht="4.5" customHeight="1" thickBot="1" x14ac:dyDescent="0.3">
      <c r="A26" s="56"/>
    </row>
    <row r="27" spans="1:5" s="50" customFormat="1" ht="15.75" thickBot="1" x14ac:dyDescent="0.3">
      <c r="A27" s="199" t="s">
        <v>206</v>
      </c>
      <c r="B27" s="200"/>
      <c r="C27" s="31" t="s">
        <v>207</v>
      </c>
      <c r="D27" s="31" t="s">
        <v>190</v>
      </c>
      <c r="E27" s="31" t="s">
        <v>208</v>
      </c>
    </row>
    <row r="28" spans="1:5" s="50" customFormat="1" ht="9" customHeight="1" x14ac:dyDescent="0.25">
      <c r="A28" s="25"/>
      <c r="B28" s="26"/>
      <c r="C28" s="26"/>
      <c r="D28" s="26"/>
      <c r="E28" s="26"/>
    </row>
    <row r="29" spans="1:5" s="50" customFormat="1" ht="16.5" x14ac:dyDescent="0.25">
      <c r="A29" s="28"/>
      <c r="B29" s="27" t="s">
        <v>209</v>
      </c>
      <c r="C29" s="102">
        <f>+C30+C31</f>
        <v>0</v>
      </c>
      <c r="D29" s="102">
        <f t="shared" ref="D29:E29" si="5">+D30+D31</f>
        <v>0</v>
      </c>
      <c r="E29" s="102">
        <f t="shared" si="5"/>
        <v>0</v>
      </c>
    </row>
    <row r="30" spans="1:5" s="50" customFormat="1" ht="13.5" customHeight="1" x14ac:dyDescent="0.25">
      <c r="A30" s="25"/>
      <c r="B30" s="55" t="s">
        <v>210</v>
      </c>
      <c r="C30" s="98">
        <v>0</v>
      </c>
      <c r="D30" s="98">
        <v>0</v>
      </c>
      <c r="E30" s="98">
        <v>0</v>
      </c>
    </row>
    <row r="31" spans="1:5" s="50" customFormat="1" ht="13.5" customHeight="1" x14ac:dyDescent="0.25">
      <c r="A31" s="25"/>
      <c r="B31" s="55" t="s">
        <v>211</v>
      </c>
      <c r="C31" s="98">
        <v>0</v>
      </c>
      <c r="D31" s="98">
        <v>0</v>
      </c>
      <c r="E31" s="98">
        <v>0</v>
      </c>
    </row>
    <row r="32" spans="1:5" s="50" customFormat="1" ht="9" customHeight="1" x14ac:dyDescent="0.25">
      <c r="A32" s="25"/>
      <c r="B32" s="26"/>
      <c r="C32" s="98"/>
      <c r="D32" s="98"/>
      <c r="E32" s="98"/>
    </row>
    <row r="33" spans="1:5" s="50" customFormat="1" x14ac:dyDescent="0.25">
      <c r="A33" s="28"/>
      <c r="B33" s="27" t="s">
        <v>212</v>
      </c>
      <c r="C33" s="102">
        <f>+C24+C29</f>
        <v>0</v>
      </c>
      <c r="D33" s="102">
        <f t="shared" ref="D33:E33" si="6">+D24+D29</f>
        <v>-223070</v>
      </c>
      <c r="E33" s="102">
        <f t="shared" si="6"/>
        <v>-223070</v>
      </c>
    </row>
    <row r="34" spans="1:5" s="50" customFormat="1" ht="9" customHeight="1" thickBot="1" x14ac:dyDescent="0.3">
      <c r="A34" s="29"/>
      <c r="B34" s="30"/>
      <c r="C34" s="30"/>
      <c r="D34" s="30"/>
      <c r="E34" s="30"/>
    </row>
    <row r="35" spans="1:5" s="50" customFormat="1" ht="4.5" customHeight="1" thickBot="1" x14ac:dyDescent="0.3">
      <c r="A35" s="56"/>
    </row>
    <row r="36" spans="1:5" s="50" customFormat="1" x14ac:dyDescent="0.25">
      <c r="A36" s="201" t="s">
        <v>206</v>
      </c>
      <c r="B36" s="202"/>
      <c r="C36" s="193" t="s">
        <v>213</v>
      </c>
      <c r="D36" s="193" t="s">
        <v>190</v>
      </c>
      <c r="E36" s="24" t="s">
        <v>191</v>
      </c>
    </row>
    <row r="37" spans="1:5" s="50" customFormat="1" ht="15.75" thickBot="1" x14ac:dyDescent="0.3">
      <c r="A37" s="203"/>
      <c r="B37" s="204"/>
      <c r="C37" s="194"/>
      <c r="D37" s="194"/>
      <c r="E37" s="10" t="s">
        <v>208</v>
      </c>
    </row>
    <row r="38" spans="1:5" s="50" customFormat="1" ht="9" customHeight="1" x14ac:dyDescent="0.25">
      <c r="A38" s="25"/>
      <c r="B38" s="26"/>
      <c r="C38" s="26"/>
      <c r="D38" s="26"/>
      <c r="E38" s="26"/>
    </row>
    <row r="39" spans="1:5" s="50" customFormat="1" x14ac:dyDescent="0.25">
      <c r="A39" s="28"/>
      <c r="B39" s="27" t="s">
        <v>214</v>
      </c>
      <c r="C39" s="102">
        <f>+C40+C41</f>
        <v>0</v>
      </c>
      <c r="D39" s="102">
        <f t="shared" ref="D39:E39" si="7">+D40+D41</f>
        <v>0</v>
      </c>
      <c r="E39" s="102">
        <f t="shared" si="7"/>
        <v>0</v>
      </c>
    </row>
    <row r="40" spans="1:5" s="50" customFormat="1" ht="13.5" customHeight="1" x14ac:dyDescent="0.25">
      <c r="A40" s="25"/>
      <c r="B40" s="55" t="s">
        <v>215</v>
      </c>
      <c r="C40" s="98">
        <v>0</v>
      </c>
      <c r="D40" s="98">
        <v>0</v>
      </c>
      <c r="E40" s="98">
        <v>0</v>
      </c>
    </row>
    <row r="41" spans="1:5" s="50" customFormat="1" ht="13.5" customHeight="1" x14ac:dyDescent="0.25">
      <c r="A41" s="25"/>
      <c r="B41" s="55" t="s">
        <v>216</v>
      </c>
      <c r="C41" s="98">
        <v>0</v>
      </c>
      <c r="D41" s="98">
        <v>0</v>
      </c>
      <c r="E41" s="98">
        <v>0</v>
      </c>
    </row>
    <row r="42" spans="1:5" s="50" customFormat="1" x14ac:dyDescent="0.25">
      <c r="A42" s="28"/>
      <c r="B42" s="27" t="s">
        <v>217</v>
      </c>
      <c r="C42" s="102">
        <f>+C43+C44</f>
        <v>0</v>
      </c>
      <c r="D42" s="102">
        <f t="shared" ref="D42:E42" si="8">+D43+D44</f>
        <v>0</v>
      </c>
      <c r="E42" s="102">
        <f t="shared" si="8"/>
        <v>0</v>
      </c>
    </row>
    <row r="43" spans="1:5" s="50" customFormat="1" ht="13.5" customHeight="1" x14ac:dyDescent="0.25">
      <c r="A43" s="25"/>
      <c r="B43" s="55" t="s">
        <v>218</v>
      </c>
      <c r="C43" s="98">
        <v>0</v>
      </c>
      <c r="D43" s="98">
        <v>0</v>
      </c>
      <c r="E43" s="98">
        <v>0</v>
      </c>
    </row>
    <row r="44" spans="1:5" s="50" customFormat="1" ht="13.5" customHeight="1" x14ac:dyDescent="0.25">
      <c r="A44" s="25"/>
      <c r="B44" s="55" t="s">
        <v>219</v>
      </c>
      <c r="C44" s="98">
        <v>0</v>
      </c>
      <c r="D44" s="98">
        <v>0</v>
      </c>
      <c r="E44" s="98">
        <v>0</v>
      </c>
    </row>
    <row r="45" spans="1:5" s="50" customFormat="1" ht="9.75" customHeight="1" x14ac:dyDescent="0.25">
      <c r="A45" s="25"/>
      <c r="B45" s="26"/>
      <c r="C45" s="98"/>
      <c r="D45" s="98"/>
      <c r="E45" s="98"/>
    </row>
    <row r="46" spans="1:5" s="50" customFormat="1" ht="10.5" customHeight="1" x14ac:dyDescent="0.25">
      <c r="A46" s="94"/>
      <c r="B46" s="96" t="s">
        <v>220</v>
      </c>
      <c r="C46" s="102">
        <f>+C39-C42</f>
        <v>0</v>
      </c>
      <c r="D46" s="102">
        <f t="shared" ref="D46:E46" si="9">+D39-D42</f>
        <v>0</v>
      </c>
      <c r="E46" s="102">
        <f t="shared" si="9"/>
        <v>0</v>
      </c>
    </row>
    <row r="47" spans="1:5" s="50" customFormat="1" ht="8.25" customHeight="1" thickBot="1" x14ac:dyDescent="0.3">
      <c r="A47" s="95"/>
      <c r="B47" s="97"/>
      <c r="C47" s="30"/>
      <c r="D47" s="30"/>
      <c r="E47" s="30"/>
    </row>
    <row r="48" spans="1:5" s="50" customFormat="1" ht="5.25" customHeight="1" thickBot="1" x14ac:dyDescent="0.3">
      <c r="A48" s="56"/>
    </row>
    <row r="49" spans="1:5" s="50" customFormat="1" x14ac:dyDescent="0.25">
      <c r="A49" s="201" t="s">
        <v>206</v>
      </c>
      <c r="B49" s="202"/>
      <c r="C49" s="24" t="s">
        <v>188</v>
      </c>
      <c r="D49" s="193" t="s">
        <v>190</v>
      </c>
      <c r="E49" s="24" t="s">
        <v>191</v>
      </c>
    </row>
    <row r="50" spans="1:5" s="50" customFormat="1" ht="15.75" thickBot="1" x14ac:dyDescent="0.3">
      <c r="A50" s="203"/>
      <c r="B50" s="204"/>
      <c r="C50" s="10" t="s">
        <v>207</v>
      </c>
      <c r="D50" s="194"/>
      <c r="E50" s="10" t="s">
        <v>208</v>
      </c>
    </row>
    <row r="51" spans="1:5" s="50" customFormat="1" ht="9" customHeight="1" x14ac:dyDescent="0.25">
      <c r="A51" s="191"/>
      <c r="B51" s="192"/>
      <c r="C51" s="26"/>
      <c r="D51" s="26"/>
      <c r="E51" s="26"/>
    </row>
    <row r="52" spans="1:5" s="50" customFormat="1" ht="13.5" customHeight="1" x14ac:dyDescent="0.25">
      <c r="A52" s="25"/>
      <c r="B52" s="26" t="s">
        <v>221</v>
      </c>
      <c r="C52" s="98">
        <f>+'5'!D44</f>
        <v>12871486</v>
      </c>
      <c r="D52" s="98">
        <f>+'5'!G73</f>
        <v>5544865</v>
      </c>
      <c r="E52" s="98">
        <f>+'5'!H44</f>
        <v>5544865</v>
      </c>
    </row>
    <row r="53" spans="1:5" s="50" customFormat="1" ht="13.5" customHeight="1" x14ac:dyDescent="0.25">
      <c r="A53" s="25"/>
      <c r="B53" s="26" t="s">
        <v>222</v>
      </c>
      <c r="C53" s="98">
        <f>+C54-C55</f>
        <v>0</v>
      </c>
      <c r="D53" s="98">
        <f t="shared" ref="D53:E53" si="10">+D54-D55</f>
        <v>0</v>
      </c>
      <c r="E53" s="98">
        <f t="shared" si="10"/>
        <v>0</v>
      </c>
    </row>
    <row r="54" spans="1:5" s="50" customFormat="1" ht="13.5" customHeight="1" x14ac:dyDescent="0.25">
      <c r="A54" s="25"/>
      <c r="B54" s="55" t="s">
        <v>215</v>
      </c>
      <c r="C54" s="98">
        <v>0</v>
      </c>
      <c r="D54" s="98">
        <v>0</v>
      </c>
      <c r="E54" s="98">
        <v>0</v>
      </c>
    </row>
    <row r="55" spans="1:5" s="50" customFormat="1" ht="13.5" customHeight="1" x14ac:dyDescent="0.25">
      <c r="A55" s="25"/>
      <c r="B55" s="55" t="s">
        <v>218</v>
      </c>
      <c r="C55" s="98">
        <v>0</v>
      </c>
      <c r="D55" s="98">
        <v>0</v>
      </c>
      <c r="E55" s="98">
        <v>0</v>
      </c>
    </row>
    <row r="56" spans="1:5" s="50" customFormat="1" ht="9" customHeight="1" x14ac:dyDescent="0.25">
      <c r="A56" s="25"/>
      <c r="B56" s="26"/>
      <c r="C56" s="98"/>
      <c r="D56" s="98"/>
      <c r="E56" s="98"/>
    </row>
    <row r="57" spans="1:5" s="50" customFormat="1" ht="13.5" customHeight="1" x14ac:dyDescent="0.25">
      <c r="A57" s="25"/>
      <c r="B57" s="26" t="s">
        <v>198</v>
      </c>
      <c r="C57" s="98">
        <v>0</v>
      </c>
      <c r="D57" s="98">
        <v>0</v>
      </c>
      <c r="E57" s="98">
        <v>0</v>
      </c>
    </row>
    <row r="58" spans="1:5" s="50" customFormat="1" ht="9" customHeight="1" x14ac:dyDescent="0.25">
      <c r="A58" s="25"/>
      <c r="B58" s="26"/>
      <c r="C58" s="98"/>
      <c r="D58" s="98"/>
      <c r="E58" s="98"/>
    </row>
    <row r="59" spans="1:5" s="50" customFormat="1" ht="13.5" customHeight="1" x14ac:dyDescent="0.25">
      <c r="A59" s="25"/>
      <c r="B59" s="26" t="s">
        <v>201</v>
      </c>
      <c r="C59" s="103">
        <v>0</v>
      </c>
      <c r="D59" s="98">
        <v>0</v>
      </c>
      <c r="E59" s="98">
        <v>0</v>
      </c>
    </row>
    <row r="60" spans="1:5" s="50" customFormat="1" ht="9" customHeight="1" x14ac:dyDescent="0.25">
      <c r="A60" s="25"/>
      <c r="B60" s="26"/>
      <c r="C60" s="98"/>
      <c r="D60" s="98"/>
      <c r="E60" s="98"/>
    </row>
    <row r="61" spans="1:5" s="50" customFormat="1" ht="16.5" x14ac:dyDescent="0.25">
      <c r="A61" s="28"/>
      <c r="B61" s="27" t="s">
        <v>223</v>
      </c>
      <c r="C61" s="102">
        <f>+C52+C53-C57-C59</f>
        <v>12871486</v>
      </c>
      <c r="D61" s="102">
        <f t="shared" ref="D61:E61" si="11">+D52+D53-D57-D59</f>
        <v>5544865</v>
      </c>
      <c r="E61" s="102">
        <f t="shared" si="11"/>
        <v>5544865</v>
      </c>
    </row>
    <row r="62" spans="1:5" s="50" customFormat="1" ht="16.5" x14ac:dyDescent="0.25">
      <c r="A62" s="28"/>
      <c r="B62" s="27" t="s">
        <v>224</v>
      </c>
      <c r="C62" s="102">
        <f>+C61-C53</f>
        <v>12871486</v>
      </c>
      <c r="D62" s="102">
        <f t="shared" ref="D62:E62" si="12">+D61-D53</f>
        <v>5544865</v>
      </c>
      <c r="E62" s="102">
        <f t="shared" si="12"/>
        <v>5544865</v>
      </c>
    </row>
    <row r="63" spans="1:5" s="50" customFormat="1" ht="9" customHeight="1" thickBot="1" x14ac:dyDescent="0.3">
      <c r="A63" s="29"/>
      <c r="B63" s="30"/>
      <c r="C63" s="30"/>
      <c r="D63" s="30"/>
      <c r="E63" s="30"/>
    </row>
    <row r="64" spans="1:5" s="50" customFormat="1" ht="4.5" customHeight="1" thickBot="1" x14ac:dyDescent="0.3">
      <c r="A64" s="56"/>
    </row>
    <row r="65" spans="1:5" s="50" customFormat="1" x14ac:dyDescent="0.25">
      <c r="A65" s="201" t="s">
        <v>206</v>
      </c>
      <c r="B65" s="202"/>
      <c r="C65" s="193" t="s">
        <v>213</v>
      </c>
      <c r="D65" s="193" t="s">
        <v>190</v>
      </c>
      <c r="E65" s="84" t="s">
        <v>191</v>
      </c>
    </row>
    <row r="66" spans="1:5" s="50" customFormat="1" ht="15.75" thickBot="1" x14ac:dyDescent="0.3">
      <c r="A66" s="203"/>
      <c r="B66" s="204"/>
      <c r="C66" s="194"/>
      <c r="D66" s="194"/>
      <c r="E66" s="81" t="s">
        <v>208</v>
      </c>
    </row>
    <row r="67" spans="1:5" s="50" customFormat="1" ht="9" customHeight="1" x14ac:dyDescent="0.25">
      <c r="A67" s="191"/>
      <c r="B67" s="192"/>
      <c r="C67" s="26"/>
      <c r="D67" s="26"/>
      <c r="E67" s="26"/>
    </row>
    <row r="68" spans="1:5" s="50" customFormat="1" ht="13.5" customHeight="1" x14ac:dyDescent="0.25">
      <c r="A68" s="25"/>
      <c r="B68" s="26" t="s">
        <v>195</v>
      </c>
      <c r="C68" s="98">
        <f>+C11</f>
        <v>0</v>
      </c>
      <c r="D68" s="98">
        <f>+D11</f>
        <v>0</v>
      </c>
      <c r="E68" s="98">
        <f>+E11</f>
        <v>0</v>
      </c>
    </row>
    <row r="69" spans="1:5" s="50" customFormat="1" ht="13.5" customHeight="1" x14ac:dyDescent="0.25">
      <c r="A69" s="25"/>
      <c r="B69" s="26" t="s">
        <v>225</v>
      </c>
      <c r="C69" s="98">
        <f>+C70-C71</f>
        <v>0</v>
      </c>
      <c r="D69" s="98">
        <f t="shared" ref="D69:E69" si="13">+D70-D71</f>
        <v>0</v>
      </c>
      <c r="E69" s="98">
        <f t="shared" si="13"/>
        <v>0</v>
      </c>
    </row>
    <row r="70" spans="1:5" s="50" customFormat="1" ht="13.5" customHeight="1" x14ac:dyDescent="0.25">
      <c r="A70" s="25"/>
      <c r="B70" s="55" t="s">
        <v>216</v>
      </c>
      <c r="C70" s="98">
        <v>0</v>
      </c>
      <c r="D70" s="98">
        <v>0</v>
      </c>
      <c r="E70" s="98">
        <v>0</v>
      </c>
    </row>
    <row r="71" spans="1:5" s="50" customFormat="1" ht="13.5" customHeight="1" x14ac:dyDescent="0.25">
      <c r="A71" s="25"/>
      <c r="B71" s="55" t="s">
        <v>219</v>
      </c>
      <c r="C71" s="98">
        <v>0</v>
      </c>
      <c r="D71" s="98">
        <v>0</v>
      </c>
      <c r="E71" s="98">
        <v>0</v>
      </c>
    </row>
    <row r="72" spans="1:5" s="50" customFormat="1" ht="9" customHeight="1" x14ac:dyDescent="0.25">
      <c r="A72" s="25"/>
      <c r="B72" s="26"/>
      <c r="C72" s="98"/>
      <c r="D72" s="98"/>
      <c r="E72" s="98"/>
    </row>
    <row r="73" spans="1:5" s="50" customFormat="1" ht="13.5" customHeight="1" x14ac:dyDescent="0.25">
      <c r="A73" s="25"/>
      <c r="B73" s="26" t="s">
        <v>226</v>
      </c>
      <c r="C73" s="98">
        <f>+'6A'!C84</f>
        <v>0</v>
      </c>
      <c r="D73" s="98">
        <f>+'6A'!F84</f>
        <v>0</v>
      </c>
      <c r="E73" s="98">
        <f>+'6A'!G84</f>
        <v>0</v>
      </c>
    </row>
    <row r="74" spans="1:5" s="50" customFormat="1" ht="9" customHeight="1" x14ac:dyDescent="0.25">
      <c r="A74" s="25"/>
      <c r="B74" s="26"/>
      <c r="C74" s="98"/>
      <c r="D74" s="98"/>
      <c r="E74" s="98"/>
    </row>
    <row r="75" spans="1:5" s="50" customFormat="1" ht="13.5" customHeight="1" x14ac:dyDescent="0.25">
      <c r="A75" s="25"/>
      <c r="B75" s="26" t="s">
        <v>202</v>
      </c>
      <c r="C75" s="103">
        <v>0</v>
      </c>
      <c r="D75" s="98">
        <v>0</v>
      </c>
      <c r="E75" s="98">
        <v>0</v>
      </c>
    </row>
    <row r="76" spans="1:5" s="50" customFormat="1" ht="9" customHeight="1" x14ac:dyDescent="0.25">
      <c r="A76" s="25"/>
      <c r="B76" s="26"/>
      <c r="C76" s="98"/>
      <c r="D76" s="98"/>
      <c r="E76" s="98"/>
    </row>
    <row r="77" spans="1:5" s="50" customFormat="1" ht="16.5" x14ac:dyDescent="0.25">
      <c r="A77" s="82"/>
      <c r="B77" s="83" t="s">
        <v>227</v>
      </c>
      <c r="C77" s="102">
        <f>+C68+C69-C73+C75</f>
        <v>0</v>
      </c>
      <c r="D77" s="102">
        <f t="shared" ref="D77:E77" si="14">+D68+D69-D73+D75</f>
        <v>0</v>
      </c>
      <c r="E77" s="102">
        <f t="shared" si="14"/>
        <v>0</v>
      </c>
    </row>
    <row r="78" spans="1:5" s="50" customFormat="1" ht="24" customHeight="1" x14ac:dyDescent="0.25">
      <c r="A78" s="94"/>
      <c r="B78" s="96" t="s">
        <v>228</v>
      </c>
      <c r="C78" s="102">
        <f>+C77-C69</f>
        <v>0</v>
      </c>
      <c r="D78" s="102">
        <f t="shared" ref="D78:E78" si="15">+D77-D69</f>
        <v>0</v>
      </c>
      <c r="E78" s="102">
        <f t="shared" si="15"/>
        <v>0</v>
      </c>
    </row>
    <row r="79" spans="1:5" s="50" customFormat="1" ht="7.5" customHeight="1" thickBot="1" x14ac:dyDescent="0.3">
      <c r="A79" s="95"/>
      <c r="B79" s="97"/>
      <c r="C79" s="97"/>
      <c r="D79" s="97"/>
      <c r="E79" s="97"/>
    </row>
  </sheetData>
  <mergeCells count="17">
    <mergeCell ref="A1:E1"/>
    <mergeCell ref="A2:E2"/>
    <mergeCell ref="A3:E3"/>
    <mergeCell ref="A4:E4"/>
    <mergeCell ref="A51:B51"/>
    <mergeCell ref="A49:B50"/>
    <mergeCell ref="D49:D50"/>
    <mergeCell ref="A67:B67"/>
    <mergeCell ref="C36:C37"/>
    <mergeCell ref="D36:D37"/>
    <mergeCell ref="A6:B7"/>
    <mergeCell ref="C65:C66"/>
    <mergeCell ref="D65:D66"/>
    <mergeCell ref="A27:B27"/>
    <mergeCell ref="A36:B37"/>
    <mergeCell ref="D6:D7"/>
    <mergeCell ref="A65:B66"/>
  </mergeCells>
  <printOptions horizontalCentered="1"/>
  <pageMargins left="0.70866141732283472" right="0.70866141732283472" top="0.15748031496062992" bottom="0" header="0.31496062992125984" footer="0.31496062992125984"/>
  <pageSetup fitToHeight="2" orientation="portrait" horizontalDpi="4294967292" r:id="rId1"/>
  <rowBreaks count="1" manualBreakCount="1">
    <brk id="63" max="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49AD"/>
  </sheetPr>
  <dimension ref="A1:S79"/>
  <sheetViews>
    <sheetView view="pageBreakPreview" zoomScale="160" zoomScaleSheetLayoutView="160" workbookViewId="0">
      <pane ySplit="7" topLeftCell="A8" activePane="bottomLeft" state="frozen"/>
      <selection pane="bottomLeft" activeCell="I74" sqref="I74"/>
    </sheetView>
  </sheetViews>
  <sheetFormatPr baseColWidth="10" defaultRowHeight="15" x14ac:dyDescent="0.25"/>
  <cols>
    <col min="1" max="1" width="4.42578125" customWidth="1"/>
    <col min="2" max="2" width="6.42578125" customWidth="1"/>
    <col min="3" max="3" width="41.140625" customWidth="1"/>
    <col min="10" max="10" width="1.42578125" customWidth="1"/>
    <col min="11" max="11" width="13.140625" bestFit="1" customWidth="1"/>
    <col min="12" max="12" width="14.140625" bestFit="1" customWidth="1"/>
    <col min="15" max="15" width="14.140625" bestFit="1" customWidth="1"/>
    <col min="16" max="16" width="13.140625" bestFit="1" customWidth="1"/>
  </cols>
  <sheetData>
    <row r="1" spans="1:9" x14ac:dyDescent="0.25">
      <c r="A1" s="154" t="str">
        <f>+'4'!A1:E1</f>
        <v>UNIVERSIDAD POLITECNICA DE TLAXCALA REGION PONIENTE</v>
      </c>
      <c r="B1" s="155"/>
      <c r="C1" s="155"/>
      <c r="D1" s="155"/>
      <c r="E1" s="155"/>
      <c r="F1" s="155"/>
      <c r="G1" s="155"/>
      <c r="H1" s="155"/>
      <c r="I1" s="156"/>
    </row>
    <row r="2" spans="1:9" x14ac:dyDescent="0.25">
      <c r="A2" s="231" t="s">
        <v>229</v>
      </c>
      <c r="B2" s="232"/>
      <c r="C2" s="232"/>
      <c r="D2" s="232"/>
      <c r="E2" s="232"/>
      <c r="F2" s="232"/>
      <c r="G2" s="232"/>
      <c r="H2" s="232"/>
      <c r="I2" s="233"/>
    </row>
    <row r="3" spans="1:9" x14ac:dyDescent="0.25">
      <c r="A3" s="231" t="str">
        <f>+'2'!A3:I3</f>
        <v>Del 1 de enero al 30 de junio de 2017</v>
      </c>
      <c r="B3" s="232"/>
      <c r="C3" s="232"/>
      <c r="D3" s="232"/>
      <c r="E3" s="232"/>
      <c r="F3" s="232"/>
      <c r="G3" s="232"/>
      <c r="H3" s="232"/>
      <c r="I3" s="233"/>
    </row>
    <row r="4" spans="1:9" ht="15.75" thickBot="1" x14ac:dyDescent="0.3">
      <c r="A4" s="234" t="s">
        <v>1</v>
      </c>
      <c r="B4" s="235"/>
      <c r="C4" s="235"/>
      <c r="D4" s="235"/>
      <c r="E4" s="235"/>
      <c r="F4" s="235"/>
      <c r="G4" s="235"/>
      <c r="H4" s="235"/>
      <c r="I4" s="236"/>
    </row>
    <row r="5" spans="1:9" ht="15.75" thickBot="1" x14ac:dyDescent="0.3">
      <c r="A5" s="154"/>
      <c r="B5" s="155"/>
      <c r="C5" s="156"/>
      <c r="D5" s="237" t="s">
        <v>230</v>
      </c>
      <c r="E5" s="238"/>
      <c r="F5" s="238"/>
      <c r="G5" s="238"/>
      <c r="H5" s="239"/>
      <c r="I5" s="225" t="s">
        <v>231</v>
      </c>
    </row>
    <row r="6" spans="1:9" x14ac:dyDescent="0.25">
      <c r="A6" s="231" t="s">
        <v>206</v>
      </c>
      <c r="B6" s="232"/>
      <c r="C6" s="233"/>
      <c r="D6" s="225" t="s">
        <v>233</v>
      </c>
      <c r="E6" s="193" t="s">
        <v>234</v>
      </c>
      <c r="F6" s="225" t="s">
        <v>235</v>
      </c>
      <c r="G6" s="225" t="s">
        <v>190</v>
      </c>
      <c r="H6" s="225" t="s">
        <v>236</v>
      </c>
      <c r="I6" s="240"/>
    </row>
    <row r="7" spans="1:9" ht="15.75" thickBot="1" x14ac:dyDescent="0.3">
      <c r="A7" s="234" t="s">
        <v>232</v>
      </c>
      <c r="B7" s="235"/>
      <c r="C7" s="236"/>
      <c r="D7" s="226"/>
      <c r="E7" s="194"/>
      <c r="F7" s="226"/>
      <c r="G7" s="226"/>
      <c r="H7" s="226"/>
      <c r="I7" s="226"/>
    </row>
    <row r="8" spans="1:9" s="49" customFormat="1" x14ac:dyDescent="0.25">
      <c r="A8" s="227"/>
      <c r="B8" s="228"/>
      <c r="C8" s="229"/>
      <c r="D8" s="32"/>
      <c r="E8" s="32"/>
      <c r="F8" s="32"/>
      <c r="G8" s="32"/>
      <c r="H8" s="32"/>
      <c r="I8" s="32"/>
    </row>
    <row r="9" spans="1:9" s="49" customFormat="1" x14ac:dyDescent="0.25">
      <c r="A9" s="214" t="s">
        <v>237</v>
      </c>
      <c r="B9" s="215"/>
      <c r="C9" s="230"/>
      <c r="D9" s="32"/>
      <c r="E9" s="32"/>
      <c r="F9" s="32"/>
      <c r="G9" s="32"/>
      <c r="H9" s="32"/>
      <c r="I9" s="32"/>
    </row>
    <row r="10" spans="1:9" s="49" customFormat="1" x14ac:dyDescent="0.25">
      <c r="A10" s="136"/>
      <c r="B10" s="219" t="s">
        <v>238</v>
      </c>
      <c r="C10" s="220"/>
      <c r="D10" s="98">
        <v>0</v>
      </c>
      <c r="E10" s="98">
        <v>0</v>
      </c>
      <c r="F10" s="98">
        <f>+D10+E10</f>
        <v>0</v>
      </c>
      <c r="G10" s="98">
        <v>0</v>
      </c>
      <c r="H10" s="98">
        <v>0</v>
      </c>
      <c r="I10" s="98">
        <f>+H10-D10</f>
        <v>0</v>
      </c>
    </row>
    <row r="11" spans="1:9" s="49" customFormat="1" x14ac:dyDescent="0.25">
      <c r="A11" s="136"/>
      <c r="B11" s="219" t="s">
        <v>239</v>
      </c>
      <c r="C11" s="220"/>
      <c r="D11" s="98">
        <v>0</v>
      </c>
      <c r="E11" s="98">
        <v>0</v>
      </c>
      <c r="F11" s="98">
        <f t="shared" ref="F11:F41" si="0">+D11+E11</f>
        <v>0</v>
      </c>
      <c r="G11" s="98">
        <v>0</v>
      </c>
      <c r="H11" s="98">
        <v>0</v>
      </c>
      <c r="I11" s="98">
        <f t="shared" ref="I11:I16" si="1">+H11-D11</f>
        <v>0</v>
      </c>
    </row>
    <row r="12" spans="1:9" s="49" customFormat="1" x14ac:dyDescent="0.25">
      <c r="A12" s="136"/>
      <c r="B12" s="219" t="s">
        <v>240</v>
      </c>
      <c r="C12" s="220"/>
      <c r="D12" s="98">
        <v>0</v>
      </c>
      <c r="E12" s="98">
        <v>0</v>
      </c>
      <c r="F12" s="98">
        <f t="shared" si="0"/>
        <v>0</v>
      </c>
      <c r="G12" s="98">
        <v>0</v>
      </c>
      <c r="H12" s="98">
        <v>0</v>
      </c>
      <c r="I12" s="98">
        <f t="shared" si="1"/>
        <v>0</v>
      </c>
    </row>
    <row r="13" spans="1:9" s="49" customFormat="1" x14ac:dyDescent="0.25">
      <c r="A13" s="136"/>
      <c r="B13" s="219" t="s">
        <v>241</v>
      </c>
      <c r="C13" s="220"/>
      <c r="D13" s="98">
        <v>0</v>
      </c>
      <c r="E13" s="98">
        <v>0</v>
      </c>
      <c r="F13" s="98">
        <f t="shared" si="0"/>
        <v>0</v>
      </c>
      <c r="G13" s="98">
        <v>0</v>
      </c>
      <c r="H13" s="98">
        <v>0</v>
      </c>
      <c r="I13" s="98">
        <f t="shared" si="1"/>
        <v>0</v>
      </c>
    </row>
    <row r="14" spans="1:9" s="49" customFormat="1" x14ac:dyDescent="0.25">
      <c r="A14" s="136"/>
      <c r="B14" s="219" t="s">
        <v>242</v>
      </c>
      <c r="C14" s="220"/>
      <c r="D14" s="98">
        <v>0</v>
      </c>
      <c r="E14" s="98">
        <v>0</v>
      </c>
      <c r="F14" s="98">
        <f t="shared" si="0"/>
        <v>0</v>
      </c>
      <c r="G14" s="98">
        <v>0</v>
      </c>
      <c r="H14" s="98">
        <v>0</v>
      </c>
      <c r="I14" s="98">
        <f t="shared" si="1"/>
        <v>0</v>
      </c>
    </row>
    <row r="15" spans="1:9" s="49" customFormat="1" x14ac:dyDescent="0.25">
      <c r="A15" s="136"/>
      <c r="B15" s="219" t="s">
        <v>243</v>
      </c>
      <c r="C15" s="220"/>
      <c r="D15" s="98">
        <v>0</v>
      </c>
      <c r="E15" s="98">
        <v>0</v>
      </c>
      <c r="F15" s="98">
        <f t="shared" si="0"/>
        <v>0</v>
      </c>
      <c r="G15" s="98">
        <v>0</v>
      </c>
      <c r="H15" s="98">
        <v>0</v>
      </c>
      <c r="I15" s="98">
        <f t="shared" si="1"/>
        <v>0</v>
      </c>
    </row>
    <row r="16" spans="1:9" s="49" customFormat="1" x14ac:dyDescent="0.25">
      <c r="A16" s="136"/>
      <c r="B16" s="219" t="s">
        <v>244</v>
      </c>
      <c r="C16" s="220"/>
      <c r="D16" s="98"/>
      <c r="E16" s="98">
        <v>0</v>
      </c>
      <c r="F16" s="98">
        <f t="shared" si="0"/>
        <v>0</v>
      </c>
      <c r="G16" s="98">
        <v>0</v>
      </c>
      <c r="H16" s="98">
        <v>0</v>
      </c>
      <c r="I16" s="98">
        <f t="shared" si="1"/>
        <v>0</v>
      </c>
    </row>
    <row r="17" spans="1:19" s="49" customFormat="1" x14ac:dyDescent="0.25">
      <c r="A17" s="224"/>
      <c r="B17" s="219" t="s">
        <v>245</v>
      </c>
      <c r="C17" s="220"/>
      <c r="D17" s="98">
        <f>+D19+D20+D21+D22+D23+D24+D25+D26+D27+D28+D29</f>
        <v>6769987</v>
      </c>
      <c r="E17" s="98">
        <f t="shared" ref="E17:H17" si="2">+E19+E20+E21+E22+E23+E24+E25+E26+E27+E28+E29</f>
        <v>666666</v>
      </c>
      <c r="F17" s="98">
        <f t="shared" si="0"/>
        <v>7436653</v>
      </c>
      <c r="G17" s="98">
        <f t="shared" si="2"/>
        <v>4329060</v>
      </c>
      <c r="H17" s="98">
        <f t="shared" si="2"/>
        <v>4329060</v>
      </c>
      <c r="I17" s="98">
        <f>+H17-F17</f>
        <v>-3107593</v>
      </c>
    </row>
    <row r="18" spans="1:19" s="49" customFormat="1" x14ac:dyDescent="0.25">
      <c r="A18" s="224"/>
      <c r="B18" s="219" t="s">
        <v>246</v>
      </c>
      <c r="C18" s="220"/>
      <c r="D18" s="98"/>
      <c r="E18" s="98"/>
      <c r="F18" s="98"/>
      <c r="G18" s="98"/>
      <c r="H18" s="98"/>
      <c r="I18" s="98"/>
    </row>
    <row r="19" spans="1:19" s="49" customFormat="1" x14ac:dyDescent="0.25">
      <c r="A19" s="136"/>
      <c r="B19" s="148"/>
      <c r="C19" s="135" t="s">
        <v>247</v>
      </c>
      <c r="D19" s="98">
        <v>6769987</v>
      </c>
      <c r="E19" s="98">
        <v>666666</v>
      </c>
      <c r="F19" s="98">
        <f t="shared" si="0"/>
        <v>7436653</v>
      </c>
      <c r="G19" s="98">
        <v>4329060</v>
      </c>
      <c r="H19" s="98">
        <v>4329060</v>
      </c>
      <c r="I19" s="98">
        <f>+H19-F19</f>
        <v>-3107593</v>
      </c>
    </row>
    <row r="20" spans="1:19" s="49" customFormat="1" x14ac:dyDescent="0.25">
      <c r="A20" s="136"/>
      <c r="B20" s="148"/>
      <c r="C20" s="135" t="s">
        <v>248</v>
      </c>
      <c r="D20" s="98">
        <v>0</v>
      </c>
      <c r="E20" s="98">
        <v>0</v>
      </c>
      <c r="F20" s="98">
        <f t="shared" si="0"/>
        <v>0</v>
      </c>
      <c r="G20" s="98">
        <v>0</v>
      </c>
      <c r="H20" s="98">
        <v>0</v>
      </c>
      <c r="I20" s="98">
        <f t="shared" ref="I20:I41" si="3">+H20-D20</f>
        <v>0</v>
      </c>
    </row>
    <row r="21" spans="1:19" s="49" customFormat="1" x14ac:dyDescent="0.25">
      <c r="A21" s="136"/>
      <c r="B21" s="148"/>
      <c r="C21" s="135" t="s">
        <v>249</v>
      </c>
      <c r="D21" s="98">
        <v>0</v>
      </c>
      <c r="E21" s="98">
        <v>0</v>
      </c>
      <c r="F21" s="98">
        <f t="shared" si="0"/>
        <v>0</v>
      </c>
      <c r="G21" s="98">
        <v>0</v>
      </c>
      <c r="H21" s="98">
        <v>0</v>
      </c>
      <c r="I21" s="98">
        <f t="shared" si="3"/>
        <v>0</v>
      </c>
    </row>
    <row r="22" spans="1:19" s="49" customFormat="1" x14ac:dyDescent="0.25">
      <c r="A22" s="136"/>
      <c r="B22" s="148"/>
      <c r="C22" s="135" t="s">
        <v>250</v>
      </c>
      <c r="D22" s="98">
        <v>0</v>
      </c>
      <c r="E22" s="98">
        <v>0</v>
      </c>
      <c r="F22" s="98">
        <f t="shared" si="0"/>
        <v>0</v>
      </c>
      <c r="G22" s="98">
        <v>0</v>
      </c>
      <c r="H22" s="98">
        <v>0</v>
      </c>
      <c r="I22" s="98">
        <f t="shared" si="3"/>
        <v>0</v>
      </c>
    </row>
    <row r="23" spans="1:19" s="49" customFormat="1" x14ac:dyDescent="0.25">
      <c r="A23" s="136"/>
      <c r="B23" s="148"/>
      <c r="C23" s="135" t="s">
        <v>251</v>
      </c>
      <c r="D23" s="98">
        <v>0</v>
      </c>
      <c r="E23" s="98">
        <v>0</v>
      </c>
      <c r="F23" s="98">
        <f t="shared" si="0"/>
        <v>0</v>
      </c>
      <c r="G23" s="98">
        <v>0</v>
      </c>
      <c r="H23" s="98">
        <v>0</v>
      </c>
      <c r="I23" s="98">
        <f t="shared" si="3"/>
        <v>0</v>
      </c>
    </row>
    <row r="24" spans="1:19" s="49" customFormat="1" x14ac:dyDescent="0.25">
      <c r="A24" s="136"/>
      <c r="B24" s="148"/>
      <c r="C24" s="135" t="s">
        <v>252</v>
      </c>
      <c r="D24" s="98">
        <v>0</v>
      </c>
      <c r="E24" s="98">
        <v>0</v>
      </c>
      <c r="F24" s="98">
        <f t="shared" si="0"/>
        <v>0</v>
      </c>
      <c r="G24" s="98">
        <v>0</v>
      </c>
      <c r="H24" s="98">
        <v>0</v>
      </c>
      <c r="I24" s="98">
        <f t="shared" si="3"/>
        <v>0</v>
      </c>
    </row>
    <row r="25" spans="1:19" s="49" customFormat="1" x14ac:dyDescent="0.25">
      <c r="A25" s="136"/>
      <c r="B25" s="148"/>
      <c r="C25" s="135" t="s">
        <v>253</v>
      </c>
      <c r="D25" s="98">
        <v>0</v>
      </c>
      <c r="E25" s="98">
        <v>0</v>
      </c>
      <c r="F25" s="98">
        <f t="shared" si="0"/>
        <v>0</v>
      </c>
      <c r="G25" s="98">
        <v>0</v>
      </c>
      <c r="H25" s="98">
        <v>0</v>
      </c>
      <c r="I25" s="98">
        <f t="shared" si="3"/>
        <v>0</v>
      </c>
      <c r="L25" s="68"/>
      <c r="M25" s="68"/>
      <c r="N25" s="68"/>
      <c r="O25" s="68"/>
      <c r="P25" s="68"/>
      <c r="Q25" s="68"/>
      <c r="R25" s="68"/>
    </row>
    <row r="26" spans="1:19" s="49" customFormat="1" x14ac:dyDescent="0.25">
      <c r="A26" s="136"/>
      <c r="B26" s="148"/>
      <c r="C26" s="135" t="s">
        <v>254</v>
      </c>
      <c r="D26" s="98">
        <v>0</v>
      </c>
      <c r="E26" s="98">
        <v>0</v>
      </c>
      <c r="F26" s="98">
        <f t="shared" si="0"/>
        <v>0</v>
      </c>
      <c r="G26" s="98">
        <v>0</v>
      </c>
      <c r="H26" s="98">
        <v>0</v>
      </c>
      <c r="I26" s="98">
        <f t="shared" si="3"/>
        <v>0</v>
      </c>
      <c r="L26" s="68"/>
      <c r="M26" s="68"/>
      <c r="N26" s="68"/>
      <c r="O26" s="68"/>
      <c r="P26" s="68"/>
      <c r="Q26" s="68"/>
      <c r="R26" s="68"/>
    </row>
    <row r="27" spans="1:19" s="49" customFormat="1" x14ac:dyDescent="0.25">
      <c r="A27" s="136"/>
      <c r="B27" s="148"/>
      <c r="C27" s="135" t="s">
        <v>255</v>
      </c>
      <c r="D27" s="98">
        <v>0</v>
      </c>
      <c r="E27" s="98">
        <v>0</v>
      </c>
      <c r="F27" s="98">
        <f t="shared" si="0"/>
        <v>0</v>
      </c>
      <c r="G27" s="98">
        <v>0</v>
      </c>
      <c r="H27" s="98">
        <v>0</v>
      </c>
      <c r="I27" s="98">
        <f t="shared" si="3"/>
        <v>0</v>
      </c>
      <c r="L27" s="68"/>
      <c r="M27" s="68"/>
      <c r="N27" s="68"/>
      <c r="O27" s="68"/>
      <c r="P27" s="68"/>
      <c r="Q27" s="68"/>
      <c r="R27" s="68"/>
    </row>
    <row r="28" spans="1:19" s="49" customFormat="1" x14ac:dyDescent="0.25">
      <c r="A28" s="136"/>
      <c r="B28" s="148"/>
      <c r="C28" s="135" t="s">
        <v>256</v>
      </c>
      <c r="D28" s="98">
        <v>0</v>
      </c>
      <c r="E28" s="98">
        <v>0</v>
      </c>
      <c r="F28" s="98">
        <f t="shared" si="0"/>
        <v>0</v>
      </c>
      <c r="G28" s="98">
        <v>0</v>
      </c>
      <c r="H28" s="98">
        <v>0</v>
      </c>
      <c r="I28" s="98">
        <f t="shared" si="3"/>
        <v>0</v>
      </c>
      <c r="L28" s="68"/>
      <c r="M28" s="68"/>
      <c r="N28" s="68"/>
      <c r="O28" s="68"/>
      <c r="P28" s="68"/>
      <c r="Q28" s="68"/>
      <c r="R28" s="68"/>
    </row>
    <row r="29" spans="1:19" s="49" customFormat="1" x14ac:dyDescent="0.25">
      <c r="A29" s="136"/>
      <c r="B29" s="148"/>
      <c r="C29" s="135" t="s">
        <v>257</v>
      </c>
      <c r="D29" s="98">
        <v>0</v>
      </c>
      <c r="E29" s="98">
        <v>0</v>
      </c>
      <c r="F29" s="98">
        <f t="shared" si="0"/>
        <v>0</v>
      </c>
      <c r="G29" s="98">
        <v>0</v>
      </c>
      <c r="H29" s="98">
        <v>0</v>
      </c>
      <c r="I29" s="98">
        <f t="shared" si="3"/>
        <v>0</v>
      </c>
      <c r="L29" s="68"/>
      <c r="M29" s="68"/>
      <c r="N29" s="68"/>
      <c r="O29" s="68"/>
      <c r="P29" s="68"/>
      <c r="Q29" s="68"/>
      <c r="R29" s="68"/>
    </row>
    <row r="30" spans="1:19" s="49" customFormat="1" x14ac:dyDescent="0.25">
      <c r="A30" s="136"/>
      <c r="B30" s="219" t="s">
        <v>258</v>
      </c>
      <c r="C30" s="220"/>
      <c r="D30" s="98">
        <f>+D31+D32+D33+D34</f>
        <v>0</v>
      </c>
      <c r="E30" s="98">
        <f t="shared" ref="E30:H30" si="4">+E31+E32+E33+E34</f>
        <v>0</v>
      </c>
      <c r="F30" s="98">
        <f t="shared" si="0"/>
        <v>0</v>
      </c>
      <c r="G30" s="98">
        <f t="shared" si="4"/>
        <v>0</v>
      </c>
      <c r="H30" s="98">
        <f t="shared" si="4"/>
        <v>0</v>
      </c>
      <c r="I30" s="98">
        <f t="shared" si="3"/>
        <v>0</v>
      </c>
      <c r="L30" s="68"/>
      <c r="M30" s="68"/>
      <c r="N30" s="68"/>
      <c r="O30" s="68"/>
      <c r="P30" s="68"/>
      <c r="Q30" s="68"/>
      <c r="R30" s="68"/>
      <c r="S30" s="68"/>
    </row>
    <row r="31" spans="1:19" s="49" customFormat="1" x14ac:dyDescent="0.25">
      <c r="A31" s="136"/>
      <c r="B31" s="148"/>
      <c r="C31" s="135" t="s">
        <v>259</v>
      </c>
      <c r="D31" s="98">
        <v>0</v>
      </c>
      <c r="E31" s="98">
        <v>0</v>
      </c>
      <c r="F31" s="98">
        <f t="shared" si="0"/>
        <v>0</v>
      </c>
      <c r="G31" s="98">
        <v>0</v>
      </c>
      <c r="H31" s="98">
        <v>0</v>
      </c>
      <c r="I31" s="98">
        <f t="shared" si="3"/>
        <v>0</v>
      </c>
      <c r="L31" s="68"/>
      <c r="M31" s="69"/>
      <c r="N31" s="69"/>
      <c r="O31" s="69"/>
      <c r="P31" s="68"/>
      <c r="Q31" s="68"/>
      <c r="R31" s="68"/>
    </row>
    <row r="32" spans="1:19" s="49" customFormat="1" x14ac:dyDescent="0.25">
      <c r="A32" s="136"/>
      <c r="B32" s="148"/>
      <c r="C32" s="135" t="s">
        <v>260</v>
      </c>
      <c r="D32" s="98">
        <v>0</v>
      </c>
      <c r="E32" s="98">
        <v>0</v>
      </c>
      <c r="F32" s="98">
        <f t="shared" si="0"/>
        <v>0</v>
      </c>
      <c r="G32" s="98">
        <v>0</v>
      </c>
      <c r="H32" s="98">
        <v>0</v>
      </c>
      <c r="I32" s="98">
        <f t="shared" si="3"/>
        <v>0</v>
      </c>
      <c r="L32" s="68"/>
      <c r="M32" s="69"/>
      <c r="N32" s="69"/>
      <c r="O32" s="69"/>
      <c r="P32" s="68"/>
      <c r="Q32" s="68"/>
      <c r="R32" s="68"/>
      <c r="S32" s="68"/>
    </row>
    <row r="33" spans="1:15" s="49" customFormat="1" x14ac:dyDescent="0.25">
      <c r="A33" s="136"/>
      <c r="B33" s="148"/>
      <c r="C33" s="135" t="s">
        <v>261</v>
      </c>
      <c r="D33" s="98">
        <v>0</v>
      </c>
      <c r="E33" s="98">
        <v>0</v>
      </c>
      <c r="F33" s="98">
        <f t="shared" si="0"/>
        <v>0</v>
      </c>
      <c r="G33" s="98">
        <v>0</v>
      </c>
      <c r="H33" s="98">
        <v>0</v>
      </c>
      <c r="I33" s="98">
        <f t="shared" si="3"/>
        <v>0</v>
      </c>
    </row>
    <row r="34" spans="1:15" s="49" customFormat="1" x14ac:dyDescent="0.25">
      <c r="A34" s="136"/>
      <c r="B34" s="148"/>
      <c r="C34" s="135" t="s">
        <v>262</v>
      </c>
      <c r="D34" s="98">
        <v>0</v>
      </c>
      <c r="E34" s="98">
        <v>0</v>
      </c>
      <c r="F34" s="98">
        <f t="shared" si="0"/>
        <v>0</v>
      </c>
      <c r="G34" s="98">
        <v>0</v>
      </c>
      <c r="H34" s="98">
        <v>0</v>
      </c>
      <c r="I34" s="98">
        <f t="shared" si="3"/>
        <v>0</v>
      </c>
      <c r="O34" s="67"/>
    </row>
    <row r="35" spans="1:15" s="49" customFormat="1" x14ac:dyDescent="0.25">
      <c r="A35" s="136"/>
      <c r="B35" s="148"/>
      <c r="C35" s="135" t="s">
        <v>263</v>
      </c>
      <c r="D35" s="98">
        <v>0</v>
      </c>
      <c r="E35" s="98">
        <v>0</v>
      </c>
      <c r="F35" s="98">
        <f t="shared" si="0"/>
        <v>0</v>
      </c>
      <c r="G35" s="98">
        <v>0</v>
      </c>
      <c r="H35" s="98">
        <v>0</v>
      </c>
      <c r="I35" s="98">
        <f t="shared" si="3"/>
        <v>0</v>
      </c>
    </row>
    <row r="36" spans="1:15" s="49" customFormat="1" x14ac:dyDescent="0.25">
      <c r="A36" s="136"/>
      <c r="B36" s="219" t="s">
        <v>264</v>
      </c>
      <c r="C36" s="220"/>
      <c r="D36" s="98">
        <v>0</v>
      </c>
      <c r="E36" s="98">
        <v>0</v>
      </c>
      <c r="F36" s="98">
        <f t="shared" si="0"/>
        <v>0</v>
      </c>
      <c r="G36" s="98">
        <v>0</v>
      </c>
      <c r="H36" s="98">
        <v>0</v>
      </c>
      <c r="I36" s="98">
        <f t="shared" si="3"/>
        <v>0</v>
      </c>
    </row>
    <row r="37" spans="1:15" s="49" customFormat="1" x14ac:dyDescent="0.25">
      <c r="A37" s="136"/>
      <c r="B37" s="219" t="s">
        <v>265</v>
      </c>
      <c r="C37" s="220"/>
      <c r="D37" s="98">
        <f>+D38</f>
        <v>6101499</v>
      </c>
      <c r="E37" s="98">
        <f t="shared" ref="E37:H37" si="5">+E38</f>
        <v>492655</v>
      </c>
      <c r="F37" s="98">
        <f t="shared" si="0"/>
        <v>6594154</v>
      </c>
      <c r="G37" s="98">
        <f t="shared" si="5"/>
        <v>1188958</v>
      </c>
      <c r="H37" s="98">
        <f t="shared" si="5"/>
        <v>1188958</v>
      </c>
      <c r="I37" s="98">
        <f>+H37-F37</f>
        <v>-5405196</v>
      </c>
    </row>
    <row r="38" spans="1:15" s="49" customFormat="1" x14ac:dyDescent="0.25">
      <c r="A38" s="136"/>
      <c r="B38" s="148"/>
      <c r="C38" s="135" t="s">
        <v>266</v>
      </c>
      <c r="D38" s="98">
        <v>6101499</v>
      </c>
      <c r="E38" s="98">
        <v>492655</v>
      </c>
      <c r="F38" s="98">
        <f t="shared" si="0"/>
        <v>6594154</v>
      </c>
      <c r="G38" s="98">
        <v>1188958</v>
      </c>
      <c r="H38" s="98">
        <v>1188958</v>
      </c>
      <c r="I38" s="98">
        <f>+H38-F38</f>
        <v>-5405196</v>
      </c>
    </row>
    <row r="39" spans="1:15" s="49" customFormat="1" x14ac:dyDescent="0.25">
      <c r="A39" s="136"/>
      <c r="B39" s="219" t="s">
        <v>267</v>
      </c>
      <c r="C39" s="220"/>
      <c r="D39" s="98">
        <f>+D40+D41</f>
        <v>0</v>
      </c>
      <c r="E39" s="98">
        <f t="shared" ref="E39" si="6">+E40+E41</f>
        <v>0</v>
      </c>
      <c r="F39" s="98">
        <f t="shared" si="0"/>
        <v>0</v>
      </c>
      <c r="G39" s="98">
        <v>26847</v>
      </c>
      <c r="H39" s="98">
        <v>26847</v>
      </c>
      <c r="I39" s="98">
        <f>+H39-F39</f>
        <v>26847</v>
      </c>
    </row>
    <row r="40" spans="1:15" s="49" customFormat="1" x14ac:dyDescent="0.25">
      <c r="A40" s="136"/>
      <c r="B40" s="148"/>
      <c r="C40" s="135" t="s">
        <v>268</v>
      </c>
      <c r="D40" s="98">
        <v>0</v>
      </c>
      <c r="E40" s="98">
        <v>0</v>
      </c>
      <c r="F40" s="98">
        <f t="shared" si="0"/>
        <v>0</v>
      </c>
      <c r="G40" s="98">
        <v>0</v>
      </c>
      <c r="H40" s="98">
        <v>0</v>
      </c>
      <c r="I40" s="98">
        <f t="shared" si="3"/>
        <v>0</v>
      </c>
    </row>
    <row r="41" spans="1:15" s="49" customFormat="1" x14ac:dyDescent="0.25">
      <c r="A41" s="136"/>
      <c r="B41" s="148"/>
      <c r="C41" s="135" t="s">
        <v>269</v>
      </c>
      <c r="D41" s="98">
        <v>0</v>
      </c>
      <c r="E41" s="98">
        <v>0</v>
      </c>
      <c r="F41" s="98">
        <f t="shared" si="0"/>
        <v>0</v>
      </c>
      <c r="G41" s="98">
        <v>1414</v>
      </c>
      <c r="H41" s="98">
        <v>1414</v>
      </c>
      <c r="I41" s="98">
        <f t="shared" si="3"/>
        <v>1414</v>
      </c>
    </row>
    <row r="42" spans="1:15" s="49" customFormat="1" x14ac:dyDescent="0.25">
      <c r="A42" s="57"/>
      <c r="B42" s="149"/>
      <c r="C42" s="134"/>
      <c r="D42" s="32"/>
      <c r="E42" s="32"/>
      <c r="F42" s="32"/>
      <c r="G42" s="32"/>
      <c r="H42" s="32"/>
      <c r="I42" s="63"/>
    </row>
    <row r="43" spans="1:15" s="49" customFormat="1" x14ac:dyDescent="0.25">
      <c r="A43" s="214" t="s">
        <v>270</v>
      </c>
      <c r="B43" s="215"/>
      <c r="C43" s="216"/>
      <c r="D43" s="130"/>
      <c r="E43" s="130"/>
      <c r="F43" s="130"/>
      <c r="G43" s="130"/>
      <c r="H43" s="130"/>
      <c r="I43" s="130"/>
    </row>
    <row r="44" spans="1:15" s="49" customFormat="1" x14ac:dyDescent="0.25">
      <c r="A44" s="214" t="s">
        <v>271</v>
      </c>
      <c r="B44" s="215"/>
      <c r="C44" s="216"/>
      <c r="D44" s="130">
        <f>+D10+D11+D12+D13+D14+D15+D16+D17+D30+D36+D37+D39</f>
        <v>12871486</v>
      </c>
      <c r="E44" s="130">
        <f t="shared" ref="E44:I44" si="7">+E10+E11+E12+E13+E14+E15+E16+E17+E30+E36+E37+E39</f>
        <v>1159321</v>
      </c>
      <c r="F44" s="130">
        <f t="shared" si="7"/>
        <v>14030807</v>
      </c>
      <c r="G44" s="130">
        <f t="shared" si="7"/>
        <v>5544865</v>
      </c>
      <c r="H44" s="130">
        <f t="shared" si="7"/>
        <v>5544865</v>
      </c>
      <c r="I44" s="130">
        <f t="shared" si="7"/>
        <v>-8485942</v>
      </c>
    </row>
    <row r="45" spans="1:15" s="49" customFormat="1" x14ac:dyDescent="0.25">
      <c r="A45" s="214" t="s">
        <v>272</v>
      </c>
      <c r="B45" s="215"/>
      <c r="C45" s="216"/>
      <c r="D45" s="137"/>
      <c r="E45" s="137"/>
      <c r="F45" s="137"/>
      <c r="G45" s="137"/>
      <c r="H45" s="137"/>
      <c r="I45" s="131"/>
    </row>
    <row r="46" spans="1:15" s="49" customFormat="1" ht="15.75" thickBot="1" x14ac:dyDescent="0.3">
      <c r="A46" s="150"/>
      <c r="B46" s="151"/>
      <c r="C46" s="152"/>
      <c r="D46" s="35"/>
      <c r="E46" s="35"/>
      <c r="F46" s="35"/>
      <c r="G46" s="35"/>
      <c r="H46" s="35"/>
      <c r="I46" s="35"/>
    </row>
    <row r="47" spans="1:15" s="49" customFormat="1" x14ac:dyDescent="0.25">
      <c r="A47" s="221" t="s">
        <v>273</v>
      </c>
      <c r="B47" s="222"/>
      <c r="C47" s="223"/>
      <c r="D47" s="147"/>
      <c r="E47" s="147"/>
      <c r="F47" s="147"/>
      <c r="G47" s="147"/>
      <c r="H47" s="147"/>
      <c r="I47" s="147"/>
    </row>
    <row r="48" spans="1:15" s="49" customFormat="1" x14ac:dyDescent="0.25">
      <c r="A48" s="136"/>
      <c r="B48" s="219" t="s">
        <v>274</v>
      </c>
      <c r="C48" s="220"/>
      <c r="D48" s="98">
        <f>+D49+D50+D51+D52+D53+D54+D55+D56</f>
        <v>0</v>
      </c>
      <c r="E48" s="98">
        <f t="shared" ref="E48:H48" si="8">+E49+E50+E51+E52+E53+E54+E55+E56</f>
        <v>0</v>
      </c>
      <c r="F48" s="98">
        <f>+D48+E48</f>
        <v>0</v>
      </c>
      <c r="G48" s="98">
        <f t="shared" si="8"/>
        <v>0</v>
      </c>
      <c r="H48" s="98">
        <f t="shared" si="8"/>
        <v>0</v>
      </c>
      <c r="I48" s="98">
        <f t="shared" ref="I48:I68" si="9">+H48-D48</f>
        <v>0</v>
      </c>
    </row>
    <row r="49" spans="1:9" s="49" customFormat="1" x14ac:dyDescent="0.25">
      <c r="A49" s="136"/>
      <c r="B49" s="148"/>
      <c r="C49" s="135" t="s">
        <v>275</v>
      </c>
      <c r="D49" s="98">
        <v>0</v>
      </c>
      <c r="E49" s="98"/>
      <c r="F49" s="98">
        <f t="shared" ref="F49:F66" si="10">+D49+E49</f>
        <v>0</v>
      </c>
      <c r="G49" s="98"/>
      <c r="H49" s="98"/>
      <c r="I49" s="98">
        <f t="shared" si="9"/>
        <v>0</v>
      </c>
    </row>
    <row r="50" spans="1:9" s="49" customFormat="1" x14ac:dyDescent="0.25">
      <c r="A50" s="136"/>
      <c r="B50" s="148"/>
      <c r="C50" s="135" t="s">
        <v>276</v>
      </c>
      <c r="D50" s="98">
        <v>0</v>
      </c>
      <c r="E50" s="98"/>
      <c r="F50" s="98">
        <f t="shared" si="10"/>
        <v>0</v>
      </c>
      <c r="G50" s="98"/>
      <c r="H50" s="98"/>
      <c r="I50" s="98">
        <f t="shared" si="9"/>
        <v>0</v>
      </c>
    </row>
    <row r="51" spans="1:9" s="49" customFormat="1" x14ac:dyDescent="0.25">
      <c r="A51" s="136"/>
      <c r="B51" s="148"/>
      <c r="C51" s="135" t="s">
        <v>277</v>
      </c>
      <c r="D51" s="98">
        <v>0</v>
      </c>
      <c r="E51" s="98"/>
      <c r="F51" s="98">
        <f t="shared" si="10"/>
        <v>0</v>
      </c>
      <c r="G51" s="98"/>
      <c r="H51" s="98"/>
      <c r="I51" s="98">
        <f t="shared" si="9"/>
        <v>0</v>
      </c>
    </row>
    <row r="52" spans="1:9" s="49" customFormat="1" ht="16.5" x14ac:dyDescent="0.25">
      <c r="A52" s="136"/>
      <c r="B52" s="148"/>
      <c r="C52" s="135" t="s">
        <v>278</v>
      </c>
      <c r="D52" s="98">
        <v>0</v>
      </c>
      <c r="E52" s="98"/>
      <c r="F52" s="98">
        <f t="shared" si="10"/>
        <v>0</v>
      </c>
      <c r="G52" s="98"/>
      <c r="H52" s="98"/>
      <c r="I52" s="98">
        <f t="shared" si="9"/>
        <v>0</v>
      </c>
    </row>
    <row r="53" spans="1:9" s="49" customFormat="1" x14ac:dyDescent="0.25">
      <c r="A53" s="136"/>
      <c r="B53" s="148"/>
      <c r="C53" s="135" t="s">
        <v>279</v>
      </c>
      <c r="D53" s="98">
        <v>0</v>
      </c>
      <c r="E53" s="98">
        <v>0</v>
      </c>
      <c r="F53" s="98">
        <f t="shared" ref="F53" si="11">+D53+E53</f>
        <v>0</v>
      </c>
      <c r="G53" s="98">
        <v>0</v>
      </c>
      <c r="H53" s="98">
        <v>0</v>
      </c>
      <c r="I53" s="98">
        <f t="shared" ref="I53" si="12">+H53-D53</f>
        <v>0</v>
      </c>
    </row>
    <row r="54" spans="1:9" s="49" customFormat="1" x14ac:dyDescent="0.25">
      <c r="A54" s="136"/>
      <c r="B54" s="148"/>
      <c r="C54" s="135" t="s">
        <v>280</v>
      </c>
      <c r="D54" s="98">
        <v>0</v>
      </c>
      <c r="E54" s="98">
        <v>0</v>
      </c>
      <c r="F54" s="98">
        <f t="shared" si="10"/>
        <v>0</v>
      </c>
      <c r="G54" s="98">
        <v>0</v>
      </c>
      <c r="H54" s="98">
        <v>0</v>
      </c>
      <c r="I54" s="98">
        <f t="shared" si="9"/>
        <v>0</v>
      </c>
    </row>
    <row r="55" spans="1:9" s="49" customFormat="1" ht="16.5" x14ac:dyDescent="0.25">
      <c r="A55" s="136"/>
      <c r="B55" s="148"/>
      <c r="C55" s="135" t="s">
        <v>281</v>
      </c>
      <c r="D55" s="98">
        <v>0</v>
      </c>
      <c r="E55" s="98">
        <v>0</v>
      </c>
      <c r="F55" s="98">
        <f t="shared" si="10"/>
        <v>0</v>
      </c>
      <c r="G55" s="98">
        <v>0</v>
      </c>
      <c r="H55" s="98">
        <v>0</v>
      </c>
      <c r="I55" s="98">
        <f t="shared" si="9"/>
        <v>0</v>
      </c>
    </row>
    <row r="56" spans="1:9" s="49" customFormat="1" ht="16.5" x14ac:dyDescent="0.25">
      <c r="A56" s="136"/>
      <c r="B56" s="148"/>
      <c r="C56" s="55" t="s">
        <v>282</v>
      </c>
      <c r="D56" s="98">
        <v>0</v>
      </c>
      <c r="E56" s="98">
        <v>0</v>
      </c>
      <c r="F56" s="98">
        <f t="shared" si="10"/>
        <v>0</v>
      </c>
      <c r="G56" s="98">
        <v>0</v>
      </c>
      <c r="H56" s="98">
        <v>0</v>
      </c>
      <c r="I56" s="98">
        <f t="shared" si="9"/>
        <v>0</v>
      </c>
    </row>
    <row r="57" spans="1:9" s="49" customFormat="1" x14ac:dyDescent="0.25">
      <c r="A57" s="136"/>
      <c r="B57" s="219" t="s">
        <v>283</v>
      </c>
      <c r="C57" s="220"/>
      <c r="D57" s="98">
        <f>+D58+D59+D60+D61</f>
        <v>0</v>
      </c>
      <c r="E57" s="98">
        <f t="shared" ref="E57:H57" si="13">+E58+E59+E60+E61</f>
        <v>0</v>
      </c>
      <c r="F57" s="98">
        <f t="shared" si="10"/>
        <v>0</v>
      </c>
      <c r="G57" s="98">
        <f t="shared" si="13"/>
        <v>0</v>
      </c>
      <c r="H57" s="98">
        <f t="shared" si="13"/>
        <v>0</v>
      </c>
      <c r="I57" s="98">
        <f t="shared" si="9"/>
        <v>0</v>
      </c>
    </row>
    <row r="58" spans="1:9" s="49" customFormat="1" x14ac:dyDescent="0.25">
      <c r="A58" s="136"/>
      <c r="B58" s="148"/>
      <c r="C58" s="135" t="s">
        <v>284</v>
      </c>
      <c r="D58" s="98">
        <v>0</v>
      </c>
      <c r="E58" s="98">
        <v>0</v>
      </c>
      <c r="F58" s="98">
        <f t="shared" si="10"/>
        <v>0</v>
      </c>
      <c r="G58" s="98">
        <v>0</v>
      </c>
      <c r="H58" s="98">
        <v>0</v>
      </c>
      <c r="I58" s="98">
        <f t="shared" si="9"/>
        <v>0</v>
      </c>
    </row>
    <row r="59" spans="1:9" s="49" customFormat="1" x14ac:dyDescent="0.25">
      <c r="A59" s="136"/>
      <c r="B59" s="148"/>
      <c r="C59" s="135" t="s">
        <v>285</v>
      </c>
      <c r="D59" s="98">
        <v>0</v>
      </c>
      <c r="E59" s="98">
        <v>0</v>
      </c>
      <c r="F59" s="98">
        <f t="shared" si="10"/>
        <v>0</v>
      </c>
      <c r="G59" s="98">
        <v>0</v>
      </c>
      <c r="H59" s="98">
        <v>0</v>
      </c>
      <c r="I59" s="98">
        <f t="shared" si="9"/>
        <v>0</v>
      </c>
    </row>
    <row r="60" spans="1:9" s="49" customFormat="1" x14ac:dyDescent="0.25">
      <c r="A60" s="136"/>
      <c r="B60" s="148"/>
      <c r="C60" s="135" t="s">
        <v>286</v>
      </c>
      <c r="D60" s="98">
        <v>0</v>
      </c>
      <c r="E60" s="98">
        <v>0</v>
      </c>
      <c r="F60" s="98">
        <f t="shared" si="10"/>
        <v>0</v>
      </c>
      <c r="G60" s="98">
        <v>0</v>
      </c>
      <c r="H60" s="98">
        <v>0</v>
      </c>
      <c r="I60" s="98">
        <f t="shared" si="9"/>
        <v>0</v>
      </c>
    </row>
    <row r="61" spans="1:9" s="49" customFormat="1" x14ac:dyDescent="0.25">
      <c r="A61" s="136"/>
      <c r="B61" s="148"/>
      <c r="C61" s="135" t="s">
        <v>287</v>
      </c>
      <c r="D61" s="98">
        <v>0</v>
      </c>
      <c r="E61" s="98">
        <v>0</v>
      </c>
      <c r="F61" s="98">
        <f t="shared" si="10"/>
        <v>0</v>
      </c>
      <c r="G61" s="98">
        <v>0</v>
      </c>
      <c r="H61" s="98">
        <v>0</v>
      </c>
      <c r="I61" s="98">
        <f t="shared" si="9"/>
        <v>0</v>
      </c>
    </row>
    <row r="62" spans="1:9" s="49" customFormat="1" x14ac:dyDescent="0.25">
      <c r="A62" s="136"/>
      <c r="B62" s="219" t="s">
        <v>288</v>
      </c>
      <c r="C62" s="220"/>
      <c r="D62" s="98">
        <f>+D63+D64</f>
        <v>0</v>
      </c>
      <c r="E62" s="98">
        <f t="shared" ref="E62:H62" si="14">+E63+E64</f>
        <v>0</v>
      </c>
      <c r="F62" s="98">
        <f t="shared" si="10"/>
        <v>0</v>
      </c>
      <c r="G62" s="98">
        <f t="shared" si="14"/>
        <v>0</v>
      </c>
      <c r="H62" s="98">
        <f t="shared" si="14"/>
        <v>0</v>
      </c>
      <c r="I62" s="98">
        <f t="shared" si="9"/>
        <v>0</v>
      </c>
    </row>
    <row r="63" spans="1:9" s="49" customFormat="1" ht="16.5" x14ac:dyDescent="0.25">
      <c r="A63" s="136"/>
      <c r="B63" s="148"/>
      <c r="C63" s="135" t="s">
        <v>289</v>
      </c>
      <c r="D63" s="98">
        <v>0</v>
      </c>
      <c r="E63" s="98">
        <v>0</v>
      </c>
      <c r="F63" s="98">
        <f t="shared" si="10"/>
        <v>0</v>
      </c>
      <c r="G63" s="98">
        <v>0</v>
      </c>
      <c r="H63" s="98">
        <v>0</v>
      </c>
      <c r="I63" s="98">
        <f t="shared" si="9"/>
        <v>0</v>
      </c>
    </row>
    <row r="64" spans="1:9" s="49" customFormat="1" x14ac:dyDescent="0.25">
      <c r="A64" s="136"/>
      <c r="B64" s="148"/>
      <c r="C64" s="135" t="s">
        <v>290</v>
      </c>
      <c r="D64" s="98">
        <v>0</v>
      </c>
      <c r="E64" s="98">
        <v>0</v>
      </c>
      <c r="F64" s="98">
        <f t="shared" si="10"/>
        <v>0</v>
      </c>
      <c r="G64" s="98">
        <v>0</v>
      </c>
      <c r="H64" s="98">
        <v>0</v>
      </c>
      <c r="I64" s="98">
        <f t="shared" si="9"/>
        <v>0</v>
      </c>
    </row>
    <row r="65" spans="1:16" s="49" customFormat="1" x14ac:dyDescent="0.25">
      <c r="A65" s="136"/>
      <c r="B65" s="219" t="s">
        <v>291</v>
      </c>
      <c r="C65" s="220"/>
      <c r="D65" s="98">
        <v>0</v>
      </c>
      <c r="E65" s="98">
        <v>0</v>
      </c>
      <c r="F65" s="98">
        <f t="shared" si="10"/>
        <v>0</v>
      </c>
      <c r="G65" s="98">
        <v>0</v>
      </c>
      <c r="H65" s="98">
        <v>0</v>
      </c>
      <c r="I65" s="98">
        <f t="shared" si="9"/>
        <v>0</v>
      </c>
    </row>
    <row r="66" spans="1:16" s="49" customFormat="1" x14ac:dyDescent="0.25">
      <c r="A66" s="136"/>
      <c r="B66" s="219" t="s">
        <v>292</v>
      </c>
      <c r="C66" s="220"/>
      <c r="D66" s="98">
        <v>0</v>
      </c>
      <c r="E66" s="98">
        <v>0</v>
      </c>
      <c r="F66" s="98">
        <f t="shared" si="10"/>
        <v>0</v>
      </c>
      <c r="G66" s="98">
        <v>0</v>
      </c>
      <c r="H66" s="98">
        <v>0</v>
      </c>
      <c r="I66" s="98">
        <f t="shared" si="9"/>
        <v>0</v>
      </c>
    </row>
    <row r="67" spans="1:16" s="49" customFormat="1" x14ac:dyDescent="0.25">
      <c r="A67" s="57"/>
      <c r="B67" s="217"/>
      <c r="C67" s="218"/>
      <c r="D67" s="32"/>
      <c r="E67" s="32"/>
      <c r="F67" s="32"/>
      <c r="G67" s="32"/>
      <c r="H67" s="32"/>
      <c r="I67" s="32"/>
      <c r="L67" s="67"/>
    </row>
    <row r="68" spans="1:16" s="49" customFormat="1" x14ac:dyDescent="0.25">
      <c r="A68" s="214" t="s">
        <v>293</v>
      </c>
      <c r="B68" s="215"/>
      <c r="C68" s="216"/>
      <c r="D68" s="102">
        <f>+D48+D57+D62+D65+D66</f>
        <v>0</v>
      </c>
      <c r="E68" s="102">
        <f t="shared" ref="E68:G68" si="15">+E48+E57+E62+E65+E66</f>
        <v>0</v>
      </c>
      <c r="F68" s="102">
        <f>+D68+E68</f>
        <v>0</v>
      </c>
      <c r="G68" s="102">
        <f t="shared" si="15"/>
        <v>0</v>
      </c>
      <c r="H68" s="102">
        <f>+H48+H57+H62+H65+H66</f>
        <v>0</v>
      </c>
      <c r="I68" s="102">
        <f t="shared" si="9"/>
        <v>0</v>
      </c>
    </row>
    <row r="69" spans="1:16" s="49" customFormat="1" x14ac:dyDescent="0.25">
      <c r="A69" s="57"/>
      <c r="B69" s="217"/>
      <c r="C69" s="218"/>
      <c r="D69" s="102"/>
      <c r="E69" s="102"/>
      <c r="F69" s="102"/>
      <c r="G69" s="102"/>
      <c r="H69" s="102"/>
      <c r="I69" s="102"/>
    </row>
    <row r="70" spans="1:16" s="49" customFormat="1" x14ac:dyDescent="0.25">
      <c r="A70" s="214" t="s">
        <v>294</v>
      </c>
      <c r="B70" s="215"/>
      <c r="C70" s="216"/>
      <c r="D70" s="102">
        <f>+D48</f>
        <v>0</v>
      </c>
      <c r="E70" s="102">
        <f>+E71</f>
        <v>0</v>
      </c>
      <c r="F70" s="102">
        <f>+D70+E70</f>
        <v>0</v>
      </c>
      <c r="G70" s="102">
        <f t="shared" ref="G70:I70" si="16">+E70+F70</f>
        <v>0</v>
      </c>
      <c r="H70" s="102">
        <f t="shared" si="16"/>
        <v>0</v>
      </c>
      <c r="I70" s="102">
        <f t="shared" si="16"/>
        <v>0</v>
      </c>
    </row>
    <row r="71" spans="1:16" s="49" customFormat="1" x14ac:dyDescent="0.25">
      <c r="A71" s="136"/>
      <c r="B71" s="219" t="s">
        <v>295</v>
      </c>
      <c r="C71" s="220"/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</row>
    <row r="72" spans="1:16" s="49" customFormat="1" x14ac:dyDescent="0.25">
      <c r="A72" s="57"/>
      <c r="B72" s="217"/>
      <c r="C72" s="218"/>
      <c r="D72" s="98"/>
      <c r="E72" s="98"/>
      <c r="F72" s="98"/>
      <c r="G72" s="98"/>
      <c r="H72" s="98"/>
      <c r="I72" s="98"/>
    </row>
    <row r="73" spans="1:16" s="49" customFormat="1" x14ac:dyDescent="0.25">
      <c r="A73" s="214" t="s">
        <v>296</v>
      </c>
      <c r="B73" s="215"/>
      <c r="C73" s="216"/>
      <c r="D73" s="102">
        <f>+D44+D68+D70</f>
        <v>12871486</v>
      </c>
      <c r="E73" s="102">
        <f t="shared" ref="E73:F73" si="17">+E44+E68+E70</f>
        <v>1159321</v>
      </c>
      <c r="F73" s="102">
        <f t="shared" si="17"/>
        <v>14030807</v>
      </c>
      <c r="G73" s="102">
        <f>+G44+G68+G70</f>
        <v>5544865</v>
      </c>
      <c r="H73" s="102">
        <f>+H44+H68+H70</f>
        <v>5544865</v>
      </c>
      <c r="I73" s="102">
        <f>+H73-F73</f>
        <v>-8485942</v>
      </c>
      <c r="K73" s="67"/>
    </row>
    <row r="74" spans="1:16" s="49" customFormat="1" x14ac:dyDescent="0.25">
      <c r="A74" s="57"/>
      <c r="B74" s="217"/>
      <c r="C74" s="218"/>
      <c r="D74" s="98"/>
      <c r="E74" s="98"/>
      <c r="F74" s="98"/>
      <c r="G74" s="98"/>
      <c r="H74" s="98"/>
      <c r="I74" s="98"/>
      <c r="N74" s="70"/>
      <c r="O74" s="70"/>
      <c r="P74" s="70"/>
    </row>
    <row r="75" spans="1:16" s="49" customFormat="1" x14ac:dyDescent="0.25">
      <c r="A75" s="136"/>
      <c r="B75" s="215" t="s">
        <v>297</v>
      </c>
      <c r="C75" s="216"/>
      <c r="D75" s="98"/>
      <c r="E75" s="98"/>
      <c r="F75" s="98"/>
      <c r="G75" s="98"/>
      <c r="H75" s="98"/>
      <c r="I75" s="98"/>
      <c r="K75" s="67"/>
      <c r="L75" s="67"/>
      <c r="M75" s="67"/>
      <c r="N75" s="67"/>
      <c r="O75" s="67"/>
      <c r="P75" s="67"/>
    </row>
    <row r="76" spans="1:16" s="49" customFormat="1" x14ac:dyDescent="0.25">
      <c r="A76" s="136"/>
      <c r="B76" s="219" t="s">
        <v>298</v>
      </c>
      <c r="C76" s="220"/>
      <c r="D76" s="98">
        <v>0</v>
      </c>
      <c r="E76" s="98">
        <v>0</v>
      </c>
      <c r="F76" s="98">
        <f>+D76+E76</f>
        <v>0</v>
      </c>
      <c r="G76" s="98">
        <v>0</v>
      </c>
      <c r="H76" s="98">
        <v>0</v>
      </c>
      <c r="I76" s="98">
        <f t="shared" ref="I76:I78" si="18">+H76-D76</f>
        <v>0</v>
      </c>
    </row>
    <row r="77" spans="1:16" s="49" customFormat="1" x14ac:dyDescent="0.25">
      <c r="A77" s="136"/>
      <c r="B77" s="219" t="s">
        <v>299</v>
      </c>
      <c r="C77" s="220"/>
      <c r="D77" s="98">
        <v>0</v>
      </c>
      <c r="E77" s="98">
        <v>0</v>
      </c>
      <c r="F77" s="98">
        <f t="shared" ref="F77:F78" si="19">+D77+E77</f>
        <v>0</v>
      </c>
      <c r="G77" s="98">
        <v>0</v>
      </c>
      <c r="H77" s="98">
        <v>0</v>
      </c>
      <c r="I77" s="98">
        <f t="shared" si="18"/>
        <v>0</v>
      </c>
    </row>
    <row r="78" spans="1:16" s="49" customFormat="1" x14ac:dyDescent="0.25">
      <c r="A78" s="136"/>
      <c r="B78" s="215" t="s">
        <v>300</v>
      </c>
      <c r="C78" s="216"/>
      <c r="D78" s="102">
        <f>+D76+D77</f>
        <v>0</v>
      </c>
      <c r="E78" s="102">
        <f t="shared" ref="E78:H78" si="20">+E76+E77</f>
        <v>0</v>
      </c>
      <c r="F78" s="102">
        <f t="shared" si="19"/>
        <v>0</v>
      </c>
      <c r="G78" s="102">
        <f t="shared" si="20"/>
        <v>0</v>
      </c>
      <c r="H78" s="102">
        <f t="shared" si="20"/>
        <v>0</v>
      </c>
      <c r="I78" s="102">
        <f t="shared" si="18"/>
        <v>0</v>
      </c>
    </row>
    <row r="79" spans="1:16" s="49" customFormat="1" ht="15.75" thickBot="1" x14ac:dyDescent="0.3">
      <c r="A79" s="34"/>
      <c r="B79" s="212"/>
      <c r="C79" s="213"/>
      <c r="D79" s="35"/>
      <c r="E79" s="35"/>
      <c r="F79" s="35"/>
      <c r="G79" s="35"/>
      <c r="H79" s="35"/>
      <c r="I79" s="35"/>
    </row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honeticPr fontId="13" type="noConversion"/>
  <pageMargins left="1.1023622047244095" right="0" top="0" bottom="0" header="0.31496062992125984" footer="0.31496062992125984"/>
  <pageSetup scale="85" fitToHeight="2" orientation="landscape" horizontalDpi="4294967292" verticalDpi="4294967292" r:id="rId1"/>
  <rowBreaks count="1" manualBreakCount="1">
    <brk id="46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49AD"/>
  </sheetPr>
  <dimension ref="A1:K160"/>
  <sheetViews>
    <sheetView view="pageBreakPreview" topLeftCell="A127" zoomScale="145" zoomScaleSheetLayoutView="145" workbookViewId="0">
      <selection activeCell="G157" sqref="G157"/>
    </sheetView>
  </sheetViews>
  <sheetFormatPr baseColWidth="10" defaultRowHeight="15" x14ac:dyDescent="0.25"/>
  <cols>
    <col min="1" max="1" width="3.28515625" customWidth="1"/>
    <col min="2" max="2" width="43.28515625" customWidth="1"/>
    <col min="9" max="9" width="3.7109375" customWidth="1"/>
    <col min="11" max="11" width="12.42578125" customWidth="1"/>
  </cols>
  <sheetData>
    <row r="1" spans="1:11" x14ac:dyDescent="0.25">
      <c r="A1" s="249" t="str">
        <f>+'1'!A1:G1</f>
        <v>UNIVERSIDAD POLITECNICA DE TLAXCALA REGION PONIENTE</v>
      </c>
      <c r="B1" s="250"/>
      <c r="C1" s="250"/>
      <c r="D1" s="250"/>
      <c r="E1" s="250"/>
      <c r="F1" s="250"/>
      <c r="G1" s="250"/>
      <c r="H1" s="251"/>
    </row>
    <row r="2" spans="1:11" x14ac:dyDescent="0.25">
      <c r="A2" s="252" t="s">
        <v>301</v>
      </c>
      <c r="B2" s="253"/>
      <c r="C2" s="253"/>
      <c r="D2" s="253"/>
      <c r="E2" s="253"/>
      <c r="F2" s="253"/>
      <c r="G2" s="253"/>
      <c r="H2" s="254"/>
    </row>
    <row r="3" spans="1:11" x14ac:dyDescent="0.25">
      <c r="A3" s="252" t="s">
        <v>302</v>
      </c>
      <c r="B3" s="253"/>
      <c r="C3" s="253"/>
      <c r="D3" s="253"/>
      <c r="E3" s="253"/>
      <c r="F3" s="253"/>
      <c r="G3" s="253"/>
      <c r="H3" s="254"/>
    </row>
    <row r="4" spans="1:11" x14ac:dyDescent="0.25">
      <c r="A4" s="252" t="str">
        <f>+'2'!A3:I3</f>
        <v>Del 1 de enero al 30 de junio de 2017</v>
      </c>
      <c r="B4" s="253"/>
      <c r="C4" s="253"/>
      <c r="D4" s="253"/>
      <c r="E4" s="253"/>
      <c r="F4" s="253"/>
      <c r="G4" s="253"/>
      <c r="H4" s="254"/>
    </row>
    <row r="5" spans="1:11" ht="15.75" thickBot="1" x14ac:dyDescent="0.3">
      <c r="A5" s="255" t="s">
        <v>1</v>
      </c>
      <c r="B5" s="256"/>
      <c r="C5" s="256"/>
      <c r="D5" s="256"/>
      <c r="E5" s="256"/>
      <c r="F5" s="256"/>
      <c r="G5" s="256"/>
      <c r="H5" s="257"/>
    </row>
    <row r="6" spans="1:11" ht="15.75" thickBot="1" x14ac:dyDescent="0.3">
      <c r="A6" s="249" t="s">
        <v>2</v>
      </c>
      <c r="B6" s="258"/>
      <c r="C6" s="260" t="s">
        <v>303</v>
      </c>
      <c r="D6" s="261"/>
      <c r="E6" s="261"/>
      <c r="F6" s="261"/>
      <c r="G6" s="262"/>
      <c r="H6" s="263" t="s">
        <v>304</v>
      </c>
    </row>
    <row r="7" spans="1:11" ht="17.25" thickBot="1" x14ac:dyDescent="0.3">
      <c r="A7" s="255"/>
      <c r="B7" s="259"/>
      <c r="C7" s="117" t="s">
        <v>189</v>
      </c>
      <c r="D7" s="153" t="s">
        <v>305</v>
      </c>
      <c r="E7" s="117" t="s">
        <v>306</v>
      </c>
      <c r="F7" s="117" t="s">
        <v>190</v>
      </c>
      <c r="G7" s="117" t="s">
        <v>192</v>
      </c>
      <c r="H7" s="264"/>
    </row>
    <row r="8" spans="1:11" x14ac:dyDescent="0.25">
      <c r="A8" s="245" t="s">
        <v>307</v>
      </c>
      <c r="B8" s="265"/>
      <c r="C8" s="105">
        <f>+C9+C17+C27+C37+C47+C57+C61+C70+C74</f>
        <v>12871486</v>
      </c>
      <c r="D8" s="105">
        <f t="shared" ref="D8:G8" si="0">+D9+D17+D27+D37+D47+D57+D61+D70+D75</f>
        <v>1163344</v>
      </c>
      <c r="E8" s="105">
        <f t="shared" si="0"/>
        <v>14034830</v>
      </c>
      <c r="F8" s="105">
        <f t="shared" si="0"/>
        <v>5767935</v>
      </c>
      <c r="G8" s="105">
        <f t="shared" si="0"/>
        <v>5767935</v>
      </c>
      <c r="H8" s="105">
        <f>+E8-F8</f>
        <v>8266895</v>
      </c>
    </row>
    <row r="9" spans="1:11" x14ac:dyDescent="0.25">
      <c r="A9" s="241" t="s">
        <v>308</v>
      </c>
      <c r="B9" s="266"/>
      <c r="C9" s="104">
        <f>+C10+C11+C12+C13+C14+C15+C16</f>
        <v>10645499</v>
      </c>
      <c r="D9" s="104">
        <f>+D10+D11+D12+D13+D14+D15+D16</f>
        <v>669879</v>
      </c>
      <c r="E9" s="98">
        <f>+C9+D9</f>
        <v>11315378</v>
      </c>
      <c r="F9" s="104">
        <f t="shared" ref="F9:G9" si="1">+F10+F11+F12+F13+F14+F15+F16</f>
        <v>4410972</v>
      </c>
      <c r="G9" s="104">
        <f t="shared" si="1"/>
        <v>4410972</v>
      </c>
      <c r="H9" s="105">
        <f t="shared" ref="H9:H72" si="2">+E9-F9</f>
        <v>6904406</v>
      </c>
      <c r="K9" s="91"/>
    </row>
    <row r="10" spans="1:11" x14ac:dyDescent="0.25">
      <c r="A10" s="116"/>
      <c r="B10" s="118" t="s">
        <v>309</v>
      </c>
      <c r="C10" s="104">
        <v>7528800</v>
      </c>
      <c r="D10" s="98">
        <v>0</v>
      </c>
      <c r="E10" s="98">
        <f t="shared" ref="E10:E16" si="3">+C10+D10</f>
        <v>7528800</v>
      </c>
      <c r="F10" s="98">
        <v>3187176</v>
      </c>
      <c r="G10" s="98">
        <v>3187176</v>
      </c>
      <c r="H10" s="105">
        <f t="shared" si="2"/>
        <v>4341624</v>
      </c>
    </row>
    <row r="11" spans="1:11" x14ac:dyDescent="0.25">
      <c r="A11" s="116"/>
      <c r="B11" s="118" t="s">
        <v>310</v>
      </c>
      <c r="C11" s="104">
        <v>0</v>
      </c>
      <c r="D11" s="98">
        <v>0</v>
      </c>
      <c r="E11" s="98">
        <f t="shared" si="3"/>
        <v>0</v>
      </c>
      <c r="F11" s="98">
        <v>0</v>
      </c>
      <c r="G11" s="98">
        <v>0</v>
      </c>
      <c r="H11" s="105">
        <f t="shared" si="2"/>
        <v>0</v>
      </c>
    </row>
    <row r="12" spans="1:11" x14ac:dyDescent="0.25">
      <c r="A12" s="116"/>
      <c r="B12" s="118" t="s">
        <v>311</v>
      </c>
      <c r="C12" s="104">
        <v>1088000</v>
      </c>
      <c r="D12" s="98">
        <v>0</v>
      </c>
      <c r="E12" s="98">
        <f t="shared" si="3"/>
        <v>1088000</v>
      </c>
      <c r="F12" s="98">
        <v>13732</v>
      </c>
      <c r="G12" s="98">
        <v>13732</v>
      </c>
      <c r="H12" s="105">
        <f t="shared" si="2"/>
        <v>1074268</v>
      </c>
    </row>
    <row r="13" spans="1:11" x14ac:dyDescent="0.25">
      <c r="A13" s="116"/>
      <c r="B13" s="118" t="s">
        <v>312</v>
      </c>
      <c r="C13" s="104">
        <v>2028699</v>
      </c>
      <c r="D13" s="98">
        <v>0</v>
      </c>
      <c r="E13" s="98">
        <f t="shared" si="3"/>
        <v>2028699</v>
      </c>
      <c r="F13" s="98">
        <v>540185</v>
      </c>
      <c r="G13" s="98">
        <v>540185</v>
      </c>
      <c r="H13" s="105">
        <f t="shared" si="2"/>
        <v>1488514</v>
      </c>
    </row>
    <row r="14" spans="1:11" x14ac:dyDescent="0.25">
      <c r="A14" s="116"/>
      <c r="B14" s="118" t="s">
        <v>313</v>
      </c>
      <c r="C14" s="104">
        <v>0</v>
      </c>
      <c r="D14" s="98">
        <v>669879</v>
      </c>
      <c r="E14" s="98">
        <f t="shared" si="3"/>
        <v>669879</v>
      </c>
      <c r="F14" s="98">
        <v>669879</v>
      </c>
      <c r="G14" s="98">
        <v>669879</v>
      </c>
      <c r="H14" s="105">
        <f t="shared" si="2"/>
        <v>0</v>
      </c>
    </row>
    <row r="15" spans="1:11" x14ac:dyDescent="0.25">
      <c r="A15" s="116"/>
      <c r="B15" s="118" t="s">
        <v>314</v>
      </c>
      <c r="C15" s="104">
        <v>0</v>
      </c>
      <c r="D15" s="98">
        <v>0</v>
      </c>
      <c r="E15" s="98">
        <f t="shared" si="3"/>
        <v>0</v>
      </c>
      <c r="F15" s="98">
        <v>0</v>
      </c>
      <c r="G15" s="98">
        <v>0</v>
      </c>
      <c r="H15" s="105">
        <f t="shared" si="2"/>
        <v>0</v>
      </c>
    </row>
    <row r="16" spans="1:11" x14ac:dyDescent="0.25">
      <c r="A16" s="116"/>
      <c r="B16" s="118" t="s">
        <v>315</v>
      </c>
      <c r="C16" s="104">
        <v>0</v>
      </c>
      <c r="D16" s="98">
        <v>0</v>
      </c>
      <c r="E16" s="98">
        <f t="shared" si="3"/>
        <v>0</v>
      </c>
      <c r="F16" s="98">
        <v>0</v>
      </c>
      <c r="G16" s="98">
        <v>0</v>
      </c>
      <c r="H16" s="105">
        <f t="shared" si="2"/>
        <v>0</v>
      </c>
    </row>
    <row r="17" spans="1:8" x14ac:dyDescent="0.25">
      <c r="A17" s="241" t="s">
        <v>316</v>
      </c>
      <c r="B17" s="266"/>
      <c r="C17" s="104">
        <f>+C18+C19+C20+C21+C22+C23+C24+C25+C26</f>
        <v>951600</v>
      </c>
      <c r="D17" s="98">
        <f t="shared" ref="D17:E17" si="4">+D18+D19+D20+D21+D22+D23+D24+D25+D26</f>
        <v>91042</v>
      </c>
      <c r="E17" s="98">
        <f t="shared" si="4"/>
        <v>1042642</v>
      </c>
      <c r="F17" s="98">
        <f t="shared" ref="F17:G17" si="5">+F18+F19+F20+F21+F22+F23+F24+F25+F26</f>
        <v>611873</v>
      </c>
      <c r="G17" s="98">
        <f t="shared" si="5"/>
        <v>611873</v>
      </c>
      <c r="H17" s="132">
        <f>+E17-F17</f>
        <v>430769</v>
      </c>
    </row>
    <row r="18" spans="1:8" x14ac:dyDescent="0.25">
      <c r="A18" s="116"/>
      <c r="B18" s="118" t="s">
        <v>317</v>
      </c>
      <c r="C18" s="104">
        <v>582000</v>
      </c>
      <c r="D18" s="104">
        <v>46455</v>
      </c>
      <c r="E18" s="104">
        <f t="shared" ref="E18:E26" si="6">+C18+D18</f>
        <v>628455</v>
      </c>
      <c r="F18" s="104">
        <v>380561</v>
      </c>
      <c r="G18" s="104">
        <v>380561</v>
      </c>
      <c r="H18" s="105">
        <f t="shared" si="2"/>
        <v>247894</v>
      </c>
    </row>
    <row r="19" spans="1:8" x14ac:dyDescent="0.25">
      <c r="A19" s="116"/>
      <c r="B19" s="118" t="s">
        <v>318</v>
      </c>
      <c r="C19" s="104">
        <v>69600</v>
      </c>
      <c r="D19" s="104">
        <v>0</v>
      </c>
      <c r="E19" s="104">
        <f t="shared" si="6"/>
        <v>69600</v>
      </c>
      <c r="F19" s="104">
        <v>28598</v>
      </c>
      <c r="G19" s="104">
        <v>28598</v>
      </c>
      <c r="H19" s="105">
        <f t="shared" si="2"/>
        <v>41002</v>
      </c>
    </row>
    <row r="20" spans="1:8" x14ac:dyDescent="0.25">
      <c r="A20" s="116"/>
      <c r="B20" s="118" t="s">
        <v>319</v>
      </c>
      <c r="C20" s="104">
        <v>0</v>
      </c>
      <c r="D20" s="104">
        <v>3485</v>
      </c>
      <c r="E20" s="104">
        <f t="shared" si="6"/>
        <v>3485</v>
      </c>
      <c r="F20" s="104">
        <v>3485</v>
      </c>
      <c r="G20" s="104">
        <v>3485</v>
      </c>
      <c r="H20" s="105">
        <f t="shared" si="2"/>
        <v>0</v>
      </c>
    </row>
    <row r="21" spans="1:8" x14ac:dyDescent="0.25">
      <c r="A21" s="116"/>
      <c r="B21" s="118" t="s">
        <v>320</v>
      </c>
      <c r="C21" s="104">
        <v>0</v>
      </c>
      <c r="D21" s="104">
        <v>5091</v>
      </c>
      <c r="E21" s="104">
        <f t="shared" ref="E21:E23" si="7">+C21+D21</f>
        <v>5091</v>
      </c>
      <c r="F21" s="104">
        <v>5091</v>
      </c>
      <c r="G21" s="104">
        <v>5091</v>
      </c>
      <c r="H21" s="105">
        <f t="shared" si="2"/>
        <v>0</v>
      </c>
    </row>
    <row r="22" spans="1:8" x14ac:dyDescent="0.25">
      <c r="A22" s="116"/>
      <c r="B22" s="118" t="s">
        <v>321</v>
      </c>
      <c r="C22" s="104">
        <v>0</v>
      </c>
      <c r="D22" s="104">
        <v>34701</v>
      </c>
      <c r="E22" s="104">
        <f t="shared" si="7"/>
        <v>34701</v>
      </c>
      <c r="F22" s="104">
        <v>34701</v>
      </c>
      <c r="G22" s="104">
        <v>34701</v>
      </c>
      <c r="H22" s="105">
        <f t="shared" si="2"/>
        <v>0</v>
      </c>
    </row>
    <row r="23" spans="1:8" x14ac:dyDescent="0.25">
      <c r="A23" s="116"/>
      <c r="B23" s="118" t="s">
        <v>322</v>
      </c>
      <c r="C23" s="104">
        <v>300000</v>
      </c>
      <c r="D23" s="104">
        <v>0</v>
      </c>
      <c r="E23" s="104">
        <f t="shared" si="7"/>
        <v>300000</v>
      </c>
      <c r="F23" s="104">
        <v>158127</v>
      </c>
      <c r="G23" s="104">
        <v>158127</v>
      </c>
      <c r="H23" s="105">
        <f t="shared" si="2"/>
        <v>141873</v>
      </c>
    </row>
    <row r="24" spans="1:8" x14ac:dyDescent="0.25">
      <c r="A24" s="116"/>
      <c r="B24" s="118" t="s">
        <v>323</v>
      </c>
      <c r="C24" s="104">
        <v>0</v>
      </c>
      <c r="D24" s="104">
        <v>0</v>
      </c>
      <c r="E24" s="104">
        <f t="shared" si="6"/>
        <v>0</v>
      </c>
      <c r="F24" s="104">
        <v>0</v>
      </c>
      <c r="G24" s="104">
        <v>0</v>
      </c>
      <c r="H24" s="105">
        <f t="shared" si="2"/>
        <v>0</v>
      </c>
    </row>
    <row r="25" spans="1:8" x14ac:dyDescent="0.25">
      <c r="A25" s="116"/>
      <c r="B25" s="118" t="s">
        <v>324</v>
      </c>
      <c r="C25" s="104">
        <v>0</v>
      </c>
      <c r="D25" s="104">
        <v>0</v>
      </c>
      <c r="E25" s="104">
        <f t="shared" si="6"/>
        <v>0</v>
      </c>
      <c r="F25" s="104">
        <v>0</v>
      </c>
      <c r="G25" s="104">
        <v>0</v>
      </c>
      <c r="H25" s="105">
        <f t="shared" si="2"/>
        <v>0</v>
      </c>
    </row>
    <row r="26" spans="1:8" x14ac:dyDescent="0.25">
      <c r="A26" s="116"/>
      <c r="B26" s="118" t="s">
        <v>325</v>
      </c>
      <c r="C26" s="104">
        <v>0</v>
      </c>
      <c r="D26" s="104">
        <v>1310</v>
      </c>
      <c r="E26" s="104">
        <f t="shared" si="6"/>
        <v>1310</v>
      </c>
      <c r="F26" s="104">
        <v>1310</v>
      </c>
      <c r="G26" s="104">
        <v>1310</v>
      </c>
      <c r="H26" s="105">
        <f t="shared" si="2"/>
        <v>0</v>
      </c>
    </row>
    <row r="27" spans="1:8" x14ac:dyDescent="0.25">
      <c r="A27" s="241" t="s">
        <v>326</v>
      </c>
      <c r="B27" s="242"/>
      <c r="C27" s="104">
        <f>+C28+C29+C30+C31+C32+C33+C34+C35+C36</f>
        <v>1274387</v>
      </c>
      <c r="D27" s="104">
        <f t="shared" ref="D27:G27" si="8">+D28+D29+D30+D31+D32+D33+D34+D35+D36</f>
        <v>116227</v>
      </c>
      <c r="E27" s="104">
        <f t="shared" si="8"/>
        <v>1390614</v>
      </c>
      <c r="F27" s="104">
        <f t="shared" si="8"/>
        <v>482894</v>
      </c>
      <c r="G27" s="98">
        <f t="shared" si="8"/>
        <v>482894</v>
      </c>
      <c r="H27" s="105">
        <f t="shared" si="2"/>
        <v>907720</v>
      </c>
    </row>
    <row r="28" spans="1:8" x14ac:dyDescent="0.25">
      <c r="A28" s="116"/>
      <c r="B28" s="118" t="s">
        <v>327</v>
      </c>
      <c r="C28" s="104">
        <v>692400</v>
      </c>
      <c r="D28" s="104">
        <v>112521</v>
      </c>
      <c r="E28" s="104">
        <f t="shared" ref="E28:E36" si="9">+C28+D28</f>
        <v>804921</v>
      </c>
      <c r="F28" s="104">
        <v>334992</v>
      </c>
      <c r="G28" s="104">
        <v>334992</v>
      </c>
      <c r="H28" s="105">
        <f t="shared" si="2"/>
        <v>469929</v>
      </c>
    </row>
    <row r="29" spans="1:8" x14ac:dyDescent="0.25">
      <c r="A29" s="116"/>
      <c r="B29" s="118" t="s">
        <v>328</v>
      </c>
      <c r="C29" s="104">
        <v>72000</v>
      </c>
      <c r="D29" s="104">
        <v>1479</v>
      </c>
      <c r="E29" s="104">
        <f t="shared" si="9"/>
        <v>73479</v>
      </c>
      <c r="F29" s="104">
        <v>31925</v>
      </c>
      <c r="G29" s="104">
        <v>31925</v>
      </c>
      <c r="H29" s="105">
        <f t="shared" si="2"/>
        <v>41554</v>
      </c>
    </row>
    <row r="30" spans="1:8" x14ac:dyDescent="0.25">
      <c r="A30" s="116"/>
      <c r="B30" s="118" t="s">
        <v>329</v>
      </c>
      <c r="C30" s="104">
        <v>0</v>
      </c>
      <c r="D30" s="104">
        <v>27840</v>
      </c>
      <c r="E30" s="104">
        <f t="shared" si="9"/>
        <v>27840</v>
      </c>
      <c r="F30" s="104">
        <v>27840</v>
      </c>
      <c r="G30" s="104">
        <v>27840</v>
      </c>
      <c r="H30" s="105">
        <f t="shared" si="2"/>
        <v>0</v>
      </c>
    </row>
    <row r="31" spans="1:8" x14ac:dyDescent="0.25">
      <c r="A31" s="116"/>
      <c r="B31" s="118" t="s">
        <v>330</v>
      </c>
      <c r="C31" s="104">
        <v>164101</v>
      </c>
      <c r="D31" s="104">
        <v>-107318</v>
      </c>
      <c r="E31" s="104">
        <f t="shared" si="9"/>
        <v>56783</v>
      </c>
      <c r="F31" s="104">
        <v>18931</v>
      </c>
      <c r="G31" s="104">
        <v>18931</v>
      </c>
      <c r="H31" s="105">
        <f t="shared" si="2"/>
        <v>37852</v>
      </c>
    </row>
    <row r="32" spans="1:8" x14ac:dyDescent="0.25">
      <c r="A32" s="116"/>
      <c r="B32" s="118" t="s">
        <v>331</v>
      </c>
      <c r="C32" s="104">
        <v>52000</v>
      </c>
      <c r="D32" s="104">
        <v>313</v>
      </c>
      <c r="E32" s="104">
        <f t="shared" si="9"/>
        <v>52313</v>
      </c>
      <c r="F32" s="104">
        <v>22624</v>
      </c>
      <c r="G32" s="104">
        <v>22624</v>
      </c>
      <c r="H32" s="105">
        <f>+E32-F32</f>
        <v>29689</v>
      </c>
    </row>
    <row r="33" spans="1:8" x14ac:dyDescent="0.25">
      <c r="A33" s="116"/>
      <c r="B33" s="118" t="s">
        <v>332</v>
      </c>
      <c r="C33" s="104">
        <v>90000</v>
      </c>
      <c r="D33" s="104">
        <v>0</v>
      </c>
      <c r="E33" s="104">
        <f t="shared" si="9"/>
        <v>90000</v>
      </c>
      <c r="F33" s="104">
        <v>20829</v>
      </c>
      <c r="G33" s="104">
        <v>20829</v>
      </c>
      <c r="H33" s="105">
        <f t="shared" si="2"/>
        <v>69171</v>
      </c>
    </row>
    <row r="34" spans="1:8" x14ac:dyDescent="0.25">
      <c r="A34" s="116"/>
      <c r="B34" s="118" t="s">
        <v>333</v>
      </c>
      <c r="C34" s="104">
        <v>60000</v>
      </c>
      <c r="D34" s="104">
        <v>4418</v>
      </c>
      <c r="E34" s="104">
        <f t="shared" si="9"/>
        <v>64418</v>
      </c>
      <c r="F34" s="104">
        <v>20463</v>
      </c>
      <c r="G34" s="104">
        <v>20463</v>
      </c>
      <c r="H34" s="105">
        <f t="shared" si="2"/>
        <v>43955</v>
      </c>
    </row>
    <row r="35" spans="1:8" x14ac:dyDescent="0.25">
      <c r="A35" s="116"/>
      <c r="B35" s="118" t="s">
        <v>334</v>
      </c>
      <c r="C35" s="104">
        <v>0</v>
      </c>
      <c r="D35" s="104">
        <v>76974</v>
      </c>
      <c r="E35" s="104">
        <f t="shared" si="9"/>
        <v>76974</v>
      </c>
      <c r="F35" s="104">
        <v>2574</v>
      </c>
      <c r="G35" s="104">
        <v>2574</v>
      </c>
      <c r="H35" s="105">
        <f t="shared" si="2"/>
        <v>74400</v>
      </c>
    </row>
    <row r="36" spans="1:8" x14ac:dyDescent="0.25">
      <c r="A36" s="116"/>
      <c r="B36" s="118" t="s">
        <v>335</v>
      </c>
      <c r="C36" s="104">
        <v>143886</v>
      </c>
      <c r="D36" s="104">
        <v>0</v>
      </c>
      <c r="E36" s="104">
        <f t="shared" si="9"/>
        <v>143886</v>
      </c>
      <c r="F36" s="104">
        <v>2716</v>
      </c>
      <c r="G36" s="104">
        <v>2716</v>
      </c>
      <c r="H36" s="105">
        <f t="shared" si="2"/>
        <v>141170</v>
      </c>
    </row>
    <row r="37" spans="1:8" x14ac:dyDescent="0.25">
      <c r="A37" s="241" t="s">
        <v>336</v>
      </c>
      <c r="B37" s="242"/>
      <c r="C37" s="104">
        <f>+C38+C39+C40+C41+C42+C43+C44+C45+C46</f>
        <v>0</v>
      </c>
      <c r="D37" s="104">
        <f t="shared" ref="D37:G37" si="10">+D38+D39+D40+D41+D42+D43+D44+D45+D46</f>
        <v>69500</v>
      </c>
      <c r="E37" s="104">
        <f t="shared" si="10"/>
        <v>69500</v>
      </c>
      <c r="F37" s="104">
        <f t="shared" si="10"/>
        <v>45500</v>
      </c>
      <c r="G37" s="104">
        <f t="shared" si="10"/>
        <v>45500</v>
      </c>
      <c r="H37" s="105">
        <f t="shared" si="2"/>
        <v>24000</v>
      </c>
    </row>
    <row r="38" spans="1:8" x14ac:dyDescent="0.25">
      <c r="A38" s="116"/>
      <c r="B38" s="118" t="s">
        <v>337</v>
      </c>
      <c r="C38" s="104">
        <v>0</v>
      </c>
      <c r="D38" s="104">
        <v>0</v>
      </c>
      <c r="E38" s="104">
        <f t="shared" ref="E38:E46" si="11">+C38+D38</f>
        <v>0</v>
      </c>
      <c r="F38" s="104">
        <v>0</v>
      </c>
      <c r="G38" s="104">
        <v>0</v>
      </c>
      <c r="H38" s="105">
        <f t="shared" si="2"/>
        <v>0</v>
      </c>
    </row>
    <row r="39" spans="1:8" x14ac:dyDescent="0.25">
      <c r="A39" s="116"/>
      <c r="B39" s="118" t="s">
        <v>338</v>
      </c>
      <c r="C39" s="104">
        <v>0</v>
      </c>
      <c r="D39" s="104">
        <v>0</v>
      </c>
      <c r="E39" s="104">
        <f t="shared" si="11"/>
        <v>0</v>
      </c>
      <c r="F39" s="104">
        <v>0</v>
      </c>
      <c r="G39" s="104">
        <v>0</v>
      </c>
      <c r="H39" s="105">
        <f t="shared" si="2"/>
        <v>0</v>
      </c>
    </row>
    <row r="40" spans="1:8" x14ac:dyDescent="0.25">
      <c r="A40" s="116"/>
      <c r="B40" s="118" t="s">
        <v>339</v>
      </c>
      <c r="C40" s="104">
        <v>0</v>
      </c>
      <c r="D40" s="104">
        <v>0</v>
      </c>
      <c r="E40" s="104">
        <f t="shared" si="11"/>
        <v>0</v>
      </c>
      <c r="F40" s="104">
        <v>0</v>
      </c>
      <c r="G40" s="104">
        <v>0</v>
      </c>
      <c r="H40" s="105">
        <f t="shared" si="2"/>
        <v>0</v>
      </c>
    </row>
    <row r="41" spans="1:8" x14ac:dyDescent="0.25">
      <c r="A41" s="116"/>
      <c r="B41" s="118" t="s">
        <v>340</v>
      </c>
      <c r="C41" s="104">
        <v>0</v>
      </c>
      <c r="D41" s="104">
        <v>69500</v>
      </c>
      <c r="E41" s="104">
        <f t="shared" si="11"/>
        <v>69500</v>
      </c>
      <c r="F41" s="104">
        <v>45500</v>
      </c>
      <c r="G41" s="104">
        <v>45500</v>
      </c>
      <c r="H41" s="105">
        <f t="shared" si="2"/>
        <v>24000</v>
      </c>
    </row>
    <row r="42" spans="1:8" x14ac:dyDescent="0.25">
      <c r="A42" s="116"/>
      <c r="B42" s="118" t="s">
        <v>341</v>
      </c>
      <c r="C42" s="104">
        <v>0</v>
      </c>
      <c r="D42" s="104">
        <v>0</v>
      </c>
      <c r="E42" s="104">
        <f t="shared" si="11"/>
        <v>0</v>
      </c>
      <c r="F42" s="104">
        <v>0</v>
      </c>
      <c r="G42" s="104">
        <v>0</v>
      </c>
      <c r="H42" s="105">
        <f t="shared" si="2"/>
        <v>0</v>
      </c>
    </row>
    <row r="43" spans="1:8" x14ac:dyDescent="0.25">
      <c r="A43" s="116"/>
      <c r="B43" s="118" t="s">
        <v>342</v>
      </c>
      <c r="C43" s="104">
        <v>0</v>
      </c>
      <c r="D43" s="104">
        <v>0</v>
      </c>
      <c r="E43" s="104">
        <f t="shared" si="11"/>
        <v>0</v>
      </c>
      <c r="F43" s="104">
        <v>0</v>
      </c>
      <c r="G43" s="104">
        <v>0</v>
      </c>
      <c r="H43" s="105">
        <f t="shared" si="2"/>
        <v>0</v>
      </c>
    </row>
    <row r="44" spans="1:8" x14ac:dyDescent="0.25">
      <c r="A44" s="116"/>
      <c r="B44" s="118" t="s">
        <v>343</v>
      </c>
      <c r="C44" s="104">
        <v>0</v>
      </c>
      <c r="D44" s="104">
        <v>0</v>
      </c>
      <c r="E44" s="104">
        <f t="shared" si="11"/>
        <v>0</v>
      </c>
      <c r="F44" s="104">
        <v>0</v>
      </c>
      <c r="G44" s="104">
        <v>0</v>
      </c>
      <c r="H44" s="105">
        <f t="shared" si="2"/>
        <v>0</v>
      </c>
    </row>
    <row r="45" spans="1:8" x14ac:dyDescent="0.25">
      <c r="A45" s="116"/>
      <c r="B45" s="118" t="s">
        <v>344</v>
      </c>
      <c r="C45" s="104">
        <v>0</v>
      </c>
      <c r="D45" s="104">
        <v>0</v>
      </c>
      <c r="E45" s="104">
        <f t="shared" si="11"/>
        <v>0</v>
      </c>
      <c r="F45" s="104">
        <v>0</v>
      </c>
      <c r="G45" s="104">
        <v>0</v>
      </c>
      <c r="H45" s="105">
        <f t="shared" si="2"/>
        <v>0</v>
      </c>
    </row>
    <row r="46" spans="1:8" x14ac:dyDescent="0.25">
      <c r="A46" s="116"/>
      <c r="B46" s="118" t="s">
        <v>345</v>
      </c>
      <c r="C46" s="104">
        <v>0</v>
      </c>
      <c r="D46" s="104">
        <v>0</v>
      </c>
      <c r="E46" s="104">
        <f t="shared" si="11"/>
        <v>0</v>
      </c>
      <c r="F46" s="104">
        <v>0</v>
      </c>
      <c r="G46" s="104">
        <v>0</v>
      </c>
      <c r="H46" s="105">
        <f t="shared" si="2"/>
        <v>0</v>
      </c>
    </row>
    <row r="47" spans="1:8" x14ac:dyDescent="0.25">
      <c r="A47" s="241" t="s">
        <v>346</v>
      </c>
      <c r="B47" s="242"/>
      <c r="C47" s="104">
        <f>+C48+C49+C50+C51+C52+C53+C54+C55+C56</f>
        <v>0</v>
      </c>
      <c r="D47" s="104">
        <f t="shared" ref="D47:G47" si="12">+D48+D49+D50+D51+D52+D53+D54+D55+D56</f>
        <v>216696</v>
      </c>
      <c r="E47" s="104">
        <f>+C47+D47</f>
        <v>216696</v>
      </c>
      <c r="F47" s="104">
        <f t="shared" si="12"/>
        <v>216696</v>
      </c>
      <c r="G47" s="104">
        <f t="shared" si="12"/>
        <v>216696</v>
      </c>
      <c r="H47" s="105">
        <f t="shared" si="2"/>
        <v>0</v>
      </c>
    </row>
    <row r="48" spans="1:8" x14ac:dyDescent="0.25">
      <c r="A48" s="116"/>
      <c r="B48" s="118" t="s">
        <v>347</v>
      </c>
      <c r="C48" s="104">
        <v>0</v>
      </c>
      <c r="D48" s="104">
        <v>208896</v>
      </c>
      <c r="E48" s="104">
        <f t="shared" ref="E48:E56" si="13">+C48+D48</f>
        <v>208896</v>
      </c>
      <c r="F48" s="104">
        <v>208896</v>
      </c>
      <c r="G48" s="104">
        <v>208896</v>
      </c>
      <c r="H48" s="105">
        <f t="shared" si="2"/>
        <v>0</v>
      </c>
    </row>
    <row r="49" spans="1:8" x14ac:dyDescent="0.25">
      <c r="A49" s="116"/>
      <c r="B49" s="118" t="s">
        <v>348</v>
      </c>
      <c r="C49" s="104">
        <v>0</v>
      </c>
      <c r="D49" s="104">
        <v>7800</v>
      </c>
      <c r="E49" s="104">
        <f t="shared" si="13"/>
        <v>7800</v>
      </c>
      <c r="F49" s="104">
        <v>7800</v>
      </c>
      <c r="G49" s="104">
        <v>7800</v>
      </c>
      <c r="H49" s="105">
        <f t="shared" si="2"/>
        <v>0</v>
      </c>
    </row>
    <row r="50" spans="1:8" x14ac:dyDescent="0.25">
      <c r="A50" s="116"/>
      <c r="B50" s="118" t="s">
        <v>349</v>
      </c>
      <c r="C50" s="104">
        <v>0</v>
      </c>
      <c r="D50" s="104">
        <v>0</v>
      </c>
      <c r="E50" s="104">
        <f t="shared" si="13"/>
        <v>0</v>
      </c>
      <c r="F50" s="104">
        <v>0</v>
      </c>
      <c r="G50" s="104">
        <v>0</v>
      </c>
      <c r="H50" s="105">
        <f t="shared" si="2"/>
        <v>0</v>
      </c>
    </row>
    <row r="51" spans="1:8" x14ac:dyDescent="0.25">
      <c r="A51" s="116"/>
      <c r="B51" s="118" t="s">
        <v>350</v>
      </c>
      <c r="C51" s="104">
        <v>0</v>
      </c>
      <c r="D51" s="104">
        <v>0</v>
      </c>
      <c r="E51" s="104">
        <f t="shared" si="13"/>
        <v>0</v>
      </c>
      <c r="F51" s="104">
        <v>0</v>
      </c>
      <c r="G51" s="104">
        <v>0</v>
      </c>
      <c r="H51" s="105">
        <f t="shared" si="2"/>
        <v>0</v>
      </c>
    </row>
    <row r="52" spans="1:8" x14ac:dyDescent="0.25">
      <c r="A52" s="116"/>
      <c r="B52" s="118" t="s">
        <v>351</v>
      </c>
      <c r="C52" s="104">
        <v>0</v>
      </c>
      <c r="D52" s="104">
        <v>0</v>
      </c>
      <c r="E52" s="104">
        <f t="shared" si="13"/>
        <v>0</v>
      </c>
      <c r="F52" s="104">
        <v>0</v>
      </c>
      <c r="G52" s="104">
        <v>0</v>
      </c>
      <c r="H52" s="105">
        <f t="shared" si="2"/>
        <v>0</v>
      </c>
    </row>
    <row r="53" spans="1:8" x14ac:dyDescent="0.25">
      <c r="A53" s="116"/>
      <c r="B53" s="118" t="s">
        <v>352</v>
      </c>
      <c r="C53" s="104">
        <v>0</v>
      </c>
      <c r="D53" s="104">
        <v>0</v>
      </c>
      <c r="E53" s="104">
        <f t="shared" si="13"/>
        <v>0</v>
      </c>
      <c r="F53" s="104">
        <v>0</v>
      </c>
      <c r="G53" s="104">
        <v>0</v>
      </c>
      <c r="H53" s="105">
        <f t="shared" si="2"/>
        <v>0</v>
      </c>
    </row>
    <row r="54" spans="1:8" x14ac:dyDescent="0.25">
      <c r="A54" s="116"/>
      <c r="B54" s="118" t="s">
        <v>353</v>
      </c>
      <c r="C54" s="104">
        <v>0</v>
      </c>
      <c r="D54" s="104">
        <v>0</v>
      </c>
      <c r="E54" s="104">
        <f t="shared" si="13"/>
        <v>0</v>
      </c>
      <c r="F54" s="104">
        <v>0</v>
      </c>
      <c r="G54" s="104">
        <v>0</v>
      </c>
      <c r="H54" s="105">
        <f t="shared" si="2"/>
        <v>0</v>
      </c>
    </row>
    <row r="55" spans="1:8" x14ac:dyDescent="0.25">
      <c r="A55" s="116"/>
      <c r="B55" s="118" t="s">
        <v>354</v>
      </c>
      <c r="C55" s="104">
        <v>0</v>
      </c>
      <c r="D55" s="104">
        <v>0</v>
      </c>
      <c r="E55" s="104">
        <f t="shared" si="13"/>
        <v>0</v>
      </c>
      <c r="F55" s="104">
        <v>0</v>
      </c>
      <c r="G55" s="104">
        <v>0</v>
      </c>
      <c r="H55" s="105">
        <f t="shared" si="2"/>
        <v>0</v>
      </c>
    </row>
    <row r="56" spans="1:8" x14ac:dyDescent="0.25">
      <c r="A56" s="116"/>
      <c r="B56" s="118" t="s">
        <v>355</v>
      </c>
      <c r="C56" s="104">
        <v>0</v>
      </c>
      <c r="D56" s="104">
        <v>0</v>
      </c>
      <c r="E56" s="104">
        <f t="shared" si="13"/>
        <v>0</v>
      </c>
      <c r="F56" s="104">
        <v>0</v>
      </c>
      <c r="G56" s="104">
        <v>0</v>
      </c>
      <c r="H56" s="105">
        <f t="shared" si="2"/>
        <v>0</v>
      </c>
    </row>
    <row r="57" spans="1:8" x14ac:dyDescent="0.25">
      <c r="A57" s="241" t="s">
        <v>356</v>
      </c>
      <c r="B57" s="242"/>
      <c r="C57" s="104">
        <f>+C58+C59+C60</f>
        <v>0</v>
      </c>
      <c r="D57" s="104">
        <f t="shared" ref="D57:G57" si="14">+D58+D59+D60</f>
        <v>0</v>
      </c>
      <c r="E57" s="104">
        <f t="shared" si="14"/>
        <v>0</v>
      </c>
      <c r="F57" s="104">
        <f t="shared" si="14"/>
        <v>0</v>
      </c>
      <c r="G57" s="104">
        <f t="shared" si="14"/>
        <v>0</v>
      </c>
      <c r="H57" s="105">
        <f t="shared" si="2"/>
        <v>0</v>
      </c>
    </row>
    <row r="58" spans="1:8" x14ac:dyDescent="0.25">
      <c r="A58" s="116"/>
      <c r="B58" s="118" t="s">
        <v>357</v>
      </c>
      <c r="C58" s="104">
        <v>0</v>
      </c>
      <c r="D58" s="104">
        <v>0</v>
      </c>
      <c r="E58" s="104">
        <f t="shared" ref="E58:E60" si="15">+C58+D58</f>
        <v>0</v>
      </c>
      <c r="F58" s="104">
        <v>0</v>
      </c>
      <c r="G58" s="104">
        <v>0</v>
      </c>
      <c r="H58" s="105">
        <f t="shared" si="2"/>
        <v>0</v>
      </c>
    </row>
    <row r="59" spans="1:8" x14ac:dyDescent="0.25">
      <c r="A59" s="116"/>
      <c r="B59" s="118" t="s">
        <v>358</v>
      </c>
      <c r="C59" s="104">
        <v>0</v>
      </c>
      <c r="D59" s="104">
        <v>0</v>
      </c>
      <c r="E59" s="104">
        <f t="shared" si="15"/>
        <v>0</v>
      </c>
      <c r="F59" s="104">
        <v>0</v>
      </c>
      <c r="G59" s="104">
        <v>0</v>
      </c>
      <c r="H59" s="105">
        <f t="shared" si="2"/>
        <v>0</v>
      </c>
    </row>
    <row r="60" spans="1:8" x14ac:dyDescent="0.25">
      <c r="A60" s="116"/>
      <c r="B60" s="118" t="s">
        <v>359</v>
      </c>
      <c r="C60" s="104">
        <v>0</v>
      </c>
      <c r="D60" s="104">
        <v>0</v>
      </c>
      <c r="E60" s="104">
        <f t="shared" si="15"/>
        <v>0</v>
      </c>
      <c r="F60" s="104">
        <v>0</v>
      </c>
      <c r="G60" s="104">
        <v>0</v>
      </c>
      <c r="H60" s="105">
        <f t="shared" si="2"/>
        <v>0</v>
      </c>
    </row>
    <row r="61" spans="1:8" x14ac:dyDescent="0.25">
      <c r="A61" s="241" t="s">
        <v>360</v>
      </c>
      <c r="B61" s="242"/>
      <c r="C61" s="104">
        <f>+C62+C63+C64+C65+C66+C68+C69</f>
        <v>0</v>
      </c>
      <c r="D61" s="104">
        <f t="shared" ref="D61:G61" si="16">+D62+D63+D64+D65+D66+D68+D69</f>
        <v>0</v>
      </c>
      <c r="E61" s="104">
        <f t="shared" si="16"/>
        <v>0</v>
      </c>
      <c r="F61" s="104">
        <f t="shared" si="16"/>
        <v>0</v>
      </c>
      <c r="G61" s="104">
        <f t="shared" si="16"/>
        <v>0</v>
      </c>
      <c r="H61" s="105">
        <f t="shared" si="2"/>
        <v>0</v>
      </c>
    </row>
    <row r="62" spans="1:8" x14ac:dyDescent="0.25">
      <c r="A62" s="116"/>
      <c r="B62" s="118" t="s">
        <v>361</v>
      </c>
      <c r="C62" s="104">
        <v>0</v>
      </c>
      <c r="D62" s="104">
        <v>0</v>
      </c>
      <c r="E62" s="104">
        <f t="shared" ref="E62:E69" si="17">+C62+D62</f>
        <v>0</v>
      </c>
      <c r="F62" s="104">
        <v>0</v>
      </c>
      <c r="G62" s="104">
        <v>0</v>
      </c>
      <c r="H62" s="105">
        <f t="shared" si="2"/>
        <v>0</v>
      </c>
    </row>
    <row r="63" spans="1:8" x14ac:dyDescent="0.25">
      <c r="A63" s="116"/>
      <c r="B63" s="118" t="s">
        <v>362</v>
      </c>
      <c r="C63" s="104">
        <v>0</v>
      </c>
      <c r="D63" s="104">
        <v>0</v>
      </c>
      <c r="E63" s="104">
        <f t="shared" si="17"/>
        <v>0</v>
      </c>
      <c r="F63" s="104">
        <v>0</v>
      </c>
      <c r="G63" s="104">
        <v>0</v>
      </c>
      <c r="H63" s="105">
        <f t="shared" si="2"/>
        <v>0</v>
      </c>
    </row>
    <row r="64" spans="1:8" x14ac:dyDescent="0.25">
      <c r="A64" s="116"/>
      <c r="B64" s="118" t="s">
        <v>363</v>
      </c>
      <c r="C64" s="104">
        <v>0</v>
      </c>
      <c r="D64" s="104">
        <v>0</v>
      </c>
      <c r="E64" s="104">
        <f t="shared" si="17"/>
        <v>0</v>
      </c>
      <c r="F64" s="104">
        <v>0</v>
      </c>
      <c r="G64" s="104">
        <v>0</v>
      </c>
      <c r="H64" s="105">
        <f t="shared" si="2"/>
        <v>0</v>
      </c>
    </row>
    <row r="65" spans="1:8" x14ac:dyDescent="0.25">
      <c r="A65" s="116"/>
      <c r="B65" s="118" t="s">
        <v>364</v>
      </c>
      <c r="C65" s="104">
        <v>0</v>
      </c>
      <c r="D65" s="104">
        <v>0</v>
      </c>
      <c r="E65" s="104">
        <f t="shared" si="17"/>
        <v>0</v>
      </c>
      <c r="F65" s="104">
        <v>0</v>
      </c>
      <c r="G65" s="104">
        <v>0</v>
      </c>
      <c r="H65" s="105">
        <f t="shared" si="2"/>
        <v>0</v>
      </c>
    </row>
    <row r="66" spans="1:8" x14ac:dyDescent="0.25">
      <c r="A66" s="116"/>
      <c r="B66" s="118" t="s">
        <v>365</v>
      </c>
      <c r="C66" s="104">
        <v>0</v>
      </c>
      <c r="D66" s="104">
        <v>0</v>
      </c>
      <c r="E66" s="104">
        <f t="shared" si="17"/>
        <v>0</v>
      </c>
      <c r="F66" s="104">
        <v>0</v>
      </c>
      <c r="G66" s="104">
        <v>0</v>
      </c>
      <c r="H66" s="105">
        <f t="shared" si="2"/>
        <v>0</v>
      </c>
    </row>
    <row r="67" spans="1:8" x14ac:dyDescent="0.25">
      <c r="A67" s="116"/>
      <c r="B67" s="118" t="s">
        <v>366</v>
      </c>
      <c r="C67" s="104">
        <v>0</v>
      </c>
      <c r="D67" s="104">
        <v>0</v>
      </c>
      <c r="E67" s="104">
        <f t="shared" si="17"/>
        <v>0</v>
      </c>
      <c r="F67" s="104">
        <v>0</v>
      </c>
      <c r="G67" s="104">
        <v>0</v>
      </c>
      <c r="H67" s="105">
        <f t="shared" si="2"/>
        <v>0</v>
      </c>
    </row>
    <row r="68" spans="1:8" x14ac:dyDescent="0.25">
      <c r="A68" s="116"/>
      <c r="B68" s="118" t="s">
        <v>367</v>
      </c>
      <c r="C68" s="104">
        <v>0</v>
      </c>
      <c r="D68" s="104">
        <v>0</v>
      </c>
      <c r="E68" s="104">
        <f t="shared" si="17"/>
        <v>0</v>
      </c>
      <c r="F68" s="104">
        <v>0</v>
      </c>
      <c r="G68" s="104">
        <v>0</v>
      </c>
      <c r="H68" s="105">
        <f t="shared" si="2"/>
        <v>0</v>
      </c>
    </row>
    <row r="69" spans="1:8" x14ac:dyDescent="0.25">
      <c r="A69" s="116"/>
      <c r="B69" s="118" t="s">
        <v>368</v>
      </c>
      <c r="C69" s="104">
        <v>0</v>
      </c>
      <c r="D69" s="104">
        <v>0</v>
      </c>
      <c r="E69" s="104">
        <f t="shared" si="17"/>
        <v>0</v>
      </c>
      <c r="F69" s="104">
        <v>0</v>
      </c>
      <c r="G69" s="104">
        <v>0</v>
      </c>
      <c r="H69" s="105">
        <f t="shared" si="2"/>
        <v>0</v>
      </c>
    </row>
    <row r="70" spans="1:8" x14ac:dyDescent="0.25">
      <c r="A70" s="241" t="s">
        <v>369</v>
      </c>
      <c r="B70" s="242"/>
      <c r="C70" s="104">
        <f>+C71+C72+C73</f>
        <v>0</v>
      </c>
      <c r="D70" s="104">
        <f t="shared" ref="D70:G70" si="18">+D71+D72+D73</f>
        <v>0</v>
      </c>
      <c r="E70" s="104">
        <f t="shared" si="18"/>
        <v>0</v>
      </c>
      <c r="F70" s="104">
        <f t="shared" si="18"/>
        <v>0</v>
      </c>
      <c r="G70" s="104">
        <f t="shared" si="18"/>
        <v>0</v>
      </c>
      <c r="H70" s="105">
        <f t="shared" si="2"/>
        <v>0</v>
      </c>
    </row>
    <row r="71" spans="1:8" x14ac:dyDescent="0.25">
      <c r="A71" s="116"/>
      <c r="B71" s="118" t="s">
        <v>370</v>
      </c>
      <c r="C71" s="104">
        <v>0</v>
      </c>
      <c r="D71" s="104">
        <v>0</v>
      </c>
      <c r="E71" s="104">
        <f t="shared" ref="E71:E73" si="19">+C71+D71</f>
        <v>0</v>
      </c>
      <c r="F71" s="104">
        <v>0</v>
      </c>
      <c r="G71" s="104">
        <v>0</v>
      </c>
      <c r="H71" s="105">
        <f t="shared" si="2"/>
        <v>0</v>
      </c>
    </row>
    <row r="72" spans="1:8" x14ac:dyDescent="0.25">
      <c r="A72" s="116"/>
      <c r="B72" s="118" t="s">
        <v>371</v>
      </c>
      <c r="C72" s="104">
        <v>0</v>
      </c>
      <c r="D72" s="104">
        <v>0</v>
      </c>
      <c r="E72" s="104">
        <f t="shared" si="19"/>
        <v>0</v>
      </c>
      <c r="F72" s="104">
        <v>0</v>
      </c>
      <c r="G72" s="104">
        <v>0</v>
      </c>
      <c r="H72" s="105">
        <f t="shared" si="2"/>
        <v>0</v>
      </c>
    </row>
    <row r="73" spans="1:8" x14ac:dyDescent="0.25">
      <c r="A73" s="116"/>
      <c r="B73" s="118" t="s">
        <v>372</v>
      </c>
      <c r="C73" s="104">
        <v>0</v>
      </c>
      <c r="D73" s="104">
        <v>0</v>
      </c>
      <c r="E73" s="104">
        <f t="shared" si="19"/>
        <v>0</v>
      </c>
      <c r="F73" s="104">
        <v>0</v>
      </c>
      <c r="G73" s="104">
        <v>0</v>
      </c>
      <c r="H73" s="105">
        <f t="shared" ref="H73:H136" si="20">+E73-F73</f>
        <v>0</v>
      </c>
    </row>
    <row r="74" spans="1:8" x14ac:dyDescent="0.25">
      <c r="A74" s="241" t="s">
        <v>373</v>
      </c>
      <c r="B74" s="242"/>
      <c r="C74" s="104">
        <f>+C75+C76+C77+C78+C79+C80+C81</f>
        <v>0</v>
      </c>
      <c r="D74" s="104">
        <f t="shared" ref="D74:G74" si="21">+D75+D76+D77+D78+D79+D80+D81</f>
        <v>0</v>
      </c>
      <c r="E74" s="104">
        <f t="shared" si="21"/>
        <v>0</v>
      </c>
      <c r="F74" s="104">
        <f t="shared" si="21"/>
        <v>0</v>
      </c>
      <c r="G74" s="104">
        <f t="shared" si="21"/>
        <v>0</v>
      </c>
      <c r="H74" s="105">
        <f t="shared" si="20"/>
        <v>0</v>
      </c>
    </row>
    <row r="75" spans="1:8" x14ac:dyDescent="0.25">
      <c r="A75" s="116"/>
      <c r="B75" s="118" t="s">
        <v>374</v>
      </c>
      <c r="C75" s="104">
        <v>0</v>
      </c>
      <c r="D75" s="104">
        <v>0</v>
      </c>
      <c r="E75" s="104">
        <f t="shared" ref="E75:E81" si="22">+C75+D75</f>
        <v>0</v>
      </c>
      <c r="F75" s="104">
        <v>0</v>
      </c>
      <c r="G75" s="104">
        <v>0</v>
      </c>
      <c r="H75" s="105">
        <f t="shared" si="20"/>
        <v>0</v>
      </c>
    </row>
    <row r="76" spans="1:8" x14ac:dyDescent="0.25">
      <c r="A76" s="116"/>
      <c r="B76" s="118" t="s">
        <v>375</v>
      </c>
      <c r="C76" s="104">
        <v>0</v>
      </c>
      <c r="D76" s="104">
        <v>0</v>
      </c>
      <c r="E76" s="104">
        <f t="shared" si="22"/>
        <v>0</v>
      </c>
      <c r="F76" s="104">
        <v>0</v>
      </c>
      <c r="G76" s="104">
        <v>0</v>
      </c>
      <c r="H76" s="105">
        <f t="shared" si="20"/>
        <v>0</v>
      </c>
    </row>
    <row r="77" spans="1:8" x14ac:dyDescent="0.25">
      <c r="A77" s="116"/>
      <c r="B77" s="118" t="s">
        <v>376</v>
      </c>
      <c r="C77" s="104">
        <v>0</v>
      </c>
      <c r="D77" s="104">
        <v>0</v>
      </c>
      <c r="E77" s="104">
        <f t="shared" si="22"/>
        <v>0</v>
      </c>
      <c r="F77" s="104">
        <v>0</v>
      </c>
      <c r="G77" s="104">
        <v>0</v>
      </c>
      <c r="H77" s="105">
        <f t="shared" si="20"/>
        <v>0</v>
      </c>
    </row>
    <row r="78" spans="1:8" x14ac:dyDescent="0.25">
      <c r="A78" s="116"/>
      <c r="B78" s="118" t="s">
        <v>377</v>
      </c>
      <c r="C78" s="104">
        <v>0</v>
      </c>
      <c r="D78" s="104">
        <v>0</v>
      </c>
      <c r="E78" s="104">
        <f t="shared" si="22"/>
        <v>0</v>
      </c>
      <c r="F78" s="104">
        <v>0</v>
      </c>
      <c r="G78" s="104">
        <v>0</v>
      </c>
      <c r="H78" s="105">
        <f t="shared" si="20"/>
        <v>0</v>
      </c>
    </row>
    <row r="79" spans="1:8" x14ac:dyDescent="0.25">
      <c r="A79" s="116"/>
      <c r="B79" s="118" t="s">
        <v>378</v>
      </c>
      <c r="C79" s="104">
        <v>0</v>
      </c>
      <c r="D79" s="104">
        <v>0</v>
      </c>
      <c r="E79" s="104">
        <f t="shared" si="22"/>
        <v>0</v>
      </c>
      <c r="F79" s="104">
        <v>0</v>
      </c>
      <c r="G79" s="104">
        <v>0</v>
      </c>
      <c r="H79" s="105">
        <f t="shared" si="20"/>
        <v>0</v>
      </c>
    </row>
    <row r="80" spans="1:8" x14ac:dyDescent="0.25">
      <c r="A80" s="116"/>
      <c r="B80" s="118" t="s">
        <v>379</v>
      </c>
      <c r="C80" s="104">
        <v>0</v>
      </c>
      <c r="D80" s="104">
        <v>0</v>
      </c>
      <c r="E80" s="104">
        <f t="shared" si="22"/>
        <v>0</v>
      </c>
      <c r="F80" s="104">
        <v>0</v>
      </c>
      <c r="G80" s="104">
        <v>0</v>
      </c>
      <c r="H80" s="105">
        <f t="shared" si="20"/>
        <v>0</v>
      </c>
    </row>
    <row r="81" spans="1:8" x14ac:dyDescent="0.25">
      <c r="A81" s="116"/>
      <c r="B81" s="118" t="s">
        <v>380</v>
      </c>
      <c r="C81" s="104">
        <v>0</v>
      </c>
      <c r="D81" s="104">
        <v>0</v>
      </c>
      <c r="E81" s="104">
        <f t="shared" si="22"/>
        <v>0</v>
      </c>
      <c r="F81" s="104">
        <v>0</v>
      </c>
      <c r="G81" s="104">
        <v>0</v>
      </c>
      <c r="H81" s="105">
        <f t="shared" si="20"/>
        <v>0</v>
      </c>
    </row>
    <row r="82" spans="1:8" ht="11.25" customHeight="1" thickBot="1" x14ac:dyDescent="0.3">
      <c r="A82" s="247"/>
      <c r="B82" s="248"/>
      <c r="C82" s="74"/>
      <c r="D82" s="75"/>
      <c r="E82" s="75"/>
      <c r="F82" s="75"/>
      <c r="G82" s="75"/>
      <c r="H82" s="145"/>
    </row>
    <row r="83" spans="1:8" ht="7.5" customHeight="1" x14ac:dyDescent="0.25">
      <c r="A83" s="245"/>
      <c r="B83" s="246"/>
      <c r="C83" s="90"/>
      <c r="D83" s="90"/>
      <c r="E83" s="90"/>
      <c r="F83" s="90"/>
      <c r="G83" s="90"/>
      <c r="H83" s="146"/>
    </row>
    <row r="84" spans="1:8" x14ac:dyDescent="0.25">
      <c r="A84" s="243" t="s">
        <v>381</v>
      </c>
      <c r="B84" s="244"/>
      <c r="C84" s="105">
        <f>+C85+C93+C103+C113+C123+C133+C137+C146+C150</f>
        <v>0</v>
      </c>
      <c r="D84" s="105">
        <f>+D85+D93+D103+D113+D123+D133+D137+D146+D150</f>
        <v>0</v>
      </c>
      <c r="E84" s="105">
        <f>+E85+E93+E103+E113+E123+E133+E137+E146+E150</f>
        <v>0</v>
      </c>
      <c r="F84" s="105">
        <f>+F85+F93+F103+F113+F123+F133+F137+F146+F150</f>
        <v>0</v>
      </c>
      <c r="G84" s="105">
        <f>+G85+G93+G103+G113+G123+G133+G137+G146+G150</f>
        <v>0</v>
      </c>
      <c r="H84" s="105">
        <f>+E84-F84</f>
        <v>0</v>
      </c>
    </row>
    <row r="85" spans="1:8" x14ac:dyDescent="0.25">
      <c r="A85" s="241" t="s">
        <v>308</v>
      </c>
      <c r="B85" s="242"/>
      <c r="C85" s="104">
        <f>+C86+C87+C88+C89+C90+C91+C92</f>
        <v>0</v>
      </c>
      <c r="D85" s="104">
        <f t="shared" ref="D85:G85" si="23">+D86+D87+D88+D89+D90+D91+D92</f>
        <v>0</v>
      </c>
      <c r="E85" s="104">
        <f t="shared" si="23"/>
        <v>0</v>
      </c>
      <c r="F85" s="104">
        <f t="shared" si="23"/>
        <v>0</v>
      </c>
      <c r="G85" s="104">
        <f t="shared" si="23"/>
        <v>0</v>
      </c>
      <c r="H85" s="105">
        <f t="shared" si="20"/>
        <v>0</v>
      </c>
    </row>
    <row r="86" spans="1:8" x14ac:dyDescent="0.25">
      <c r="A86" s="116"/>
      <c r="B86" s="118" t="s">
        <v>309</v>
      </c>
      <c r="C86" s="104">
        <v>0</v>
      </c>
      <c r="D86" s="104">
        <v>0</v>
      </c>
      <c r="E86" s="104">
        <f t="shared" ref="E86:E92" si="24">+C86+D86</f>
        <v>0</v>
      </c>
      <c r="F86" s="104">
        <v>0</v>
      </c>
      <c r="G86" s="104">
        <v>0</v>
      </c>
      <c r="H86" s="105">
        <f t="shared" si="20"/>
        <v>0</v>
      </c>
    </row>
    <row r="87" spans="1:8" x14ac:dyDescent="0.25">
      <c r="A87" s="116"/>
      <c r="B87" s="118" t="s">
        <v>310</v>
      </c>
      <c r="C87" s="104">
        <v>0</v>
      </c>
      <c r="D87" s="104">
        <v>0</v>
      </c>
      <c r="E87" s="104">
        <f t="shared" si="24"/>
        <v>0</v>
      </c>
      <c r="F87" s="104">
        <v>0</v>
      </c>
      <c r="G87" s="104">
        <v>0</v>
      </c>
      <c r="H87" s="105">
        <f t="shared" si="20"/>
        <v>0</v>
      </c>
    </row>
    <row r="88" spans="1:8" x14ac:dyDescent="0.25">
      <c r="A88" s="116"/>
      <c r="B88" s="118" t="s">
        <v>311</v>
      </c>
      <c r="C88" s="104">
        <v>0</v>
      </c>
      <c r="D88" s="104">
        <v>0</v>
      </c>
      <c r="E88" s="104">
        <f t="shared" si="24"/>
        <v>0</v>
      </c>
      <c r="F88" s="104">
        <v>0</v>
      </c>
      <c r="G88" s="104">
        <v>0</v>
      </c>
      <c r="H88" s="105">
        <f t="shared" si="20"/>
        <v>0</v>
      </c>
    </row>
    <row r="89" spans="1:8" x14ac:dyDescent="0.25">
      <c r="A89" s="116"/>
      <c r="B89" s="118" t="s">
        <v>312</v>
      </c>
      <c r="C89" s="104">
        <v>0</v>
      </c>
      <c r="D89" s="104">
        <v>0</v>
      </c>
      <c r="E89" s="104">
        <f t="shared" si="24"/>
        <v>0</v>
      </c>
      <c r="F89" s="104">
        <v>0</v>
      </c>
      <c r="G89" s="104">
        <v>0</v>
      </c>
      <c r="H89" s="105">
        <f t="shared" si="20"/>
        <v>0</v>
      </c>
    </row>
    <row r="90" spans="1:8" x14ac:dyDescent="0.25">
      <c r="A90" s="116"/>
      <c r="B90" s="118" t="s">
        <v>313</v>
      </c>
      <c r="C90" s="104">
        <v>0</v>
      </c>
      <c r="D90" s="104">
        <v>0</v>
      </c>
      <c r="E90" s="104">
        <f t="shared" si="24"/>
        <v>0</v>
      </c>
      <c r="F90" s="104">
        <v>0</v>
      </c>
      <c r="G90" s="104">
        <v>0</v>
      </c>
      <c r="H90" s="105">
        <f t="shared" si="20"/>
        <v>0</v>
      </c>
    </row>
    <row r="91" spans="1:8" x14ac:dyDescent="0.25">
      <c r="A91" s="116"/>
      <c r="B91" s="118" t="s">
        <v>314</v>
      </c>
      <c r="C91" s="104">
        <v>0</v>
      </c>
      <c r="D91" s="104">
        <v>0</v>
      </c>
      <c r="E91" s="104">
        <f t="shared" si="24"/>
        <v>0</v>
      </c>
      <c r="F91" s="104">
        <v>0</v>
      </c>
      <c r="G91" s="104">
        <v>0</v>
      </c>
      <c r="H91" s="105">
        <f t="shared" si="20"/>
        <v>0</v>
      </c>
    </row>
    <row r="92" spans="1:8" x14ac:dyDescent="0.25">
      <c r="A92" s="116"/>
      <c r="B92" s="118" t="s">
        <v>315</v>
      </c>
      <c r="C92" s="104">
        <v>0</v>
      </c>
      <c r="D92" s="104">
        <v>0</v>
      </c>
      <c r="E92" s="104">
        <f t="shared" si="24"/>
        <v>0</v>
      </c>
      <c r="F92" s="104">
        <v>0</v>
      </c>
      <c r="G92" s="104">
        <v>0</v>
      </c>
      <c r="H92" s="105">
        <f t="shared" si="20"/>
        <v>0</v>
      </c>
    </row>
    <row r="93" spans="1:8" x14ac:dyDescent="0.25">
      <c r="A93" s="241" t="s">
        <v>316</v>
      </c>
      <c r="B93" s="242"/>
      <c r="C93" s="104">
        <f>+C94+C95+C96+C97+C98+C99+C100+C101+C102</f>
        <v>0</v>
      </c>
      <c r="D93" s="104">
        <f t="shared" ref="D93:G93" si="25">+D94+D95+D96+D97+D98+D99+D100+D101+D102</f>
        <v>0</v>
      </c>
      <c r="E93" s="104">
        <f t="shared" si="25"/>
        <v>0</v>
      </c>
      <c r="F93" s="104">
        <f t="shared" si="25"/>
        <v>0</v>
      </c>
      <c r="G93" s="104">
        <f t="shared" si="25"/>
        <v>0</v>
      </c>
      <c r="H93" s="105">
        <f t="shared" si="20"/>
        <v>0</v>
      </c>
    </row>
    <row r="94" spans="1:8" x14ac:dyDescent="0.25">
      <c r="A94" s="116"/>
      <c r="B94" s="118" t="s">
        <v>317</v>
      </c>
      <c r="C94" s="104">
        <v>0</v>
      </c>
      <c r="D94" s="104">
        <v>0</v>
      </c>
      <c r="E94" s="104">
        <f t="shared" ref="E94:E102" si="26">+C94+D94</f>
        <v>0</v>
      </c>
      <c r="F94" s="104">
        <v>0</v>
      </c>
      <c r="G94" s="104">
        <v>0</v>
      </c>
      <c r="H94" s="105">
        <f t="shared" si="20"/>
        <v>0</v>
      </c>
    </row>
    <row r="95" spans="1:8" x14ac:dyDescent="0.25">
      <c r="A95" s="116"/>
      <c r="B95" s="118" t="s">
        <v>318</v>
      </c>
      <c r="C95" s="104">
        <v>0</v>
      </c>
      <c r="D95" s="104">
        <v>0</v>
      </c>
      <c r="E95" s="104">
        <f t="shared" si="26"/>
        <v>0</v>
      </c>
      <c r="F95" s="104">
        <v>0</v>
      </c>
      <c r="G95" s="104">
        <v>0</v>
      </c>
      <c r="H95" s="105">
        <f t="shared" si="20"/>
        <v>0</v>
      </c>
    </row>
    <row r="96" spans="1:8" x14ac:dyDescent="0.25">
      <c r="A96" s="116"/>
      <c r="B96" s="118" t="s">
        <v>319</v>
      </c>
      <c r="C96" s="104">
        <v>0</v>
      </c>
      <c r="D96" s="104">
        <v>0</v>
      </c>
      <c r="E96" s="104">
        <f t="shared" si="26"/>
        <v>0</v>
      </c>
      <c r="F96" s="104">
        <v>0</v>
      </c>
      <c r="G96" s="104">
        <v>0</v>
      </c>
      <c r="H96" s="105">
        <f t="shared" si="20"/>
        <v>0</v>
      </c>
    </row>
    <row r="97" spans="1:8" x14ac:dyDescent="0.25">
      <c r="A97" s="116"/>
      <c r="B97" s="118" t="s">
        <v>320</v>
      </c>
      <c r="C97" s="104">
        <v>0</v>
      </c>
      <c r="D97" s="104">
        <v>0</v>
      </c>
      <c r="E97" s="104">
        <f t="shared" si="26"/>
        <v>0</v>
      </c>
      <c r="F97" s="104">
        <v>0</v>
      </c>
      <c r="G97" s="104">
        <v>0</v>
      </c>
      <c r="H97" s="105">
        <f t="shared" si="20"/>
        <v>0</v>
      </c>
    </row>
    <row r="98" spans="1:8" x14ac:dyDescent="0.25">
      <c r="A98" s="116"/>
      <c r="B98" s="118" t="s">
        <v>321</v>
      </c>
      <c r="C98" s="104">
        <v>0</v>
      </c>
      <c r="D98" s="104">
        <v>0</v>
      </c>
      <c r="E98" s="104">
        <f t="shared" si="26"/>
        <v>0</v>
      </c>
      <c r="F98" s="104">
        <v>0</v>
      </c>
      <c r="G98" s="104">
        <v>0</v>
      </c>
      <c r="H98" s="105">
        <f t="shared" si="20"/>
        <v>0</v>
      </c>
    </row>
    <row r="99" spans="1:8" x14ac:dyDescent="0.25">
      <c r="A99" s="116"/>
      <c r="B99" s="118" t="s">
        <v>322</v>
      </c>
      <c r="C99" s="104">
        <v>0</v>
      </c>
      <c r="D99" s="104">
        <v>0</v>
      </c>
      <c r="E99" s="104">
        <f t="shared" si="26"/>
        <v>0</v>
      </c>
      <c r="F99" s="104">
        <v>0</v>
      </c>
      <c r="G99" s="104">
        <v>0</v>
      </c>
      <c r="H99" s="105">
        <f t="shared" si="20"/>
        <v>0</v>
      </c>
    </row>
    <row r="100" spans="1:8" x14ac:dyDescent="0.25">
      <c r="A100" s="116"/>
      <c r="B100" s="118" t="s">
        <v>323</v>
      </c>
      <c r="C100" s="104">
        <v>0</v>
      </c>
      <c r="D100" s="104">
        <v>0</v>
      </c>
      <c r="E100" s="104">
        <f t="shared" si="26"/>
        <v>0</v>
      </c>
      <c r="F100" s="104">
        <v>0</v>
      </c>
      <c r="G100" s="104">
        <v>0</v>
      </c>
      <c r="H100" s="105">
        <f t="shared" si="20"/>
        <v>0</v>
      </c>
    </row>
    <row r="101" spans="1:8" x14ac:dyDescent="0.25">
      <c r="A101" s="116"/>
      <c r="B101" s="118" t="s">
        <v>324</v>
      </c>
      <c r="C101" s="104">
        <v>0</v>
      </c>
      <c r="D101" s="104">
        <v>0</v>
      </c>
      <c r="E101" s="104">
        <f t="shared" si="26"/>
        <v>0</v>
      </c>
      <c r="F101" s="104">
        <v>0</v>
      </c>
      <c r="G101" s="104">
        <v>0</v>
      </c>
      <c r="H101" s="105">
        <f t="shared" si="20"/>
        <v>0</v>
      </c>
    </row>
    <row r="102" spans="1:8" x14ac:dyDescent="0.25">
      <c r="A102" s="116"/>
      <c r="B102" s="118" t="s">
        <v>325</v>
      </c>
      <c r="C102" s="104">
        <v>0</v>
      </c>
      <c r="D102" s="104">
        <v>0</v>
      </c>
      <c r="E102" s="104">
        <f t="shared" si="26"/>
        <v>0</v>
      </c>
      <c r="F102" s="104">
        <v>0</v>
      </c>
      <c r="G102" s="104">
        <v>0</v>
      </c>
      <c r="H102" s="105">
        <f t="shared" si="20"/>
        <v>0</v>
      </c>
    </row>
    <row r="103" spans="1:8" x14ac:dyDescent="0.25">
      <c r="A103" s="241" t="s">
        <v>326</v>
      </c>
      <c r="B103" s="242"/>
      <c r="C103" s="104">
        <f>+C104+C105+C106+C107+C108+C109+C110+C111+C112</f>
        <v>0</v>
      </c>
      <c r="D103" s="104">
        <f t="shared" ref="D103:G103" si="27">+D104+D105+D106+D107+D108+D109+D110+D111+D112</f>
        <v>0</v>
      </c>
      <c r="E103" s="104">
        <f t="shared" si="27"/>
        <v>0</v>
      </c>
      <c r="F103" s="104">
        <f t="shared" si="27"/>
        <v>0</v>
      </c>
      <c r="G103" s="104">
        <f t="shared" si="27"/>
        <v>0</v>
      </c>
      <c r="H103" s="105">
        <f t="shared" si="20"/>
        <v>0</v>
      </c>
    </row>
    <row r="104" spans="1:8" x14ac:dyDescent="0.25">
      <c r="A104" s="116"/>
      <c r="B104" s="118" t="s">
        <v>327</v>
      </c>
      <c r="C104" s="104">
        <v>0</v>
      </c>
      <c r="D104" s="104">
        <v>0</v>
      </c>
      <c r="E104" s="104">
        <f t="shared" ref="E104:E112" si="28">+C104+D104</f>
        <v>0</v>
      </c>
      <c r="F104" s="104">
        <v>0</v>
      </c>
      <c r="G104" s="104">
        <v>0</v>
      </c>
      <c r="H104" s="105">
        <f t="shared" si="20"/>
        <v>0</v>
      </c>
    </row>
    <row r="105" spans="1:8" x14ac:dyDescent="0.25">
      <c r="A105" s="116"/>
      <c r="B105" s="118" t="s">
        <v>328</v>
      </c>
      <c r="C105" s="104">
        <v>0</v>
      </c>
      <c r="D105" s="104">
        <v>0</v>
      </c>
      <c r="E105" s="104">
        <f t="shared" si="28"/>
        <v>0</v>
      </c>
      <c r="F105" s="104">
        <v>0</v>
      </c>
      <c r="G105" s="104">
        <v>0</v>
      </c>
      <c r="H105" s="105">
        <f t="shared" si="20"/>
        <v>0</v>
      </c>
    </row>
    <row r="106" spans="1:8" x14ac:dyDescent="0.25">
      <c r="A106" s="116"/>
      <c r="B106" s="118" t="s">
        <v>329</v>
      </c>
      <c r="C106" s="104">
        <v>0</v>
      </c>
      <c r="D106" s="104">
        <v>0</v>
      </c>
      <c r="E106" s="104">
        <f t="shared" si="28"/>
        <v>0</v>
      </c>
      <c r="F106" s="104">
        <v>0</v>
      </c>
      <c r="G106" s="104">
        <v>0</v>
      </c>
      <c r="H106" s="105">
        <f t="shared" si="20"/>
        <v>0</v>
      </c>
    </row>
    <row r="107" spans="1:8" x14ac:dyDescent="0.25">
      <c r="A107" s="116"/>
      <c r="B107" s="118" t="s">
        <v>330</v>
      </c>
      <c r="C107" s="104">
        <v>0</v>
      </c>
      <c r="D107" s="104">
        <v>0</v>
      </c>
      <c r="E107" s="104">
        <f t="shared" si="28"/>
        <v>0</v>
      </c>
      <c r="F107" s="104">
        <v>0</v>
      </c>
      <c r="G107" s="104">
        <v>0</v>
      </c>
      <c r="H107" s="105">
        <f t="shared" si="20"/>
        <v>0</v>
      </c>
    </row>
    <row r="108" spans="1:8" x14ac:dyDescent="0.25">
      <c r="A108" s="116"/>
      <c r="B108" s="118" t="s">
        <v>331</v>
      </c>
      <c r="C108" s="104">
        <v>0</v>
      </c>
      <c r="D108" s="104">
        <v>0</v>
      </c>
      <c r="E108" s="104">
        <f t="shared" si="28"/>
        <v>0</v>
      </c>
      <c r="F108" s="104">
        <v>0</v>
      </c>
      <c r="G108" s="104">
        <v>0</v>
      </c>
      <c r="H108" s="105">
        <f t="shared" si="20"/>
        <v>0</v>
      </c>
    </row>
    <row r="109" spans="1:8" x14ac:dyDescent="0.25">
      <c r="A109" s="116"/>
      <c r="B109" s="118" t="s">
        <v>332</v>
      </c>
      <c r="C109" s="104">
        <v>0</v>
      </c>
      <c r="D109" s="104">
        <v>0</v>
      </c>
      <c r="E109" s="104">
        <f t="shared" si="28"/>
        <v>0</v>
      </c>
      <c r="F109" s="104">
        <v>0</v>
      </c>
      <c r="G109" s="104">
        <v>0</v>
      </c>
      <c r="H109" s="105">
        <f t="shared" si="20"/>
        <v>0</v>
      </c>
    </row>
    <row r="110" spans="1:8" x14ac:dyDescent="0.25">
      <c r="A110" s="116"/>
      <c r="B110" s="118" t="s">
        <v>333</v>
      </c>
      <c r="C110" s="104">
        <v>0</v>
      </c>
      <c r="D110" s="104">
        <v>0</v>
      </c>
      <c r="E110" s="104">
        <f t="shared" si="28"/>
        <v>0</v>
      </c>
      <c r="F110" s="104">
        <v>0</v>
      </c>
      <c r="G110" s="104">
        <v>0</v>
      </c>
      <c r="H110" s="105">
        <f t="shared" si="20"/>
        <v>0</v>
      </c>
    </row>
    <row r="111" spans="1:8" x14ac:dyDescent="0.25">
      <c r="A111" s="116"/>
      <c r="B111" s="118" t="s">
        <v>334</v>
      </c>
      <c r="C111" s="104">
        <v>0</v>
      </c>
      <c r="D111" s="104">
        <v>0</v>
      </c>
      <c r="E111" s="104">
        <f t="shared" si="28"/>
        <v>0</v>
      </c>
      <c r="F111" s="104">
        <v>0</v>
      </c>
      <c r="G111" s="104">
        <v>0</v>
      </c>
      <c r="H111" s="105">
        <f t="shared" si="20"/>
        <v>0</v>
      </c>
    </row>
    <row r="112" spans="1:8" x14ac:dyDescent="0.25">
      <c r="A112" s="116"/>
      <c r="B112" s="118" t="s">
        <v>335</v>
      </c>
      <c r="C112" s="104">
        <v>0</v>
      </c>
      <c r="D112" s="104">
        <v>0</v>
      </c>
      <c r="E112" s="104">
        <f t="shared" si="28"/>
        <v>0</v>
      </c>
      <c r="F112" s="104">
        <v>0</v>
      </c>
      <c r="G112" s="104">
        <v>0</v>
      </c>
      <c r="H112" s="105">
        <f t="shared" si="20"/>
        <v>0</v>
      </c>
    </row>
    <row r="113" spans="1:8" x14ac:dyDescent="0.25">
      <c r="A113" s="241" t="s">
        <v>336</v>
      </c>
      <c r="B113" s="242"/>
      <c r="C113" s="104">
        <f>+C114+C115+C116+C117+C118+C119+C120+C121+C122</f>
        <v>0</v>
      </c>
      <c r="D113" s="104">
        <f t="shared" ref="D113:G113" si="29">+D114+D115+D116+D117+D118+D119+D120+D121+D122</f>
        <v>0</v>
      </c>
      <c r="E113" s="104">
        <f t="shared" si="29"/>
        <v>0</v>
      </c>
      <c r="F113" s="104">
        <f t="shared" si="29"/>
        <v>0</v>
      </c>
      <c r="G113" s="104">
        <f t="shared" si="29"/>
        <v>0</v>
      </c>
      <c r="H113" s="105">
        <f t="shared" si="20"/>
        <v>0</v>
      </c>
    </row>
    <row r="114" spans="1:8" x14ac:dyDescent="0.25">
      <c r="A114" s="116"/>
      <c r="B114" s="118" t="s">
        <v>337</v>
      </c>
      <c r="C114" s="104">
        <v>0</v>
      </c>
      <c r="D114" s="104">
        <v>0</v>
      </c>
      <c r="E114" s="104">
        <f t="shared" ref="E114:E122" si="30">+C114+D114</f>
        <v>0</v>
      </c>
      <c r="F114" s="104">
        <v>0</v>
      </c>
      <c r="G114" s="104">
        <v>0</v>
      </c>
      <c r="H114" s="105">
        <f t="shared" si="20"/>
        <v>0</v>
      </c>
    </row>
    <row r="115" spans="1:8" x14ac:dyDescent="0.25">
      <c r="A115" s="116"/>
      <c r="B115" s="118" t="s">
        <v>338</v>
      </c>
      <c r="C115" s="104">
        <v>0</v>
      </c>
      <c r="D115" s="104">
        <v>0</v>
      </c>
      <c r="E115" s="104">
        <f t="shared" si="30"/>
        <v>0</v>
      </c>
      <c r="F115" s="104">
        <v>0</v>
      </c>
      <c r="G115" s="104">
        <v>0</v>
      </c>
      <c r="H115" s="105">
        <f t="shared" si="20"/>
        <v>0</v>
      </c>
    </row>
    <row r="116" spans="1:8" x14ac:dyDescent="0.25">
      <c r="A116" s="116"/>
      <c r="B116" s="118" t="s">
        <v>339</v>
      </c>
      <c r="C116" s="104">
        <v>0</v>
      </c>
      <c r="D116" s="104">
        <v>0</v>
      </c>
      <c r="E116" s="104">
        <f t="shared" si="30"/>
        <v>0</v>
      </c>
      <c r="F116" s="104">
        <v>0</v>
      </c>
      <c r="G116" s="104">
        <v>0</v>
      </c>
      <c r="H116" s="105">
        <f t="shared" si="20"/>
        <v>0</v>
      </c>
    </row>
    <row r="117" spans="1:8" x14ac:dyDescent="0.25">
      <c r="A117" s="116"/>
      <c r="B117" s="118" t="s">
        <v>340</v>
      </c>
      <c r="C117" s="104">
        <v>0</v>
      </c>
      <c r="D117" s="104">
        <v>0</v>
      </c>
      <c r="E117" s="104">
        <f t="shared" si="30"/>
        <v>0</v>
      </c>
      <c r="F117" s="104">
        <v>0</v>
      </c>
      <c r="G117" s="104">
        <v>0</v>
      </c>
      <c r="H117" s="105">
        <f t="shared" si="20"/>
        <v>0</v>
      </c>
    </row>
    <row r="118" spans="1:8" x14ac:dyDescent="0.25">
      <c r="A118" s="116"/>
      <c r="B118" s="118" t="s">
        <v>341</v>
      </c>
      <c r="C118" s="104">
        <v>0</v>
      </c>
      <c r="D118" s="104">
        <v>0</v>
      </c>
      <c r="E118" s="104">
        <f t="shared" si="30"/>
        <v>0</v>
      </c>
      <c r="F118" s="104">
        <v>0</v>
      </c>
      <c r="G118" s="104">
        <v>0</v>
      </c>
      <c r="H118" s="105">
        <f t="shared" si="20"/>
        <v>0</v>
      </c>
    </row>
    <row r="119" spans="1:8" x14ac:dyDescent="0.25">
      <c r="A119" s="116"/>
      <c r="B119" s="118" t="s">
        <v>342</v>
      </c>
      <c r="C119" s="104">
        <v>0</v>
      </c>
      <c r="D119" s="104">
        <v>0</v>
      </c>
      <c r="E119" s="104">
        <f t="shared" si="30"/>
        <v>0</v>
      </c>
      <c r="F119" s="104">
        <v>0</v>
      </c>
      <c r="G119" s="104">
        <v>0</v>
      </c>
      <c r="H119" s="105">
        <f t="shared" si="20"/>
        <v>0</v>
      </c>
    </row>
    <row r="120" spans="1:8" x14ac:dyDescent="0.25">
      <c r="A120" s="116"/>
      <c r="B120" s="118" t="s">
        <v>343</v>
      </c>
      <c r="C120" s="104">
        <v>0</v>
      </c>
      <c r="D120" s="104">
        <v>0</v>
      </c>
      <c r="E120" s="104">
        <f t="shared" si="30"/>
        <v>0</v>
      </c>
      <c r="F120" s="104">
        <v>0</v>
      </c>
      <c r="G120" s="104">
        <v>0</v>
      </c>
      <c r="H120" s="105">
        <f t="shared" si="20"/>
        <v>0</v>
      </c>
    </row>
    <row r="121" spans="1:8" x14ac:dyDescent="0.25">
      <c r="A121" s="116"/>
      <c r="B121" s="118" t="s">
        <v>344</v>
      </c>
      <c r="C121" s="104">
        <v>0</v>
      </c>
      <c r="D121" s="104">
        <v>0</v>
      </c>
      <c r="E121" s="104">
        <f t="shared" si="30"/>
        <v>0</v>
      </c>
      <c r="F121" s="104">
        <v>0</v>
      </c>
      <c r="G121" s="104">
        <v>0</v>
      </c>
      <c r="H121" s="105">
        <f t="shared" si="20"/>
        <v>0</v>
      </c>
    </row>
    <row r="122" spans="1:8" x14ac:dyDescent="0.25">
      <c r="A122" s="116"/>
      <c r="B122" s="118" t="s">
        <v>345</v>
      </c>
      <c r="C122" s="104">
        <v>0</v>
      </c>
      <c r="D122" s="104">
        <v>0</v>
      </c>
      <c r="E122" s="104">
        <f t="shared" si="30"/>
        <v>0</v>
      </c>
      <c r="F122" s="104">
        <v>0</v>
      </c>
      <c r="G122" s="104">
        <v>0</v>
      </c>
      <c r="H122" s="105">
        <f t="shared" si="20"/>
        <v>0</v>
      </c>
    </row>
    <row r="123" spans="1:8" x14ac:dyDescent="0.25">
      <c r="A123" s="241" t="s">
        <v>346</v>
      </c>
      <c r="B123" s="242"/>
      <c r="C123" s="104">
        <f>+C124+C125+C126+C127+C128+C129+C130+C131+C132</f>
        <v>0</v>
      </c>
      <c r="D123" s="104">
        <f t="shared" ref="D123:G123" si="31">+D124+D125+D126+D127+D128+D129+D130+D131+D132</f>
        <v>0</v>
      </c>
      <c r="E123" s="104">
        <f t="shared" si="31"/>
        <v>0</v>
      </c>
      <c r="F123" s="104">
        <f t="shared" si="31"/>
        <v>0</v>
      </c>
      <c r="G123" s="104">
        <f t="shared" si="31"/>
        <v>0</v>
      </c>
      <c r="H123" s="105">
        <f t="shared" si="20"/>
        <v>0</v>
      </c>
    </row>
    <row r="124" spans="1:8" x14ac:dyDescent="0.25">
      <c r="A124" s="116"/>
      <c r="B124" s="118" t="s">
        <v>347</v>
      </c>
      <c r="C124" s="104">
        <v>0</v>
      </c>
      <c r="D124" s="104">
        <v>0</v>
      </c>
      <c r="E124" s="104">
        <f t="shared" ref="E124:E132" si="32">+C124+D124</f>
        <v>0</v>
      </c>
      <c r="F124" s="104">
        <v>0</v>
      </c>
      <c r="G124" s="104">
        <v>0</v>
      </c>
      <c r="H124" s="105">
        <f t="shared" si="20"/>
        <v>0</v>
      </c>
    </row>
    <row r="125" spans="1:8" x14ac:dyDescent="0.25">
      <c r="A125" s="116"/>
      <c r="B125" s="118" t="s">
        <v>348</v>
      </c>
      <c r="C125" s="104">
        <v>0</v>
      </c>
      <c r="D125" s="104">
        <v>0</v>
      </c>
      <c r="E125" s="104">
        <f t="shared" si="32"/>
        <v>0</v>
      </c>
      <c r="F125" s="104">
        <v>0</v>
      </c>
      <c r="G125" s="104">
        <v>0</v>
      </c>
      <c r="H125" s="105">
        <f t="shared" si="20"/>
        <v>0</v>
      </c>
    </row>
    <row r="126" spans="1:8" x14ac:dyDescent="0.25">
      <c r="A126" s="116"/>
      <c r="B126" s="118" t="s">
        <v>349</v>
      </c>
      <c r="C126" s="104">
        <v>0</v>
      </c>
      <c r="D126" s="104">
        <v>0</v>
      </c>
      <c r="E126" s="104">
        <f t="shared" si="32"/>
        <v>0</v>
      </c>
      <c r="F126" s="104">
        <v>0</v>
      </c>
      <c r="G126" s="104">
        <v>0</v>
      </c>
      <c r="H126" s="105">
        <f t="shared" si="20"/>
        <v>0</v>
      </c>
    </row>
    <row r="127" spans="1:8" x14ac:dyDescent="0.25">
      <c r="A127" s="116"/>
      <c r="B127" s="118" t="s">
        <v>350</v>
      </c>
      <c r="C127" s="104">
        <v>0</v>
      </c>
      <c r="D127" s="104">
        <v>0</v>
      </c>
      <c r="E127" s="104">
        <f t="shared" si="32"/>
        <v>0</v>
      </c>
      <c r="F127" s="104">
        <v>0</v>
      </c>
      <c r="G127" s="104">
        <v>0</v>
      </c>
      <c r="H127" s="105">
        <f t="shared" si="20"/>
        <v>0</v>
      </c>
    </row>
    <row r="128" spans="1:8" x14ac:dyDescent="0.25">
      <c r="A128" s="116"/>
      <c r="B128" s="118" t="s">
        <v>351</v>
      </c>
      <c r="C128" s="104">
        <v>0</v>
      </c>
      <c r="D128" s="104">
        <v>0</v>
      </c>
      <c r="E128" s="104">
        <f t="shared" si="32"/>
        <v>0</v>
      </c>
      <c r="F128" s="104">
        <v>0</v>
      </c>
      <c r="G128" s="104">
        <v>0</v>
      </c>
      <c r="H128" s="105">
        <f t="shared" si="20"/>
        <v>0</v>
      </c>
    </row>
    <row r="129" spans="1:8" x14ac:dyDescent="0.25">
      <c r="A129" s="116"/>
      <c r="B129" s="118" t="s">
        <v>352</v>
      </c>
      <c r="C129" s="104">
        <v>0</v>
      </c>
      <c r="D129" s="104">
        <v>0</v>
      </c>
      <c r="E129" s="104">
        <f t="shared" si="32"/>
        <v>0</v>
      </c>
      <c r="F129" s="104">
        <v>0</v>
      </c>
      <c r="G129" s="104">
        <v>0</v>
      </c>
      <c r="H129" s="105">
        <f t="shared" si="20"/>
        <v>0</v>
      </c>
    </row>
    <row r="130" spans="1:8" x14ac:dyDescent="0.25">
      <c r="A130" s="116"/>
      <c r="B130" s="118" t="s">
        <v>353</v>
      </c>
      <c r="C130" s="104">
        <v>0</v>
      </c>
      <c r="D130" s="104">
        <v>0</v>
      </c>
      <c r="E130" s="104">
        <f t="shared" si="32"/>
        <v>0</v>
      </c>
      <c r="F130" s="104">
        <v>0</v>
      </c>
      <c r="G130" s="104">
        <v>0</v>
      </c>
      <c r="H130" s="105">
        <f t="shared" si="20"/>
        <v>0</v>
      </c>
    </row>
    <row r="131" spans="1:8" x14ac:dyDescent="0.25">
      <c r="A131" s="116"/>
      <c r="B131" s="118" t="s">
        <v>354</v>
      </c>
      <c r="C131" s="104">
        <v>0</v>
      </c>
      <c r="D131" s="104">
        <v>0</v>
      </c>
      <c r="E131" s="104">
        <f t="shared" si="32"/>
        <v>0</v>
      </c>
      <c r="F131" s="104">
        <v>0</v>
      </c>
      <c r="G131" s="104">
        <v>0</v>
      </c>
      <c r="H131" s="105">
        <f t="shared" si="20"/>
        <v>0</v>
      </c>
    </row>
    <row r="132" spans="1:8" x14ac:dyDescent="0.25">
      <c r="A132" s="116"/>
      <c r="B132" s="118" t="s">
        <v>355</v>
      </c>
      <c r="C132" s="104">
        <v>0</v>
      </c>
      <c r="D132" s="104">
        <v>0</v>
      </c>
      <c r="E132" s="104">
        <f t="shared" si="32"/>
        <v>0</v>
      </c>
      <c r="F132" s="104">
        <v>0</v>
      </c>
      <c r="G132" s="104">
        <v>0</v>
      </c>
      <c r="H132" s="105">
        <f t="shared" si="20"/>
        <v>0</v>
      </c>
    </row>
    <row r="133" spans="1:8" x14ac:dyDescent="0.25">
      <c r="A133" s="241" t="s">
        <v>356</v>
      </c>
      <c r="B133" s="242"/>
      <c r="C133" s="104">
        <f>+C134+C135+C136</f>
        <v>0</v>
      </c>
      <c r="D133" s="104">
        <f t="shared" ref="D133:G133" si="33">+D134+D135+D136</f>
        <v>0</v>
      </c>
      <c r="E133" s="104">
        <f t="shared" si="33"/>
        <v>0</v>
      </c>
      <c r="F133" s="104">
        <f t="shared" si="33"/>
        <v>0</v>
      </c>
      <c r="G133" s="104">
        <f t="shared" si="33"/>
        <v>0</v>
      </c>
      <c r="H133" s="105">
        <f t="shared" si="20"/>
        <v>0</v>
      </c>
    </row>
    <row r="134" spans="1:8" x14ac:dyDescent="0.25">
      <c r="A134" s="116"/>
      <c r="B134" s="118" t="s">
        <v>357</v>
      </c>
      <c r="C134" s="104">
        <v>0</v>
      </c>
      <c r="D134" s="104">
        <v>0</v>
      </c>
      <c r="E134" s="104">
        <f t="shared" ref="E134:E136" si="34">+C134+D134</f>
        <v>0</v>
      </c>
      <c r="F134" s="104">
        <v>0</v>
      </c>
      <c r="G134" s="104">
        <v>0</v>
      </c>
      <c r="H134" s="105">
        <f t="shared" si="20"/>
        <v>0</v>
      </c>
    </row>
    <row r="135" spans="1:8" x14ac:dyDescent="0.25">
      <c r="A135" s="116"/>
      <c r="B135" s="118" t="s">
        <v>358</v>
      </c>
      <c r="C135" s="104">
        <v>0</v>
      </c>
      <c r="D135" s="104">
        <v>0</v>
      </c>
      <c r="E135" s="104">
        <f t="shared" si="34"/>
        <v>0</v>
      </c>
      <c r="F135" s="104">
        <v>0</v>
      </c>
      <c r="G135" s="104">
        <v>0</v>
      </c>
      <c r="H135" s="105">
        <f t="shared" si="20"/>
        <v>0</v>
      </c>
    </row>
    <row r="136" spans="1:8" x14ac:dyDescent="0.25">
      <c r="A136" s="116"/>
      <c r="B136" s="118" t="s">
        <v>359</v>
      </c>
      <c r="C136" s="104">
        <v>0</v>
      </c>
      <c r="D136" s="104">
        <v>0</v>
      </c>
      <c r="E136" s="104">
        <f t="shared" si="34"/>
        <v>0</v>
      </c>
      <c r="F136" s="104">
        <v>0</v>
      </c>
      <c r="G136" s="104">
        <v>0</v>
      </c>
      <c r="H136" s="105">
        <f t="shared" si="20"/>
        <v>0</v>
      </c>
    </row>
    <row r="137" spans="1:8" x14ac:dyDescent="0.25">
      <c r="A137" s="241" t="s">
        <v>360</v>
      </c>
      <c r="B137" s="242"/>
      <c r="C137" s="104">
        <f>+C138+C139+C140+C141+C142+C143+C144+C145</f>
        <v>0</v>
      </c>
      <c r="D137" s="104">
        <f t="shared" ref="D137:G137" si="35">+D138+D139+D140+D141+D142+D143+D144+D145</f>
        <v>0</v>
      </c>
      <c r="E137" s="104">
        <f t="shared" si="35"/>
        <v>0</v>
      </c>
      <c r="F137" s="104">
        <f t="shared" si="35"/>
        <v>0</v>
      </c>
      <c r="G137" s="104">
        <f t="shared" si="35"/>
        <v>0</v>
      </c>
      <c r="H137" s="105">
        <f t="shared" ref="H137:H159" si="36">+E137-F137</f>
        <v>0</v>
      </c>
    </row>
    <row r="138" spans="1:8" x14ac:dyDescent="0.25">
      <c r="A138" s="116"/>
      <c r="B138" s="118" t="s">
        <v>361</v>
      </c>
      <c r="C138" s="104">
        <v>0</v>
      </c>
      <c r="D138" s="104">
        <v>0</v>
      </c>
      <c r="E138" s="104">
        <f t="shared" ref="E138:E145" si="37">+C138+D138</f>
        <v>0</v>
      </c>
      <c r="F138" s="104">
        <v>0</v>
      </c>
      <c r="G138" s="104">
        <v>0</v>
      </c>
      <c r="H138" s="105">
        <f t="shared" si="36"/>
        <v>0</v>
      </c>
    </row>
    <row r="139" spans="1:8" x14ac:dyDescent="0.25">
      <c r="A139" s="116"/>
      <c r="B139" s="118" t="s">
        <v>362</v>
      </c>
      <c r="C139" s="104">
        <v>0</v>
      </c>
      <c r="D139" s="104">
        <v>0</v>
      </c>
      <c r="E139" s="104">
        <f t="shared" si="37"/>
        <v>0</v>
      </c>
      <c r="F139" s="104">
        <v>0</v>
      </c>
      <c r="G139" s="104">
        <v>0</v>
      </c>
      <c r="H139" s="105">
        <f t="shared" si="36"/>
        <v>0</v>
      </c>
    </row>
    <row r="140" spans="1:8" x14ac:dyDescent="0.25">
      <c r="A140" s="116"/>
      <c r="B140" s="118" t="s">
        <v>363</v>
      </c>
      <c r="C140" s="104">
        <v>0</v>
      </c>
      <c r="D140" s="104">
        <v>0</v>
      </c>
      <c r="E140" s="104">
        <f t="shared" si="37"/>
        <v>0</v>
      </c>
      <c r="F140" s="104">
        <v>0</v>
      </c>
      <c r="G140" s="104">
        <v>0</v>
      </c>
      <c r="H140" s="105">
        <f t="shared" si="36"/>
        <v>0</v>
      </c>
    </row>
    <row r="141" spans="1:8" x14ac:dyDescent="0.25">
      <c r="A141" s="116"/>
      <c r="B141" s="118" t="s">
        <v>364</v>
      </c>
      <c r="C141" s="104">
        <v>0</v>
      </c>
      <c r="D141" s="104">
        <v>0</v>
      </c>
      <c r="E141" s="104">
        <f t="shared" si="37"/>
        <v>0</v>
      </c>
      <c r="F141" s="104">
        <v>0</v>
      </c>
      <c r="G141" s="104">
        <v>0</v>
      </c>
      <c r="H141" s="105">
        <f t="shared" si="36"/>
        <v>0</v>
      </c>
    </row>
    <row r="142" spans="1:8" x14ac:dyDescent="0.25">
      <c r="A142" s="116"/>
      <c r="B142" s="118" t="s">
        <v>365</v>
      </c>
      <c r="C142" s="104">
        <v>0</v>
      </c>
      <c r="D142" s="104">
        <v>0</v>
      </c>
      <c r="E142" s="104">
        <f t="shared" si="37"/>
        <v>0</v>
      </c>
      <c r="F142" s="104">
        <v>0</v>
      </c>
      <c r="G142" s="104">
        <v>0</v>
      </c>
      <c r="H142" s="105">
        <f t="shared" si="36"/>
        <v>0</v>
      </c>
    </row>
    <row r="143" spans="1:8" x14ac:dyDescent="0.25">
      <c r="A143" s="116"/>
      <c r="B143" s="118" t="s">
        <v>366</v>
      </c>
      <c r="C143" s="104">
        <v>0</v>
      </c>
      <c r="D143" s="104">
        <v>0</v>
      </c>
      <c r="E143" s="104">
        <f t="shared" si="37"/>
        <v>0</v>
      </c>
      <c r="F143" s="104">
        <v>0</v>
      </c>
      <c r="G143" s="104">
        <v>0</v>
      </c>
      <c r="H143" s="105">
        <f t="shared" si="36"/>
        <v>0</v>
      </c>
    </row>
    <row r="144" spans="1:8" x14ac:dyDescent="0.25">
      <c r="A144" s="116"/>
      <c r="B144" s="118" t="s">
        <v>367</v>
      </c>
      <c r="C144" s="104">
        <v>0</v>
      </c>
      <c r="D144" s="104">
        <v>0</v>
      </c>
      <c r="E144" s="104">
        <f t="shared" si="37"/>
        <v>0</v>
      </c>
      <c r="F144" s="104">
        <v>0</v>
      </c>
      <c r="G144" s="104">
        <v>0</v>
      </c>
      <c r="H144" s="105">
        <f t="shared" si="36"/>
        <v>0</v>
      </c>
    </row>
    <row r="145" spans="1:8" x14ac:dyDescent="0.25">
      <c r="A145" s="116"/>
      <c r="B145" s="118" t="s">
        <v>368</v>
      </c>
      <c r="C145" s="104">
        <v>0</v>
      </c>
      <c r="D145" s="104">
        <v>0</v>
      </c>
      <c r="E145" s="104">
        <f t="shared" si="37"/>
        <v>0</v>
      </c>
      <c r="F145" s="104">
        <v>0</v>
      </c>
      <c r="G145" s="104">
        <v>0</v>
      </c>
      <c r="H145" s="105">
        <f t="shared" si="36"/>
        <v>0</v>
      </c>
    </row>
    <row r="146" spans="1:8" x14ac:dyDescent="0.25">
      <c r="A146" s="241" t="s">
        <v>369</v>
      </c>
      <c r="B146" s="242"/>
      <c r="C146" s="104">
        <f>+C147+C148+C149</f>
        <v>0</v>
      </c>
      <c r="D146" s="104">
        <f t="shared" ref="D146:G146" si="38">+D147+D148+D149</f>
        <v>0</v>
      </c>
      <c r="E146" s="104">
        <f t="shared" si="38"/>
        <v>0</v>
      </c>
      <c r="F146" s="104">
        <f t="shared" si="38"/>
        <v>0</v>
      </c>
      <c r="G146" s="104">
        <f t="shared" si="38"/>
        <v>0</v>
      </c>
      <c r="H146" s="105">
        <f t="shared" si="36"/>
        <v>0</v>
      </c>
    </row>
    <row r="147" spans="1:8" x14ac:dyDescent="0.25">
      <c r="A147" s="116"/>
      <c r="B147" s="118" t="s">
        <v>370</v>
      </c>
      <c r="C147" s="104">
        <v>0</v>
      </c>
      <c r="D147" s="104">
        <v>0</v>
      </c>
      <c r="E147" s="104">
        <f t="shared" ref="E147" si="39">+C147+D147</f>
        <v>0</v>
      </c>
      <c r="F147" s="104">
        <v>0</v>
      </c>
      <c r="G147" s="104">
        <v>0</v>
      </c>
      <c r="H147" s="105">
        <f t="shared" si="36"/>
        <v>0</v>
      </c>
    </row>
    <row r="148" spans="1:8" x14ac:dyDescent="0.25">
      <c r="A148" s="116"/>
      <c r="B148" s="118" t="s">
        <v>371</v>
      </c>
      <c r="C148" s="104">
        <v>0</v>
      </c>
      <c r="D148" s="104">
        <v>0</v>
      </c>
      <c r="E148" s="104">
        <f t="shared" ref="E148:E149" si="40">+C148+D148</f>
        <v>0</v>
      </c>
      <c r="F148" s="104">
        <v>0</v>
      </c>
      <c r="G148" s="104">
        <v>0</v>
      </c>
      <c r="H148" s="105">
        <f t="shared" si="36"/>
        <v>0</v>
      </c>
    </row>
    <row r="149" spans="1:8" x14ac:dyDescent="0.25">
      <c r="A149" s="116"/>
      <c r="B149" s="118" t="s">
        <v>372</v>
      </c>
      <c r="C149" s="104">
        <v>0</v>
      </c>
      <c r="D149" s="104">
        <v>0</v>
      </c>
      <c r="E149" s="104">
        <f t="shared" si="40"/>
        <v>0</v>
      </c>
      <c r="F149" s="104">
        <v>0</v>
      </c>
      <c r="G149" s="104">
        <v>0</v>
      </c>
      <c r="H149" s="105">
        <f t="shared" si="36"/>
        <v>0</v>
      </c>
    </row>
    <row r="150" spans="1:8" x14ac:dyDescent="0.25">
      <c r="A150" s="241" t="s">
        <v>373</v>
      </c>
      <c r="B150" s="242"/>
      <c r="C150" s="104">
        <f>+C151+C152+C153+C154+C155+C156+C157</f>
        <v>0</v>
      </c>
      <c r="D150" s="104">
        <f t="shared" ref="D150:G150" si="41">+D151+D152+D153+D154+D155+D156+D157</f>
        <v>0</v>
      </c>
      <c r="E150" s="104">
        <f t="shared" si="41"/>
        <v>0</v>
      </c>
      <c r="F150" s="104">
        <f t="shared" si="41"/>
        <v>0</v>
      </c>
      <c r="G150" s="104">
        <f t="shared" si="41"/>
        <v>0</v>
      </c>
      <c r="H150" s="105">
        <f t="shared" si="36"/>
        <v>0</v>
      </c>
    </row>
    <row r="151" spans="1:8" x14ac:dyDescent="0.25">
      <c r="A151" s="116"/>
      <c r="B151" s="118" t="s">
        <v>374</v>
      </c>
      <c r="C151" s="104">
        <v>0</v>
      </c>
      <c r="D151" s="104">
        <v>0</v>
      </c>
      <c r="E151" s="104">
        <f t="shared" ref="E151:E157" si="42">+C151+D151</f>
        <v>0</v>
      </c>
      <c r="F151" s="104">
        <v>0</v>
      </c>
      <c r="G151" s="104">
        <v>0</v>
      </c>
      <c r="H151" s="105">
        <f t="shared" si="36"/>
        <v>0</v>
      </c>
    </row>
    <row r="152" spans="1:8" x14ac:dyDescent="0.25">
      <c r="A152" s="116"/>
      <c r="B152" s="118" t="s">
        <v>375</v>
      </c>
      <c r="C152" s="104">
        <v>0</v>
      </c>
      <c r="D152" s="104">
        <v>0</v>
      </c>
      <c r="E152" s="104">
        <f t="shared" si="42"/>
        <v>0</v>
      </c>
      <c r="F152" s="104">
        <v>0</v>
      </c>
      <c r="G152" s="104">
        <v>0</v>
      </c>
      <c r="H152" s="105">
        <f t="shared" si="36"/>
        <v>0</v>
      </c>
    </row>
    <row r="153" spans="1:8" x14ac:dyDescent="0.25">
      <c r="A153" s="116"/>
      <c r="B153" s="118" t="s">
        <v>376</v>
      </c>
      <c r="C153" s="104">
        <v>0</v>
      </c>
      <c r="D153" s="104">
        <v>0</v>
      </c>
      <c r="E153" s="104">
        <f t="shared" si="42"/>
        <v>0</v>
      </c>
      <c r="F153" s="104">
        <v>0</v>
      </c>
      <c r="G153" s="104">
        <v>0</v>
      </c>
      <c r="H153" s="105">
        <f t="shared" si="36"/>
        <v>0</v>
      </c>
    </row>
    <row r="154" spans="1:8" x14ac:dyDescent="0.25">
      <c r="A154" s="116"/>
      <c r="B154" s="118" t="s">
        <v>377</v>
      </c>
      <c r="C154" s="104">
        <v>0</v>
      </c>
      <c r="D154" s="104">
        <v>0</v>
      </c>
      <c r="E154" s="104">
        <f t="shared" si="42"/>
        <v>0</v>
      </c>
      <c r="F154" s="104">
        <v>0</v>
      </c>
      <c r="G154" s="104">
        <v>0</v>
      </c>
      <c r="H154" s="105">
        <f t="shared" si="36"/>
        <v>0</v>
      </c>
    </row>
    <row r="155" spans="1:8" x14ac:dyDescent="0.25">
      <c r="A155" s="116"/>
      <c r="B155" s="118" t="s">
        <v>378</v>
      </c>
      <c r="C155" s="104">
        <v>0</v>
      </c>
      <c r="D155" s="104">
        <v>0</v>
      </c>
      <c r="E155" s="104">
        <f t="shared" si="42"/>
        <v>0</v>
      </c>
      <c r="F155" s="104">
        <v>0</v>
      </c>
      <c r="G155" s="104">
        <v>0</v>
      </c>
      <c r="H155" s="105">
        <f t="shared" si="36"/>
        <v>0</v>
      </c>
    </row>
    <row r="156" spans="1:8" x14ac:dyDescent="0.25">
      <c r="A156" s="116"/>
      <c r="B156" s="118" t="s">
        <v>379</v>
      </c>
      <c r="C156" s="104">
        <v>0</v>
      </c>
      <c r="D156" s="104">
        <v>0</v>
      </c>
      <c r="E156" s="104">
        <f t="shared" si="42"/>
        <v>0</v>
      </c>
      <c r="F156" s="104">
        <v>0</v>
      </c>
      <c r="G156" s="104">
        <v>0</v>
      </c>
      <c r="H156" s="105">
        <f t="shared" si="36"/>
        <v>0</v>
      </c>
    </row>
    <row r="157" spans="1:8" x14ac:dyDescent="0.25">
      <c r="A157" s="116"/>
      <c r="B157" s="118" t="s">
        <v>380</v>
      </c>
      <c r="C157" s="104">
        <v>0</v>
      </c>
      <c r="D157" s="104">
        <v>0</v>
      </c>
      <c r="E157" s="104">
        <f t="shared" si="42"/>
        <v>0</v>
      </c>
      <c r="F157" s="104">
        <v>0</v>
      </c>
      <c r="G157" s="104">
        <v>0</v>
      </c>
      <c r="H157" s="105">
        <f t="shared" si="36"/>
        <v>0</v>
      </c>
    </row>
    <row r="158" spans="1:8" ht="11.25" customHeight="1" x14ac:dyDescent="0.25">
      <c r="A158" s="116"/>
      <c r="B158" s="118"/>
      <c r="C158" s="104"/>
      <c r="D158" s="104"/>
      <c r="E158" s="104"/>
      <c r="F158" s="104"/>
      <c r="G158" s="104"/>
      <c r="H158" s="105"/>
    </row>
    <row r="159" spans="1:8" x14ac:dyDescent="0.25">
      <c r="A159" s="243" t="s">
        <v>382</v>
      </c>
      <c r="B159" s="244"/>
      <c r="C159" s="105">
        <f>+C8+C84</f>
        <v>12871486</v>
      </c>
      <c r="D159" s="105">
        <f>+D8+D84</f>
        <v>1163344</v>
      </c>
      <c r="E159" s="105">
        <f>+E8+E84</f>
        <v>14034830</v>
      </c>
      <c r="F159" s="105">
        <f>+F8+F84</f>
        <v>5767935</v>
      </c>
      <c r="G159" s="105">
        <f>+G8+G84</f>
        <v>5767935</v>
      </c>
      <c r="H159" s="105">
        <f t="shared" si="36"/>
        <v>8266895</v>
      </c>
    </row>
    <row r="160" spans="1:8" ht="6" customHeight="1" thickBot="1" x14ac:dyDescent="0.3">
      <c r="A160" s="119"/>
      <c r="B160" s="36"/>
      <c r="C160" s="37"/>
      <c r="D160" s="38"/>
      <c r="E160" s="38"/>
      <c r="F160" s="38"/>
      <c r="G160" s="38"/>
      <c r="H160" s="38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83:B83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honeticPr fontId="13" type="noConversion"/>
  <printOptions horizontalCentered="1"/>
  <pageMargins left="0.71" right="0.1194488188976378" top="0.55000000000000004" bottom="0.35000000000000003" header="0.31" footer="0.31"/>
  <pageSetup scale="60" fitToHeight="2" orientation="portrait" horizontalDpi="4294967292" verticalDpi="4294967292" r:id="rId1"/>
  <rowBreaks count="1" manualBreakCount="1">
    <brk id="82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49AD"/>
  </sheetPr>
  <dimension ref="A1:N24"/>
  <sheetViews>
    <sheetView view="pageBreakPreview" zoomScale="140" zoomScaleSheetLayoutView="140" workbookViewId="0">
      <selection activeCell="E15" sqref="E15"/>
    </sheetView>
  </sheetViews>
  <sheetFormatPr baseColWidth="10" defaultRowHeight="15" x14ac:dyDescent="0.25"/>
  <cols>
    <col min="1" max="1" width="23.42578125" customWidth="1"/>
    <col min="3" max="3" width="12.28515625" customWidth="1"/>
    <col min="4" max="5" width="13.85546875" bestFit="1" customWidth="1"/>
    <col min="6" max="6" width="12.42578125" customWidth="1"/>
    <col min="8" max="14" width="9.42578125" customWidth="1"/>
  </cols>
  <sheetData>
    <row r="1" spans="1:14" x14ac:dyDescent="0.25">
      <c r="A1" s="267" t="str">
        <f>+'1'!OLE_LINK1</f>
        <v>UNIVERSIDAD POLITECNICA DE TLAXCALA REGION PONIENTE</v>
      </c>
      <c r="B1" s="268"/>
      <c r="C1" s="268"/>
      <c r="D1" s="268"/>
      <c r="E1" s="268"/>
      <c r="F1" s="268"/>
      <c r="G1" s="269"/>
    </row>
    <row r="2" spans="1:14" x14ac:dyDescent="0.25">
      <c r="A2" s="157" t="s">
        <v>301</v>
      </c>
      <c r="B2" s="158"/>
      <c r="C2" s="158"/>
      <c r="D2" s="158"/>
      <c r="E2" s="158"/>
      <c r="F2" s="158"/>
      <c r="G2" s="159"/>
    </row>
    <row r="3" spans="1:14" x14ac:dyDescent="0.25">
      <c r="A3" s="157" t="s">
        <v>383</v>
      </c>
      <c r="B3" s="158"/>
      <c r="C3" s="158"/>
      <c r="D3" s="158"/>
      <c r="E3" s="158"/>
      <c r="F3" s="158"/>
      <c r="G3" s="159"/>
    </row>
    <row r="4" spans="1:14" x14ac:dyDescent="0.25">
      <c r="A4" s="157" t="str">
        <f>+'2'!A3:I3</f>
        <v>Del 1 de enero al 30 de junio de 2017</v>
      </c>
      <c r="B4" s="158"/>
      <c r="C4" s="158"/>
      <c r="D4" s="158"/>
      <c r="E4" s="158"/>
      <c r="F4" s="158"/>
      <c r="G4" s="159"/>
    </row>
    <row r="5" spans="1:14" ht="15.75" thickBot="1" x14ac:dyDescent="0.3">
      <c r="A5" s="160" t="s">
        <v>1</v>
      </c>
      <c r="B5" s="161"/>
      <c r="C5" s="161"/>
      <c r="D5" s="161"/>
      <c r="E5" s="161"/>
      <c r="F5" s="161"/>
      <c r="G5" s="162"/>
    </row>
    <row r="6" spans="1:14" ht="15.75" thickBot="1" x14ac:dyDescent="0.3">
      <c r="A6" s="193" t="s">
        <v>2</v>
      </c>
      <c r="B6" s="188" t="s">
        <v>303</v>
      </c>
      <c r="C6" s="189"/>
      <c r="D6" s="189"/>
      <c r="E6" s="189"/>
      <c r="F6" s="190"/>
      <c r="G6" s="193" t="s">
        <v>304</v>
      </c>
    </row>
    <row r="7" spans="1:14" ht="17.25" thickBot="1" x14ac:dyDescent="0.3">
      <c r="A7" s="194"/>
      <c r="B7" s="10" t="s">
        <v>189</v>
      </c>
      <c r="C7" s="10" t="s">
        <v>234</v>
      </c>
      <c r="D7" s="10" t="s">
        <v>235</v>
      </c>
      <c r="E7" s="10" t="s">
        <v>190</v>
      </c>
      <c r="F7" s="10" t="s">
        <v>208</v>
      </c>
      <c r="G7" s="194"/>
    </row>
    <row r="8" spans="1:14" s="49" customFormat="1" x14ac:dyDescent="0.25">
      <c r="A8" s="51" t="s">
        <v>384</v>
      </c>
      <c r="B8" s="72"/>
      <c r="C8" s="72"/>
      <c r="D8" s="72"/>
      <c r="E8" s="72"/>
      <c r="F8" s="72"/>
      <c r="G8" s="72"/>
      <c r="H8" s="68"/>
      <c r="I8" s="68"/>
      <c r="J8" s="68"/>
      <c r="K8" s="68"/>
      <c r="L8" s="68"/>
      <c r="M8" s="68"/>
    </row>
    <row r="9" spans="1:14" s="49" customFormat="1" x14ac:dyDescent="0.25">
      <c r="A9" s="51" t="s">
        <v>385</v>
      </c>
      <c r="B9" s="105">
        <f>SUM(B10:B11)</f>
        <v>12871486</v>
      </c>
      <c r="C9" s="105">
        <f t="shared" ref="C9:G9" si="0">SUM(C10:C11)</f>
        <v>1163344</v>
      </c>
      <c r="D9" s="105">
        <f>SUM(D10:D11)</f>
        <v>14034830</v>
      </c>
      <c r="E9" s="105">
        <f t="shared" si="0"/>
        <v>5767935</v>
      </c>
      <c r="F9" s="105">
        <f t="shared" si="0"/>
        <v>5767935</v>
      </c>
      <c r="G9" s="105">
        <f t="shared" si="0"/>
        <v>8266895</v>
      </c>
      <c r="H9" s="68"/>
      <c r="I9" s="68"/>
      <c r="J9" s="68"/>
      <c r="K9" s="68"/>
      <c r="L9" s="68"/>
      <c r="M9" s="68"/>
    </row>
    <row r="10" spans="1:14" s="49" customFormat="1" x14ac:dyDescent="0.25">
      <c r="A10" s="53" t="s">
        <v>440</v>
      </c>
      <c r="B10" s="104">
        <v>5000000</v>
      </c>
      <c r="C10" s="104">
        <v>763889</v>
      </c>
      <c r="D10" s="104">
        <f>+B10+C10</f>
        <v>5763889</v>
      </c>
      <c r="E10" s="104">
        <v>3227721</v>
      </c>
      <c r="F10" s="104">
        <v>3227721</v>
      </c>
      <c r="G10" s="104">
        <f t="shared" ref="G10:G11" si="1">+D10-E10</f>
        <v>2536168</v>
      </c>
      <c r="H10" s="68"/>
      <c r="I10" s="68"/>
      <c r="J10" s="68"/>
      <c r="K10" s="68"/>
      <c r="L10" s="68"/>
      <c r="M10" s="68"/>
    </row>
    <row r="11" spans="1:14" s="49" customFormat="1" x14ac:dyDescent="0.25">
      <c r="A11" s="53" t="s">
        <v>439</v>
      </c>
      <c r="B11" s="104">
        <v>7871486</v>
      </c>
      <c r="C11" s="104">
        <v>399455</v>
      </c>
      <c r="D11" s="104">
        <f>+B11+C11</f>
        <v>8270941</v>
      </c>
      <c r="E11" s="104">
        <v>2540214</v>
      </c>
      <c r="F11" s="104">
        <v>2540214</v>
      </c>
      <c r="G11" s="104">
        <f t="shared" si="1"/>
        <v>5730727</v>
      </c>
      <c r="H11" s="68"/>
      <c r="I11" s="68"/>
      <c r="J11" s="68"/>
      <c r="K11" s="68"/>
      <c r="L11" s="68"/>
      <c r="M11" s="68"/>
    </row>
    <row r="12" spans="1:14" s="49" customFormat="1" x14ac:dyDescent="0.25">
      <c r="A12" s="53"/>
      <c r="B12" s="104"/>
      <c r="C12" s="104"/>
      <c r="D12" s="104"/>
      <c r="E12" s="104"/>
      <c r="F12" s="104"/>
      <c r="G12" s="104"/>
      <c r="H12" s="68"/>
      <c r="I12" s="68"/>
      <c r="J12" s="68"/>
      <c r="K12" s="68"/>
      <c r="L12" s="68"/>
      <c r="M12" s="68"/>
    </row>
    <row r="13" spans="1:14" s="49" customFormat="1" x14ac:dyDescent="0.25">
      <c r="A13" s="52" t="s">
        <v>386</v>
      </c>
      <c r="B13" s="104"/>
      <c r="C13" s="104"/>
      <c r="D13" s="104"/>
      <c r="E13" s="104"/>
      <c r="F13" s="104"/>
      <c r="G13" s="104"/>
      <c r="H13" s="68"/>
      <c r="I13" s="68"/>
      <c r="J13" s="68"/>
      <c r="K13" s="68"/>
      <c r="L13" s="68"/>
      <c r="M13" s="68"/>
      <c r="N13" s="68"/>
    </row>
    <row r="14" spans="1:14" s="49" customFormat="1" x14ac:dyDescent="0.25">
      <c r="A14" s="52" t="s">
        <v>387</v>
      </c>
      <c r="B14" s="105">
        <f t="shared" ref="B14:G14" si="2">SUM(B15:B16)</f>
        <v>0</v>
      </c>
      <c r="C14" s="105">
        <f t="shared" si="2"/>
        <v>0</v>
      </c>
      <c r="D14" s="105">
        <f t="shared" si="2"/>
        <v>0</v>
      </c>
      <c r="E14" s="105">
        <f t="shared" si="2"/>
        <v>0</v>
      </c>
      <c r="F14" s="105">
        <f t="shared" si="2"/>
        <v>0</v>
      </c>
      <c r="G14" s="105">
        <f t="shared" si="2"/>
        <v>0</v>
      </c>
      <c r="H14" s="69"/>
      <c r="I14" s="69"/>
      <c r="J14" s="69"/>
      <c r="K14" s="68"/>
      <c r="L14" s="68"/>
      <c r="M14" s="68"/>
    </row>
    <row r="15" spans="1:14" s="49" customFormat="1" x14ac:dyDescent="0.25">
      <c r="A15" s="53" t="s">
        <v>439</v>
      </c>
      <c r="B15" s="104">
        <v>0</v>
      </c>
      <c r="C15" s="104">
        <v>0</v>
      </c>
      <c r="D15" s="104">
        <f>+B15+C15</f>
        <v>0</v>
      </c>
      <c r="E15" s="104">
        <v>0</v>
      </c>
      <c r="F15" s="104">
        <v>0</v>
      </c>
      <c r="G15" s="104">
        <f>+D15-E15</f>
        <v>0</v>
      </c>
      <c r="H15" s="69"/>
      <c r="I15" s="69"/>
      <c r="J15" s="69"/>
      <c r="K15" s="68"/>
      <c r="L15" s="68"/>
      <c r="M15" s="68"/>
      <c r="N15" s="68"/>
    </row>
    <row r="16" spans="1:14" s="49" customFormat="1" x14ac:dyDescent="0.25">
      <c r="A16" s="53"/>
      <c r="B16" s="104"/>
      <c r="C16" s="104"/>
      <c r="D16" s="104"/>
      <c r="E16" s="104"/>
      <c r="F16" s="104"/>
      <c r="G16" s="104"/>
    </row>
    <row r="17" spans="1:10" s="49" customFormat="1" x14ac:dyDescent="0.25">
      <c r="A17" s="58"/>
      <c r="B17" s="104"/>
      <c r="C17" s="104"/>
      <c r="D17" s="104"/>
      <c r="E17" s="104"/>
      <c r="F17" s="104"/>
      <c r="G17" s="104"/>
      <c r="J17" s="68"/>
    </row>
    <row r="18" spans="1:10" s="49" customFormat="1" x14ac:dyDescent="0.25">
      <c r="A18" s="51" t="s">
        <v>382</v>
      </c>
      <c r="B18" s="105">
        <f t="shared" ref="B18:D18" si="3">+B9+B14</f>
        <v>12871486</v>
      </c>
      <c r="C18" s="105">
        <f t="shared" si="3"/>
        <v>1163344</v>
      </c>
      <c r="D18" s="105">
        <f t="shared" si="3"/>
        <v>14034830</v>
      </c>
      <c r="E18" s="105">
        <f>+E9+E14</f>
        <v>5767935</v>
      </c>
      <c r="F18" s="105">
        <f t="shared" ref="F18:G18" si="4">+F9+F14</f>
        <v>5767935</v>
      </c>
      <c r="G18" s="105">
        <f t="shared" si="4"/>
        <v>8266895</v>
      </c>
    </row>
    <row r="19" spans="1:10" s="49" customFormat="1" ht="15.75" thickBot="1" x14ac:dyDescent="0.3">
      <c r="A19" s="54"/>
      <c r="B19" s="35"/>
      <c r="C19" s="35"/>
      <c r="D19" s="35"/>
      <c r="E19" s="35"/>
      <c r="F19" s="35"/>
      <c r="G19" s="35"/>
    </row>
    <row r="21" spans="1:10" x14ac:dyDescent="0.25">
      <c r="C21" s="92"/>
      <c r="D21" s="92"/>
      <c r="E21" s="92"/>
      <c r="F21" s="92"/>
    </row>
    <row r="22" spans="1:10" x14ac:dyDescent="0.25">
      <c r="C22" s="93"/>
      <c r="D22" s="93"/>
      <c r="E22" s="93"/>
      <c r="F22" s="93"/>
    </row>
    <row r="23" spans="1:10" x14ac:dyDescent="0.25">
      <c r="C23" s="91"/>
    </row>
    <row r="24" spans="1:10" x14ac:dyDescent="0.25">
      <c r="C24" s="93"/>
      <c r="D24" s="93"/>
      <c r="E24" s="93"/>
      <c r="F24" s="9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honeticPr fontId="13" type="noConversion"/>
  <printOptions horizontalCentered="1"/>
  <pageMargins left="0.71" right="0.71" top="0.75000000000000011" bottom="0.75000000000000011" header="0.31" footer="0.31"/>
  <pageSetup scale="115" orientation="landscape" horizontalDpi="4294967292" verticalDpi="4294967292" r:id="rId1"/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49AD"/>
  </sheetPr>
  <dimension ref="A1:H84"/>
  <sheetViews>
    <sheetView view="pageBreakPreview" topLeftCell="A55" zoomScale="130" zoomScaleSheetLayoutView="130" workbookViewId="0">
      <selection activeCell="G73" sqref="G73"/>
    </sheetView>
  </sheetViews>
  <sheetFormatPr baseColWidth="10" defaultRowHeight="15" x14ac:dyDescent="0.25"/>
  <cols>
    <col min="1" max="1" width="4.28515625" customWidth="1"/>
    <col min="2" max="2" width="29.42578125" customWidth="1"/>
  </cols>
  <sheetData>
    <row r="1" spans="1:8" x14ac:dyDescent="0.25">
      <c r="A1" s="154" t="str">
        <f>+'1'!A1:G1</f>
        <v>UNIVERSIDAD POLITECNICA DE TLAXCALA REGION PONIENTE</v>
      </c>
      <c r="B1" s="155"/>
      <c r="C1" s="155"/>
      <c r="D1" s="155"/>
      <c r="E1" s="155"/>
      <c r="F1" s="155"/>
      <c r="G1" s="155"/>
      <c r="H1" s="279"/>
    </row>
    <row r="2" spans="1:8" x14ac:dyDescent="0.25">
      <c r="A2" s="231" t="s">
        <v>301</v>
      </c>
      <c r="B2" s="232"/>
      <c r="C2" s="232"/>
      <c r="D2" s="232"/>
      <c r="E2" s="232"/>
      <c r="F2" s="232"/>
      <c r="G2" s="232"/>
      <c r="H2" s="280"/>
    </row>
    <row r="3" spans="1:8" x14ac:dyDescent="0.25">
      <c r="A3" s="231" t="s">
        <v>388</v>
      </c>
      <c r="B3" s="232"/>
      <c r="C3" s="232"/>
      <c r="D3" s="232"/>
      <c r="E3" s="232"/>
      <c r="F3" s="232"/>
      <c r="G3" s="232"/>
      <c r="H3" s="280"/>
    </row>
    <row r="4" spans="1:8" x14ac:dyDescent="0.25">
      <c r="A4" s="231" t="str">
        <f>+'2'!A3:I3</f>
        <v>Del 1 de enero al 30 de junio de 2017</v>
      </c>
      <c r="B4" s="232"/>
      <c r="C4" s="232"/>
      <c r="D4" s="232"/>
      <c r="E4" s="232"/>
      <c r="F4" s="232"/>
      <c r="G4" s="232"/>
      <c r="H4" s="280"/>
    </row>
    <row r="5" spans="1:8" ht="12.75" customHeight="1" thickBot="1" x14ac:dyDescent="0.3">
      <c r="A5" s="234" t="s">
        <v>1</v>
      </c>
      <c r="B5" s="235"/>
      <c r="C5" s="235"/>
      <c r="D5" s="235"/>
      <c r="E5" s="235"/>
      <c r="F5" s="235"/>
      <c r="G5" s="235"/>
      <c r="H5" s="281"/>
    </row>
    <row r="6" spans="1:8" ht="12" customHeight="1" thickBot="1" x14ac:dyDescent="0.3">
      <c r="A6" s="154" t="s">
        <v>2</v>
      </c>
      <c r="B6" s="156"/>
      <c r="C6" s="188" t="s">
        <v>303</v>
      </c>
      <c r="D6" s="189"/>
      <c r="E6" s="189"/>
      <c r="F6" s="189"/>
      <c r="G6" s="190"/>
      <c r="H6" s="193" t="s">
        <v>304</v>
      </c>
    </row>
    <row r="7" spans="1:8" ht="16.5" customHeight="1" thickBot="1" x14ac:dyDescent="0.3">
      <c r="A7" s="234"/>
      <c r="B7" s="236"/>
      <c r="C7" s="133" t="s">
        <v>189</v>
      </c>
      <c r="D7" s="133" t="s">
        <v>305</v>
      </c>
      <c r="E7" s="133" t="s">
        <v>306</v>
      </c>
      <c r="F7" s="133" t="s">
        <v>190</v>
      </c>
      <c r="G7" s="133" t="s">
        <v>208</v>
      </c>
      <c r="H7" s="194"/>
    </row>
    <row r="8" spans="1:8" s="49" customFormat="1" ht="6.75" customHeight="1" x14ac:dyDescent="0.25">
      <c r="A8" s="272"/>
      <c r="B8" s="273"/>
      <c r="C8" s="32"/>
      <c r="D8" s="32"/>
      <c r="E8" s="32"/>
      <c r="F8" s="32"/>
      <c r="G8" s="32"/>
      <c r="H8" s="32"/>
    </row>
    <row r="9" spans="1:8" s="49" customFormat="1" ht="16.5" customHeight="1" x14ac:dyDescent="0.25">
      <c r="A9" s="270" t="s">
        <v>389</v>
      </c>
      <c r="B9" s="274"/>
      <c r="C9" s="105">
        <f>+C10+C20+C29</f>
        <v>12871486</v>
      </c>
      <c r="D9" s="105">
        <f t="shared" ref="D9:G9" si="0">+D10+D20+D29</f>
        <v>1163344</v>
      </c>
      <c r="E9" s="105">
        <f t="shared" si="0"/>
        <v>14034830</v>
      </c>
      <c r="F9" s="105">
        <f t="shared" si="0"/>
        <v>5767935</v>
      </c>
      <c r="G9" s="105">
        <f t="shared" si="0"/>
        <v>5767935</v>
      </c>
      <c r="H9" s="105">
        <f>+E9-F9</f>
        <v>8266895</v>
      </c>
    </row>
    <row r="10" spans="1:8" s="49" customFormat="1" x14ac:dyDescent="0.25">
      <c r="A10" s="270" t="s">
        <v>390</v>
      </c>
      <c r="B10" s="271"/>
      <c r="C10" s="105">
        <f>+C11+C12+C13+C14+C15+C16+C17+C18</f>
        <v>0</v>
      </c>
      <c r="D10" s="105">
        <f t="shared" ref="D10:G10" si="1">+D11+D12+D13+D14+D15+D16+D17+D18</f>
        <v>0</v>
      </c>
      <c r="E10" s="105">
        <f t="shared" si="1"/>
        <v>0</v>
      </c>
      <c r="F10" s="105">
        <f t="shared" si="1"/>
        <v>0</v>
      </c>
      <c r="G10" s="105">
        <f t="shared" si="1"/>
        <v>0</v>
      </c>
      <c r="H10" s="105">
        <f t="shared" ref="H10:H73" si="2">+E10-F10</f>
        <v>0</v>
      </c>
    </row>
    <row r="11" spans="1:8" s="49" customFormat="1" ht="13.5" customHeight="1" x14ac:dyDescent="0.25">
      <c r="A11" s="33"/>
      <c r="B11" s="55" t="s">
        <v>391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f t="shared" si="2"/>
        <v>0</v>
      </c>
    </row>
    <row r="12" spans="1:8" s="49" customFormat="1" ht="13.5" customHeight="1" x14ac:dyDescent="0.25">
      <c r="A12" s="33"/>
      <c r="B12" s="55" t="s">
        <v>392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f t="shared" si="2"/>
        <v>0</v>
      </c>
    </row>
    <row r="13" spans="1:8" s="49" customFormat="1" ht="13.5" customHeight="1" x14ac:dyDescent="0.25">
      <c r="A13" s="33"/>
      <c r="B13" s="55" t="s">
        <v>393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f t="shared" si="2"/>
        <v>0</v>
      </c>
    </row>
    <row r="14" spans="1:8" s="49" customFormat="1" ht="13.5" customHeight="1" x14ac:dyDescent="0.25">
      <c r="A14" s="33"/>
      <c r="B14" s="55" t="s">
        <v>394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f t="shared" si="2"/>
        <v>0</v>
      </c>
    </row>
    <row r="15" spans="1:8" s="49" customFormat="1" ht="13.5" customHeight="1" x14ac:dyDescent="0.25">
      <c r="A15" s="33"/>
      <c r="B15" s="55" t="s">
        <v>395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f t="shared" si="2"/>
        <v>0</v>
      </c>
    </row>
    <row r="16" spans="1:8" s="49" customFormat="1" ht="13.5" customHeight="1" x14ac:dyDescent="0.25">
      <c r="A16" s="33"/>
      <c r="B16" s="55" t="s">
        <v>396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f t="shared" si="2"/>
        <v>0</v>
      </c>
    </row>
    <row r="17" spans="1:8" s="49" customFormat="1" ht="13.5" customHeight="1" x14ac:dyDescent="0.25">
      <c r="A17" s="33"/>
      <c r="B17" s="55" t="s">
        <v>397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f t="shared" si="2"/>
        <v>0</v>
      </c>
    </row>
    <row r="18" spans="1:8" s="49" customFormat="1" ht="13.5" customHeight="1" x14ac:dyDescent="0.25">
      <c r="A18" s="33"/>
      <c r="B18" s="55" t="s">
        <v>398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f t="shared" si="2"/>
        <v>0</v>
      </c>
    </row>
    <row r="19" spans="1:8" s="49" customFormat="1" ht="6.75" customHeight="1" x14ac:dyDescent="0.25">
      <c r="A19" s="40"/>
      <c r="B19" s="41"/>
      <c r="C19" s="104"/>
      <c r="D19" s="104"/>
      <c r="E19" s="104"/>
      <c r="F19" s="104"/>
      <c r="G19" s="104"/>
      <c r="H19" s="104"/>
    </row>
    <row r="20" spans="1:8" s="49" customFormat="1" x14ac:dyDescent="0.25">
      <c r="A20" s="270" t="s">
        <v>399</v>
      </c>
      <c r="B20" s="271"/>
      <c r="C20" s="105">
        <f>+C21+C22+C23+C24+C25+C26+C27</f>
        <v>12871486</v>
      </c>
      <c r="D20" s="105">
        <f t="shared" ref="D20:G20" si="3">+D21+D22+D23+D24+D25+D26+D27</f>
        <v>1163344</v>
      </c>
      <c r="E20" s="105">
        <f t="shared" si="3"/>
        <v>14034830</v>
      </c>
      <c r="F20" s="105">
        <f t="shared" si="3"/>
        <v>5767935</v>
      </c>
      <c r="G20" s="105">
        <f t="shared" si="3"/>
        <v>5767935</v>
      </c>
      <c r="H20" s="105">
        <f t="shared" si="2"/>
        <v>8266895</v>
      </c>
    </row>
    <row r="21" spans="1:8" s="49" customFormat="1" ht="13.5" customHeight="1" x14ac:dyDescent="0.25">
      <c r="A21" s="33"/>
      <c r="B21" s="55" t="s">
        <v>400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f t="shared" si="2"/>
        <v>0</v>
      </c>
    </row>
    <row r="22" spans="1:8" s="49" customFormat="1" ht="13.5" customHeight="1" x14ac:dyDescent="0.25">
      <c r="A22" s="33"/>
      <c r="B22" s="55" t="s">
        <v>401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f t="shared" si="2"/>
        <v>0</v>
      </c>
    </row>
    <row r="23" spans="1:8" s="49" customFormat="1" ht="13.5" customHeight="1" x14ac:dyDescent="0.25">
      <c r="A23" s="33"/>
      <c r="B23" s="55" t="s">
        <v>402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f t="shared" si="2"/>
        <v>0</v>
      </c>
    </row>
    <row r="24" spans="1:8" s="49" customFormat="1" ht="13.5" customHeight="1" x14ac:dyDescent="0.25">
      <c r="A24" s="33"/>
      <c r="B24" s="55" t="s">
        <v>403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f t="shared" si="2"/>
        <v>0</v>
      </c>
    </row>
    <row r="25" spans="1:8" s="49" customFormat="1" ht="13.5" customHeight="1" x14ac:dyDescent="0.25">
      <c r="A25" s="33"/>
      <c r="B25" s="55" t="s">
        <v>404</v>
      </c>
      <c r="C25" s="104">
        <f>+'6B'!B9:B9</f>
        <v>12871486</v>
      </c>
      <c r="D25" s="104">
        <f>+'6B'!C9</f>
        <v>1163344</v>
      </c>
      <c r="E25" s="104">
        <f>+'6B'!D9</f>
        <v>14034830</v>
      </c>
      <c r="F25" s="104">
        <f>+'6B'!E9</f>
        <v>5767935</v>
      </c>
      <c r="G25" s="104">
        <f>+'6B'!F9</f>
        <v>5767935</v>
      </c>
      <c r="H25" s="104">
        <f t="shared" si="2"/>
        <v>8266895</v>
      </c>
    </row>
    <row r="26" spans="1:8" s="49" customFormat="1" ht="13.5" customHeight="1" x14ac:dyDescent="0.25">
      <c r="A26" s="33"/>
      <c r="B26" s="55" t="s">
        <v>405</v>
      </c>
      <c r="C26" s="104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f t="shared" si="2"/>
        <v>0</v>
      </c>
    </row>
    <row r="27" spans="1:8" s="49" customFormat="1" ht="13.5" customHeight="1" x14ac:dyDescent="0.25">
      <c r="A27" s="33"/>
      <c r="B27" s="55" t="s">
        <v>406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f t="shared" si="2"/>
        <v>0</v>
      </c>
    </row>
    <row r="28" spans="1:8" s="49" customFormat="1" ht="6.75" customHeight="1" x14ac:dyDescent="0.25">
      <c r="A28" s="40"/>
      <c r="B28" s="41"/>
      <c r="C28" s="104"/>
      <c r="D28" s="104"/>
      <c r="E28" s="104"/>
      <c r="F28" s="104"/>
      <c r="G28" s="104"/>
      <c r="H28" s="104"/>
    </row>
    <row r="29" spans="1:8" s="49" customFormat="1" x14ac:dyDescent="0.25">
      <c r="A29" s="270" t="s">
        <v>407</v>
      </c>
      <c r="B29" s="271"/>
      <c r="C29" s="105">
        <f>+C30+C31+C32+C33+C34+C35+C36+C37+C38</f>
        <v>0</v>
      </c>
      <c r="D29" s="105">
        <f t="shared" ref="D29:G29" si="4">+D30+D31+D32+D33+D34+D35+D36+D37+D38</f>
        <v>0</v>
      </c>
      <c r="E29" s="105">
        <f t="shared" si="4"/>
        <v>0</v>
      </c>
      <c r="F29" s="105">
        <f t="shared" si="4"/>
        <v>0</v>
      </c>
      <c r="G29" s="105">
        <f t="shared" si="4"/>
        <v>0</v>
      </c>
      <c r="H29" s="105">
        <f t="shared" si="2"/>
        <v>0</v>
      </c>
    </row>
    <row r="30" spans="1:8" s="49" customFormat="1" ht="13.5" customHeight="1" x14ac:dyDescent="0.25">
      <c r="A30" s="33"/>
      <c r="B30" s="55" t="s">
        <v>408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f t="shared" si="2"/>
        <v>0</v>
      </c>
    </row>
    <row r="31" spans="1:8" s="49" customFormat="1" ht="13.5" customHeight="1" x14ac:dyDescent="0.25">
      <c r="A31" s="33"/>
      <c r="B31" s="55" t="s">
        <v>409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f t="shared" si="2"/>
        <v>0</v>
      </c>
    </row>
    <row r="32" spans="1:8" s="49" customFormat="1" ht="13.5" customHeight="1" x14ac:dyDescent="0.25">
      <c r="A32" s="33"/>
      <c r="B32" s="55" t="s">
        <v>410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f t="shared" si="2"/>
        <v>0</v>
      </c>
    </row>
    <row r="33" spans="1:8" s="49" customFormat="1" ht="13.5" customHeight="1" x14ac:dyDescent="0.25">
      <c r="A33" s="33"/>
      <c r="B33" s="55" t="s">
        <v>411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f t="shared" si="2"/>
        <v>0</v>
      </c>
    </row>
    <row r="34" spans="1:8" s="49" customFormat="1" ht="13.5" customHeight="1" x14ac:dyDescent="0.25">
      <c r="A34" s="33"/>
      <c r="B34" s="55" t="s">
        <v>412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f t="shared" si="2"/>
        <v>0</v>
      </c>
    </row>
    <row r="35" spans="1:8" s="49" customFormat="1" ht="13.5" customHeight="1" x14ac:dyDescent="0.25">
      <c r="A35" s="33"/>
      <c r="B35" s="55" t="s">
        <v>413</v>
      </c>
      <c r="C35" s="104">
        <v>0</v>
      </c>
      <c r="D35" s="104">
        <v>0</v>
      </c>
      <c r="E35" s="104">
        <v>0</v>
      </c>
      <c r="F35" s="104">
        <v>0</v>
      </c>
      <c r="G35" s="104">
        <v>0</v>
      </c>
      <c r="H35" s="104">
        <f t="shared" si="2"/>
        <v>0</v>
      </c>
    </row>
    <row r="36" spans="1:8" s="49" customFormat="1" ht="13.5" customHeight="1" x14ac:dyDescent="0.25">
      <c r="A36" s="33"/>
      <c r="B36" s="55" t="s">
        <v>414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f t="shared" si="2"/>
        <v>0</v>
      </c>
    </row>
    <row r="37" spans="1:8" s="49" customFormat="1" ht="13.5" customHeight="1" x14ac:dyDescent="0.25">
      <c r="A37" s="33"/>
      <c r="B37" s="55" t="s">
        <v>415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f t="shared" si="2"/>
        <v>0</v>
      </c>
    </row>
    <row r="38" spans="1:8" s="49" customFormat="1" ht="13.5" customHeight="1" x14ac:dyDescent="0.25">
      <c r="A38" s="33"/>
      <c r="B38" s="55" t="s">
        <v>416</v>
      </c>
      <c r="C38" s="104">
        <v>0</v>
      </c>
      <c r="D38" s="104">
        <v>0</v>
      </c>
      <c r="E38" s="104">
        <v>0</v>
      </c>
      <c r="F38" s="104">
        <v>0</v>
      </c>
      <c r="G38" s="104">
        <v>0</v>
      </c>
      <c r="H38" s="104">
        <f t="shared" si="2"/>
        <v>0</v>
      </c>
    </row>
    <row r="39" spans="1:8" s="49" customFormat="1" ht="8.25" customHeight="1" x14ac:dyDescent="0.25">
      <c r="A39" s="40"/>
      <c r="B39" s="41"/>
      <c r="C39" s="104"/>
      <c r="D39" s="104"/>
      <c r="E39" s="104"/>
      <c r="F39" s="104"/>
      <c r="G39" s="104"/>
      <c r="H39" s="104"/>
    </row>
    <row r="40" spans="1:8" s="49" customFormat="1" x14ac:dyDescent="0.25">
      <c r="A40" s="270" t="s">
        <v>417</v>
      </c>
      <c r="B40" s="271"/>
      <c r="C40" s="105">
        <f>+C41+C42+C43+C44</f>
        <v>0</v>
      </c>
      <c r="D40" s="105">
        <f t="shared" ref="D40:G40" si="5">+D41+D42+D43+D44</f>
        <v>0</v>
      </c>
      <c r="E40" s="105">
        <f t="shared" si="5"/>
        <v>0</v>
      </c>
      <c r="F40" s="105">
        <f t="shared" si="5"/>
        <v>0</v>
      </c>
      <c r="G40" s="105">
        <f t="shared" si="5"/>
        <v>0</v>
      </c>
      <c r="H40" s="105">
        <f t="shared" si="2"/>
        <v>0</v>
      </c>
    </row>
    <row r="41" spans="1:8" s="49" customFormat="1" ht="16.5" x14ac:dyDescent="0.25">
      <c r="A41" s="33"/>
      <c r="B41" s="55" t="s">
        <v>418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f t="shared" si="2"/>
        <v>0</v>
      </c>
    </row>
    <row r="42" spans="1:8" s="49" customFormat="1" ht="16.5" x14ac:dyDescent="0.25">
      <c r="A42" s="33"/>
      <c r="B42" s="55" t="s">
        <v>419</v>
      </c>
      <c r="C42" s="104">
        <v>0</v>
      </c>
      <c r="D42" s="104">
        <v>0</v>
      </c>
      <c r="E42" s="104">
        <v>0</v>
      </c>
      <c r="F42" s="104">
        <v>0</v>
      </c>
      <c r="G42" s="104">
        <v>0</v>
      </c>
      <c r="H42" s="104">
        <f t="shared" si="2"/>
        <v>0</v>
      </c>
    </row>
    <row r="43" spans="1:8" s="49" customFormat="1" x14ac:dyDescent="0.25">
      <c r="A43" s="33"/>
      <c r="B43" s="55" t="s">
        <v>420</v>
      </c>
      <c r="C43" s="104">
        <v>0</v>
      </c>
      <c r="D43" s="104">
        <v>0</v>
      </c>
      <c r="E43" s="104">
        <v>0</v>
      </c>
      <c r="F43" s="104">
        <v>0</v>
      </c>
      <c r="G43" s="104">
        <v>0</v>
      </c>
      <c r="H43" s="104">
        <f t="shared" si="2"/>
        <v>0</v>
      </c>
    </row>
    <row r="44" spans="1:8" s="49" customFormat="1" x14ac:dyDescent="0.25">
      <c r="A44" s="33"/>
      <c r="B44" s="55" t="s">
        <v>421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f t="shared" si="2"/>
        <v>0</v>
      </c>
    </row>
    <row r="45" spans="1:8" s="49" customFormat="1" ht="6.75" customHeight="1" x14ac:dyDescent="0.25">
      <c r="A45" s="40"/>
      <c r="B45" s="41"/>
      <c r="C45" s="104"/>
      <c r="D45" s="104"/>
      <c r="E45" s="104"/>
      <c r="F45" s="104"/>
      <c r="G45" s="104"/>
      <c r="H45" s="104"/>
    </row>
    <row r="46" spans="1:8" s="49" customFormat="1" x14ac:dyDescent="0.25">
      <c r="A46" s="270" t="s">
        <v>422</v>
      </c>
      <c r="B46" s="271"/>
      <c r="C46" s="105">
        <f>+C47+C57+C66+C77</f>
        <v>0</v>
      </c>
      <c r="D46" s="105">
        <f t="shared" ref="D46:G46" si="6">+D47+D57+D66+D77</f>
        <v>0</v>
      </c>
      <c r="E46" s="105">
        <f t="shared" si="6"/>
        <v>0</v>
      </c>
      <c r="F46" s="105">
        <f t="shared" si="6"/>
        <v>0</v>
      </c>
      <c r="G46" s="105">
        <f t="shared" si="6"/>
        <v>0</v>
      </c>
      <c r="H46" s="105">
        <f t="shared" si="2"/>
        <v>0</v>
      </c>
    </row>
    <row r="47" spans="1:8" s="49" customFormat="1" x14ac:dyDescent="0.25">
      <c r="A47" s="270" t="s">
        <v>390</v>
      </c>
      <c r="B47" s="271"/>
      <c r="C47" s="105">
        <f>+C48+C49+C50+C51+C52+C53+C54+C55</f>
        <v>0</v>
      </c>
      <c r="D47" s="105">
        <f t="shared" ref="D47:G47" si="7">+D48+D49+D50+D51+D52+D53+D54+D55</f>
        <v>0</v>
      </c>
      <c r="E47" s="105">
        <f t="shared" si="7"/>
        <v>0</v>
      </c>
      <c r="F47" s="105">
        <f t="shared" si="7"/>
        <v>0</v>
      </c>
      <c r="G47" s="105">
        <f t="shared" si="7"/>
        <v>0</v>
      </c>
      <c r="H47" s="105">
        <f t="shared" si="2"/>
        <v>0</v>
      </c>
    </row>
    <row r="48" spans="1:8" s="49" customFormat="1" ht="13.5" customHeight="1" x14ac:dyDescent="0.25">
      <c r="A48" s="33"/>
      <c r="B48" s="55" t="s">
        <v>391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f t="shared" si="2"/>
        <v>0</v>
      </c>
    </row>
    <row r="49" spans="1:8" s="49" customFormat="1" ht="13.5" customHeight="1" x14ac:dyDescent="0.25">
      <c r="A49" s="33"/>
      <c r="B49" s="55" t="s">
        <v>392</v>
      </c>
      <c r="C49" s="104">
        <v>0</v>
      </c>
      <c r="D49" s="104">
        <v>0</v>
      </c>
      <c r="E49" s="104">
        <v>0</v>
      </c>
      <c r="F49" s="104">
        <v>0</v>
      </c>
      <c r="G49" s="104">
        <v>0</v>
      </c>
      <c r="H49" s="104">
        <f t="shared" si="2"/>
        <v>0</v>
      </c>
    </row>
    <row r="50" spans="1:8" s="49" customFormat="1" ht="13.5" customHeight="1" x14ac:dyDescent="0.25">
      <c r="A50" s="33"/>
      <c r="B50" s="55" t="s">
        <v>393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f t="shared" si="2"/>
        <v>0</v>
      </c>
    </row>
    <row r="51" spans="1:8" s="49" customFormat="1" ht="13.5" customHeight="1" x14ac:dyDescent="0.25">
      <c r="A51" s="33"/>
      <c r="B51" s="55" t="s">
        <v>394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f t="shared" si="2"/>
        <v>0</v>
      </c>
    </row>
    <row r="52" spans="1:8" s="49" customFormat="1" ht="13.5" customHeight="1" x14ac:dyDescent="0.25">
      <c r="A52" s="33"/>
      <c r="B52" s="55" t="s">
        <v>395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f t="shared" si="2"/>
        <v>0</v>
      </c>
    </row>
    <row r="53" spans="1:8" s="49" customFormat="1" ht="13.5" customHeight="1" x14ac:dyDescent="0.25">
      <c r="A53" s="33"/>
      <c r="B53" s="55" t="s">
        <v>396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f t="shared" si="2"/>
        <v>0</v>
      </c>
    </row>
    <row r="54" spans="1:8" s="49" customFormat="1" ht="13.5" customHeight="1" x14ac:dyDescent="0.25">
      <c r="A54" s="33"/>
      <c r="B54" s="55" t="s">
        <v>397</v>
      </c>
      <c r="C54" s="104">
        <v>0</v>
      </c>
      <c r="D54" s="104">
        <v>0</v>
      </c>
      <c r="E54" s="104">
        <v>0</v>
      </c>
      <c r="F54" s="104">
        <v>0</v>
      </c>
      <c r="G54" s="104">
        <v>0</v>
      </c>
      <c r="H54" s="104">
        <f t="shared" si="2"/>
        <v>0</v>
      </c>
    </row>
    <row r="55" spans="1:8" s="49" customFormat="1" ht="13.5" customHeight="1" x14ac:dyDescent="0.25">
      <c r="A55" s="33"/>
      <c r="B55" s="55" t="s">
        <v>398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f t="shared" si="2"/>
        <v>0</v>
      </c>
    </row>
    <row r="56" spans="1:8" s="49" customFormat="1" ht="7.5" customHeight="1" x14ac:dyDescent="0.25">
      <c r="A56" s="40"/>
      <c r="B56" s="41"/>
      <c r="C56" s="104"/>
      <c r="D56" s="104"/>
      <c r="E56" s="104"/>
      <c r="F56" s="104"/>
      <c r="G56" s="104"/>
      <c r="H56" s="104"/>
    </row>
    <row r="57" spans="1:8" s="49" customFormat="1" x14ac:dyDescent="0.25">
      <c r="A57" s="270" t="s">
        <v>399</v>
      </c>
      <c r="B57" s="271"/>
      <c r="C57" s="105">
        <f>+C58+C59+C60+C61+C62+C63+C64</f>
        <v>0</v>
      </c>
      <c r="D57" s="105">
        <f t="shared" ref="D57:G57" si="8">+D58+D59+D60+D61+D62+D63+D64</f>
        <v>0</v>
      </c>
      <c r="E57" s="105">
        <f t="shared" si="8"/>
        <v>0</v>
      </c>
      <c r="F57" s="105">
        <f t="shared" si="8"/>
        <v>0</v>
      </c>
      <c r="G57" s="105">
        <f t="shared" si="8"/>
        <v>0</v>
      </c>
      <c r="H57" s="105">
        <f t="shared" si="2"/>
        <v>0</v>
      </c>
    </row>
    <row r="58" spans="1:8" s="49" customFormat="1" ht="13.5" customHeight="1" x14ac:dyDescent="0.25">
      <c r="A58" s="33"/>
      <c r="B58" s="55" t="s">
        <v>400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f t="shared" si="2"/>
        <v>0</v>
      </c>
    </row>
    <row r="59" spans="1:8" s="49" customFormat="1" ht="13.5" customHeight="1" x14ac:dyDescent="0.25">
      <c r="A59" s="33"/>
      <c r="B59" s="55" t="s">
        <v>401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f t="shared" si="2"/>
        <v>0</v>
      </c>
    </row>
    <row r="60" spans="1:8" s="49" customFormat="1" ht="13.5" customHeight="1" x14ac:dyDescent="0.25">
      <c r="A60" s="33"/>
      <c r="B60" s="55" t="s">
        <v>402</v>
      </c>
      <c r="C60" s="104">
        <v>0</v>
      </c>
      <c r="D60" s="104">
        <v>0</v>
      </c>
      <c r="E60" s="104">
        <v>0</v>
      </c>
      <c r="F60" s="104">
        <v>0</v>
      </c>
      <c r="G60" s="104">
        <v>0</v>
      </c>
      <c r="H60" s="104">
        <f t="shared" si="2"/>
        <v>0</v>
      </c>
    </row>
    <row r="61" spans="1:8" s="49" customFormat="1" ht="13.5" customHeight="1" x14ac:dyDescent="0.25">
      <c r="A61" s="33"/>
      <c r="B61" s="55" t="s">
        <v>403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f t="shared" si="2"/>
        <v>0</v>
      </c>
    </row>
    <row r="62" spans="1:8" s="49" customFormat="1" ht="13.5" customHeight="1" x14ac:dyDescent="0.25">
      <c r="A62" s="33"/>
      <c r="B62" s="55" t="s">
        <v>404</v>
      </c>
      <c r="C62" s="104">
        <f>+'6B'!B14</f>
        <v>0</v>
      </c>
      <c r="D62" s="104">
        <f>+'6B'!C14</f>
        <v>0</v>
      </c>
      <c r="E62" s="104">
        <f>+'6B'!D14</f>
        <v>0</v>
      </c>
      <c r="F62" s="104">
        <f>+'6B'!E14</f>
        <v>0</v>
      </c>
      <c r="G62" s="104">
        <f>+'6B'!F14</f>
        <v>0</v>
      </c>
      <c r="H62" s="104">
        <f t="shared" si="2"/>
        <v>0</v>
      </c>
    </row>
    <row r="63" spans="1:8" s="49" customFormat="1" ht="13.5" customHeight="1" x14ac:dyDescent="0.25">
      <c r="A63" s="33"/>
      <c r="B63" s="55" t="s">
        <v>405</v>
      </c>
      <c r="C63" s="104">
        <v>0</v>
      </c>
      <c r="D63" s="104">
        <v>0</v>
      </c>
      <c r="E63" s="104">
        <v>0</v>
      </c>
      <c r="F63" s="104">
        <v>0</v>
      </c>
      <c r="G63" s="104">
        <v>0</v>
      </c>
      <c r="H63" s="104">
        <f t="shared" si="2"/>
        <v>0</v>
      </c>
    </row>
    <row r="64" spans="1:8" s="49" customFormat="1" ht="13.5" customHeight="1" x14ac:dyDescent="0.25">
      <c r="A64" s="33"/>
      <c r="B64" s="55" t="s">
        <v>406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f t="shared" si="2"/>
        <v>0</v>
      </c>
    </row>
    <row r="65" spans="1:8" s="49" customFormat="1" ht="10.5" customHeight="1" thickBot="1" x14ac:dyDescent="0.3">
      <c r="A65" s="277"/>
      <c r="B65" s="278"/>
      <c r="C65" s="145"/>
      <c r="D65" s="145"/>
      <c r="E65" s="145"/>
      <c r="F65" s="145"/>
      <c r="G65" s="145"/>
      <c r="H65" s="145"/>
    </row>
    <row r="66" spans="1:8" s="49" customFormat="1" x14ac:dyDescent="0.25">
      <c r="A66" s="275" t="s">
        <v>407</v>
      </c>
      <c r="B66" s="276"/>
      <c r="C66" s="146">
        <f>+C67+C68+C69+C70+C71+C72+C73+C74+C75</f>
        <v>0</v>
      </c>
      <c r="D66" s="146">
        <f t="shared" ref="D66:G66" si="9">+D67+D68+D69+D70+D71+D72+D73+D74+D75</f>
        <v>0</v>
      </c>
      <c r="E66" s="146">
        <f t="shared" si="9"/>
        <v>0</v>
      </c>
      <c r="F66" s="146">
        <f t="shared" si="9"/>
        <v>0</v>
      </c>
      <c r="G66" s="146">
        <f t="shared" si="9"/>
        <v>0</v>
      </c>
      <c r="H66" s="146">
        <f t="shared" si="2"/>
        <v>0</v>
      </c>
    </row>
    <row r="67" spans="1:8" s="49" customFormat="1" ht="13.5" customHeight="1" x14ac:dyDescent="0.25">
      <c r="A67" s="33"/>
      <c r="B67" s="55" t="s">
        <v>408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f t="shared" si="2"/>
        <v>0</v>
      </c>
    </row>
    <row r="68" spans="1:8" s="49" customFormat="1" ht="13.5" customHeight="1" x14ac:dyDescent="0.25">
      <c r="A68" s="33"/>
      <c r="B68" s="55" t="s">
        <v>409</v>
      </c>
      <c r="C68" s="104">
        <v>0</v>
      </c>
      <c r="D68" s="104">
        <v>0</v>
      </c>
      <c r="E68" s="104">
        <v>0</v>
      </c>
      <c r="F68" s="104">
        <v>0</v>
      </c>
      <c r="G68" s="104">
        <v>0</v>
      </c>
      <c r="H68" s="104">
        <f t="shared" si="2"/>
        <v>0</v>
      </c>
    </row>
    <row r="69" spans="1:8" s="49" customFormat="1" ht="13.5" customHeight="1" x14ac:dyDescent="0.25">
      <c r="A69" s="33"/>
      <c r="B69" s="55" t="s">
        <v>410</v>
      </c>
      <c r="C69" s="104">
        <v>0</v>
      </c>
      <c r="D69" s="104">
        <v>0</v>
      </c>
      <c r="E69" s="104">
        <v>0</v>
      </c>
      <c r="F69" s="104">
        <v>0</v>
      </c>
      <c r="G69" s="104">
        <v>0</v>
      </c>
      <c r="H69" s="104">
        <f t="shared" si="2"/>
        <v>0</v>
      </c>
    </row>
    <row r="70" spans="1:8" s="49" customFormat="1" ht="13.5" customHeight="1" x14ac:dyDescent="0.25">
      <c r="A70" s="33"/>
      <c r="B70" s="55" t="s">
        <v>411</v>
      </c>
      <c r="C70" s="104">
        <v>0</v>
      </c>
      <c r="D70" s="104">
        <v>0</v>
      </c>
      <c r="E70" s="104">
        <v>0</v>
      </c>
      <c r="F70" s="104">
        <v>0</v>
      </c>
      <c r="G70" s="104">
        <v>0</v>
      </c>
      <c r="H70" s="104">
        <f t="shared" si="2"/>
        <v>0</v>
      </c>
    </row>
    <row r="71" spans="1:8" s="49" customFormat="1" ht="13.5" customHeight="1" x14ac:dyDescent="0.25">
      <c r="A71" s="33"/>
      <c r="B71" s="55" t="s">
        <v>412</v>
      </c>
      <c r="C71" s="104">
        <v>0</v>
      </c>
      <c r="D71" s="104">
        <v>0</v>
      </c>
      <c r="E71" s="104">
        <v>0</v>
      </c>
      <c r="F71" s="104">
        <v>0</v>
      </c>
      <c r="G71" s="104">
        <v>0</v>
      </c>
      <c r="H71" s="104">
        <f t="shared" si="2"/>
        <v>0</v>
      </c>
    </row>
    <row r="72" spans="1:8" s="49" customFormat="1" ht="13.5" customHeight="1" x14ac:dyDescent="0.25">
      <c r="A72" s="33"/>
      <c r="B72" s="55" t="s">
        <v>413</v>
      </c>
      <c r="C72" s="104">
        <v>0</v>
      </c>
      <c r="D72" s="104">
        <v>0</v>
      </c>
      <c r="E72" s="104">
        <v>0</v>
      </c>
      <c r="F72" s="104">
        <v>0</v>
      </c>
      <c r="G72" s="104">
        <v>0</v>
      </c>
      <c r="H72" s="104">
        <f t="shared" si="2"/>
        <v>0</v>
      </c>
    </row>
    <row r="73" spans="1:8" s="49" customFormat="1" ht="13.5" customHeight="1" x14ac:dyDescent="0.25">
      <c r="A73" s="33"/>
      <c r="B73" s="55" t="s">
        <v>414</v>
      </c>
      <c r="C73" s="104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f t="shared" si="2"/>
        <v>0</v>
      </c>
    </row>
    <row r="74" spans="1:8" s="49" customFormat="1" ht="13.5" customHeight="1" x14ac:dyDescent="0.25">
      <c r="A74" s="33"/>
      <c r="B74" s="55" t="s">
        <v>415</v>
      </c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04">
        <f t="shared" ref="H74:H83" si="10">+E74-F74</f>
        <v>0</v>
      </c>
    </row>
    <row r="75" spans="1:8" s="49" customFormat="1" ht="13.5" customHeight="1" x14ac:dyDescent="0.25">
      <c r="A75" s="33"/>
      <c r="B75" s="55" t="s">
        <v>416</v>
      </c>
      <c r="C75" s="104">
        <v>0</v>
      </c>
      <c r="D75" s="104">
        <v>0</v>
      </c>
      <c r="E75" s="104">
        <v>0</v>
      </c>
      <c r="F75" s="104">
        <v>0</v>
      </c>
      <c r="G75" s="104">
        <v>0</v>
      </c>
      <c r="H75" s="104">
        <f t="shared" si="10"/>
        <v>0</v>
      </c>
    </row>
    <row r="76" spans="1:8" s="49" customFormat="1" ht="8.25" customHeight="1" x14ac:dyDescent="0.25">
      <c r="A76" s="40"/>
      <c r="B76" s="41"/>
      <c r="C76" s="104"/>
      <c r="D76" s="104"/>
      <c r="E76" s="104"/>
      <c r="F76" s="104"/>
      <c r="G76" s="104"/>
      <c r="H76" s="104"/>
    </row>
    <row r="77" spans="1:8" s="49" customFormat="1" x14ac:dyDescent="0.25">
      <c r="A77" s="270" t="s">
        <v>417</v>
      </c>
      <c r="B77" s="271"/>
      <c r="C77" s="105">
        <f>+C78+C79+C80+C81</f>
        <v>0</v>
      </c>
      <c r="D77" s="105">
        <f t="shared" ref="D77:G77" si="11">+D78+D79+D80+D81</f>
        <v>0</v>
      </c>
      <c r="E77" s="105">
        <f t="shared" si="11"/>
        <v>0</v>
      </c>
      <c r="F77" s="105">
        <f t="shared" si="11"/>
        <v>0</v>
      </c>
      <c r="G77" s="105">
        <f t="shared" si="11"/>
        <v>0</v>
      </c>
      <c r="H77" s="105">
        <f t="shared" si="10"/>
        <v>0</v>
      </c>
    </row>
    <row r="78" spans="1:8" s="49" customFormat="1" ht="16.5" x14ac:dyDescent="0.25">
      <c r="A78" s="33"/>
      <c r="B78" s="55" t="s">
        <v>418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f t="shared" si="10"/>
        <v>0</v>
      </c>
    </row>
    <row r="79" spans="1:8" s="49" customFormat="1" ht="16.5" x14ac:dyDescent="0.25">
      <c r="A79" s="33"/>
      <c r="B79" s="55" t="s">
        <v>419</v>
      </c>
      <c r="C79" s="104"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f t="shared" si="10"/>
        <v>0</v>
      </c>
    </row>
    <row r="80" spans="1:8" s="49" customFormat="1" x14ac:dyDescent="0.25">
      <c r="A80" s="33"/>
      <c r="B80" s="55" t="s">
        <v>420</v>
      </c>
      <c r="C80" s="104">
        <v>0</v>
      </c>
      <c r="D80" s="104">
        <v>0</v>
      </c>
      <c r="E80" s="104">
        <v>0</v>
      </c>
      <c r="F80" s="104">
        <v>0</v>
      </c>
      <c r="G80" s="104">
        <v>0</v>
      </c>
      <c r="H80" s="104">
        <f t="shared" si="10"/>
        <v>0</v>
      </c>
    </row>
    <row r="81" spans="1:8" s="49" customFormat="1" x14ac:dyDescent="0.25">
      <c r="A81" s="33"/>
      <c r="B81" s="55" t="s">
        <v>421</v>
      </c>
      <c r="C81" s="104">
        <v>0</v>
      </c>
      <c r="D81" s="104">
        <v>0</v>
      </c>
      <c r="E81" s="104">
        <v>0</v>
      </c>
      <c r="F81" s="104">
        <v>0</v>
      </c>
      <c r="G81" s="104">
        <v>0</v>
      </c>
      <c r="H81" s="104">
        <f t="shared" si="10"/>
        <v>0</v>
      </c>
    </row>
    <row r="82" spans="1:8" s="49" customFormat="1" ht="8.25" customHeight="1" x14ac:dyDescent="0.25">
      <c r="A82" s="40"/>
      <c r="B82" s="41"/>
      <c r="C82" s="104"/>
      <c r="D82" s="104"/>
      <c r="E82" s="104"/>
      <c r="F82" s="104"/>
      <c r="G82" s="104"/>
      <c r="H82" s="104"/>
    </row>
    <row r="83" spans="1:8" s="49" customFormat="1" x14ac:dyDescent="0.25">
      <c r="A83" s="270" t="s">
        <v>382</v>
      </c>
      <c r="B83" s="271"/>
      <c r="C83" s="105">
        <f>+C9+C46</f>
        <v>12871486</v>
      </c>
      <c r="D83" s="105">
        <f t="shared" ref="D83:G83" si="12">+D9+D46</f>
        <v>1163344</v>
      </c>
      <c r="E83" s="105">
        <f t="shared" si="12"/>
        <v>14034830</v>
      </c>
      <c r="F83" s="105">
        <f t="shared" si="12"/>
        <v>5767935</v>
      </c>
      <c r="G83" s="105">
        <f t="shared" si="12"/>
        <v>5767935</v>
      </c>
      <c r="H83" s="105">
        <f t="shared" si="10"/>
        <v>8266895</v>
      </c>
    </row>
    <row r="84" spans="1:8" s="49" customFormat="1" ht="6.75" customHeight="1" thickBot="1" x14ac:dyDescent="0.3">
      <c r="A84" s="42"/>
      <c r="B84" s="43"/>
      <c r="C84" s="73"/>
      <c r="D84" s="73"/>
      <c r="E84" s="73"/>
      <c r="F84" s="73"/>
      <c r="G84" s="73"/>
      <c r="H84" s="44"/>
    </row>
  </sheetData>
  <mergeCells count="21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5:B65"/>
  </mergeCells>
  <phoneticPr fontId="13" type="noConversion"/>
  <printOptions horizontalCentered="1"/>
  <pageMargins left="0.70866141732283472" right="0.51181102362204722" top="0.59055118110236227" bottom="0.39370078740157483" header="0.31496062992125984" footer="0.31496062992125984"/>
  <pageSetup scale="86" fitToHeight="2" orientation="portrait" horizontalDpi="4294967292" verticalDpi="4294967292" r:id="rId1"/>
  <rowBreaks count="1" manualBreakCount="1">
    <brk id="65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49AD"/>
  </sheetPr>
  <dimension ref="A1:G32"/>
  <sheetViews>
    <sheetView view="pageBreakPreview" zoomScale="140" zoomScaleSheetLayoutView="140" workbookViewId="0">
      <selection activeCell="E18" sqref="E18"/>
    </sheetView>
  </sheetViews>
  <sheetFormatPr baseColWidth="10" defaultRowHeight="15" x14ac:dyDescent="0.25"/>
  <cols>
    <col min="1" max="1" width="34.42578125" customWidth="1"/>
    <col min="9" max="9" width="15.85546875" bestFit="1" customWidth="1"/>
    <col min="10" max="10" width="14.28515625" customWidth="1"/>
    <col min="14" max="14" width="23.42578125" bestFit="1" customWidth="1"/>
    <col min="16" max="16" width="14.85546875" bestFit="1" customWidth="1"/>
  </cols>
  <sheetData>
    <row r="1" spans="1:7" x14ac:dyDescent="0.25">
      <c r="A1" s="154" t="str">
        <f>+'1'!OLE_LINK1</f>
        <v>UNIVERSIDAD POLITECNICA DE TLAXCALA REGION PONIENTE</v>
      </c>
      <c r="B1" s="155"/>
      <c r="C1" s="155"/>
      <c r="D1" s="155"/>
      <c r="E1" s="155"/>
      <c r="F1" s="155"/>
      <c r="G1" s="279"/>
    </row>
    <row r="2" spans="1:7" x14ac:dyDescent="0.25">
      <c r="A2" s="231" t="s">
        <v>301</v>
      </c>
      <c r="B2" s="232"/>
      <c r="C2" s="232"/>
      <c r="D2" s="232"/>
      <c r="E2" s="232"/>
      <c r="F2" s="232"/>
      <c r="G2" s="280"/>
    </row>
    <row r="3" spans="1:7" x14ac:dyDescent="0.25">
      <c r="A3" s="231" t="s">
        <v>423</v>
      </c>
      <c r="B3" s="232"/>
      <c r="C3" s="232"/>
      <c r="D3" s="232"/>
      <c r="E3" s="232"/>
      <c r="F3" s="232"/>
      <c r="G3" s="280"/>
    </row>
    <row r="4" spans="1:7" x14ac:dyDescent="0.25">
      <c r="A4" s="231" t="str">
        <f>+'2'!A3:I3</f>
        <v>Del 1 de enero al 30 de junio de 2017</v>
      </c>
      <c r="B4" s="232"/>
      <c r="C4" s="232"/>
      <c r="D4" s="232"/>
      <c r="E4" s="232"/>
      <c r="F4" s="232"/>
      <c r="G4" s="280"/>
    </row>
    <row r="5" spans="1:7" ht="15.75" thickBot="1" x14ac:dyDescent="0.3">
      <c r="A5" s="234" t="s">
        <v>1</v>
      </c>
      <c r="B5" s="235"/>
      <c r="C5" s="235"/>
      <c r="D5" s="235"/>
      <c r="E5" s="235"/>
      <c r="F5" s="235"/>
      <c r="G5" s="281"/>
    </row>
    <row r="6" spans="1:7" ht="15.75" thickBot="1" x14ac:dyDescent="0.3">
      <c r="A6" s="225" t="s">
        <v>2</v>
      </c>
      <c r="B6" s="188" t="s">
        <v>303</v>
      </c>
      <c r="C6" s="189"/>
      <c r="D6" s="189"/>
      <c r="E6" s="189"/>
      <c r="F6" s="190"/>
      <c r="G6" s="193" t="s">
        <v>304</v>
      </c>
    </row>
    <row r="7" spans="1:7" ht="17.25" thickBot="1" x14ac:dyDescent="0.3">
      <c r="A7" s="226"/>
      <c r="B7" s="10" t="s">
        <v>189</v>
      </c>
      <c r="C7" s="10" t="s">
        <v>305</v>
      </c>
      <c r="D7" s="10" t="s">
        <v>306</v>
      </c>
      <c r="E7" s="10" t="s">
        <v>424</v>
      </c>
      <c r="F7" s="10" t="s">
        <v>208</v>
      </c>
      <c r="G7" s="194"/>
    </row>
    <row r="8" spans="1:7" x14ac:dyDescent="0.25">
      <c r="A8" s="39" t="s">
        <v>425</v>
      </c>
      <c r="B8" s="105">
        <f>+B9+B10+B11+B14+B15+B18</f>
        <v>10645499</v>
      </c>
      <c r="C8" s="105">
        <f t="shared" ref="C8:F8" si="0">+C9+C10+C11+C14+C15+C18</f>
        <v>669879</v>
      </c>
      <c r="D8" s="105">
        <f t="shared" si="0"/>
        <v>11315378</v>
      </c>
      <c r="E8" s="105">
        <f t="shared" si="0"/>
        <v>4410972</v>
      </c>
      <c r="F8" s="105">
        <f t="shared" si="0"/>
        <v>4410972</v>
      </c>
      <c r="G8" s="105">
        <f>+D8-E8</f>
        <v>6904406</v>
      </c>
    </row>
    <row r="9" spans="1:7" x14ac:dyDescent="0.25">
      <c r="A9" s="45" t="s">
        <v>426</v>
      </c>
      <c r="B9" s="104">
        <v>6408590</v>
      </c>
      <c r="C9" s="104">
        <v>0</v>
      </c>
      <c r="D9" s="104">
        <f t="shared" ref="D9:D30" si="1">+B9+C9</f>
        <v>6408590</v>
      </c>
      <c r="E9" s="104">
        <v>2252143</v>
      </c>
      <c r="F9" s="104">
        <v>2252143</v>
      </c>
      <c r="G9" s="104">
        <f t="shared" ref="G9:G31" si="2">+D9-E9</f>
        <v>4156447</v>
      </c>
    </row>
    <row r="10" spans="1:7" x14ac:dyDescent="0.25">
      <c r="A10" s="45" t="s">
        <v>427</v>
      </c>
      <c r="B10" s="104">
        <v>4236909</v>
      </c>
      <c r="C10" s="104">
        <v>669879</v>
      </c>
      <c r="D10" s="104">
        <f t="shared" si="1"/>
        <v>4906788</v>
      </c>
      <c r="E10" s="104">
        <v>2158829</v>
      </c>
      <c r="F10" s="104">
        <v>2158829</v>
      </c>
      <c r="G10" s="104">
        <f t="shared" si="2"/>
        <v>2747959</v>
      </c>
    </row>
    <row r="11" spans="1:7" x14ac:dyDescent="0.25">
      <c r="A11" s="45" t="s">
        <v>428</v>
      </c>
      <c r="B11" s="104">
        <f>+B12+B13</f>
        <v>0</v>
      </c>
      <c r="C11" s="104">
        <f t="shared" ref="C11:F11" si="3">+C12+C13</f>
        <v>0</v>
      </c>
      <c r="D11" s="104">
        <f t="shared" si="3"/>
        <v>0</v>
      </c>
      <c r="E11" s="104">
        <f t="shared" si="3"/>
        <v>0</v>
      </c>
      <c r="F11" s="104">
        <f t="shared" si="3"/>
        <v>0</v>
      </c>
      <c r="G11" s="104">
        <f t="shared" si="2"/>
        <v>0</v>
      </c>
    </row>
    <row r="12" spans="1:7" x14ac:dyDescent="0.25">
      <c r="A12" s="45" t="s">
        <v>429</v>
      </c>
      <c r="B12" s="104">
        <v>0</v>
      </c>
      <c r="C12" s="104">
        <v>0</v>
      </c>
      <c r="D12" s="104">
        <f t="shared" si="1"/>
        <v>0</v>
      </c>
      <c r="E12" s="104">
        <v>0</v>
      </c>
      <c r="F12" s="104">
        <v>0</v>
      </c>
      <c r="G12" s="104">
        <f t="shared" si="2"/>
        <v>0</v>
      </c>
    </row>
    <row r="13" spans="1:7" x14ac:dyDescent="0.25">
      <c r="A13" s="45" t="s">
        <v>430</v>
      </c>
      <c r="B13" s="104">
        <v>0</v>
      </c>
      <c r="C13" s="104">
        <v>0</v>
      </c>
      <c r="D13" s="104">
        <f t="shared" si="1"/>
        <v>0</v>
      </c>
      <c r="E13" s="104">
        <v>0</v>
      </c>
      <c r="F13" s="104">
        <v>0</v>
      </c>
      <c r="G13" s="104">
        <f t="shared" si="2"/>
        <v>0</v>
      </c>
    </row>
    <row r="14" spans="1:7" x14ac:dyDescent="0.25">
      <c r="A14" s="45" t="s">
        <v>431</v>
      </c>
      <c r="B14" s="104">
        <v>0</v>
      </c>
      <c r="C14" s="104">
        <v>0</v>
      </c>
      <c r="D14" s="104">
        <f t="shared" si="1"/>
        <v>0</v>
      </c>
      <c r="E14" s="104">
        <v>0</v>
      </c>
      <c r="F14" s="104">
        <v>0</v>
      </c>
      <c r="G14" s="104">
        <f t="shared" si="2"/>
        <v>0</v>
      </c>
    </row>
    <row r="15" spans="1:7" ht="16.5" x14ac:dyDescent="0.25">
      <c r="A15" s="45" t="s">
        <v>432</v>
      </c>
      <c r="B15" s="104">
        <f>+B16+B17</f>
        <v>0</v>
      </c>
      <c r="C15" s="104">
        <f t="shared" ref="C15:F15" si="4">+C16+C17</f>
        <v>0</v>
      </c>
      <c r="D15" s="104">
        <f t="shared" si="4"/>
        <v>0</v>
      </c>
      <c r="E15" s="104">
        <f t="shared" si="4"/>
        <v>0</v>
      </c>
      <c r="F15" s="104">
        <f t="shared" si="4"/>
        <v>0</v>
      </c>
      <c r="G15" s="104">
        <f t="shared" si="2"/>
        <v>0</v>
      </c>
    </row>
    <row r="16" spans="1:7" x14ac:dyDescent="0.25">
      <c r="A16" s="46" t="s">
        <v>433</v>
      </c>
      <c r="B16" s="104">
        <v>0</v>
      </c>
      <c r="C16" s="104">
        <v>0</v>
      </c>
      <c r="D16" s="104">
        <f t="shared" si="1"/>
        <v>0</v>
      </c>
      <c r="E16" s="104">
        <v>0</v>
      </c>
      <c r="F16" s="104">
        <v>0</v>
      </c>
      <c r="G16" s="104">
        <f t="shared" si="2"/>
        <v>0</v>
      </c>
    </row>
    <row r="17" spans="1:7" x14ac:dyDescent="0.25">
      <c r="A17" s="46" t="s">
        <v>434</v>
      </c>
      <c r="B17" s="104">
        <v>0</v>
      </c>
      <c r="C17" s="104">
        <v>0</v>
      </c>
      <c r="D17" s="104">
        <f t="shared" si="1"/>
        <v>0</v>
      </c>
      <c r="E17" s="104">
        <v>0</v>
      </c>
      <c r="F17" s="104">
        <v>0</v>
      </c>
      <c r="G17" s="104">
        <f t="shared" si="2"/>
        <v>0</v>
      </c>
    </row>
    <row r="18" spans="1:7" x14ac:dyDescent="0.25">
      <c r="A18" s="45" t="s">
        <v>435</v>
      </c>
      <c r="B18" s="104">
        <v>0</v>
      </c>
      <c r="C18" s="104">
        <v>0</v>
      </c>
      <c r="D18" s="104">
        <f t="shared" si="1"/>
        <v>0</v>
      </c>
      <c r="E18" s="104">
        <v>0</v>
      </c>
      <c r="F18" s="104">
        <v>0</v>
      </c>
      <c r="G18" s="104">
        <f t="shared" si="2"/>
        <v>0</v>
      </c>
    </row>
    <row r="19" spans="1:7" x14ac:dyDescent="0.25">
      <c r="A19" s="45"/>
      <c r="B19" s="104"/>
      <c r="C19" s="104"/>
      <c r="D19" s="104"/>
      <c r="E19" s="104"/>
      <c r="F19" s="104"/>
      <c r="G19" s="104"/>
    </row>
    <row r="20" spans="1:7" x14ac:dyDescent="0.25">
      <c r="A20" s="39" t="s">
        <v>436</v>
      </c>
      <c r="B20" s="105">
        <f>+B21+B22+B23+B26+B27+B30</f>
        <v>0</v>
      </c>
      <c r="C20" s="105">
        <f t="shared" ref="C20:F20" si="5">+C21+C22+C23+C26+C27+C30</f>
        <v>0</v>
      </c>
      <c r="D20" s="105">
        <f t="shared" si="5"/>
        <v>0</v>
      </c>
      <c r="E20" s="105">
        <f t="shared" si="5"/>
        <v>0</v>
      </c>
      <c r="F20" s="105">
        <f t="shared" si="5"/>
        <v>0</v>
      </c>
      <c r="G20" s="105">
        <f t="shared" si="2"/>
        <v>0</v>
      </c>
    </row>
    <row r="21" spans="1:7" x14ac:dyDescent="0.25">
      <c r="A21" s="45" t="s">
        <v>426</v>
      </c>
      <c r="B21" s="104">
        <v>0</v>
      </c>
      <c r="C21" s="104">
        <v>0</v>
      </c>
      <c r="D21" s="104">
        <f t="shared" si="1"/>
        <v>0</v>
      </c>
      <c r="E21" s="104">
        <v>0</v>
      </c>
      <c r="F21" s="104">
        <v>0</v>
      </c>
      <c r="G21" s="104">
        <f t="shared" si="2"/>
        <v>0</v>
      </c>
    </row>
    <row r="22" spans="1:7" x14ac:dyDescent="0.25">
      <c r="A22" s="45" t="s">
        <v>427</v>
      </c>
      <c r="B22" s="104">
        <v>0</v>
      </c>
      <c r="C22" s="104">
        <v>0</v>
      </c>
      <c r="D22" s="104">
        <f t="shared" si="1"/>
        <v>0</v>
      </c>
      <c r="E22" s="104">
        <v>0</v>
      </c>
      <c r="F22" s="104">
        <v>0</v>
      </c>
      <c r="G22" s="104">
        <f t="shared" si="2"/>
        <v>0</v>
      </c>
    </row>
    <row r="23" spans="1:7" x14ac:dyDescent="0.25">
      <c r="A23" s="45" t="s">
        <v>428</v>
      </c>
      <c r="B23" s="104">
        <f>+B24+B25</f>
        <v>0</v>
      </c>
      <c r="C23" s="104">
        <f t="shared" ref="C23:F23" si="6">+C24+C25</f>
        <v>0</v>
      </c>
      <c r="D23" s="104">
        <f t="shared" si="6"/>
        <v>0</v>
      </c>
      <c r="E23" s="104">
        <f t="shared" si="6"/>
        <v>0</v>
      </c>
      <c r="F23" s="104">
        <f t="shared" si="6"/>
        <v>0</v>
      </c>
      <c r="G23" s="104">
        <f t="shared" si="2"/>
        <v>0</v>
      </c>
    </row>
    <row r="24" spans="1:7" x14ac:dyDescent="0.25">
      <c r="A24" s="45" t="s">
        <v>429</v>
      </c>
      <c r="B24" s="104">
        <v>0</v>
      </c>
      <c r="C24" s="104">
        <v>0</v>
      </c>
      <c r="D24" s="104">
        <f t="shared" si="1"/>
        <v>0</v>
      </c>
      <c r="E24" s="104">
        <v>0</v>
      </c>
      <c r="F24" s="104">
        <v>0</v>
      </c>
      <c r="G24" s="104">
        <f t="shared" si="2"/>
        <v>0</v>
      </c>
    </row>
    <row r="25" spans="1:7" x14ac:dyDescent="0.25">
      <c r="A25" s="45" t="s">
        <v>430</v>
      </c>
      <c r="B25" s="104">
        <v>0</v>
      </c>
      <c r="C25" s="104">
        <v>0</v>
      </c>
      <c r="D25" s="104">
        <f t="shared" si="1"/>
        <v>0</v>
      </c>
      <c r="E25" s="104">
        <v>0</v>
      </c>
      <c r="F25" s="104">
        <v>0</v>
      </c>
      <c r="G25" s="104">
        <f t="shared" si="2"/>
        <v>0</v>
      </c>
    </row>
    <row r="26" spans="1:7" x14ac:dyDescent="0.25">
      <c r="A26" s="45" t="s">
        <v>431</v>
      </c>
      <c r="B26" s="104">
        <v>0</v>
      </c>
      <c r="C26" s="104">
        <v>0</v>
      </c>
      <c r="D26" s="104">
        <f t="shared" si="1"/>
        <v>0</v>
      </c>
      <c r="E26" s="104">
        <v>0</v>
      </c>
      <c r="F26" s="104">
        <v>0</v>
      </c>
      <c r="G26" s="104">
        <f t="shared" si="2"/>
        <v>0</v>
      </c>
    </row>
    <row r="27" spans="1:7" ht="16.5" x14ac:dyDescent="0.25">
      <c r="A27" s="45" t="s">
        <v>432</v>
      </c>
      <c r="B27" s="104">
        <f>+B28+B29</f>
        <v>0</v>
      </c>
      <c r="C27" s="104">
        <f t="shared" ref="C27:F27" si="7">+C28+C29</f>
        <v>0</v>
      </c>
      <c r="D27" s="104">
        <f t="shared" si="7"/>
        <v>0</v>
      </c>
      <c r="E27" s="104">
        <f t="shared" si="7"/>
        <v>0</v>
      </c>
      <c r="F27" s="104">
        <f t="shared" si="7"/>
        <v>0</v>
      </c>
      <c r="G27" s="104">
        <f t="shared" si="2"/>
        <v>0</v>
      </c>
    </row>
    <row r="28" spans="1:7" x14ac:dyDescent="0.25">
      <c r="A28" s="46" t="s">
        <v>433</v>
      </c>
      <c r="B28" s="104">
        <v>0</v>
      </c>
      <c r="C28" s="104">
        <v>0</v>
      </c>
      <c r="D28" s="104">
        <f t="shared" si="1"/>
        <v>0</v>
      </c>
      <c r="E28" s="104">
        <v>0</v>
      </c>
      <c r="F28" s="104">
        <v>0</v>
      </c>
      <c r="G28" s="104">
        <f t="shared" si="2"/>
        <v>0</v>
      </c>
    </row>
    <row r="29" spans="1:7" x14ac:dyDescent="0.25">
      <c r="A29" s="46" t="s">
        <v>434</v>
      </c>
      <c r="B29" s="104">
        <v>0</v>
      </c>
      <c r="C29" s="104">
        <v>0</v>
      </c>
      <c r="D29" s="104">
        <f t="shared" si="1"/>
        <v>0</v>
      </c>
      <c r="E29" s="104">
        <v>0</v>
      </c>
      <c r="F29" s="104">
        <v>0</v>
      </c>
      <c r="G29" s="104">
        <f t="shared" si="2"/>
        <v>0</v>
      </c>
    </row>
    <row r="30" spans="1:7" x14ac:dyDescent="0.25">
      <c r="A30" s="45" t="s">
        <v>435</v>
      </c>
      <c r="B30" s="104">
        <v>0</v>
      </c>
      <c r="C30" s="104">
        <v>0</v>
      </c>
      <c r="D30" s="104">
        <f t="shared" si="1"/>
        <v>0</v>
      </c>
      <c r="E30" s="104">
        <v>0</v>
      </c>
      <c r="F30" s="104">
        <v>0</v>
      </c>
      <c r="G30" s="104">
        <f t="shared" si="2"/>
        <v>0</v>
      </c>
    </row>
    <row r="31" spans="1:7" ht="16.5" x14ac:dyDescent="0.25">
      <c r="A31" s="39" t="s">
        <v>437</v>
      </c>
      <c r="B31" s="105">
        <f>+B8+B20</f>
        <v>10645499</v>
      </c>
      <c r="C31" s="105">
        <f t="shared" ref="C31:F31" si="8">+C8+C20</f>
        <v>669879</v>
      </c>
      <c r="D31" s="105">
        <f t="shared" si="8"/>
        <v>11315378</v>
      </c>
      <c r="E31" s="105">
        <f t="shared" si="8"/>
        <v>4410972</v>
      </c>
      <c r="F31" s="105">
        <f t="shared" si="8"/>
        <v>4410972</v>
      </c>
      <c r="G31" s="105">
        <f t="shared" si="2"/>
        <v>6904406</v>
      </c>
    </row>
    <row r="32" spans="1:7" ht="5.25" customHeight="1" thickBot="1" x14ac:dyDescent="0.3">
      <c r="A32" s="47"/>
      <c r="B32" s="48"/>
      <c r="C32" s="4"/>
      <c r="D32" s="4"/>
      <c r="E32" s="4"/>
      <c r="F32" s="4"/>
      <c r="G32" s="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88" orientation="portrait" horizont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Usuario de Windows</cp:lastModifiedBy>
  <cp:lastPrinted>2017-07-06T16:37:10Z</cp:lastPrinted>
  <dcterms:created xsi:type="dcterms:W3CDTF">2016-11-22T21:31:38Z</dcterms:created>
  <dcterms:modified xsi:type="dcterms:W3CDTF">2017-07-06T16:46:21Z</dcterms:modified>
</cp:coreProperties>
</file>