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Jefatura\Estados Financieros\17-03 Cuenta Armonizada Julio Septiembre 17\0A Cuenta publica armonizada\"/>
    </mc:Choice>
  </mc:AlternateContent>
  <bookViews>
    <workbookView xWindow="0" yWindow="0" windowWidth="15480" windowHeight="7530" activeTab="3"/>
  </bookViews>
  <sheets>
    <sheet name="ANEXO 1 -F1" sheetId="1" r:id="rId1"/>
    <sheet name="ANEXO 1 -F2" sheetId="2" r:id="rId2"/>
    <sheet name="ANEXO 1 -F3" sheetId="3" r:id="rId3"/>
    <sheet name="ANEXO 1 -F4" sheetId="4" r:id="rId4"/>
    <sheet name="ANEXO 1 -F5" sheetId="5" r:id="rId5"/>
    <sheet name="ANEXO 1 -F6A (2)" sheetId="17" r:id="rId6"/>
    <sheet name="ANEXO 1 -F6B (2)" sheetId="18" r:id="rId7"/>
    <sheet name="ANEXO 1 -F6C" sheetId="8" r:id="rId8"/>
    <sheet name="ANEXO 1 -F6D" sheetId="9" r:id="rId9"/>
    <sheet name="ANEXO 1 -F7A" sheetId="10" r:id="rId10"/>
    <sheet name="ANEXO 1 -F7B" sheetId="11" r:id="rId11"/>
    <sheet name="ANEXO 1 -F7C" sheetId="12" r:id="rId12"/>
    <sheet name="ANEXO 1 -F7D" sheetId="13" r:id="rId13"/>
    <sheet name="ANEXO 1 -F8" sheetId="14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9" l="1"/>
  <c r="E25" i="9"/>
  <c r="H14" i="9"/>
  <c r="E14" i="9"/>
  <c r="E13" i="9"/>
  <c r="F61" i="8" l="1"/>
  <c r="I61" i="8" s="1"/>
  <c r="F24" i="8"/>
  <c r="I24" i="8" s="1"/>
  <c r="H49" i="18"/>
  <c r="H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H33" i="18"/>
  <c r="H32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1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D84" i="17"/>
  <c r="E84" i="17"/>
  <c r="G58" i="17"/>
  <c r="H58" i="17"/>
  <c r="H12" i="18" l="1"/>
  <c r="H34" i="18"/>
  <c r="H30" i="18"/>
  <c r="G30" i="18"/>
  <c r="F30" i="18"/>
  <c r="E30" i="18"/>
  <c r="D30" i="18"/>
  <c r="C30" i="18"/>
  <c r="G9" i="18"/>
  <c r="F9" i="18"/>
  <c r="E9" i="18"/>
  <c r="C9" i="18"/>
  <c r="D9" i="18"/>
  <c r="F135" i="17"/>
  <c r="F134" i="17"/>
  <c r="I133" i="17"/>
  <c r="F133" i="17"/>
  <c r="F131" i="17"/>
  <c r="F130" i="17"/>
  <c r="F129" i="17"/>
  <c r="F128" i="17"/>
  <c r="F127" i="17"/>
  <c r="F126" i="17"/>
  <c r="F125" i="17"/>
  <c r="F124" i="17"/>
  <c r="F123" i="17"/>
  <c r="F121" i="17"/>
  <c r="F120" i="17"/>
  <c r="F119" i="17"/>
  <c r="F118" i="17"/>
  <c r="F117" i="17"/>
  <c r="F116" i="17"/>
  <c r="F115" i="17"/>
  <c r="F114" i="17"/>
  <c r="F113" i="17"/>
  <c r="F111" i="17"/>
  <c r="F110" i="17"/>
  <c r="F109" i="17"/>
  <c r="F108" i="17"/>
  <c r="F107" i="17"/>
  <c r="F106" i="17"/>
  <c r="F105" i="17"/>
  <c r="F104" i="17"/>
  <c r="F103" i="17"/>
  <c r="F101" i="17"/>
  <c r="F100" i="17"/>
  <c r="F99" i="17"/>
  <c r="F98" i="17"/>
  <c r="F97" i="17"/>
  <c r="F96" i="17"/>
  <c r="F95" i="17"/>
  <c r="F94" i="17"/>
  <c r="F93" i="17"/>
  <c r="F91" i="17"/>
  <c r="F90" i="17"/>
  <c r="I90" i="17" s="1"/>
  <c r="F89" i="17"/>
  <c r="I89" i="17" s="1"/>
  <c r="F88" i="17"/>
  <c r="I88" i="17" s="1"/>
  <c r="F87" i="17"/>
  <c r="I87" i="17" s="1"/>
  <c r="F86" i="17"/>
  <c r="I86" i="17" s="1"/>
  <c r="F85" i="17"/>
  <c r="I85" i="17" s="1"/>
  <c r="F57" i="17"/>
  <c r="F56" i="17"/>
  <c r="F55" i="17"/>
  <c r="F54" i="17"/>
  <c r="F53" i="17"/>
  <c r="F52" i="17"/>
  <c r="F51" i="17"/>
  <c r="F50" i="17"/>
  <c r="F49" i="17"/>
  <c r="F47" i="17"/>
  <c r="F46" i="17"/>
  <c r="F45" i="17"/>
  <c r="F44" i="17"/>
  <c r="F43" i="17"/>
  <c r="F42" i="17"/>
  <c r="F41" i="17"/>
  <c r="F40" i="17"/>
  <c r="F39" i="17"/>
  <c r="F37" i="17"/>
  <c r="F36" i="17"/>
  <c r="F35" i="17"/>
  <c r="F34" i="17"/>
  <c r="F33" i="17"/>
  <c r="F32" i="17"/>
  <c r="F31" i="17"/>
  <c r="F30" i="17"/>
  <c r="F29" i="17"/>
  <c r="F27" i="17"/>
  <c r="F26" i="17"/>
  <c r="F25" i="17"/>
  <c r="F24" i="17"/>
  <c r="F23" i="17"/>
  <c r="F22" i="17"/>
  <c r="F21" i="17"/>
  <c r="F20" i="17"/>
  <c r="F19" i="17"/>
  <c r="F17" i="17"/>
  <c r="F16" i="17"/>
  <c r="F15" i="17"/>
  <c r="F14" i="17"/>
  <c r="F13" i="17"/>
  <c r="F12" i="17"/>
  <c r="F11" i="17"/>
  <c r="D10" i="17"/>
  <c r="E10" i="17"/>
  <c r="G10" i="17"/>
  <c r="H10" i="17"/>
  <c r="H9" i="18" l="1"/>
  <c r="I134" i="17"/>
  <c r="I135" i="17"/>
  <c r="I125" i="17"/>
  <c r="I129" i="17"/>
  <c r="I126" i="17"/>
  <c r="I130" i="17"/>
  <c r="I123" i="17"/>
  <c r="I127" i="17"/>
  <c r="I131" i="17"/>
  <c r="I124" i="17"/>
  <c r="I128" i="17"/>
  <c r="I121" i="17"/>
  <c r="I114" i="17"/>
  <c r="I118" i="17"/>
  <c r="I116" i="17"/>
  <c r="I120" i="17"/>
  <c r="I113" i="17"/>
  <c r="I117" i="17"/>
  <c r="I115" i="17"/>
  <c r="I119" i="17"/>
  <c r="I105" i="17"/>
  <c r="I106" i="17"/>
  <c r="I110" i="17"/>
  <c r="I103" i="17"/>
  <c r="I107" i="17"/>
  <c r="I111" i="17"/>
  <c r="I104" i="17"/>
  <c r="I108" i="17"/>
  <c r="I109" i="17"/>
  <c r="I93" i="17"/>
  <c r="I101" i="17"/>
  <c r="I98" i="17"/>
  <c r="I95" i="17"/>
  <c r="I99" i="17"/>
  <c r="I97" i="17"/>
  <c r="I94" i="17"/>
  <c r="I96" i="17"/>
  <c r="I100" i="17"/>
  <c r="I91" i="17"/>
  <c r="I53" i="17"/>
  <c r="I50" i="17"/>
  <c r="I54" i="17"/>
  <c r="I49" i="17"/>
  <c r="I51" i="17"/>
  <c r="I55" i="17"/>
  <c r="I52" i="17"/>
  <c r="I56" i="17"/>
  <c r="I57" i="17"/>
  <c r="I45" i="17"/>
  <c r="I46" i="17"/>
  <c r="I39" i="17"/>
  <c r="I43" i="17"/>
  <c r="I47" i="17"/>
  <c r="I41" i="17"/>
  <c r="I42" i="17"/>
  <c r="I40" i="17"/>
  <c r="I44" i="17"/>
  <c r="I36" i="17"/>
  <c r="I29" i="17"/>
  <c r="I33" i="17"/>
  <c r="I37" i="17"/>
  <c r="I30" i="17"/>
  <c r="I34" i="17"/>
  <c r="I32" i="17"/>
  <c r="I31" i="17"/>
  <c r="I35" i="17"/>
  <c r="I27" i="17"/>
  <c r="I20" i="17"/>
  <c r="I24" i="17"/>
  <c r="I19" i="17"/>
  <c r="I21" i="17"/>
  <c r="I25" i="17"/>
  <c r="I23" i="17"/>
  <c r="I22" i="17"/>
  <c r="I26" i="17"/>
  <c r="I14" i="17"/>
  <c r="I11" i="17"/>
  <c r="I15" i="17"/>
  <c r="I12" i="17"/>
  <c r="I16" i="17"/>
  <c r="I13" i="17"/>
  <c r="I17" i="17"/>
  <c r="F10" i="17"/>
  <c r="I10" i="17"/>
  <c r="G61" i="5"/>
  <c r="G60" i="5"/>
  <c r="G59" i="5"/>
  <c r="G58" i="5"/>
  <c r="E62" i="4" l="1"/>
  <c r="D62" i="4"/>
  <c r="C62" i="4"/>
  <c r="E57" i="4"/>
  <c r="D57" i="4"/>
  <c r="C57" i="4"/>
  <c r="D47" i="4"/>
  <c r="E47" i="4"/>
  <c r="C47" i="4"/>
  <c r="E42" i="4"/>
  <c r="D42" i="4"/>
  <c r="C42" i="4"/>
  <c r="D18" i="2" l="1"/>
  <c r="G74" i="1" l="1"/>
  <c r="G67" i="1"/>
  <c r="G62" i="1"/>
  <c r="G56" i="1"/>
  <c r="G42" i="1"/>
  <c r="G38" i="1"/>
  <c r="G31" i="1"/>
  <c r="G27" i="1"/>
  <c r="G23" i="1"/>
  <c r="G19" i="1"/>
  <c r="G9" i="1"/>
  <c r="D59" i="1"/>
  <c r="D41" i="1"/>
  <c r="D38" i="1"/>
  <c r="D31" i="1"/>
  <c r="D25" i="1"/>
  <c r="D17" i="1"/>
  <c r="D9" i="1"/>
  <c r="D46" i="1" s="1"/>
  <c r="D61" i="1" s="1"/>
  <c r="G46" i="1" l="1"/>
  <c r="G58" i="1" s="1"/>
  <c r="G80" i="1" s="1"/>
  <c r="G78" i="1"/>
  <c r="H18" i="5" l="1"/>
  <c r="I18" i="5"/>
  <c r="G19" i="5"/>
  <c r="F38" i="1" l="1"/>
  <c r="D58" i="4" l="1"/>
  <c r="E58" i="4"/>
  <c r="C58" i="4"/>
  <c r="C66" i="4"/>
  <c r="E43" i="4"/>
  <c r="D43" i="4"/>
  <c r="C43" i="4"/>
  <c r="E51" i="4"/>
  <c r="E52" i="4" s="1"/>
  <c r="D51" i="4"/>
  <c r="D52" i="4" s="1"/>
  <c r="C51" i="4"/>
  <c r="C52" i="4" s="1"/>
  <c r="D24" i="9"/>
  <c r="D21" i="9" s="1"/>
  <c r="E24" i="9"/>
  <c r="F24" i="9"/>
  <c r="F21" i="9" s="1"/>
  <c r="G24" i="9"/>
  <c r="G21" i="9" s="1"/>
  <c r="C24" i="9"/>
  <c r="C21" i="9" s="1"/>
  <c r="H13" i="9"/>
  <c r="D12" i="9"/>
  <c r="D9" i="9" s="1"/>
  <c r="E12" i="9"/>
  <c r="E9" i="9" s="1"/>
  <c r="F12" i="9"/>
  <c r="F9" i="9" s="1"/>
  <c r="G12" i="9"/>
  <c r="G9" i="9" s="1"/>
  <c r="C12" i="9"/>
  <c r="C9" i="9" s="1"/>
  <c r="I67" i="8"/>
  <c r="I11" i="8"/>
  <c r="E78" i="8"/>
  <c r="F78" i="8"/>
  <c r="I78" i="8" s="1"/>
  <c r="G78" i="8"/>
  <c r="H78" i="8"/>
  <c r="E67" i="8"/>
  <c r="F67" i="8"/>
  <c r="G67" i="8"/>
  <c r="H67" i="8"/>
  <c r="E58" i="8"/>
  <c r="F58" i="8"/>
  <c r="G58" i="8"/>
  <c r="H58" i="8"/>
  <c r="E48" i="8"/>
  <c r="F48" i="8"/>
  <c r="F47" i="8" s="1"/>
  <c r="G48" i="8"/>
  <c r="H48" i="8"/>
  <c r="E41" i="8"/>
  <c r="F41" i="8"/>
  <c r="I41" i="8" s="1"/>
  <c r="G41" i="8"/>
  <c r="H41" i="8"/>
  <c r="E30" i="8"/>
  <c r="F30" i="8"/>
  <c r="I30" i="8" s="1"/>
  <c r="G30" i="8"/>
  <c r="H30" i="8"/>
  <c r="E21" i="8"/>
  <c r="F21" i="8"/>
  <c r="G21" i="8"/>
  <c r="H21" i="8"/>
  <c r="E11" i="8"/>
  <c r="F11" i="8"/>
  <c r="G11" i="8"/>
  <c r="H11" i="8"/>
  <c r="D78" i="8"/>
  <c r="D67" i="8"/>
  <c r="D58" i="8"/>
  <c r="D48" i="8"/>
  <c r="D41" i="8"/>
  <c r="D30" i="8"/>
  <c r="D21" i="8"/>
  <c r="D11" i="8"/>
  <c r="H47" i="8" l="1"/>
  <c r="G47" i="8"/>
  <c r="I47" i="8" s="1"/>
  <c r="F10" i="8"/>
  <c r="E10" i="8"/>
  <c r="H10" i="8"/>
  <c r="G10" i="8"/>
  <c r="I48" i="8"/>
  <c r="E66" i="4"/>
  <c r="E67" i="4" s="1"/>
  <c r="I58" i="8"/>
  <c r="I21" i="8"/>
  <c r="F32" i="9"/>
  <c r="C32" i="9"/>
  <c r="D32" i="9"/>
  <c r="G32" i="9"/>
  <c r="H24" i="9"/>
  <c r="E21" i="9"/>
  <c r="D66" i="4"/>
  <c r="D67" i="4" s="1"/>
  <c r="H12" i="9"/>
  <c r="H9" i="9"/>
  <c r="E47" i="8"/>
  <c r="D47" i="8"/>
  <c r="D10" i="8"/>
  <c r="I156" i="17"/>
  <c r="I155" i="17"/>
  <c r="I154" i="17"/>
  <c r="I153" i="17"/>
  <c r="I152" i="17"/>
  <c r="I151" i="17"/>
  <c r="I150" i="17"/>
  <c r="H149" i="17"/>
  <c r="G149" i="17"/>
  <c r="F149" i="17"/>
  <c r="E149" i="17"/>
  <c r="D149" i="17"/>
  <c r="I148" i="17"/>
  <c r="I147" i="17"/>
  <c r="I146" i="17"/>
  <c r="H145" i="17"/>
  <c r="G145" i="17"/>
  <c r="F145" i="17"/>
  <c r="I145" i="17" s="1"/>
  <c r="E145" i="17"/>
  <c r="D145" i="17"/>
  <c r="I144" i="17"/>
  <c r="I143" i="17"/>
  <c r="I142" i="17"/>
  <c r="I141" i="17"/>
  <c r="I140" i="17"/>
  <c r="I139" i="17"/>
  <c r="I138" i="17"/>
  <c r="I137" i="17"/>
  <c r="H136" i="17"/>
  <c r="G136" i="17"/>
  <c r="F136" i="17"/>
  <c r="E136" i="17"/>
  <c r="D136" i="17"/>
  <c r="H132" i="17"/>
  <c r="G132" i="17"/>
  <c r="F132" i="17"/>
  <c r="E132" i="17"/>
  <c r="D132" i="17"/>
  <c r="H122" i="17"/>
  <c r="G122" i="17"/>
  <c r="F122" i="17"/>
  <c r="E122" i="17"/>
  <c r="D122" i="17"/>
  <c r="H112" i="17"/>
  <c r="G112" i="17"/>
  <c r="F112" i="17"/>
  <c r="E112" i="17"/>
  <c r="D112" i="17"/>
  <c r="H102" i="17"/>
  <c r="G102" i="17"/>
  <c r="F102" i="17"/>
  <c r="E102" i="17"/>
  <c r="D102" i="17"/>
  <c r="H92" i="17"/>
  <c r="G92" i="17"/>
  <c r="F92" i="17"/>
  <c r="E92" i="17"/>
  <c r="D92" i="17"/>
  <c r="H84" i="17"/>
  <c r="G84" i="17"/>
  <c r="F84" i="17"/>
  <c r="I82" i="17"/>
  <c r="I81" i="17"/>
  <c r="I80" i="17"/>
  <c r="I79" i="17"/>
  <c r="I78" i="17"/>
  <c r="I77" i="17"/>
  <c r="I76" i="17"/>
  <c r="H75" i="17"/>
  <c r="G75" i="17"/>
  <c r="F75" i="17"/>
  <c r="I75" i="17" s="1"/>
  <c r="E75" i="17"/>
  <c r="D75" i="17"/>
  <c r="I74" i="17"/>
  <c r="I73" i="17"/>
  <c r="I72" i="17"/>
  <c r="H71" i="17"/>
  <c r="G71" i="17"/>
  <c r="F71" i="17"/>
  <c r="I71" i="17" s="1"/>
  <c r="E71" i="17"/>
  <c r="D71" i="17"/>
  <c r="I70" i="17"/>
  <c r="I69" i="17"/>
  <c r="I68" i="17"/>
  <c r="I67" i="17"/>
  <c r="I66" i="17"/>
  <c r="I65" i="17"/>
  <c r="I64" i="17"/>
  <c r="I63" i="17"/>
  <c r="H62" i="17"/>
  <c r="G62" i="17"/>
  <c r="F62" i="17"/>
  <c r="I62" i="17" s="1"/>
  <c r="E62" i="17"/>
  <c r="D62" i="17"/>
  <c r="I61" i="17"/>
  <c r="I60" i="17"/>
  <c r="I59" i="17"/>
  <c r="F58" i="17"/>
  <c r="I58" i="17" s="1"/>
  <c r="E58" i="17"/>
  <c r="D58" i="17"/>
  <c r="H48" i="17"/>
  <c r="G48" i="17"/>
  <c r="F48" i="17"/>
  <c r="E48" i="17"/>
  <c r="D48" i="17"/>
  <c r="H38" i="17"/>
  <c r="G38" i="17"/>
  <c r="F38" i="17"/>
  <c r="E38" i="17"/>
  <c r="D38" i="17"/>
  <c r="H28" i="17"/>
  <c r="G28" i="17"/>
  <c r="F28" i="17"/>
  <c r="E28" i="17"/>
  <c r="D28" i="17"/>
  <c r="H18" i="17"/>
  <c r="G18" i="17"/>
  <c r="F18" i="17"/>
  <c r="E18" i="17"/>
  <c r="D18" i="17"/>
  <c r="G71" i="5"/>
  <c r="G66" i="5"/>
  <c r="G65" i="5"/>
  <c r="G64" i="5"/>
  <c r="G63" i="5"/>
  <c r="G56" i="5"/>
  <c r="G55" i="5"/>
  <c r="G54" i="5"/>
  <c r="G53" i="5"/>
  <c r="G52" i="5"/>
  <c r="G51" i="5"/>
  <c r="G49" i="5"/>
  <c r="G41" i="5"/>
  <c r="G40" i="5"/>
  <c r="G38" i="5"/>
  <c r="G36" i="5"/>
  <c r="G35" i="5"/>
  <c r="G34" i="5"/>
  <c r="G33" i="5"/>
  <c r="G32" i="5"/>
  <c r="G31" i="5"/>
  <c r="G29" i="5"/>
  <c r="G28" i="5"/>
  <c r="G27" i="5"/>
  <c r="G26" i="5"/>
  <c r="G25" i="5"/>
  <c r="G24" i="5"/>
  <c r="G23" i="5"/>
  <c r="G22" i="5"/>
  <c r="G21" i="5"/>
  <c r="G20" i="5"/>
  <c r="G17" i="5"/>
  <c r="G16" i="5"/>
  <c r="G15" i="5"/>
  <c r="G14" i="5"/>
  <c r="G13" i="5"/>
  <c r="G12" i="5"/>
  <c r="G11" i="5"/>
  <c r="C9" i="4"/>
  <c r="H84" i="8" l="1"/>
  <c r="G84" i="8"/>
  <c r="E84" i="8"/>
  <c r="F84" i="8"/>
  <c r="I38" i="17"/>
  <c r="I10" i="8"/>
  <c r="I132" i="17"/>
  <c r="I149" i="17"/>
  <c r="D84" i="8"/>
  <c r="I136" i="17"/>
  <c r="I112" i="17"/>
  <c r="I102" i="17"/>
  <c r="F83" i="17"/>
  <c r="I18" i="17"/>
  <c r="E32" i="9"/>
  <c r="H21" i="9"/>
  <c r="D51" i="18"/>
  <c r="D83" i="17"/>
  <c r="H83" i="17"/>
  <c r="I122" i="17"/>
  <c r="E83" i="17"/>
  <c r="I92" i="17"/>
  <c r="I84" i="17"/>
  <c r="I48" i="17"/>
  <c r="D9" i="17"/>
  <c r="H9" i="17"/>
  <c r="I28" i="17"/>
  <c r="F9" i="17"/>
  <c r="G9" i="17"/>
  <c r="E9" i="17"/>
  <c r="G51" i="18"/>
  <c r="F51" i="18"/>
  <c r="E51" i="18"/>
  <c r="H51" i="18"/>
  <c r="G83" i="17"/>
  <c r="J71" i="5"/>
  <c r="J70" i="5" s="1"/>
  <c r="J66" i="5"/>
  <c r="J65" i="5"/>
  <c r="J64" i="5"/>
  <c r="J63" i="5"/>
  <c r="J61" i="5"/>
  <c r="J60" i="5"/>
  <c r="J59" i="5"/>
  <c r="J58" i="5"/>
  <c r="J56" i="5"/>
  <c r="J55" i="5"/>
  <c r="J54" i="5"/>
  <c r="J53" i="5"/>
  <c r="J52" i="5"/>
  <c r="J51" i="5"/>
  <c r="J50" i="5"/>
  <c r="J49" i="5"/>
  <c r="J41" i="5"/>
  <c r="J40" i="5"/>
  <c r="J38" i="5"/>
  <c r="J37" i="5" s="1"/>
  <c r="J36" i="5"/>
  <c r="J35" i="5"/>
  <c r="J34" i="5"/>
  <c r="J33" i="5"/>
  <c r="J32" i="5"/>
  <c r="J31" i="5"/>
  <c r="J30" i="5" s="1"/>
  <c r="J29" i="5"/>
  <c r="J28" i="5"/>
  <c r="J27" i="5"/>
  <c r="J26" i="5"/>
  <c r="J25" i="5"/>
  <c r="J24" i="5"/>
  <c r="J23" i="5"/>
  <c r="J22" i="5"/>
  <c r="J21" i="5"/>
  <c r="J20" i="5"/>
  <c r="J19" i="5"/>
  <c r="J17" i="5"/>
  <c r="J16" i="5"/>
  <c r="J15" i="5"/>
  <c r="J14" i="5"/>
  <c r="J13" i="5"/>
  <c r="J12" i="5"/>
  <c r="J11" i="5"/>
  <c r="I78" i="5"/>
  <c r="H78" i="5"/>
  <c r="G78" i="5"/>
  <c r="F78" i="5"/>
  <c r="E78" i="5"/>
  <c r="I70" i="5"/>
  <c r="H70" i="5"/>
  <c r="G70" i="5"/>
  <c r="F70" i="5"/>
  <c r="E70" i="5"/>
  <c r="I62" i="5"/>
  <c r="H62" i="5"/>
  <c r="G62" i="5"/>
  <c r="F62" i="5"/>
  <c r="E62" i="5"/>
  <c r="I57" i="5"/>
  <c r="H57" i="5"/>
  <c r="G57" i="5"/>
  <c r="F57" i="5"/>
  <c r="E57" i="5"/>
  <c r="I48" i="5"/>
  <c r="H48" i="5"/>
  <c r="E48" i="5"/>
  <c r="I39" i="5"/>
  <c r="H39" i="5"/>
  <c r="H43" i="5" s="1"/>
  <c r="G39" i="5"/>
  <c r="F39" i="5"/>
  <c r="E39" i="5"/>
  <c r="I37" i="5"/>
  <c r="H37" i="5"/>
  <c r="G37" i="5"/>
  <c r="F37" i="5"/>
  <c r="E37" i="5"/>
  <c r="I30" i="5"/>
  <c r="H30" i="5"/>
  <c r="G30" i="5"/>
  <c r="F30" i="5"/>
  <c r="E30" i="5"/>
  <c r="G50" i="5"/>
  <c r="G48" i="5" s="1"/>
  <c r="G18" i="5"/>
  <c r="I43" i="5"/>
  <c r="F18" i="5"/>
  <c r="E18" i="5"/>
  <c r="E18" i="4"/>
  <c r="D18" i="4"/>
  <c r="E14" i="4"/>
  <c r="D14" i="4"/>
  <c r="C14" i="4"/>
  <c r="C22" i="4" s="1"/>
  <c r="C23" i="4" s="1"/>
  <c r="C24" i="4" s="1"/>
  <c r="E9" i="4"/>
  <c r="D9" i="4"/>
  <c r="L18" i="3"/>
  <c r="L17" i="3"/>
  <c r="L16" i="3"/>
  <c r="L15" i="3"/>
  <c r="L12" i="3"/>
  <c r="L11" i="3"/>
  <c r="L10" i="3"/>
  <c r="L9" i="3"/>
  <c r="L8" i="3"/>
  <c r="K14" i="3"/>
  <c r="J14" i="3"/>
  <c r="K8" i="3"/>
  <c r="K20" i="3" s="1"/>
  <c r="J8" i="3"/>
  <c r="J20" i="3" s="1"/>
  <c r="I14" i="3"/>
  <c r="I8" i="3"/>
  <c r="I20" i="3" s="1"/>
  <c r="H14" i="3"/>
  <c r="H20" i="3" s="1"/>
  <c r="L20" i="3" s="1"/>
  <c r="H8" i="3"/>
  <c r="F14" i="3"/>
  <c r="F8" i="3"/>
  <c r="C14" i="3"/>
  <c r="C8" i="3"/>
  <c r="H30" i="2"/>
  <c r="H29" i="2"/>
  <c r="H28" i="2"/>
  <c r="H25" i="2"/>
  <c r="H24" i="2"/>
  <c r="H23" i="2"/>
  <c r="H17" i="2"/>
  <c r="H16" i="2"/>
  <c r="H15" i="2"/>
  <c r="H13" i="2"/>
  <c r="H12" i="2"/>
  <c r="H11" i="2"/>
  <c r="G14" i="2"/>
  <c r="F14" i="2"/>
  <c r="E14" i="2"/>
  <c r="E9" i="2" s="1"/>
  <c r="E20" i="2" s="1"/>
  <c r="G10" i="2"/>
  <c r="G9" i="2" s="1"/>
  <c r="G20" i="2" s="1"/>
  <c r="F10" i="2"/>
  <c r="E10" i="2"/>
  <c r="D14" i="2"/>
  <c r="H14" i="2" s="1"/>
  <c r="D10" i="2"/>
  <c r="H10" i="2" s="1"/>
  <c r="H32" i="9" l="1"/>
  <c r="I84" i="8"/>
  <c r="C51" i="18"/>
  <c r="I83" i="17"/>
  <c r="F158" i="17"/>
  <c r="E22" i="4"/>
  <c r="E23" i="4" s="1"/>
  <c r="E24" i="4" s="1"/>
  <c r="L14" i="3"/>
  <c r="F20" i="3"/>
  <c r="F9" i="2"/>
  <c r="F20" i="2" s="1"/>
  <c r="J39" i="5"/>
  <c r="D158" i="17"/>
  <c r="E158" i="17"/>
  <c r="H158" i="17"/>
  <c r="I9" i="17"/>
  <c r="H68" i="5"/>
  <c r="H73" i="5" s="1"/>
  <c r="G68" i="5"/>
  <c r="I68" i="5"/>
  <c r="I73" i="5" s="1"/>
  <c r="E68" i="5"/>
  <c r="F43" i="5"/>
  <c r="G158" i="17"/>
  <c r="D22" i="4"/>
  <c r="D23" i="4" s="1"/>
  <c r="D24" i="4" s="1"/>
  <c r="J57" i="5"/>
  <c r="E43" i="5"/>
  <c r="J43" i="5" s="1"/>
  <c r="F48" i="5"/>
  <c r="F68" i="5" s="1"/>
  <c r="J48" i="5"/>
  <c r="J62" i="5"/>
  <c r="G43" i="5"/>
  <c r="J18" i="5"/>
  <c r="J45" i="5" s="1"/>
  <c r="C20" i="3"/>
  <c r="D9" i="2"/>
  <c r="F74" i="1"/>
  <c r="F67" i="1"/>
  <c r="F62" i="1"/>
  <c r="F56" i="1"/>
  <c r="F42" i="1"/>
  <c r="F31" i="1"/>
  <c r="F27" i="1"/>
  <c r="F23" i="1"/>
  <c r="F19" i="1"/>
  <c r="F9" i="1"/>
  <c r="C59" i="1"/>
  <c r="C41" i="1"/>
  <c r="C38" i="1"/>
  <c r="C31" i="1"/>
  <c r="C25" i="1"/>
  <c r="C17" i="1"/>
  <c r="C9" i="1"/>
  <c r="I158" i="17" l="1"/>
  <c r="G73" i="5"/>
  <c r="F78" i="1"/>
  <c r="D20" i="2"/>
  <c r="H9" i="2"/>
  <c r="E73" i="5"/>
  <c r="J73" i="5" s="1"/>
  <c r="F73" i="5"/>
  <c r="F46" i="1"/>
  <c r="C46" i="1"/>
  <c r="C61" i="1" s="1"/>
  <c r="J68" i="5"/>
  <c r="F58" i="1" l="1"/>
  <c r="F80" i="1" s="1"/>
  <c r="H18" i="2"/>
  <c r="H20" i="2" s="1"/>
</calcChain>
</file>

<file path=xl/sharedStrings.xml><?xml version="1.0" encoding="utf-8"?>
<sst xmlns="http://schemas.openxmlformats.org/spreadsheetml/2006/main" count="846" uniqueCount="567">
  <si>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</si>
  <si>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</si>
  <si>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</si>
  <si>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</si>
  <si>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</si>
  <si>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</si>
  <si>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</si>
  <si>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</si>
  <si>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</si>
  <si>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</si>
  <si>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</si>
  <si>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</si>
  <si>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</si>
  <si>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</si>
  <si>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</si>
  <si>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</si>
  <si>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</si>
  <si>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</si>
  <si>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</si>
  <si>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</si>
  <si>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</si>
  <si>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</si>
  <si>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</si>
  <si>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</si>
  <si>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</si>
  <si>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</si>
  <si>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</si>
  <si>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</si>
  <si>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</si>
  <si>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</si>
  <si>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</si>
  <si>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</si>
  <si>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</si>
  <si>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</si>
  <si>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</si>
  <si>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</si>
  <si>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</si>
  <si>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</si>
  <si>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</si>
  <si>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</si>
  <si>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</si>
  <si>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</si>
  <si>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</si>
  <si>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</si>
  <si>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</si>
  <si>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</si>
  <si>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</si>
  <si>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</si>
  <si>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</si>
  <si>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</si>
  <si>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</si>
  <si>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</si>
  <si>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</si>
  <si>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</si>
  <si>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</si>
  <si>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</si>
  <si>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</si>
  <si>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</si>
  <si>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</si>
  <si>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</si>
  <si>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</si>
  <si>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</si>
  <si>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</si>
  <si>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</si>
  <si>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</si>
  <si>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</si>
  <si>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</si>
  <si>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</si>
  <si>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</si>
  <si>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</si>
  <si>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</si>
  <si>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</si>
  <si>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</si>
  <si>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</si>
  <si>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</si>
  <si>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</si>
  <si>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</si>
  <si>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</si>
  <si>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</si>
  <si>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</si>
  <si>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</si>
  <si>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</si>
  <si>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</si>
  <si>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</si>
  <si>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</si>
  <si>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</si>
  <si>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</si>
  <si>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</si>
  <si>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</si>
  <si>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</si>
  <si>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</si>
  <si>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</si>
  <si>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</si>
  <si>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</si>
  <si>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</si>
  <si>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</si>
  <si>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</si>
  <si>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</si>
  <si>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</si>
  <si>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</si>
  <si>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</si>
  <si>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</si>
  <si>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</si>
  <si>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</si>
  <si>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</si>
  <si>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</si>
  <si>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</si>
  <si>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</si>
  <si>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</si>
  <si>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</si>
  <si>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</si>
  <si>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</si>
  <si>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</si>
  <si>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</si>
  <si>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</si>
  <si>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</si>
  <si>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</si>
  <si>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</si>
  <si>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</si>
  <si>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</si>
  <si>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</si>
  <si>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</si>
  <si>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</si>
  <si>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</si>
  <si>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</si>
  <si>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</si>
  <si>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</si>
  <si>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</si>
  <si>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</si>
  <si>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</si>
  <si>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</si>
  <si>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</si>
  <si>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</si>
  <si>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</si>
  <si>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</si>
  <si>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</si>
  <si>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</si>
  <si>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</si>
  <si>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</si>
  <si>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</si>
  <si>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</si>
  <si>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</si>
  <si>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</si>
  <si>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</si>
  <si>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</si>
  <si>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</si>
  <si>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</si>
  <si>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</si>
  <si>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</si>
  <si>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</si>
  <si>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</si>
  <si>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</si>
  <si>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</si>
  <si>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</si>
  <si>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</si>
  <si>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</si>
  <si>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</si>
  <si>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</si>
  <si>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</si>
  <si>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</si>
  <si>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</si>
  <si>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</si>
  <si>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</si>
  <si>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</si>
  <si>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</si>
  <si>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</si>
  <si>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</si>
  <si>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</si>
  <si>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</si>
  <si>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</si>
  <si>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</si>
  <si>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</si>
  <si>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</si>
  <si>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</si>
  <si>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</si>
  <si>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</si>
  <si>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</si>
  <si>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</si>
  <si>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</si>
  <si>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</si>
  <si>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</si>
  <si>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</si>
  <si>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</si>
  <si>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</si>
  <si>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</si>
  <si>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</si>
  <si>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</si>
  <si>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</si>
  <si>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</si>
  <si>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</si>
  <si>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</si>
  <si>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</si>
  <si>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</si>
  <si>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</si>
  <si>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</si>
  <si>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Estimado/ Aprobado</t>
  </si>
  <si>
    <t>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</si>
  <si>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</si>
  <si>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</si>
  <si>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</si>
  <si>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</si>
  <si>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</si>
  <si>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</si>
  <si>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</si>
  <si>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</si>
  <si>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</si>
  <si>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</si>
  <si>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</si>
  <si>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</si>
  <si>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</si>
  <si>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</si>
  <si>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</si>
  <si>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</si>
  <si>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</si>
  <si>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</si>
  <si>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</si>
  <si>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</si>
  <si>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</si>
  <si>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</si>
  <si>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</si>
  <si>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</si>
  <si>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</si>
  <si>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</si>
  <si>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</si>
  <si>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</si>
  <si>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</si>
  <si>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</si>
  <si>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</si>
  <si>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</si>
  <si>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</si>
  <si>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</si>
  <si>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</si>
  <si>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</si>
  <si>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</si>
  <si>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</si>
  <si>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</si>
  <si>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</si>
  <si>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</si>
  <si>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</si>
  <si>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</si>
  <si>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</si>
  <si>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</si>
  <si>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</si>
  <si>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</si>
  <si>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</si>
  <si>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</si>
  <si>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</si>
  <si>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</si>
  <si>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</si>
  <si>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</si>
  <si>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</si>
  <si>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</si>
  <si>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</si>
  <si>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</si>
  <si>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</si>
  <si>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</si>
  <si>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</si>
  <si>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</si>
  <si>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</si>
  <si>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</si>
  <si>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</si>
  <si>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</si>
  <si>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</si>
  <si>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</si>
  <si>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</si>
  <si>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</si>
  <si>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</si>
  <si>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</si>
  <si>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</si>
  <si>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</si>
  <si>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</si>
  <si>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</si>
  <si>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</si>
  <si>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</si>
  <si>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</si>
  <si>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</si>
  <si>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</si>
  <si>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</si>
  <si>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</si>
  <si>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</si>
  <si>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</si>
  <si>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</si>
  <si>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</si>
  <si>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</si>
  <si>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</si>
  <si>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</si>
  <si>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</si>
  <si>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</si>
  <si>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</si>
  <si>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</si>
  <si>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</si>
  <si>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</si>
  <si>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</si>
  <si>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</si>
  <si>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</si>
  <si>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</si>
  <si>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</si>
  <si>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</si>
  <si>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</si>
  <si>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</si>
  <si>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</si>
  <si>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</si>
  <si>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</si>
  <si>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</si>
  <si>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</si>
  <si>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</si>
  <si>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</si>
  <si>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</si>
  <si>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</si>
  <si>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</si>
  <si>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</si>
  <si>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</si>
  <si>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</si>
  <si>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</si>
  <si>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</si>
  <si>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</si>
  <si>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</si>
  <si>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</si>
  <si>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</si>
  <si>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</si>
  <si>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</si>
  <si>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</si>
  <si>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</si>
  <si>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</si>
  <si>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</si>
  <si>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</si>
  <si>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</si>
  <si>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</si>
  <si>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</si>
  <si>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</si>
  <si>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</si>
  <si>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</si>
  <si>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</si>
  <si>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</si>
  <si>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</si>
  <si>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</si>
  <si>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</si>
  <si>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</si>
  <si>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</si>
  <si>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</si>
  <si>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</si>
  <si>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</si>
  <si>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</si>
  <si>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</si>
  <si>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</si>
  <si>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</si>
  <si>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</si>
  <si>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</si>
  <si>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</si>
  <si>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</si>
  <si>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</si>
  <si>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</si>
  <si>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</si>
  <si>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</si>
  <si>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</si>
  <si>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</si>
  <si>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</si>
  <si>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</si>
  <si>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</si>
  <si>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</si>
  <si>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</si>
  <si>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</si>
  <si>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</si>
  <si>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</si>
  <si>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</si>
  <si>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</si>
  <si>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</si>
  <si>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</si>
  <si>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</si>
  <si>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</si>
  <si>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</si>
  <si>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</si>
  <si>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</si>
  <si>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</si>
  <si>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</si>
  <si>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</si>
  <si>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</si>
  <si>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</si>
  <si>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</si>
  <si>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</si>
  <si>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</si>
  <si>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</si>
  <si>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</si>
  <si>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</si>
  <si>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</si>
  <si>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</si>
  <si>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</si>
  <si>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</si>
  <si>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</si>
  <si>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</si>
  <si>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</si>
  <si>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</si>
  <si>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</si>
  <si>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</si>
  <si>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</si>
  <si>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</si>
  <si>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</si>
  <si>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</si>
  <si>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</si>
  <si>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</si>
  <si>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</si>
  <si>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</si>
  <si>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</si>
  <si>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</si>
  <si>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</si>
  <si>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</si>
  <si>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</si>
  <si>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</si>
  <si>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</si>
  <si>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</si>
  <si>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</si>
  <si>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</si>
  <si>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</si>
  <si>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</si>
  <si>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</si>
  <si>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</si>
  <si>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NOMBRE DE LA ENTIDAD FEDERATIVA / MUNICIPIO (a)</t>
  </si>
  <si>
    <t>Proyecciones de Ingresos - LDF</t>
  </si>
  <si>
    <t xml:space="preserve">(CIFRAS NOMINALES) </t>
  </si>
  <si>
    <t>Concepto (b)</t>
  </si>
  <si>
    <r>
      <t>1.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 Libre Disposición (1=A+B+C+D+E+F+G+H+I+J+K+L)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</si>
  <si>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Impuestos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</si>
  <si>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Cuotas y Aportaciones de Seguridad Social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</si>
  <si>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Contribuciones de Mejoras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</si>
  <si>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Derechos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</si>
  <si>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Productos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</si>
  <si>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Aprovechamientos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</si>
  <si>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por Ventas de Bienes y Servicios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</si>
  <si>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</t>
    </r>
  </si>
  <si>
    <r>
      <t>I.</t>
    </r>
    <r>
      <rPr>
        <sz val="7"/>
        <color theme="1"/>
        <rFont val="Times New Roman"/>
        <family val="1"/>
      </rPr>
      <t xml:space="preserve"> 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</si>
  <si>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Transferencias</t>
    </r>
  </si>
  <si>
    <r>
      <t>K.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</si>
  <si>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L.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Otros Ingresos de Libre Disposición</t>
    </r>
  </si>
  <si>
    <r>
      <t>2.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Transferencias Federales Etiquetadas (2=A+B+C+D+E)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</si>
  <si>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Aportaciones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</si>
  <si>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</si>
  <si>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Fondos Distintos de Aportaciones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</si>
  <si>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Subsidios y Subvenciones, y Pensiones y Jubilaciones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</si>
  <si>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Otras Transferencias Federales Etiquetadas</t>
    </r>
  </si>
  <si>
    <r>
      <t>3.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Derivados de Financiamientos (3=A)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</si>
  <si>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Derivados de Financiamientos</t>
    </r>
  </si>
  <si>
    <r>
      <t>4.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Total de Ingresos Proyectados (4=1+2+3)</t>
    </r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</si>
  <si>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</si>
  <si>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</si>
  <si>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</si>
  <si>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NOMBRE DE LA ENTIDAD FEDERATIVA / MUNICIPIO(a)</t>
  </si>
  <si>
    <t>Proyecciones de Egresos - LDF</t>
  </si>
  <si>
    <t>(CIFRAS NOMINALES)</t>
  </si>
  <si>
    <r>
      <t>1.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Gasto No Etiquetado</t>
    </r>
    <r>
      <rPr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(1=A+B+C+D+E+F+G+H+I)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</si>
  <si>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Servicios Personales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</si>
  <si>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Materiales y Suministros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</si>
  <si>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Servicios Generales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</si>
  <si>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Asignaciones, Subsidios y Otras Ayudas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</si>
  <si>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Bienes Muebles, Inmuebles e Intangibles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</si>
  <si>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Inversión Pública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</si>
  <si>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Inversiones Financieras y Otras Provisiones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</si>
  <si>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 xml:space="preserve">Participaciones y Aportaciones </t>
    </r>
  </si>
  <si>
    <r>
      <t>I.</t>
    </r>
    <r>
      <rPr>
        <sz val="7"/>
        <color theme="1"/>
        <rFont val="Times New Roman"/>
        <family val="1"/>
      </rPr>
      <t xml:space="preserve">      </t>
    </r>
    <r>
      <rPr>
        <sz val="6"/>
        <color theme="1"/>
        <rFont val="Arial"/>
        <family val="2"/>
      </rPr>
      <t>Deuda Pública</t>
    </r>
  </si>
  <si>
    <r>
      <t>2.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Gasto Etiquetado (2=A+B+C+D+E+F+G+H+I)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</si>
  <si>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 y Aportaciones</t>
    </r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</si>
  <si>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 Egresos Proyectados (3 = 1 + 2)</t>
    </r>
  </si>
  <si>
    <t>Resultados de Ingresos - LDF</t>
  </si>
  <si>
    <r>
      <t>1.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Ingresos de Libre Disposición (1=A+B+C+D+E+F+G+H+I+J+K+L)</t>
    </r>
  </si>
  <si>
    <r>
      <t>F.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Aprovechamientos</t>
    </r>
  </si>
  <si>
    <r>
      <t>I.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</si>
  <si>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 xml:space="preserve">Transferencias </t>
    </r>
  </si>
  <si>
    <r>
      <t>L.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Otros Ingresos de Libre Disposición</t>
    </r>
  </si>
  <si>
    <r>
      <t>2.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Transferencias Federales Etiquetadas</t>
    </r>
    <r>
      <rPr>
        <b/>
        <vertAlign val="superscript"/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(2=A+B+C+D+E)</t>
    </r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</si>
  <si>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Ingresos Derivados de Financiamientos (3=A)</t>
    </r>
  </si>
  <si>
    <r>
      <t>4.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 Resultados de Ingresos (4=1+2+3)</t>
    </r>
  </si>
  <si>
    <t>Resultados de Egresos - LDF</t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</si>
  <si>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del Resultado de Egresos (3=1+2)</t>
    </r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</si>
  <si>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</si>
  <si>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</si>
  <si>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</si>
  <si>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</si>
  <si>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</si>
  <si>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</si>
  <si>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</si>
  <si>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</si>
  <si>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</si>
  <si>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</si>
  <si>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</si>
  <si>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</si>
  <si>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</si>
  <si>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</si>
  <si>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</si>
  <si>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</si>
  <si>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</si>
  <si>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</si>
  <si>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</si>
  <si>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</si>
  <si>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</si>
  <si>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</si>
  <si>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</si>
  <si>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</si>
  <si>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</si>
  <si>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</si>
  <si>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</si>
  <si>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</si>
  <si>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</si>
  <si>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</si>
  <si>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</si>
  <si>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</si>
  <si>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</si>
  <si>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</si>
  <si>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</si>
  <si>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</si>
  <si>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</si>
  <si>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</si>
  <si>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</si>
  <si>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</si>
  <si>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</si>
  <si>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</si>
  <si>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</si>
  <si>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</si>
  <si>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</si>
  <si>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</si>
  <si>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Salud de Tlaxcala</t>
  </si>
  <si>
    <t>(de iniciativa de Ley)</t>
  </si>
  <si>
    <t>(de proyecto de presupuesto)</t>
  </si>
  <si>
    <t xml:space="preserve">Concepto </t>
  </si>
  <si>
    <t>H. Participaciones (H=h1+h2+h3+h4+h5+h6+h7+h8+h9+h10+h11)</t>
  </si>
  <si>
    <t>Concepto ( c )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</si>
  <si>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</si>
  <si>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 xml:space="preserve"> 2 Se refiere al valor del Bono Cupón Cero que respalda el pago de los créditos asociados al mismo (Activo).</t>
  </si>
  <si>
    <t>Salud de Tlaxcala (a)</t>
  </si>
  <si>
    <t>Denominación de las Obligaciones Diferentes de Financiamiento ©</t>
  </si>
  <si>
    <t>Fecha del Contrato (d)</t>
  </si>
  <si>
    <t>Fecha de inicio de operación del proyecto ( 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</si>
  <si>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</si>
  <si>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</si>
  <si>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</si>
  <si>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</si>
  <si>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(l)</t>
  </si>
  <si>
    <t>Concepto ©</t>
  </si>
  <si>
    <t>Aprobado (d)</t>
  </si>
  <si>
    <t>( c )</t>
  </si>
  <si>
    <t>Estimado (d)</t>
  </si>
  <si>
    <t>Diferencia ( e )</t>
  </si>
  <si>
    <t>Subejercicio ( e )</t>
  </si>
  <si>
    <t>31 de diciembre de 2016 ( e )</t>
  </si>
  <si>
    <t>2017 (d)</t>
  </si>
  <si>
    <t>al 31 de diciembre de 2016 (d)</t>
  </si>
  <si>
    <t>A) DIRECCION GENERAL V</t>
  </si>
  <si>
    <t>B) DIRECCION GENERAL IV</t>
  </si>
  <si>
    <t>C) DIRECCION DE ADMINISTRACION I</t>
  </si>
  <si>
    <t>D) DIRECCION DE ADMINISTRACION V</t>
  </si>
  <si>
    <t>E) DIRECCION DE ADMINISTRACION IV</t>
  </si>
  <si>
    <t>F) DIRECCIÓN DE ATENCIÓN PRIMARIA A LA SALUD I</t>
  </si>
  <si>
    <t>G) DIRECCIÓN DE ATENCIÓN PRIMARIA A LA SALUD IV</t>
  </si>
  <si>
    <t>H) DIRECCIÓN DE ATENCIÓN PRIMARIA A LA SALUD V</t>
  </si>
  <si>
    <t>I) DIRECCIÓN DE ATENCIÓN ESPECIALIZADA A LA SALUD I</t>
  </si>
  <si>
    <t>J) DIRECCIÓN DE ATENCIÓN ESPECIALIZADA A LA SALUD IV</t>
  </si>
  <si>
    <t>K) DIRECCIÓN DE ATENCIÓN ESPECIALIZADA A LA SALUD V</t>
  </si>
  <si>
    <t>L) COMISION ESTATAL PARA LA PROTECCION CONTRA RIESGOS SANITARIOS TLAXCALA I</t>
  </si>
  <si>
    <t>M) DIRECCIÓN DE INFRAESTRUCTURA Y DESARROLLO IV</t>
  </si>
  <si>
    <t>N) DIRECCIÓN DE INFRAESTRUCTURA Y DESARROLLO V</t>
  </si>
  <si>
    <t>O) COMISION DE BIOETICA IV</t>
  </si>
  <si>
    <t>P) COMISION ESTATAL PARA LA PROTECCION CONTRA RIESGOS SANITARIOS IV</t>
  </si>
  <si>
    <t>Q) COMISION ESTATAL PARA LA PROTECCION CONTRA RIESGOS SANITARIOS V</t>
  </si>
  <si>
    <t>R) DIRECCION DE INFRAESTRUCTURA Y DESARROLLO SOCIAL I</t>
  </si>
  <si>
    <t>Monto pagado de la inversión al 30 de junio de 2017 (k)</t>
  </si>
  <si>
    <t>Monto pagado de la inversión actualizado al 30 de junio de 2017 (l)</t>
  </si>
  <si>
    <t>Saldo pendiente por pagar de la inversión al 30 de junio de 2017
(m = g – l)</t>
  </si>
  <si>
    <t>Al 31 de diciembre de 2016 y al 30 de septiembre de 2017 (b)</t>
  </si>
  <si>
    <t>Del 1 de enero al 30 de septiembre de 2017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</si>
</sst>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6"/>
      <color theme="0"/>
      <name val="Arial"/>
      <family val="2"/>
    </font>
    <font>
      <sz val="10"/>
      <name val="Arial"/>
      <family val="2"/>
    </font>
    <font>
      <b/>
      <sz val="5"/>
      <color theme="0"/>
      <name val="Arial"/>
      <family val="2"/>
    </font>
    <font>
      <b/>
      <sz val="6"/>
      <name val="Arial"/>
      <family val="2"/>
    </font>
    <font>
      <b/>
      <sz val="5.5"/>
      <color theme="0"/>
      <name val="Arial"/>
      <family val="2"/>
    </font>
    <font>
      <b/>
      <sz val="5.5"/>
      <name val="Arial"/>
      <family val="2"/>
    </font>
    <font>
      <sz val="11"/>
      <color theme="1"/>
      <name val="Calibri"/>
      <family val="2"/>
      <scheme val="minor"/>
    </font>
    <font>
      <i/>
      <sz val="5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7" fillId="0" borderId="0"/>
    <xf numFmtId="43" fontId="22" fillId="0" borderId="0" applyFont="0" applyFill="0" applyBorder="0" applyAlignment="0" applyProtection="0"/>
  </cellStyleXfs>
  <cellXfs count="303">
    <xf numFmtId="0" fontId="0" fillId="0" borderId="0" xfId="0"/>
    <xf numFmtId="0" fontId="0" fillId="0" borderId="7" xfId="0" applyBorder="1"/>
    <xf numFmtId="0" fontId="1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0" fillId="0" borderId="0" xfId="0" applyBorder="1"/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7" fillId="0" borderId="11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7" fillId="0" borderId="16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3"/>
    </xf>
    <xf numFmtId="0" fontId="7" fillId="0" borderId="11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/>
    </xf>
    <xf numFmtId="0" fontId="7" fillId="0" borderId="7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8" xfId="0" applyFont="1" applyBorder="1" applyAlignment="1">
      <alignment horizontal="justify" vertical="center"/>
    </xf>
    <xf numFmtId="0" fontId="7" fillId="0" borderId="11" xfId="0" applyFont="1" applyBorder="1" applyAlignment="1">
      <alignment horizontal="justify" vertical="center"/>
    </xf>
    <xf numFmtId="0" fontId="13" fillId="0" borderId="6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indent="1"/>
    </xf>
    <xf numFmtId="0" fontId="14" fillId="0" borderId="9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3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6" fillId="4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/>
    </xf>
    <xf numFmtId="0" fontId="0" fillId="5" borderId="0" xfId="0" applyFill="1"/>
    <xf numFmtId="0" fontId="7" fillId="0" borderId="5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3"/>
    </xf>
    <xf numFmtId="0" fontId="1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left" vertical="center" wrapText="1" indent="4"/>
    </xf>
    <xf numFmtId="0" fontId="7" fillId="0" borderId="8" xfId="0" applyFont="1" applyFill="1" applyBorder="1" applyAlignment="1">
      <alignment horizontal="justify" vertical="center" wrapText="1"/>
    </xf>
    <xf numFmtId="0" fontId="7" fillId="0" borderId="11" xfId="0" applyFont="1" applyFill="1" applyBorder="1" applyAlignment="1">
      <alignment horizontal="justify" vertical="center" wrapText="1"/>
    </xf>
    <xf numFmtId="0" fontId="16" fillId="4" borderId="15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vertical="center"/>
    </xf>
    <xf numFmtId="0" fontId="15" fillId="0" borderId="0" xfId="0" applyFont="1"/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horizontal="left" vertical="center" wrapText="1"/>
    </xf>
    <xf numFmtId="3" fontId="3" fillId="0" borderId="7" xfId="2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23" fillId="0" borderId="7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vertical="center" wrapText="1"/>
    </xf>
    <xf numFmtId="3" fontId="7" fillId="0" borderId="7" xfId="0" applyNumberFormat="1" applyFont="1" applyBorder="1" applyAlignment="1">
      <alignment vertical="center" wrapText="1"/>
    </xf>
    <xf numFmtId="3" fontId="7" fillId="2" borderId="5" xfId="0" applyNumberFormat="1" applyFont="1" applyFill="1" applyBorder="1" applyAlignment="1">
      <alignment vertical="center" wrapText="1"/>
    </xf>
    <xf numFmtId="3" fontId="7" fillId="0" borderId="7" xfId="0" applyNumberFormat="1" applyFont="1" applyBorder="1" applyAlignment="1">
      <alignment vertical="center"/>
    </xf>
    <xf numFmtId="3" fontId="7" fillId="0" borderId="18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2" borderId="7" xfId="0" applyNumberFormat="1" applyFont="1" applyFill="1" applyBorder="1" applyAlignment="1">
      <alignment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7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164" fontId="1" fillId="0" borderId="5" xfId="2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 indent="2"/>
    </xf>
    <xf numFmtId="0" fontId="7" fillId="0" borderId="1" xfId="0" applyFont="1" applyBorder="1" applyAlignment="1">
      <alignment vertical="center"/>
    </xf>
    <xf numFmtId="0" fontId="7" fillId="0" borderId="5" xfId="0" applyFont="1" applyBorder="1" applyAlignment="1">
      <alignment horizontal="left" vertical="center" indent="1"/>
    </xf>
    <xf numFmtId="43" fontId="0" fillId="0" borderId="0" xfId="2" applyFont="1"/>
    <xf numFmtId="164" fontId="7" fillId="0" borderId="5" xfId="2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left" wrapText="1"/>
    </xf>
    <xf numFmtId="0" fontId="18" fillId="6" borderId="7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vertical="center" wrapText="1"/>
    </xf>
    <xf numFmtId="0" fontId="16" fillId="6" borderId="8" xfId="0" applyFont="1" applyFill="1" applyBorder="1" applyAlignment="1">
      <alignment horizontal="left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left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 wrapText="1"/>
    </xf>
    <xf numFmtId="43" fontId="25" fillId="0" borderId="0" xfId="2" applyFont="1"/>
    <xf numFmtId="3" fontId="24" fillId="0" borderId="0" xfId="0" applyNumberFormat="1" applyFont="1"/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3" fillId="0" borderId="0" xfId="0" applyFont="1" applyAlignment="1">
      <alignment horizontal="left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vertical="center"/>
    </xf>
    <xf numFmtId="0" fontId="16" fillId="6" borderId="9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0" xfId="0" applyFont="1" applyBorder="1" applyAlignment="1">
      <alignment horizontal="justify" vertical="center"/>
    </xf>
    <xf numFmtId="0" fontId="7" fillId="0" borderId="17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16" fillId="6" borderId="14" xfId="0" applyFont="1" applyFill="1" applyBorder="1" applyAlignment="1">
      <alignment horizontal="center" vertical="center"/>
    </xf>
    <xf numFmtId="0" fontId="16" fillId="6" borderId="1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0" fillId="6" borderId="2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19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5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5" borderId="19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5"/>
  <sheetViews>
    <sheetView showGridLines="0" zoomScale="175" zoomScaleNormal="175" workbookViewId="0">
      <selection activeCell="B5" sqref="B5:G5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6" customHeight="1" thickBot="1" x14ac:dyDescent="0.3"/>
    <row r="2" spans="2:7" ht="12" customHeight="1" x14ac:dyDescent="0.25">
      <c r="B2" s="170" t="s">
        <v>526</v>
      </c>
      <c r="C2" s="171"/>
      <c r="D2" s="171"/>
      <c r="E2" s="171"/>
      <c r="F2" s="171"/>
      <c r="G2" s="172"/>
    </row>
    <row r="3" spans="2:7" ht="12" customHeight="1" x14ac:dyDescent="0.25">
      <c r="B3" s="173" t="s">
        <v>0</v>
      </c>
      <c r="C3" s="174"/>
      <c r="D3" s="174"/>
      <c r="E3" s="174"/>
      <c r="F3" s="174"/>
      <c r="G3" s="175"/>
    </row>
    <row r="4" spans="2:7" ht="12" customHeight="1" x14ac:dyDescent="0.25">
      <c r="B4" s="173" t="s">
        <v>565</v>
      </c>
      <c r="C4" s="174"/>
      <c r="D4" s="174"/>
      <c r="E4" s="174"/>
      <c r="F4" s="174"/>
      <c r="G4" s="175"/>
    </row>
    <row r="5" spans="2:7" ht="12" customHeight="1" thickBot="1" x14ac:dyDescent="0.3">
      <c r="B5" s="176" t="s">
        <v>1</v>
      </c>
      <c r="C5" s="177"/>
      <c r="D5" s="177"/>
      <c r="E5" s="177"/>
      <c r="F5" s="177"/>
      <c r="G5" s="178"/>
    </row>
    <row r="6" spans="2:7" ht="16.5" customHeight="1" thickBot="1" x14ac:dyDescent="0.3">
      <c r="B6" s="156" t="s">
        <v>523</v>
      </c>
      <c r="C6" s="157" t="s">
        <v>542</v>
      </c>
      <c r="D6" s="157" t="s">
        <v>541</v>
      </c>
      <c r="E6" s="158" t="s">
        <v>2</v>
      </c>
      <c r="F6" s="157" t="s">
        <v>542</v>
      </c>
      <c r="G6" s="157" t="s">
        <v>541</v>
      </c>
    </row>
    <row r="7" spans="2:7" ht="11.25" customHeight="1" x14ac:dyDescent="0.25">
      <c r="B7" s="3" t="s">
        <v>3</v>
      </c>
      <c r="C7" s="113"/>
      <c r="D7" s="114"/>
      <c r="E7" s="4" t="s">
        <v>4</v>
      </c>
      <c r="F7" s="4"/>
      <c r="G7" s="4"/>
    </row>
    <row r="8" spans="2:7" ht="11.25" customHeight="1" x14ac:dyDescent="0.25">
      <c r="B8" s="3" t="s">
        <v>5</v>
      </c>
      <c r="C8" s="113"/>
      <c r="D8" s="113"/>
      <c r="E8" s="4" t="s">
        <v>6</v>
      </c>
      <c r="F8" s="113"/>
      <c r="G8" s="113"/>
    </row>
    <row r="9" spans="2:7" ht="11.25" customHeight="1" x14ac:dyDescent="0.25">
      <c r="B9" s="6" t="s">
        <v>7</v>
      </c>
      <c r="C9" s="113">
        <f>SUM(C10:C16)</f>
        <v>200267485</v>
      </c>
      <c r="D9" s="113">
        <f>SUM(D10:D16)</f>
        <v>88777034</v>
      </c>
      <c r="E9" s="5" t="s">
        <v>8</v>
      </c>
      <c r="F9" s="113">
        <f>SUM(F10:F18)</f>
        <v>92217139</v>
      </c>
      <c r="G9" s="113">
        <f>SUM(G10:G18)</f>
        <v>96790527</v>
      </c>
    </row>
    <row r="10" spans="2:7" ht="11.25" customHeight="1" x14ac:dyDescent="0.25">
      <c r="B10" s="6" t="s">
        <v>9</v>
      </c>
      <c r="C10" s="113">
        <v>0</v>
      </c>
      <c r="D10" s="113">
        <v>0</v>
      </c>
      <c r="E10" s="5" t="s">
        <v>10</v>
      </c>
      <c r="F10" s="113">
        <v>1067530</v>
      </c>
      <c r="G10" s="113">
        <v>0</v>
      </c>
    </row>
    <row r="11" spans="2:7" ht="11.25" customHeight="1" x14ac:dyDescent="0.25">
      <c r="B11" s="6" t="s">
        <v>11</v>
      </c>
      <c r="C11" s="113">
        <v>200267485</v>
      </c>
      <c r="D11" s="113">
        <v>88777034</v>
      </c>
      <c r="E11" s="5" t="s">
        <v>12</v>
      </c>
      <c r="F11" s="113">
        <v>16845923</v>
      </c>
      <c r="G11" s="113">
        <v>0</v>
      </c>
    </row>
    <row r="12" spans="2:7" ht="11.25" customHeight="1" x14ac:dyDescent="0.25">
      <c r="B12" s="6" t="s">
        <v>13</v>
      </c>
      <c r="C12" s="113">
        <v>0</v>
      </c>
      <c r="D12" s="113">
        <v>0</v>
      </c>
      <c r="E12" s="5" t="s">
        <v>14</v>
      </c>
      <c r="F12" s="113">
        <v>0</v>
      </c>
      <c r="G12" s="113">
        <v>0</v>
      </c>
    </row>
    <row r="13" spans="2:7" ht="11.25" customHeight="1" x14ac:dyDescent="0.25">
      <c r="B13" s="6" t="s">
        <v>15</v>
      </c>
      <c r="C13" s="113">
        <v>0</v>
      </c>
      <c r="D13" s="113">
        <v>0</v>
      </c>
      <c r="E13" s="5" t="s">
        <v>16</v>
      </c>
      <c r="F13" s="113">
        <v>0</v>
      </c>
      <c r="G13" s="113">
        <v>0</v>
      </c>
    </row>
    <row r="14" spans="2:7" ht="11.25" customHeight="1" x14ac:dyDescent="0.25">
      <c r="B14" s="6" t="s">
        <v>17</v>
      </c>
      <c r="C14" s="113">
        <v>0</v>
      </c>
      <c r="D14" s="113">
        <v>0</v>
      </c>
      <c r="E14" s="5" t="s">
        <v>18</v>
      </c>
      <c r="F14" s="113">
        <v>716425</v>
      </c>
      <c r="G14" s="113">
        <v>0</v>
      </c>
    </row>
    <row r="15" spans="2:7" ht="11.25" customHeight="1" x14ac:dyDescent="0.25">
      <c r="B15" s="6" t="s">
        <v>19</v>
      </c>
      <c r="C15" s="113">
        <v>0</v>
      </c>
      <c r="D15" s="113">
        <v>0</v>
      </c>
      <c r="E15" s="5" t="s">
        <v>20</v>
      </c>
      <c r="F15" s="113">
        <v>0</v>
      </c>
      <c r="G15" s="113">
        <v>0</v>
      </c>
    </row>
    <row r="16" spans="2:7" ht="11.25" customHeight="1" x14ac:dyDescent="0.25">
      <c r="B16" s="6" t="s">
        <v>21</v>
      </c>
      <c r="C16" s="113">
        <v>0</v>
      </c>
      <c r="D16" s="113">
        <v>0</v>
      </c>
      <c r="E16" s="5" t="s">
        <v>22</v>
      </c>
      <c r="F16" s="113">
        <v>55786986</v>
      </c>
      <c r="G16" s="113">
        <v>55917631</v>
      </c>
    </row>
    <row r="17" spans="2:7" ht="11.25" customHeight="1" x14ac:dyDescent="0.25">
      <c r="B17" s="7" t="s">
        <v>23</v>
      </c>
      <c r="C17" s="113">
        <f>SUM(C18:C24)</f>
        <v>36609615</v>
      </c>
      <c r="D17" s="113">
        <f>SUM(D18:D24)</f>
        <v>66623447</v>
      </c>
      <c r="E17" s="5" t="s">
        <v>24</v>
      </c>
      <c r="F17" s="113">
        <v>1736817</v>
      </c>
      <c r="G17" s="113">
        <v>0</v>
      </c>
    </row>
    <row r="18" spans="2:7" ht="11.25" customHeight="1" x14ac:dyDescent="0.25">
      <c r="B18" s="6" t="s">
        <v>25</v>
      </c>
      <c r="C18" s="113">
        <v>0</v>
      </c>
      <c r="D18" s="113">
        <v>0</v>
      </c>
      <c r="E18" s="5" t="s">
        <v>26</v>
      </c>
      <c r="F18" s="113">
        <v>16063458</v>
      </c>
      <c r="G18" s="113">
        <v>40872896</v>
      </c>
    </row>
    <row r="19" spans="2:7" ht="11.25" customHeight="1" x14ac:dyDescent="0.25">
      <c r="B19" s="6" t="s">
        <v>27</v>
      </c>
      <c r="C19" s="113">
        <v>31218690</v>
      </c>
      <c r="D19" s="113">
        <v>62628927</v>
      </c>
      <c r="E19" s="5" t="s">
        <v>28</v>
      </c>
      <c r="F19" s="113">
        <f>SUM(F20:F22)</f>
        <v>0</v>
      </c>
      <c r="G19" s="113">
        <f>SUM(G20:G22)</f>
        <v>0</v>
      </c>
    </row>
    <row r="20" spans="2:7" ht="11.25" customHeight="1" x14ac:dyDescent="0.25">
      <c r="B20" s="6" t="s">
        <v>29</v>
      </c>
      <c r="C20" s="113">
        <v>4179214</v>
      </c>
      <c r="D20" s="113">
        <v>3158243</v>
      </c>
      <c r="E20" s="5" t="s">
        <v>30</v>
      </c>
      <c r="F20" s="113">
        <v>0</v>
      </c>
      <c r="G20" s="113">
        <v>0</v>
      </c>
    </row>
    <row r="21" spans="2:7" ht="11.25" customHeight="1" x14ac:dyDescent="0.25">
      <c r="B21" s="6" t="s">
        <v>31</v>
      </c>
      <c r="C21" s="113">
        <v>0</v>
      </c>
      <c r="D21" s="113">
        <v>0</v>
      </c>
      <c r="E21" s="5" t="s">
        <v>32</v>
      </c>
      <c r="F21" s="113">
        <v>0</v>
      </c>
      <c r="G21" s="113">
        <v>0</v>
      </c>
    </row>
    <row r="22" spans="2:7" ht="11.25" customHeight="1" x14ac:dyDescent="0.25">
      <c r="B22" s="6" t="s">
        <v>33</v>
      </c>
      <c r="C22" s="113">
        <v>427364</v>
      </c>
      <c r="D22" s="113">
        <v>124800</v>
      </c>
      <c r="E22" s="5" t="s">
        <v>34</v>
      </c>
      <c r="F22" s="113">
        <v>0</v>
      </c>
      <c r="G22" s="113">
        <v>0</v>
      </c>
    </row>
    <row r="23" spans="2:7" ht="11.25" customHeight="1" x14ac:dyDescent="0.25">
      <c r="B23" s="6" t="s">
        <v>35</v>
      </c>
      <c r="C23" s="113">
        <v>0</v>
      </c>
      <c r="D23" s="113">
        <v>0</v>
      </c>
      <c r="E23" s="5" t="s">
        <v>36</v>
      </c>
      <c r="F23" s="113">
        <f>SUM(F24:F25)</f>
        <v>0</v>
      </c>
      <c r="G23" s="113">
        <f>SUM(G24:G25)</f>
        <v>0</v>
      </c>
    </row>
    <row r="24" spans="2:7" ht="11.25" customHeight="1" x14ac:dyDescent="0.25">
      <c r="B24" s="6" t="s">
        <v>37</v>
      </c>
      <c r="C24" s="113">
        <v>784347</v>
      </c>
      <c r="D24" s="113">
        <v>711477</v>
      </c>
      <c r="E24" s="5" t="s">
        <v>38</v>
      </c>
      <c r="F24" s="113">
        <v>0</v>
      </c>
      <c r="G24" s="113">
        <v>0</v>
      </c>
    </row>
    <row r="25" spans="2:7" ht="11.25" customHeight="1" x14ac:dyDescent="0.25">
      <c r="B25" s="6" t="s">
        <v>39</v>
      </c>
      <c r="C25" s="113">
        <f>SUM(C26:C30)</f>
        <v>0</v>
      </c>
      <c r="D25" s="113">
        <f>SUM(D26:D30)</f>
        <v>0</v>
      </c>
      <c r="E25" s="5" t="s">
        <v>40</v>
      </c>
      <c r="F25" s="113">
        <v>0</v>
      </c>
      <c r="G25" s="113">
        <v>0</v>
      </c>
    </row>
    <row r="26" spans="2:7" ht="11.25" customHeight="1" x14ac:dyDescent="0.25">
      <c r="B26" s="6" t="s">
        <v>41</v>
      </c>
      <c r="C26" s="113">
        <v>0</v>
      </c>
      <c r="D26" s="113">
        <v>0</v>
      </c>
      <c r="E26" s="5" t="s">
        <v>42</v>
      </c>
      <c r="F26" s="113">
        <v>0</v>
      </c>
      <c r="G26" s="113">
        <v>0</v>
      </c>
    </row>
    <row r="27" spans="2:7" ht="11.25" customHeight="1" x14ac:dyDescent="0.25">
      <c r="B27" s="6" t="s">
        <v>43</v>
      </c>
      <c r="C27" s="113">
        <v>0</v>
      </c>
      <c r="D27" s="113">
        <v>0</v>
      </c>
      <c r="E27" s="5" t="s">
        <v>44</v>
      </c>
      <c r="F27" s="113">
        <f>SUM(F28:F30)</f>
        <v>0</v>
      </c>
      <c r="G27" s="113">
        <f>SUM(G28:G30)</f>
        <v>0</v>
      </c>
    </row>
    <row r="28" spans="2:7" ht="11.25" customHeight="1" x14ac:dyDescent="0.25">
      <c r="B28" s="6" t="s">
        <v>45</v>
      </c>
      <c r="C28" s="113">
        <v>0</v>
      </c>
      <c r="D28" s="113">
        <v>0</v>
      </c>
      <c r="E28" s="5" t="s">
        <v>46</v>
      </c>
      <c r="F28" s="113">
        <v>0</v>
      </c>
      <c r="G28" s="113">
        <v>0</v>
      </c>
    </row>
    <row r="29" spans="2:7" ht="11.25" customHeight="1" x14ac:dyDescent="0.25">
      <c r="B29" s="6" t="s">
        <v>47</v>
      </c>
      <c r="C29" s="113">
        <v>0</v>
      </c>
      <c r="D29" s="113">
        <v>0</v>
      </c>
      <c r="E29" s="5" t="s">
        <v>48</v>
      </c>
      <c r="F29" s="113">
        <v>0</v>
      </c>
      <c r="G29" s="113">
        <v>0</v>
      </c>
    </row>
    <row r="30" spans="2:7" ht="11.25" customHeight="1" x14ac:dyDescent="0.25">
      <c r="B30" s="6" t="s">
        <v>49</v>
      </c>
      <c r="C30" s="113">
        <v>0</v>
      </c>
      <c r="D30" s="113">
        <v>0</v>
      </c>
      <c r="E30" s="5" t="s">
        <v>50</v>
      </c>
      <c r="F30" s="113">
        <v>0</v>
      </c>
      <c r="G30" s="113">
        <v>0</v>
      </c>
    </row>
    <row r="31" spans="2:7" ht="11.25" customHeight="1" x14ac:dyDescent="0.25">
      <c r="B31" s="6" t="s">
        <v>51</v>
      </c>
      <c r="C31" s="113">
        <f>SUM(C32:C36)</f>
        <v>0</v>
      </c>
      <c r="D31" s="113">
        <f>SUM(D32:D36)</f>
        <v>0</v>
      </c>
      <c r="E31" s="5" t="s">
        <v>52</v>
      </c>
      <c r="F31" s="113">
        <f>SUM(F32:F37)</f>
        <v>0</v>
      </c>
      <c r="G31" s="113">
        <f>SUM(G32:G37)</f>
        <v>0</v>
      </c>
    </row>
    <row r="32" spans="2:7" ht="11.25" customHeight="1" x14ac:dyDescent="0.25">
      <c r="B32" s="6" t="s">
        <v>53</v>
      </c>
      <c r="C32" s="113">
        <v>0</v>
      </c>
      <c r="D32" s="113">
        <v>0</v>
      </c>
      <c r="E32" s="5" t="s">
        <v>54</v>
      </c>
      <c r="F32" s="113">
        <v>0</v>
      </c>
      <c r="G32" s="113">
        <v>0</v>
      </c>
    </row>
    <row r="33" spans="2:7" ht="11.25" customHeight="1" x14ac:dyDescent="0.25">
      <c r="B33" s="6" t="s">
        <v>55</v>
      </c>
      <c r="C33" s="113">
        <v>0</v>
      </c>
      <c r="D33" s="113">
        <v>0</v>
      </c>
      <c r="E33" s="5" t="s">
        <v>56</v>
      </c>
      <c r="F33" s="113">
        <v>0</v>
      </c>
      <c r="G33" s="113">
        <v>0</v>
      </c>
    </row>
    <row r="34" spans="2:7" ht="11.25" customHeight="1" x14ac:dyDescent="0.25">
      <c r="B34" s="6" t="s">
        <v>57</v>
      </c>
      <c r="C34" s="113">
        <v>0</v>
      </c>
      <c r="D34" s="113">
        <v>0</v>
      </c>
      <c r="E34" s="5" t="s">
        <v>58</v>
      </c>
      <c r="F34" s="113">
        <v>0</v>
      </c>
      <c r="G34" s="113">
        <v>0</v>
      </c>
    </row>
    <row r="35" spans="2:7" ht="11.25" customHeight="1" x14ac:dyDescent="0.25">
      <c r="B35" s="6" t="s">
        <v>59</v>
      </c>
      <c r="C35" s="113">
        <v>0</v>
      </c>
      <c r="D35" s="113">
        <v>0</v>
      </c>
      <c r="E35" s="5" t="s">
        <v>60</v>
      </c>
      <c r="F35" s="113">
        <v>0</v>
      </c>
      <c r="G35" s="113">
        <v>0</v>
      </c>
    </row>
    <row r="36" spans="2:7" ht="11.25" customHeight="1" x14ac:dyDescent="0.25">
      <c r="B36" s="6" t="s">
        <v>61</v>
      </c>
      <c r="C36" s="113">
        <v>0</v>
      </c>
      <c r="D36" s="113">
        <v>0</v>
      </c>
      <c r="E36" s="5" t="s">
        <v>62</v>
      </c>
      <c r="F36" s="113">
        <v>0</v>
      </c>
      <c r="G36" s="113">
        <v>0</v>
      </c>
    </row>
    <row r="37" spans="2:7" ht="11.25" customHeight="1" x14ac:dyDescent="0.25">
      <c r="B37" s="6" t="s">
        <v>63</v>
      </c>
      <c r="C37" s="113">
        <v>0</v>
      </c>
      <c r="D37" s="113">
        <v>0</v>
      </c>
      <c r="E37" s="5" t="s">
        <v>64</v>
      </c>
      <c r="F37" s="113">
        <v>0</v>
      </c>
      <c r="G37" s="113">
        <v>0</v>
      </c>
    </row>
    <row r="38" spans="2:7" ht="11.25" customHeight="1" x14ac:dyDescent="0.25">
      <c r="B38" s="6" t="s">
        <v>65</v>
      </c>
      <c r="C38" s="113">
        <f>SUM(C39:C40)</f>
        <v>0</v>
      </c>
      <c r="D38" s="113">
        <f>SUM(D39:D40)</f>
        <v>0</v>
      </c>
      <c r="E38" s="5" t="s">
        <v>66</v>
      </c>
      <c r="F38" s="113">
        <f>SUM(F39:F41)</f>
        <v>15979705</v>
      </c>
      <c r="G38" s="113">
        <f>SUM(G39:G41)</f>
        <v>32897336</v>
      </c>
    </row>
    <row r="39" spans="2:7" ht="11.25" customHeight="1" x14ac:dyDescent="0.25">
      <c r="B39" s="6" t="s">
        <v>67</v>
      </c>
      <c r="C39" s="113">
        <v>0</v>
      </c>
      <c r="D39" s="113">
        <v>0</v>
      </c>
      <c r="E39" s="5" t="s">
        <v>68</v>
      </c>
      <c r="F39" s="113">
        <v>0</v>
      </c>
      <c r="G39" s="113">
        <v>0</v>
      </c>
    </row>
    <row r="40" spans="2:7" ht="11.25" customHeight="1" x14ac:dyDescent="0.25">
      <c r="B40" s="6" t="s">
        <v>69</v>
      </c>
      <c r="C40" s="113">
        <v>0</v>
      </c>
      <c r="D40" s="113">
        <v>0</v>
      </c>
      <c r="E40" s="5" t="s">
        <v>70</v>
      </c>
      <c r="F40" s="113">
        <v>0</v>
      </c>
      <c r="G40" s="113">
        <v>0</v>
      </c>
    </row>
    <row r="41" spans="2:7" ht="11.25" customHeight="1" x14ac:dyDescent="0.25">
      <c r="B41" s="6" t="s">
        <v>71</v>
      </c>
      <c r="C41" s="113">
        <f>SUM(C42:C45)</f>
        <v>0</v>
      </c>
      <c r="D41" s="113">
        <f>SUM(D42:D45)</f>
        <v>0</v>
      </c>
      <c r="E41" s="5" t="s">
        <v>72</v>
      </c>
      <c r="F41" s="113">
        <v>15979705</v>
      </c>
      <c r="G41" s="113">
        <v>32897336</v>
      </c>
    </row>
    <row r="42" spans="2:7" ht="11.25" customHeight="1" x14ac:dyDescent="0.25">
      <c r="B42" s="6" t="s">
        <v>73</v>
      </c>
      <c r="C42" s="113">
        <v>0</v>
      </c>
      <c r="D42" s="113">
        <v>0</v>
      </c>
      <c r="E42" s="5" t="s">
        <v>74</v>
      </c>
      <c r="F42" s="113">
        <f>SUM(F43:F45)</f>
        <v>4117083</v>
      </c>
      <c r="G42" s="113">
        <f>SUM(G43:G45)</f>
        <v>4059379</v>
      </c>
    </row>
    <row r="43" spans="2:7" ht="11.25" customHeight="1" x14ac:dyDescent="0.25">
      <c r="B43" s="6" t="s">
        <v>75</v>
      </c>
      <c r="C43" s="113">
        <v>0</v>
      </c>
      <c r="D43" s="113">
        <v>0</v>
      </c>
      <c r="E43" s="5" t="s">
        <v>76</v>
      </c>
      <c r="F43" s="113">
        <v>3684744</v>
      </c>
      <c r="G43" s="113">
        <v>3634024</v>
      </c>
    </row>
    <row r="44" spans="2:7" ht="11.25" customHeight="1" x14ac:dyDescent="0.25">
      <c r="B44" s="6" t="s">
        <v>77</v>
      </c>
      <c r="C44" s="113">
        <v>0</v>
      </c>
      <c r="D44" s="113">
        <v>0</v>
      </c>
      <c r="E44" s="5" t="s">
        <v>78</v>
      </c>
      <c r="F44" s="113">
        <v>0</v>
      </c>
      <c r="G44" s="113">
        <v>0</v>
      </c>
    </row>
    <row r="45" spans="2:7" ht="11.25" customHeight="1" x14ac:dyDescent="0.25">
      <c r="B45" s="6" t="s">
        <v>79</v>
      </c>
      <c r="C45" s="113">
        <v>0</v>
      </c>
      <c r="D45" s="113">
        <v>0</v>
      </c>
      <c r="E45" s="5" t="s">
        <v>80</v>
      </c>
      <c r="F45" s="113">
        <v>432339</v>
      </c>
      <c r="G45" s="113">
        <v>425355</v>
      </c>
    </row>
    <row r="46" spans="2:7" ht="11.25" customHeight="1" x14ac:dyDescent="0.25">
      <c r="B46" s="150" t="s">
        <v>81</v>
      </c>
      <c r="C46" s="113">
        <f>+C9+C17+C25+C31+C37+C38+C41</f>
        <v>236877100</v>
      </c>
      <c r="D46" s="113">
        <f>+D9+D17+D25+D31+D37+D38+D41</f>
        <v>155400481</v>
      </c>
      <c r="E46" s="4" t="s">
        <v>82</v>
      </c>
      <c r="F46" s="113">
        <f>+F42+F38+F31+F27+F26+F23+F19+F9</f>
        <v>112313927</v>
      </c>
      <c r="G46" s="113">
        <f>+G42+G38+G31+G27+G26+G23+G19+G9</f>
        <v>133747242</v>
      </c>
    </row>
    <row r="47" spans="2:7" ht="11.25" customHeight="1" x14ac:dyDescent="0.25">
      <c r="B47" s="7"/>
      <c r="C47" s="113"/>
      <c r="D47" s="113"/>
      <c r="E47" s="11"/>
      <c r="F47" s="113"/>
      <c r="G47" s="113"/>
    </row>
    <row r="48" spans="2:7" s="13" customFormat="1" ht="11.25" customHeight="1" x14ac:dyDescent="0.25">
      <c r="B48" s="3" t="s">
        <v>83</v>
      </c>
      <c r="C48" s="113"/>
      <c r="D48" s="113"/>
      <c r="E48" s="4" t="s">
        <v>84</v>
      </c>
      <c r="F48" s="113"/>
      <c r="G48" s="113"/>
    </row>
    <row r="49" spans="2:7" ht="11.25" customHeight="1" x14ac:dyDescent="0.25">
      <c r="B49" s="6" t="s">
        <v>85</v>
      </c>
      <c r="C49" s="113">
        <v>0</v>
      </c>
      <c r="D49" s="113">
        <v>0</v>
      </c>
      <c r="E49" s="5" t="s">
        <v>86</v>
      </c>
      <c r="F49" s="113">
        <v>0</v>
      </c>
      <c r="G49" s="113">
        <v>0</v>
      </c>
    </row>
    <row r="50" spans="2:7" ht="11.25" customHeight="1" x14ac:dyDescent="0.25">
      <c r="B50" s="6" t="s">
        <v>87</v>
      </c>
      <c r="C50" s="113">
        <v>0</v>
      </c>
      <c r="D50" s="113">
        <v>0</v>
      </c>
      <c r="E50" s="5" t="s">
        <v>88</v>
      </c>
      <c r="F50" s="113">
        <v>0</v>
      </c>
      <c r="G50" s="113">
        <v>0</v>
      </c>
    </row>
    <row r="51" spans="2:7" ht="11.25" customHeight="1" x14ac:dyDescent="0.25">
      <c r="B51" s="6" t="s">
        <v>89</v>
      </c>
      <c r="C51" s="113">
        <v>2406444166</v>
      </c>
      <c r="D51" s="113">
        <v>2398037935</v>
      </c>
      <c r="E51" s="5" t="s">
        <v>90</v>
      </c>
      <c r="F51" s="113">
        <v>0</v>
      </c>
      <c r="G51" s="113">
        <v>0</v>
      </c>
    </row>
    <row r="52" spans="2:7" ht="11.25" customHeight="1" x14ac:dyDescent="0.25">
      <c r="B52" s="6" t="s">
        <v>91</v>
      </c>
      <c r="C52" s="113">
        <v>519695548</v>
      </c>
      <c r="D52" s="113">
        <v>461261547</v>
      </c>
      <c r="E52" s="5" t="s">
        <v>92</v>
      </c>
      <c r="F52" s="113">
        <v>0</v>
      </c>
      <c r="G52" s="113">
        <v>0</v>
      </c>
    </row>
    <row r="53" spans="2:7" ht="11.25" customHeight="1" x14ac:dyDescent="0.25">
      <c r="B53" s="6" t="s">
        <v>93</v>
      </c>
      <c r="C53" s="113">
        <v>14298</v>
      </c>
      <c r="D53" s="113">
        <v>14298</v>
      </c>
      <c r="E53" s="5" t="s">
        <v>94</v>
      </c>
      <c r="F53" s="113">
        <v>0</v>
      </c>
      <c r="G53" s="113">
        <v>0</v>
      </c>
    </row>
    <row r="54" spans="2:7" ht="11.25" customHeight="1" x14ac:dyDescent="0.25">
      <c r="B54" s="6" t="s">
        <v>95</v>
      </c>
      <c r="C54" s="113">
        <v>0</v>
      </c>
      <c r="D54" s="113">
        <v>0</v>
      </c>
      <c r="E54" s="5" t="s">
        <v>96</v>
      </c>
      <c r="F54" s="113">
        <v>0</v>
      </c>
      <c r="G54" s="113">
        <v>0</v>
      </c>
    </row>
    <row r="55" spans="2:7" ht="11.25" customHeight="1" x14ac:dyDescent="0.25">
      <c r="B55" s="6" t="s">
        <v>97</v>
      </c>
      <c r="C55" s="113">
        <v>0</v>
      </c>
      <c r="D55" s="113">
        <v>0</v>
      </c>
      <c r="E55" s="4"/>
      <c r="F55" s="113"/>
      <c r="G55" s="113"/>
    </row>
    <row r="56" spans="2:7" ht="11.25" customHeight="1" x14ac:dyDescent="0.25">
      <c r="B56" s="6" t="s">
        <v>98</v>
      </c>
      <c r="C56" s="113">
        <v>0</v>
      </c>
      <c r="D56" s="113">
        <v>0</v>
      </c>
      <c r="E56" s="4" t="s">
        <v>99</v>
      </c>
      <c r="F56" s="113">
        <f>SUM(F49:F54)</f>
        <v>0</v>
      </c>
      <c r="G56" s="113">
        <f>SUM(G49:G54)</f>
        <v>0</v>
      </c>
    </row>
    <row r="57" spans="2:7" ht="11.25" customHeight="1" x14ac:dyDescent="0.25">
      <c r="B57" s="6" t="s">
        <v>100</v>
      </c>
      <c r="C57" s="113">
        <v>0</v>
      </c>
      <c r="D57" s="113">
        <v>0</v>
      </c>
      <c r="E57" s="11"/>
      <c r="F57" s="113"/>
      <c r="G57" s="113"/>
    </row>
    <row r="58" spans="2:7" ht="11.25" customHeight="1" x14ac:dyDescent="0.25">
      <c r="B58" s="6"/>
      <c r="C58" s="113"/>
      <c r="D58" s="113"/>
      <c r="E58" s="4" t="s">
        <v>101</v>
      </c>
      <c r="F58" s="113">
        <f>+F56+F46</f>
        <v>112313927</v>
      </c>
      <c r="G58" s="113">
        <f>+G56+G46</f>
        <v>133747242</v>
      </c>
    </row>
    <row r="59" spans="2:7" ht="11.25" customHeight="1" x14ac:dyDescent="0.25">
      <c r="B59" s="3" t="s">
        <v>102</v>
      </c>
      <c r="C59" s="113">
        <f>SUM(C49:C58)</f>
        <v>2926154012</v>
      </c>
      <c r="D59" s="113">
        <f>SUM(D49:D58)</f>
        <v>2859313780</v>
      </c>
      <c r="E59" s="5"/>
      <c r="F59" s="113"/>
      <c r="G59" s="113"/>
    </row>
    <row r="60" spans="2:7" ht="11.25" customHeight="1" x14ac:dyDescent="0.25">
      <c r="B60" s="6"/>
      <c r="C60" s="113"/>
      <c r="D60" s="113"/>
      <c r="E60" s="4" t="s">
        <v>103</v>
      </c>
      <c r="F60" s="113"/>
      <c r="G60" s="113"/>
    </row>
    <row r="61" spans="2:7" ht="11.25" customHeight="1" x14ac:dyDescent="0.25">
      <c r="B61" s="3" t="s">
        <v>104</v>
      </c>
      <c r="C61" s="113">
        <f>+C46+C59</f>
        <v>3163031112</v>
      </c>
      <c r="D61" s="113">
        <f>+D46+D59</f>
        <v>3014714261</v>
      </c>
      <c r="E61" s="4"/>
      <c r="F61" s="113"/>
      <c r="G61" s="113"/>
    </row>
    <row r="62" spans="2:7" ht="11.25" customHeight="1" x14ac:dyDescent="0.25">
      <c r="B62" s="6"/>
      <c r="C62" s="113"/>
      <c r="D62" s="113"/>
      <c r="E62" s="4" t="s">
        <v>105</v>
      </c>
      <c r="F62" s="113">
        <f>SUM(F63:F65)</f>
        <v>0</v>
      </c>
      <c r="G62" s="113">
        <f>SUM(G63:G65)</f>
        <v>0</v>
      </c>
    </row>
    <row r="63" spans="2:7" ht="11.25" customHeight="1" x14ac:dyDescent="0.25">
      <c r="B63" s="6"/>
      <c r="C63" s="113"/>
      <c r="D63" s="113"/>
      <c r="E63" s="5" t="s">
        <v>106</v>
      </c>
      <c r="F63" s="113">
        <v>0</v>
      </c>
      <c r="G63" s="113">
        <v>0</v>
      </c>
    </row>
    <row r="64" spans="2:7" ht="11.25" customHeight="1" x14ac:dyDescent="0.25">
      <c r="B64" s="6"/>
      <c r="C64" s="113"/>
      <c r="D64" s="113"/>
      <c r="E64" s="5" t="s">
        <v>107</v>
      </c>
      <c r="F64" s="113">
        <v>0</v>
      </c>
      <c r="G64" s="113">
        <v>0</v>
      </c>
    </row>
    <row r="65" spans="2:7" ht="11.25" customHeight="1" x14ac:dyDescent="0.25">
      <c r="B65" s="6"/>
      <c r="C65" s="113"/>
      <c r="D65" s="113"/>
      <c r="E65" s="5" t="s">
        <v>108</v>
      </c>
      <c r="F65" s="113">
        <v>0</v>
      </c>
      <c r="G65" s="113">
        <v>0</v>
      </c>
    </row>
    <row r="66" spans="2:7" ht="11.25" customHeight="1" x14ac:dyDescent="0.25">
      <c r="B66" s="6"/>
      <c r="C66" s="113"/>
      <c r="D66" s="113"/>
      <c r="E66" s="5"/>
      <c r="F66" s="113"/>
      <c r="G66" s="113"/>
    </row>
    <row r="67" spans="2:7" ht="11.25" customHeight="1" x14ac:dyDescent="0.25">
      <c r="B67" s="6"/>
      <c r="C67" s="113"/>
      <c r="D67" s="113"/>
      <c r="E67" s="4" t="s">
        <v>109</v>
      </c>
      <c r="F67" s="113">
        <f>SUM(F68:F72)</f>
        <v>3050717185</v>
      </c>
      <c r="G67" s="113">
        <f>SUM(G68:G72)</f>
        <v>2880967019</v>
      </c>
    </row>
    <row r="68" spans="2:7" ht="11.25" customHeight="1" x14ac:dyDescent="0.25">
      <c r="B68" s="6"/>
      <c r="C68" s="113"/>
      <c r="D68" s="113"/>
      <c r="E68" s="5" t="s">
        <v>110</v>
      </c>
      <c r="F68" s="113">
        <v>175081604</v>
      </c>
      <c r="G68" s="113">
        <v>155024467</v>
      </c>
    </row>
    <row r="69" spans="2:7" ht="11.25" customHeight="1" x14ac:dyDescent="0.25">
      <c r="B69" s="6"/>
      <c r="C69" s="113"/>
      <c r="D69" s="113"/>
      <c r="E69" s="5" t="s">
        <v>111</v>
      </c>
      <c r="F69" s="113">
        <v>337370196</v>
      </c>
      <c r="G69" s="113">
        <v>187677167</v>
      </c>
    </row>
    <row r="70" spans="2:7" ht="11.25" customHeight="1" x14ac:dyDescent="0.25">
      <c r="B70" s="6"/>
      <c r="C70" s="113"/>
      <c r="D70" s="113"/>
      <c r="E70" s="5" t="s">
        <v>112</v>
      </c>
      <c r="F70" s="113">
        <v>1910350804</v>
      </c>
      <c r="G70" s="113">
        <v>1910350804</v>
      </c>
    </row>
    <row r="71" spans="2:7" ht="11.25" customHeight="1" x14ac:dyDescent="0.25">
      <c r="B71" s="6"/>
      <c r="C71" s="113"/>
      <c r="D71" s="113"/>
      <c r="E71" s="5" t="s">
        <v>113</v>
      </c>
      <c r="F71" s="113">
        <v>0</v>
      </c>
      <c r="G71" s="113">
        <v>0</v>
      </c>
    </row>
    <row r="72" spans="2:7" ht="11.25" customHeight="1" x14ac:dyDescent="0.25">
      <c r="B72" s="6"/>
      <c r="C72" s="113"/>
      <c r="D72" s="113"/>
      <c r="E72" s="5" t="s">
        <v>114</v>
      </c>
      <c r="F72" s="113">
        <v>627914581</v>
      </c>
      <c r="G72" s="113">
        <v>627914581</v>
      </c>
    </row>
    <row r="73" spans="2:7" ht="11.25" customHeight="1" x14ac:dyDescent="0.25">
      <c r="B73" s="6"/>
      <c r="C73" s="113"/>
      <c r="D73" s="113"/>
      <c r="E73" s="5"/>
      <c r="F73" s="113"/>
      <c r="G73" s="113"/>
    </row>
    <row r="74" spans="2:7" ht="11.25" customHeight="1" x14ac:dyDescent="0.25">
      <c r="B74" s="6"/>
      <c r="C74" s="113"/>
      <c r="D74" s="113"/>
      <c r="E74" s="4" t="s">
        <v>115</v>
      </c>
      <c r="F74" s="113">
        <f>SUM(F75:F76)</f>
        <v>0</v>
      </c>
      <c r="G74" s="113">
        <f>SUM(G75:G76)</f>
        <v>0</v>
      </c>
    </row>
    <row r="75" spans="2:7" ht="11.25" customHeight="1" x14ac:dyDescent="0.25">
      <c r="B75" s="6"/>
      <c r="C75" s="113"/>
      <c r="D75" s="113"/>
      <c r="E75" s="5" t="s">
        <v>116</v>
      </c>
      <c r="F75" s="113">
        <v>0</v>
      </c>
      <c r="G75" s="113">
        <v>0</v>
      </c>
    </row>
    <row r="76" spans="2:7" ht="11.25" customHeight="1" x14ac:dyDescent="0.25">
      <c r="B76" s="6"/>
      <c r="C76" s="113"/>
      <c r="D76" s="113"/>
      <c r="E76" s="5" t="s">
        <v>117</v>
      </c>
      <c r="F76" s="113">
        <v>0</v>
      </c>
      <c r="G76" s="113">
        <v>0</v>
      </c>
    </row>
    <row r="77" spans="2:7" ht="11.25" customHeight="1" x14ac:dyDescent="0.25">
      <c r="B77" s="6"/>
      <c r="C77" s="113"/>
      <c r="D77" s="113"/>
      <c r="E77" s="5"/>
      <c r="F77" s="113"/>
      <c r="G77" s="113"/>
    </row>
    <row r="78" spans="2:7" ht="11.25" customHeight="1" x14ac:dyDescent="0.25">
      <c r="B78" s="6"/>
      <c r="C78" s="113"/>
      <c r="D78" s="113"/>
      <c r="E78" s="4" t="s">
        <v>118</v>
      </c>
      <c r="F78" s="113">
        <f>+F74+F67+F62</f>
        <v>3050717185</v>
      </c>
      <c r="G78" s="113">
        <f>+G74+G67+G62</f>
        <v>2880967019</v>
      </c>
    </row>
    <row r="79" spans="2:7" ht="11.25" customHeight="1" x14ac:dyDescent="0.25">
      <c r="B79" s="6"/>
      <c r="C79" s="113"/>
      <c r="D79" s="113"/>
      <c r="E79" s="5"/>
      <c r="F79" s="113"/>
      <c r="G79" s="113"/>
    </row>
    <row r="80" spans="2:7" ht="11.25" customHeight="1" x14ac:dyDescent="0.25">
      <c r="B80" s="6"/>
      <c r="C80" s="113"/>
      <c r="D80" s="113"/>
      <c r="E80" s="4" t="s">
        <v>119</v>
      </c>
      <c r="F80" s="113">
        <f>+F78+F58</f>
        <v>3163031112</v>
      </c>
      <c r="G80" s="113">
        <f>+G78+G58</f>
        <v>3014714261</v>
      </c>
    </row>
    <row r="81" spans="2:7" ht="11.25" customHeight="1" x14ac:dyDescent="0.25">
      <c r="B81" s="6"/>
      <c r="C81" s="113"/>
      <c r="D81" s="113"/>
      <c r="E81" s="5"/>
      <c r="F81" s="113"/>
      <c r="G81" s="113"/>
    </row>
    <row r="82" spans="2:7" ht="11.25" customHeight="1" x14ac:dyDescent="0.25">
      <c r="B82" s="6"/>
      <c r="C82" s="113"/>
      <c r="D82" s="113"/>
      <c r="E82" s="5"/>
      <c r="F82" s="5"/>
      <c r="G82" s="5"/>
    </row>
    <row r="83" spans="2:7" ht="11.25" customHeight="1" x14ac:dyDescent="0.25">
      <c r="B83" s="6"/>
      <c r="C83" s="113"/>
      <c r="D83" s="113"/>
      <c r="E83" s="5"/>
      <c r="F83" s="5"/>
      <c r="G83" s="5"/>
    </row>
    <row r="84" spans="2:7" ht="11.25" customHeight="1" thickBot="1" x14ac:dyDescent="0.3">
      <c r="B84" s="12"/>
      <c r="C84" s="116"/>
      <c r="D84" s="116"/>
      <c r="E84" s="8"/>
      <c r="F84" s="8"/>
      <c r="G84" s="8"/>
    </row>
    <row r="85" spans="2:7" ht="6" customHeight="1" x14ac:dyDescent="0.25"/>
  </sheetData>
  <mergeCells count="4">
    <mergeCell ref="B2:G2"/>
    <mergeCell ref="B3:G3"/>
    <mergeCell ref="B4:G4"/>
    <mergeCell ref="B5:G5"/>
  </mergeCells>
  <pageMargins left="0.7" right="0.7" top="0.75" bottom="0.75" header="0.3" footer="0.3"/>
  <pageSetup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"/>
  <sheetViews>
    <sheetView workbookViewId="0">
      <selection activeCell="E27" sqref="E27"/>
    </sheetView>
  </sheetViews>
  <sheetFormatPr baseColWidth="10" defaultRowHeight="15" x14ac:dyDescent="0.25"/>
  <cols>
    <col min="2" max="2" width="24.140625" customWidth="1"/>
  </cols>
  <sheetData>
    <row r="1" spans="2:8" ht="15.75" thickBot="1" x14ac:dyDescent="0.3">
      <c r="B1" s="92"/>
      <c r="C1" s="92"/>
      <c r="D1" s="92"/>
      <c r="E1" s="92"/>
      <c r="F1" s="92"/>
      <c r="G1" s="92"/>
      <c r="H1" s="92"/>
    </row>
    <row r="2" spans="2:8" x14ac:dyDescent="0.25">
      <c r="B2" s="170" t="s">
        <v>416</v>
      </c>
      <c r="C2" s="171"/>
      <c r="D2" s="171"/>
      <c r="E2" s="171"/>
      <c r="F2" s="171"/>
      <c r="G2" s="171"/>
      <c r="H2" s="172"/>
    </row>
    <row r="3" spans="2:8" x14ac:dyDescent="0.25">
      <c r="B3" s="236" t="s">
        <v>417</v>
      </c>
      <c r="C3" s="237"/>
      <c r="D3" s="237"/>
      <c r="E3" s="237"/>
      <c r="F3" s="237"/>
      <c r="G3" s="237"/>
      <c r="H3" s="238"/>
    </row>
    <row r="4" spans="2:8" x14ac:dyDescent="0.25">
      <c r="B4" s="236" t="s">
        <v>1</v>
      </c>
      <c r="C4" s="237"/>
      <c r="D4" s="237"/>
      <c r="E4" s="237"/>
      <c r="F4" s="237"/>
      <c r="G4" s="237"/>
      <c r="H4" s="238"/>
    </row>
    <row r="5" spans="2:8" ht="15.75" thickBot="1" x14ac:dyDescent="0.3">
      <c r="B5" s="239" t="s">
        <v>418</v>
      </c>
      <c r="C5" s="240"/>
      <c r="D5" s="240"/>
      <c r="E5" s="240"/>
      <c r="F5" s="240"/>
      <c r="G5" s="240"/>
      <c r="H5" s="241"/>
    </row>
    <row r="6" spans="2:8" x14ac:dyDescent="0.25">
      <c r="B6" s="293" t="s">
        <v>194</v>
      </c>
      <c r="C6" s="90">
        <v>2016</v>
      </c>
      <c r="D6" s="295">
        <v>2015</v>
      </c>
      <c r="E6" s="295">
        <v>2014</v>
      </c>
      <c r="F6" s="295">
        <v>2013</v>
      </c>
      <c r="G6" s="295">
        <v>2012</v>
      </c>
      <c r="H6" s="295">
        <v>2011</v>
      </c>
    </row>
    <row r="7" spans="2:8" ht="17.25" thickBot="1" x14ac:dyDescent="0.3">
      <c r="B7" s="294"/>
      <c r="C7" s="87" t="s">
        <v>519</v>
      </c>
      <c r="D7" s="296"/>
      <c r="E7" s="296"/>
      <c r="F7" s="296"/>
      <c r="G7" s="296"/>
      <c r="H7" s="296"/>
    </row>
    <row r="8" spans="2:8" x14ac:dyDescent="0.25">
      <c r="B8" s="93"/>
      <c r="C8" s="94"/>
      <c r="D8" s="94"/>
      <c r="E8" s="94"/>
      <c r="F8" s="94"/>
      <c r="G8" s="94"/>
      <c r="H8" s="94"/>
    </row>
    <row r="9" spans="2:8" ht="25.5" x14ac:dyDescent="0.25">
      <c r="B9" s="95" t="s">
        <v>420</v>
      </c>
      <c r="C9" s="94"/>
      <c r="D9" s="94"/>
      <c r="E9" s="94"/>
      <c r="F9" s="94"/>
      <c r="G9" s="94"/>
      <c r="H9" s="94"/>
    </row>
    <row r="10" spans="2:8" x14ac:dyDescent="0.25">
      <c r="B10" s="96" t="s">
        <v>421</v>
      </c>
      <c r="C10" s="94"/>
      <c r="D10" s="94"/>
      <c r="E10" s="94"/>
      <c r="F10" s="94"/>
      <c r="G10" s="94"/>
      <c r="H10" s="94"/>
    </row>
    <row r="11" spans="2:8" ht="17.25" x14ac:dyDescent="0.25">
      <c r="B11" s="96" t="s">
        <v>422</v>
      </c>
      <c r="C11" s="94"/>
      <c r="D11" s="94"/>
      <c r="E11" s="94"/>
      <c r="F11" s="94"/>
      <c r="G11" s="94"/>
      <c r="H11" s="94"/>
    </row>
    <row r="12" spans="2:8" x14ac:dyDescent="0.25">
      <c r="B12" s="96" t="s">
        <v>423</v>
      </c>
      <c r="C12" s="94"/>
      <c r="D12" s="94"/>
      <c r="E12" s="94"/>
      <c r="F12" s="94"/>
      <c r="G12" s="94"/>
      <c r="H12" s="94"/>
    </row>
    <row r="13" spans="2:8" x14ac:dyDescent="0.25">
      <c r="B13" s="96" t="s">
        <v>424</v>
      </c>
      <c r="C13" s="94"/>
      <c r="D13" s="94"/>
      <c r="E13" s="94"/>
      <c r="F13" s="94"/>
      <c r="G13" s="94"/>
      <c r="H13" s="94"/>
    </row>
    <row r="14" spans="2:8" x14ac:dyDescent="0.25">
      <c r="B14" s="96" t="s">
        <v>425</v>
      </c>
      <c r="C14" s="94"/>
      <c r="D14" s="94"/>
      <c r="E14" s="94"/>
      <c r="F14" s="94"/>
      <c r="G14" s="94"/>
      <c r="H14" s="94"/>
    </row>
    <row r="15" spans="2:8" x14ac:dyDescent="0.25">
      <c r="B15" s="96" t="s">
        <v>426</v>
      </c>
      <c r="C15" s="94"/>
      <c r="D15" s="94"/>
      <c r="E15" s="94"/>
      <c r="F15" s="94"/>
      <c r="G15" s="94"/>
      <c r="H15" s="94"/>
    </row>
    <row r="16" spans="2:8" ht="17.25" x14ac:dyDescent="0.25">
      <c r="B16" s="96" t="s">
        <v>427</v>
      </c>
      <c r="C16" s="94"/>
      <c r="D16" s="94"/>
      <c r="E16" s="94"/>
      <c r="F16" s="94"/>
      <c r="G16" s="94"/>
      <c r="H16" s="94"/>
    </row>
    <row r="17" spans="2:8" x14ac:dyDescent="0.25">
      <c r="B17" s="96" t="s">
        <v>428</v>
      </c>
      <c r="C17" s="94"/>
      <c r="D17" s="94"/>
      <c r="E17" s="94"/>
      <c r="F17" s="94"/>
      <c r="G17" s="94"/>
      <c r="H17" s="94"/>
    </row>
    <row r="18" spans="2:8" ht="17.25" x14ac:dyDescent="0.25">
      <c r="B18" s="96" t="s">
        <v>429</v>
      </c>
      <c r="C18" s="94"/>
      <c r="D18" s="94"/>
      <c r="E18" s="94"/>
      <c r="F18" s="94"/>
      <c r="G18" s="94"/>
      <c r="H18" s="94"/>
    </row>
    <row r="19" spans="2:8" x14ac:dyDescent="0.25">
      <c r="B19" s="96" t="s">
        <v>430</v>
      </c>
      <c r="C19" s="94"/>
      <c r="D19" s="94"/>
      <c r="E19" s="94"/>
      <c r="F19" s="94"/>
      <c r="G19" s="94"/>
      <c r="H19" s="94"/>
    </row>
    <row r="20" spans="2:8" x14ac:dyDescent="0.25">
      <c r="B20" s="96" t="s">
        <v>431</v>
      </c>
      <c r="C20" s="94"/>
      <c r="D20" s="94"/>
      <c r="E20" s="94"/>
      <c r="F20" s="94"/>
      <c r="G20" s="94"/>
      <c r="H20" s="94"/>
    </row>
    <row r="21" spans="2:8" ht="17.25" x14ac:dyDescent="0.25">
      <c r="B21" s="96" t="s">
        <v>432</v>
      </c>
      <c r="C21" s="94"/>
      <c r="D21" s="94"/>
      <c r="E21" s="94"/>
      <c r="F21" s="94"/>
      <c r="G21" s="94"/>
      <c r="H21" s="94"/>
    </row>
    <row r="22" spans="2:8" x14ac:dyDescent="0.25">
      <c r="B22" s="93"/>
      <c r="C22" s="94"/>
      <c r="D22" s="94"/>
      <c r="E22" s="94"/>
      <c r="F22" s="94"/>
      <c r="G22" s="94"/>
      <c r="H22" s="94"/>
    </row>
    <row r="23" spans="2:8" ht="17.25" x14ac:dyDescent="0.25">
      <c r="B23" s="95" t="s">
        <v>433</v>
      </c>
      <c r="C23" s="94"/>
      <c r="D23" s="94"/>
      <c r="E23" s="94"/>
      <c r="F23" s="94"/>
      <c r="G23" s="94"/>
      <c r="H23" s="94"/>
    </row>
    <row r="24" spans="2:8" x14ac:dyDescent="0.25">
      <c r="B24" s="96" t="s">
        <v>434</v>
      </c>
      <c r="C24" s="94"/>
      <c r="D24" s="94"/>
      <c r="E24" s="94"/>
      <c r="F24" s="94"/>
      <c r="G24" s="94"/>
      <c r="H24" s="94"/>
    </row>
    <row r="25" spans="2:8" x14ac:dyDescent="0.25">
      <c r="B25" s="96" t="s">
        <v>435</v>
      </c>
      <c r="C25" s="94"/>
      <c r="D25" s="94"/>
      <c r="E25" s="94"/>
      <c r="F25" s="94"/>
      <c r="G25" s="94"/>
      <c r="H25" s="94"/>
    </row>
    <row r="26" spans="2:8" ht="17.25" x14ac:dyDescent="0.25">
      <c r="B26" s="96" t="s">
        <v>436</v>
      </c>
      <c r="C26" s="94"/>
      <c r="D26" s="94"/>
      <c r="E26" s="94"/>
      <c r="F26" s="94"/>
      <c r="G26" s="94"/>
      <c r="H26" s="94"/>
    </row>
    <row r="27" spans="2:8" ht="25.5" x14ac:dyDescent="0.25">
      <c r="B27" s="96" t="s">
        <v>437</v>
      </c>
      <c r="C27" s="94"/>
      <c r="D27" s="94"/>
      <c r="E27" s="94"/>
      <c r="F27" s="94"/>
      <c r="G27" s="94"/>
      <c r="H27" s="94"/>
    </row>
    <row r="28" spans="2:8" ht="17.25" x14ac:dyDescent="0.25">
      <c r="B28" s="96" t="s">
        <v>438</v>
      </c>
      <c r="C28" s="94"/>
      <c r="D28" s="94"/>
      <c r="E28" s="94"/>
      <c r="F28" s="94"/>
      <c r="G28" s="94"/>
      <c r="H28" s="94"/>
    </row>
    <row r="29" spans="2:8" x14ac:dyDescent="0.25">
      <c r="B29" s="93"/>
      <c r="C29" s="94"/>
      <c r="D29" s="94"/>
      <c r="E29" s="94"/>
      <c r="F29" s="94"/>
      <c r="G29" s="94"/>
      <c r="H29" s="94"/>
    </row>
    <row r="30" spans="2:8" ht="17.25" x14ac:dyDescent="0.25">
      <c r="B30" s="95" t="s">
        <v>439</v>
      </c>
      <c r="C30" s="94"/>
      <c r="D30" s="94"/>
      <c r="E30" s="94"/>
      <c r="F30" s="94"/>
      <c r="G30" s="94"/>
      <c r="H30" s="94"/>
    </row>
    <row r="31" spans="2:8" ht="17.25" x14ac:dyDescent="0.25">
      <c r="B31" s="96" t="s">
        <v>440</v>
      </c>
      <c r="C31" s="94"/>
      <c r="D31" s="94"/>
      <c r="E31" s="94"/>
      <c r="F31" s="94"/>
      <c r="G31" s="94"/>
      <c r="H31" s="94"/>
    </row>
    <row r="32" spans="2:8" x14ac:dyDescent="0.25">
      <c r="B32" s="93"/>
      <c r="C32" s="94"/>
      <c r="D32" s="94"/>
      <c r="E32" s="94"/>
      <c r="F32" s="94"/>
      <c r="G32" s="94"/>
      <c r="H32" s="94"/>
    </row>
    <row r="33" spans="2:8" ht="17.25" x14ac:dyDescent="0.25">
      <c r="B33" s="95" t="s">
        <v>441</v>
      </c>
      <c r="C33" s="94"/>
      <c r="D33" s="94"/>
      <c r="E33" s="94"/>
      <c r="F33" s="94"/>
      <c r="G33" s="94"/>
      <c r="H33" s="94"/>
    </row>
    <row r="34" spans="2:8" x14ac:dyDescent="0.25">
      <c r="B34" s="93"/>
      <c r="C34" s="94"/>
      <c r="D34" s="94"/>
      <c r="E34" s="94"/>
      <c r="F34" s="94"/>
      <c r="G34" s="94"/>
      <c r="H34" s="94"/>
    </row>
    <row r="35" spans="2:8" x14ac:dyDescent="0.25">
      <c r="B35" s="97" t="s">
        <v>276</v>
      </c>
      <c r="C35" s="94"/>
      <c r="D35" s="94"/>
      <c r="E35" s="94"/>
      <c r="F35" s="94"/>
      <c r="G35" s="94"/>
      <c r="H35" s="94"/>
    </row>
    <row r="36" spans="2:8" ht="24.75" x14ac:dyDescent="0.25">
      <c r="B36" s="98" t="s">
        <v>442</v>
      </c>
      <c r="C36" s="94"/>
      <c r="D36" s="94"/>
      <c r="E36" s="94"/>
      <c r="F36" s="94"/>
      <c r="G36" s="94"/>
      <c r="H36" s="94"/>
    </row>
    <row r="37" spans="2:8" ht="24.75" x14ac:dyDescent="0.25">
      <c r="B37" s="98" t="s">
        <v>443</v>
      </c>
      <c r="C37" s="94"/>
      <c r="D37" s="94"/>
      <c r="E37" s="94"/>
      <c r="F37" s="94"/>
      <c r="G37" s="94"/>
      <c r="H37" s="94"/>
    </row>
    <row r="38" spans="2:8" ht="16.5" x14ac:dyDescent="0.25">
      <c r="B38" s="97" t="s">
        <v>444</v>
      </c>
      <c r="C38" s="94"/>
      <c r="D38" s="94"/>
      <c r="E38" s="94"/>
      <c r="F38" s="94"/>
      <c r="G38" s="94"/>
      <c r="H38" s="94"/>
    </row>
    <row r="39" spans="2:8" ht="15.75" thickBot="1" x14ac:dyDescent="0.3">
      <c r="B39" s="99"/>
      <c r="C39" s="100"/>
      <c r="D39" s="100"/>
      <c r="E39" s="100"/>
      <c r="F39" s="100"/>
      <c r="G39" s="100"/>
      <c r="H39" s="100"/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1"/>
  <sheetViews>
    <sheetView workbookViewId="0">
      <selection activeCell="F17" sqref="F17"/>
    </sheetView>
  </sheetViews>
  <sheetFormatPr baseColWidth="10" defaultRowHeight="15" x14ac:dyDescent="0.25"/>
  <cols>
    <col min="2" max="2" width="22" customWidth="1"/>
  </cols>
  <sheetData>
    <row r="1" spans="2:8" ht="15.75" thickBot="1" x14ac:dyDescent="0.3"/>
    <row r="2" spans="2:8" x14ac:dyDescent="0.25">
      <c r="B2" s="170" t="s">
        <v>445</v>
      </c>
      <c r="C2" s="171"/>
      <c r="D2" s="171"/>
      <c r="E2" s="171"/>
      <c r="F2" s="171"/>
      <c r="G2" s="171"/>
      <c r="H2" s="172"/>
    </row>
    <row r="3" spans="2:8" x14ac:dyDescent="0.25">
      <c r="B3" s="236" t="s">
        <v>446</v>
      </c>
      <c r="C3" s="237"/>
      <c r="D3" s="237"/>
      <c r="E3" s="237"/>
      <c r="F3" s="237"/>
      <c r="G3" s="237"/>
      <c r="H3" s="238"/>
    </row>
    <row r="4" spans="2:8" x14ac:dyDescent="0.25">
      <c r="B4" s="236" t="s">
        <v>1</v>
      </c>
      <c r="C4" s="237"/>
      <c r="D4" s="237"/>
      <c r="E4" s="237"/>
      <c r="F4" s="237"/>
      <c r="G4" s="237"/>
      <c r="H4" s="238"/>
    </row>
    <row r="5" spans="2:8" ht="15.75" thickBot="1" x14ac:dyDescent="0.3">
      <c r="B5" s="239" t="s">
        <v>447</v>
      </c>
      <c r="C5" s="240"/>
      <c r="D5" s="240"/>
      <c r="E5" s="240"/>
      <c r="F5" s="240"/>
      <c r="G5" s="240"/>
      <c r="H5" s="241"/>
    </row>
    <row r="6" spans="2:8" x14ac:dyDescent="0.25">
      <c r="B6" s="293" t="s">
        <v>521</v>
      </c>
      <c r="C6" s="90">
        <v>2016</v>
      </c>
      <c r="D6" s="295">
        <v>2015</v>
      </c>
      <c r="E6" s="295">
        <v>2014</v>
      </c>
      <c r="F6" s="295">
        <v>2013</v>
      </c>
      <c r="G6" s="295">
        <v>2012</v>
      </c>
      <c r="H6" s="295">
        <v>2011</v>
      </c>
    </row>
    <row r="7" spans="2:8" ht="25.5" thickBot="1" x14ac:dyDescent="0.3">
      <c r="B7" s="294"/>
      <c r="C7" s="87" t="s">
        <v>520</v>
      </c>
      <c r="D7" s="296"/>
      <c r="E7" s="296"/>
      <c r="F7" s="296"/>
      <c r="G7" s="296"/>
      <c r="H7" s="296"/>
    </row>
    <row r="8" spans="2:8" ht="17.25" x14ac:dyDescent="0.25">
      <c r="B8" s="66" t="s">
        <v>448</v>
      </c>
      <c r="C8" s="67"/>
      <c r="D8" s="67"/>
      <c r="E8" s="67"/>
      <c r="F8" s="67"/>
      <c r="G8" s="67"/>
      <c r="H8" s="67"/>
    </row>
    <row r="9" spans="2:8" x14ac:dyDescent="0.25">
      <c r="B9" s="68" t="s">
        <v>449</v>
      </c>
      <c r="C9" s="67"/>
      <c r="D9" s="67"/>
      <c r="E9" s="67"/>
      <c r="F9" s="67"/>
      <c r="G9" s="67"/>
      <c r="H9" s="67"/>
    </row>
    <row r="10" spans="2:8" x14ac:dyDescent="0.25">
      <c r="B10" s="68" t="s">
        <v>450</v>
      </c>
      <c r="C10" s="67"/>
      <c r="D10" s="67"/>
      <c r="E10" s="67"/>
      <c r="F10" s="67"/>
      <c r="G10" s="67"/>
      <c r="H10" s="67"/>
    </row>
    <row r="11" spans="2:8" x14ac:dyDescent="0.25">
      <c r="B11" s="68" t="s">
        <v>451</v>
      </c>
      <c r="C11" s="67"/>
      <c r="D11" s="67"/>
      <c r="E11" s="67"/>
      <c r="F11" s="67"/>
      <c r="G11" s="67"/>
      <c r="H11" s="67"/>
    </row>
    <row r="12" spans="2:8" ht="25.5" x14ac:dyDescent="0.25">
      <c r="B12" s="68" t="s">
        <v>452</v>
      </c>
      <c r="C12" s="67"/>
      <c r="D12" s="67"/>
      <c r="E12" s="67"/>
      <c r="F12" s="67"/>
      <c r="G12" s="67"/>
      <c r="H12" s="67"/>
    </row>
    <row r="13" spans="2:8" ht="17.25" x14ac:dyDescent="0.25">
      <c r="B13" s="68" t="s">
        <v>453</v>
      </c>
      <c r="C13" s="67"/>
      <c r="D13" s="67"/>
      <c r="E13" s="67"/>
      <c r="F13" s="67"/>
      <c r="G13" s="67"/>
      <c r="H13" s="67"/>
    </row>
    <row r="14" spans="2:8" x14ac:dyDescent="0.25">
      <c r="B14" s="68" t="s">
        <v>454</v>
      </c>
      <c r="C14" s="67"/>
      <c r="D14" s="67"/>
      <c r="E14" s="67"/>
      <c r="F14" s="67"/>
      <c r="G14" s="67"/>
      <c r="H14" s="67"/>
    </row>
    <row r="15" spans="2:8" ht="17.25" x14ac:dyDescent="0.25">
      <c r="B15" s="68" t="s">
        <v>455</v>
      </c>
      <c r="C15" s="67"/>
      <c r="D15" s="67"/>
      <c r="E15" s="67"/>
      <c r="F15" s="67"/>
      <c r="G15" s="67"/>
      <c r="H15" s="67"/>
    </row>
    <row r="16" spans="2:8" ht="17.25" x14ac:dyDescent="0.25">
      <c r="B16" s="68" t="s">
        <v>456</v>
      </c>
      <c r="C16" s="67"/>
      <c r="D16" s="67"/>
      <c r="E16" s="67"/>
      <c r="F16" s="67"/>
      <c r="G16" s="67"/>
      <c r="H16" s="67"/>
    </row>
    <row r="17" spans="2:8" x14ac:dyDescent="0.25">
      <c r="B17" s="68" t="s">
        <v>457</v>
      </c>
      <c r="C17" s="67"/>
      <c r="D17" s="67"/>
      <c r="E17" s="67"/>
      <c r="F17" s="67"/>
      <c r="G17" s="67"/>
      <c r="H17" s="67"/>
    </row>
    <row r="18" spans="2:8" x14ac:dyDescent="0.25">
      <c r="B18" s="53"/>
      <c r="C18" s="67"/>
      <c r="D18" s="67"/>
      <c r="E18" s="67"/>
      <c r="F18" s="67"/>
      <c r="G18" s="67"/>
      <c r="H18" s="67"/>
    </row>
    <row r="19" spans="2:8" ht="17.25" x14ac:dyDescent="0.25">
      <c r="B19" s="66" t="s">
        <v>458</v>
      </c>
      <c r="C19" s="67"/>
      <c r="D19" s="67"/>
      <c r="E19" s="67"/>
      <c r="F19" s="67"/>
      <c r="G19" s="67"/>
      <c r="H19" s="67"/>
    </row>
    <row r="20" spans="2:8" x14ac:dyDescent="0.25">
      <c r="B20" s="68" t="s">
        <v>449</v>
      </c>
      <c r="C20" s="67"/>
      <c r="D20" s="67"/>
      <c r="E20" s="67"/>
      <c r="F20" s="67"/>
      <c r="G20" s="67"/>
      <c r="H20" s="67"/>
    </row>
    <row r="21" spans="2:8" x14ac:dyDescent="0.25">
      <c r="B21" s="68" t="s">
        <v>450</v>
      </c>
      <c r="C21" s="67"/>
      <c r="D21" s="67"/>
      <c r="E21" s="67"/>
      <c r="F21" s="67"/>
      <c r="G21" s="67"/>
      <c r="H21" s="67"/>
    </row>
    <row r="22" spans="2:8" x14ac:dyDescent="0.25">
      <c r="B22" s="68" t="s">
        <v>451</v>
      </c>
      <c r="C22" s="67"/>
      <c r="D22" s="67"/>
      <c r="E22" s="67"/>
      <c r="F22" s="67"/>
      <c r="G22" s="67"/>
      <c r="H22" s="67"/>
    </row>
    <row r="23" spans="2:8" ht="25.5" x14ac:dyDescent="0.25">
      <c r="B23" s="68" t="s">
        <v>452</v>
      </c>
      <c r="C23" s="67"/>
      <c r="D23" s="67"/>
      <c r="E23" s="67"/>
      <c r="F23" s="67"/>
      <c r="G23" s="67"/>
      <c r="H23" s="67"/>
    </row>
    <row r="24" spans="2:8" ht="17.25" x14ac:dyDescent="0.25">
      <c r="B24" s="68" t="s">
        <v>453</v>
      </c>
      <c r="C24" s="67"/>
      <c r="D24" s="67"/>
      <c r="E24" s="67"/>
      <c r="F24" s="67"/>
      <c r="G24" s="67"/>
      <c r="H24" s="67"/>
    </row>
    <row r="25" spans="2:8" x14ac:dyDescent="0.25">
      <c r="B25" s="68" t="s">
        <v>454</v>
      </c>
      <c r="C25" s="67"/>
      <c r="D25" s="67"/>
      <c r="E25" s="67"/>
      <c r="F25" s="67"/>
      <c r="G25" s="67"/>
      <c r="H25" s="67"/>
    </row>
    <row r="26" spans="2:8" ht="17.25" x14ac:dyDescent="0.25">
      <c r="B26" s="68" t="s">
        <v>455</v>
      </c>
      <c r="C26" s="67"/>
      <c r="D26" s="67"/>
      <c r="E26" s="67"/>
      <c r="F26" s="67"/>
      <c r="G26" s="67"/>
      <c r="H26" s="67"/>
    </row>
    <row r="27" spans="2:8" ht="17.25" x14ac:dyDescent="0.25">
      <c r="B27" s="68" t="s">
        <v>459</v>
      </c>
      <c r="C27" s="67"/>
      <c r="D27" s="67"/>
      <c r="E27" s="67"/>
      <c r="F27" s="67"/>
      <c r="G27" s="67"/>
      <c r="H27" s="67"/>
    </row>
    <row r="28" spans="2:8" x14ac:dyDescent="0.25">
      <c r="B28" s="68" t="s">
        <v>457</v>
      </c>
      <c r="C28" s="67"/>
      <c r="D28" s="67"/>
      <c r="E28" s="67"/>
      <c r="F28" s="67"/>
      <c r="G28" s="67"/>
      <c r="H28" s="67"/>
    </row>
    <row r="29" spans="2:8" x14ac:dyDescent="0.25">
      <c r="B29" s="53"/>
      <c r="C29" s="67"/>
      <c r="D29" s="67"/>
      <c r="E29" s="67"/>
      <c r="F29" s="67"/>
      <c r="G29" s="67"/>
      <c r="H29" s="67"/>
    </row>
    <row r="30" spans="2:8" ht="17.25" x14ac:dyDescent="0.25">
      <c r="B30" s="66" t="s">
        <v>460</v>
      </c>
      <c r="C30" s="67"/>
      <c r="D30" s="67"/>
      <c r="E30" s="67"/>
      <c r="F30" s="67"/>
      <c r="G30" s="67"/>
      <c r="H30" s="67"/>
    </row>
    <row r="31" spans="2:8" ht="15.75" thickBot="1" x14ac:dyDescent="0.3">
      <c r="B31" s="24"/>
      <c r="C31" s="69"/>
      <c r="D31" s="69"/>
      <c r="E31" s="69"/>
      <c r="F31" s="69"/>
      <c r="G31" s="69"/>
      <c r="H31" s="69"/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workbookViewId="0">
      <selection activeCell="L12" sqref="L12"/>
    </sheetView>
  </sheetViews>
  <sheetFormatPr baseColWidth="10" defaultRowHeight="15" x14ac:dyDescent="0.25"/>
  <cols>
    <col min="2" max="2" width="21.42578125" customWidth="1"/>
  </cols>
  <sheetData>
    <row r="1" spans="2:8" ht="15.75" thickBot="1" x14ac:dyDescent="0.3"/>
    <row r="2" spans="2:8" x14ac:dyDescent="0.25">
      <c r="B2" s="170" t="s">
        <v>416</v>
      </c>
      <c r="C2" s="171"/>
      <c r="D2" s="171"/>
      <c r="E2" s="171"/>
      <c r="F2" s="171"/>
      <c r="G2" s="171"/>
      <c r="H2" s="172"/>
    </row>
    <row r="3" spans="2:8" x14ac:dyDescent="0.25">
      <c r="B3" s="236" t="s">
        <v>461</v>
      </c>
      <c r="C3" s="237"/>
      <c r="D3" s="237"/>
      <c r="E3" s="237"/>
      <c r="F3" s="237"/>
      <c r="G3" s="237"/>
      <c r="H3" s="238"/>
    </row>
    <row r="4" spans="2:8" ht="15.75" thickBot="1" x14ac:dyDescent="0.3">
      <c r="B4" s="239" t="s">
        <v>1</v>
      </c>
      <c r="C4" s="240"/>
      <c r="D4" s="240"/>
      <c r="E4" s="240"/>
      <c r="F4" s="240"/>
      <c r="G4" s="240"/>
      <c r="H4" s="241"/>
    </row>
    <row r="5" spans="2:8" ht="15.75" thickBot="1" x14ac:dyDescent="0.3">
      <c r="B5" s="101" t="s">
        <v>419</v>
      </c>
      <c r="C5" s="102">
        <v>2011</v>
      </c>
      <c r="D5" s="102">
        <v>2012</v>
      </c>
      <c r="E5" s="102">
        <v>2013</v>
      </c>
      <c r="F5" s="102">
        <v>2014</v>
      </c>
      <c r="G5" s="102">
        <v>2015</v>
      </c>
      <c r="H5" s="102">
        <v>2016</v>
      </c>
    </row>
    <row r="6" spans="2:8" x14ac:dyDescent="0.25">
      <c r="B6" s="93"/>
      <c r="C6" s="103"/>
      <c r="D6" s="103"/>
      <c r="E6" s="103"/>
      <c r="F6" s="103"/>
      <c r="G6" s="103"/>
      <c r="H6" s="103"/>
    </row>
    <row r="7" spans="2:8" ht="33.75" x14ac:dyDescent="0.25">
      <c r="B7" s="95" t="s">
        <v>462</v>
      </c>
      <c r="C7" s="103"/>
      <c r="D7" s="103"/>
      <c r="E7" s="103"/>
      <c r="F7" s="103"/>
      <c r="G7" s="103"/>
      <c r="H7" s="103"/>
    </row>
    <row r="8" spans="2:8" x14ac:dyDescent="0.25">
      <c r="B8" s="104" t="s">
        <v>421</v>
      </c>
      <c r="C8" s="103"/>
      <c r="D8" s="103"/>
      <c r="E8" s="103"/>
      <c r="F8" s="103"/>
      <c r="G8" s="103"/>
      <c r="H8" s="103"/>
    </row>
    <row r="9" spans="2:8" ht="17.25" x14ac:dyDescent="0.25">
      <c r="B9" s="104" t="s">
        <v>422</v>
      </c>
      <c r="C9" s="103"/>
      <c r="D9" s="103"/>
      <c r="E9" s="103"/>
      <c r="F9" s="103"/>
      <c r="G9" s="103"/>
      <c r="H9" s="103"/>
    </row>
    <row r="10" spans="2:8" ht="17.25" x14ac:dyDescent="0.25">
      <c r="B10" s="104" t="s">
        <v>423</v>
      </c>
      <c r="C10" s="103"/>
      <c r="D10" s="103"/>
      <c r="E10" s="103"/>
      <c r="F10" s="103"/>
      <c r="G10" s="103"/>
      <c r="H10" s="103"/>
    </row>
    <row r="11" spans="2:8" x14ac:dyDescent="0.25">
      <c r="B11" s="104" t="s">
        <v>424</v>
      </c>
      <c r="C11" s="103"/>
      <c r="D11" s="103"/>
      <c r="E11" s="103"/>
      <c r="F11" s="103"/>
      <c r="G11" s="103"/>
      <c r="H11" s="103"/>
    </row>
    <row r="12" spans="2:8" x14ac:dyDescent="0.25">
      <c r="B12" s="104" t="s">
        <v>425</v>
      </c>
      <c r="C12" s="103"/>
      <c r="D12" s="103"/>
      <c r="E12" s="103"/>
      <c r="F12" s="103"/>
      <c r="G12" s="103"/>
      <c r="H12" s="103"/>
    </row>
    <row r="13" spans="2:8" x14ac:dyDescent="0.25">
      <c r="B13" s="104" t="s">
        <v>463</v>
      </c>
      <c r="C13" s="103"/>
      <c r="D13" s="103"/>
      <c r="E13" s="103"/>
      <c r="F13" s="103"/>
      <c r="G13" s="103"/>
      <c r="H13" s="103"/>
    </row>
    <row r="14" spans="2:8" ht="17.25" x14ac:dyDescent="0.25">
      <c r="B14" s="104" t="s">
        <v>427</v>
      </c>
      <c r="C14" s="103"/>
      <c r="D14" s="103"/>
      <c r="E14" s="103"/>
      <c r="F14" s="103"/>
      <c r="G14" s="103"/>
      <c r="H14" s="103"/>
    </row>
    <row r="15" spans="2:8" x14ac:dyDescent="0.25">
      <c r="B15" s="104" t="s">
        <v>428</v>
      </c>
      <c r="C15" s="103"/>
      <c r="D15" s="103"/>
      <c r="E15" s="103"/>
      <c r="F15" s="103"/>
      <c r="G15" s="103"/>
      <c r="H15" s="103"/>
    </row>
    <row r="16" spans="2:8" ht="17.25" x14ac:dyDescent="0.25">
      <c r="B16" s="104" t="s">
        <v>464</v>
      </c>
      <c r="C16" s="103"/>
      <c r="D16" s="103"/>
      <c r="E16" s="103"/>
      <c r="F16" s="103"/>
      <c r="G16" s="103"/>
      <c r="H16" s="103"/>
    </row>
    <row r="17" spans="2:8" x14ac:dyDescent="0.25">
      <c r="B17" s="104" t="s">
        <v>465</v>
      </c>
      <c r="C17" s="103"/>
      <c r="D17" s="103"/>
      <c r="E17" s="103"/>
      <c r="F17" s="103"/>
      <c r="G17" s="103"/>
      <c r="H17" s="103"/>
    </row>
    <row r="18" spans="2:8" x14ac:dyDescent="0.25">
      <c r="B18" s="104" t="s">
        <v>431</v>
      </c>
      <c r="C18" s="103"/>
      <c r="D18" s="103"/>
      <c r="E18" s="103"/>
      <c r="F18" s="103"/>
      <c r="G18" s="103"/>
      <c r="H18" s="103"/>
    </row>
    <row r="19" spans="2:8" ht="17.25" x14ac:dyDescent="0.25">
      <c r="B19" s="104" t="s">
        <v>466</v>
      </c>
      <c r="C19" s="103"/>
      <c r="D19" s="103"/>
      <c r="E19" s="103"/>
      <c r="F19" s="103"/>
      <c r="G19" s="103"/>
      <c r="H19" s="103"/>
    </row>
    <row r="20" spans="2:8" x14ac:dyDescent="0.25">
      <c r="B20" s="98"/>
      <c r="C20" s="103"/>
      <c r="D20" s="103"/>
      <c r="E20" s="103"/>
      <c r="F20" s="103"/>
      <c r="G20" s="103"/>
      <c r="H20" s="103"/>
    </row>
    <row r="21" spans="2:8" ht="18" x14ac:dyDescent="0.25">
      <c r="B21" s="95" t="s">
        <v>467</v>
      </c>
      <c r="C21" s="103"/>
      <c r="D21" s="103"/>
      <c r="E21" s="103"/>
      <c r="F21" s="103"/>
      <c r="G21" s="103"/>
      <c r="H21" s="103"/>
    </row>
    <row r="22" spans="2:8" x14ac:dyDescent="0.25">
      <c r="B22" s="104" t="s">
        <v>434</v>
      </c>
      <c r="C22" s="103"/>
      <c r="D22" s="103"/>
      <c r="E22" s="103"/>
      <c r="F22" s="103"/>
      <c r="G22" s="103"/>
      <c r="H22" s="103"/>
    </row>
    <row r="23" spans="2:8" x14ac:dyDescent="0.25">
      <c r="B23" s="104" t="s">
        <v>435</v>
      </c>
      <c r="C23" s="103"/>
      <c r="D23" s="103"/>
      <c r="E23" s="103"/>
      <c r="F23" s="103"/>
      <c r="G23" s="103"/>
      <c r="H23" s="103"/>
    </row>
    <row r="24" spans="2:8" ht="17.25" x14ac:dyDescent="0.25">
      <c r="B24" s="104" t="s">
        <v>436</v>
      </c>
      <c r="C24" s="103"/>
      <c r="D24" s="103"/>
      <c r="E24" s="103"/>
      <c r="F24" s="103"/>
      <c r="G24" s="103"/>
      <c r="H24" s="103"/>
    </row>
    <row r="25" spans="2:8" ht="25.5" x14ac:dyDescent="0.25">
      <c r="B25" s="104" t="s">
        <v>437</v>
      </c>
      <c r="C25" s="103"/>
      <c r="D25" s="103"/>
      <c r="E25" s="103"/>
      <c r="F25" s="103"/>
      <c r="G25" s="103"/>
      <c r="H25" s="103"/>
    </row>
    <row r="26" spans="2:8" ht="17.25" x14ac:dyDescent="0.25">
      <c r="B26" s="104" t="s">
        <v>438</v>
      </c>
      <c r="C26" s="103"/>
      <c r="D26" s="103"/>
      <c r="E26" s="103"/>
      <c r="F26" s="103"/>
      <c r="G26" s="103"/>
      <c r="H26" s="103"/>
    </row>
    <row r="27" spans="2:8" x14ac:dyDescent="0.25">
      <c r="B27" s="98"/>
      <c r="C27" s="103"/>
      <c r="D27" s="103"/>
      <c r="E27" s="103"/>
      <c r="F27" s="103"/>
      <c r="G27" s="103"/>
      <c r="H27" s="103"/>
    </row>
    <row r="28" spans="2:8" ht="17.25" x14ac:dyDescent="0.25">
      <c r="B28" s="95" t="s">
        <v>468</v>
      </c>
      <c r="C28" s="103"/>
      <c r="D28" s="103"/>
      <c r="E28" s="103"/>
      <c r="F28" s="103"/>
      <c r="G28" s="103"/>
      <c r="H28" s="103"/>
    </row>
    <row r="29" spans="2:8" ht="16.5" x14ac:dyDescent="0.25">
      <c r="B29" s="98" t="s">
        <v>274</v>
      </c>
      <c r="C29" s="103"/>
      <c r="D29" s="103"/>
      <c r="E29" s="103"/>
      <c r="F29" s="103"/>
      <c r="G29" s="103"/>
      <c r="H29" s="103"/>
    </row>
    <row r="30" spans="2:8" x14ac:dyDescent="0.25">
      <c r="B30" s="98"/>
      <c r="C30" s="103"/>
      <c r="D30" s="103"/>
      <c r="E30" s="103"/>
      <c r="F30" s="103"/>
      <c r="G30" s="103"/>
      <c r="H30" s="103"/>
    </row>
    <row r="31" spans="2:8" ht="17.25" x14ac:dyDescent="0.25">
      <c r="B31" s="95" t="s">
        <v>469</v>
      </c>
      <c r="C31" s="103"/>
      <c r="D31" s="103"/>
      <c r="E31" s="103"/>
      <c r="F31" s="103"/>
      <c r="G31" s="103"/>
      <c r="H31" s="103"/>
    </row>
    <row r="32" spans="2:8" x14ac:dyDescent="0.25">
      <c r="B32" s="98"/>
      <c r="C32" s="103"/>
      <c r="D32" s="103"/>
      <c r="E32" s="103"/>
      <c r="F32" s="103"/>
      <c r="G32" s="103"/>
      <c r="H32" s="103"/>
    </row>
    <row r="33" spans="2:8" x14ac:dyDescent="0.25">
      <c r="B33" s="97" t="s">
        <v>276</v>
      </c>
      <c r="C33" s="103"/>
      <c r="D33" s="103"/>
      <c r="E33" s="103"/>
      <c r="F33" s="103"/>
      <c r="G33" s="103"/>
      <c r="H33" s="103"/>
    </row>
    <row r="34" spans="2:8" ht="24.75" x14ac:dyDescent="0.25">
      <c r="B34" s="98" t="s">
        <v>442</v>
      </c>
      <c r="C34" s="103"/>
      <c r="D34" s="103"/>
      <c r="E34" s="103"/>
      <c r="F34" s="103"/>
      <c r="G34" s="103"/>
      <c r="H34" s="103"/>
    </row>
    <row r="35" spans="2:8" ht="24.75" x14ac:dyDescent="0.25">
      <c r="B35" s="98" t="s">
        <v>443</v>
      </c>
      <c r="C35" s="103"/>
      <c r="D35" s="103"/>
      <c r="E35" s="103"/>
      <c r="F35" s="103"/>
      <c r="G35" s="103"/>
      <c r="H35" s="103"/>
    </row>
    <row r="36" spans="2:8" ht="16.5" x14ac:dyDescent="0.25">
      <c r="B36" s="97" t="s">
        <v>444</v>
      </c>
      <c r="C36" s="103"/>
      <c r="D36" s="103"/>
      <c r="E36" s="103"/>
      <c r="F36" s="103"/>
      <c r="G36" s="103"/>
      <c r="H36" s="103"/>
    </row>
    <row r="37" spans="2:8" ht="15.75" thickBot="1" x14ac:dyDescent="0.3">
      <c r="B37" s="105"/>
      <c r="C37" s="106"/>
      <c r="D37" s="106"/>
      <c r="E37" s="106"/>
      <c r="F37" s="106"/>
      <c r="G37" s="106"/>
      <c r="H37" s="106"/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H6" sqref="H6"/>
    </sheetView>
  </sheetViews>
  <sheetFormatPr baseColWidth="10" defaultRowHeight="15" x14ac:dyDescent="0.25"/>
  <cols>
    <col min="2" max="2" width="19.7109375" customWidth="1"/>
    <col min="8" max="8" width="12.85546875" customWidth="1"/>
  </cols>
  <sheetData>
    <row r="1" spans="2:8" ht="15.75" thickBot="1" x14ac:dyDescent="0.3"/>
    <row r="2" spans="2:8" x14ac:dyDescent="0.25">
      <c r="B2" s="170" t="s">
        <v>445</v>
      </c>
      <c r="C2" s="171"/>
      <c r="D2" s="171"/>
      <c r="E2" s="171"/>
      <c r="F2" s="171"/>
      <c r="G2" s="171"/>
      <c r="H2" s="172"/>
    </row>
    <row r="3" spans="2:8" x14ac:dyDescent="0.25">
      <c r="B3" s="236" t="s">
        <v>470</v>
      </c>
      <c r="C3" s="237"/>
      <c r="D3" s="237"/>
      <c r="E3" s="237"/>
      <c r="F3" s="237"/>
      <c r="G3" s="237"/>
      <c r="H3" s="238"/>
    </row>
    <row r="4" spans="2:8" ht="15.75" thickBot="1" x14ac:dyDescent="0.3">
      <c r="B4" s="239" t="s">
        <v>1</v>
      </c>
      <c r="C4" s="240"/>
      <c r="D4" s="240"/>
      <c r="E4" s="240"/>
      <c r="F4" s="240"/>
      <c r="G4" s="240"/>
      <c r="H4" s="241"/>
    </row>
    <row r="5" spans="2:8" ht="15.75" thickBot="1" x14ac:dyDescent="0.3">
      <c r="B5" s="101" t="s">
        <v>419</v>
      </c>
      <c r="C5" s="107">
        <v>2011</v>
      </c>
      <c r="D5" s="107">
        <v>2012</v>
      </c>
      <c r="E5" s="107">
        <v>2013</v>
      </c>
      <c r="F5" s="107">
        <v>2014</v>
      </c>
      <c r="G5" s="107">
        <v>2015</v>
      </c>
      <c r="H5" s="102">
        <v>2016</v>
      </c>
    </row>
    <row r="6" spans="2:8" ht="17.25" x14ac:dyDescent="0.25">
      <c r="B6" s="70" t="s">
        <v>448</v>
      </c>
      <c r="C6" s="71"/>
      <c r="D6" s="71"/>
      <c r="E6" s="71"/>
      <c r="F6" s="71"/>
      <c r="G6" s="71"/>
      <c r="H6" s="71"/>
    </row>
    <row r="7" spans="2:8" x14ac:dyDescent="0.25">
      <c r="B7" s="72" t="s">
        <v>449</v>
      </c>
      <c r="C7" s="71"/>
      <c r="D7" s="71"/>
      <c r="E7" s="71"/>
      <c r="F7" s="71"/>
      <c r="G7" s="71"/>
      <c r="H7" s="71"/>
    </row>
    <row r="8" spans="2:8" x14ac:dyDescent="0.25">
      <c r="B8" s="72" t="s">
        <v>450</v>
      </c>
      <c r="C8" s="71"/>
      <c r="D8" s="71"/>
      <c r="E8" s="71"/>
      <c r="F8" s="71"/>
      <c r="G8" s="71"/>
      <c r="H8" s="71"/>
    </row>
    <row r="9" spans="2:8" x14ac:dyDescent="0.25">
      <c r="B9" s="72" t="s">
        <v>451</v>
      </c>
      <c r="C9" s="71"/>
      <c r="D9" s="71"/>
      <c r="E9" s="71"/>
      <c r="F9" s="71"/>
      <c r="G9" s="71"/>
      <c r="H9" s="71"/>
    </row>
    <row r="10" spans="2:8" ht="17.25" x14ac:dyDescent="0.25">
      <c r="B10" s="72" t="s">
        <v>452</v>
      </c>
      <c r="C10" s="71"/>
      <c r="D10" s="71"/>
      <c r="E10" s="71"/>
      <c r="F10" s="71"/>
      <c r="G10" s="71"/>
      <c r="H10" s="71"/>
    </row>
    <row r="11" spans="2:8" ht="17.25" x14ac:dyDescent="0.25">
      <c r="B11" s="72" t="s">
        <v>453</v>
      </c>
      <c r="C11" s="71"/>
      <c r="D11" s="71"/>
      <c r="E11" s="71"/>
      <c r="F11" s="71"/>
      <c r="G11" s="71"/>
      <c r="H11" s="71"/>
    </row>
    <row r="12" spans="2:8" x14ac:dyDescent="0.25">
      <c r="B12" s="72" t="s">
        <v>454</v>
      </c>
      <c r="C12" s="71"/>
      <c r="D12" s="71"/>
      <c r="E12" s="71"/>
      <c r="F12" s="71"/>
      <c r="G12" s="71"/>
      <c r="H12" s="71"/>
    </row>
    <row r="13" spans="2:8" ht="17.25" x14ac:dyDescent="0.25">
      <c r="B13" s="72" t="s">
        <v>455</v>
      </c>
      <c r="C13" s="71"/>
      <c r="D13" s="71"/>
      <c r="E13" s="71"/>
      <c r="F13" s="71"/>
      <c r="G13" s="71"/>
      <c r="H13" s="71"/>
    </row>
    <row r="14" spans="2:8" x14ac:dyDescent="0.25">
      <c r="B14" s="72" t="s">
        <v>456</v>
      </c>
      <c r="C14" s="71"/>
      <c r="D14" s="71"/>
      <c r="E14" s="71"/>
      <c r="F14" s="71"/>
      <c r="G14" s="71"/>
      <c r="H14" s="71"/>
    </row>
    <row r="15" spans="2:8" x14ac:dyDescent="0.25">
      <c r="B15" s="72" t="s">
        <v>457</v>
      </c>
      <c r="C15" s="71"/>
      <c r="D15" s="71"/>
      <c r="E15" s="71"/>
      <c r="F15" s="71"/>
      <c r="G15" s="71"/>
      <c r="H15" s="71"/>
    </row>
    <row r="16" spans="2:8" x14ac:dyDescent="0.25">
      <c r="B16" s="72"/>
      <c r="C16" s="71"/>
      <c r="D16" s="71"/>
      <c r="E16" s="71"/>
      <c r="F16" s="71"/>
      <c r="G16" s="71"/>
      <c r="H16" s="71"/>
    </row>
    <row r="17" spans="2:8" ht="17.25" x14ac:dyDescent="0.25">
      <c r="B17" s="70" t="s">
        <v>458</v>
      </c>
      <c r="C17" s="71"/>
      <c r="D17" s="71"/>
      <c r="E17" s="71"/>
      <c r="F17" s="71"/>
      <c r="G17" s="71"/>
      <c r="H17" s="71"/>
    </row>
    <row r="18" spans="2:8" x14ac:dyDescent="0.25">
      <c r="B18" s="72" t="s">
        <v>449</v>
      </c>
      <c r="C18" s="71"/>
      <c r="D18" s="71"/>
      <c r="E18" s="71"/>
      <c r="F18" s="71"/>
      <c r="G18" s="71"/>
      <c r="H18" s="71"/>
    </row>
    <row r="19" spans="2:8" x14ac:dyDescent="0.25">
      <c r="B19" s="72" t="s">
        <v>450</v>
      </c>
      <c r="C19" s="71"/>
      <c r="D19" s="71"/>
      <c r="E19" s="71"/>
      <c r="F19" s="71"/>
      <c r="G19" s="71"/>
      <c r="H19" s="71"/>
    </row>
    <row r="20" spans="2:8" x14ac:dyDescent="0.25">
      <c r="B20" s="72" t="s">
        <v>451</v>
      </c>
      <c r="C20" s="71"/>
      <c r="D20" s="71"/>
      <c r="E20" s="71"/>
      <c r="F20" s="71"/>
      <c r="G20" s="71"/>
      <c r="H20" s="71"/>
    </row>
    <row r="21" spans="2:8" ht="17.25" x14ac:dyDescent="0.25">
      <c r="B21" s="72" t="s">
        <v>452</v>
      </c>
      <c r="C21" s="71"/>
      <c r="D21" s="71"/>
      <c r="E21" s="71"/>
      <c r="F21" s="71"/>
      <c r="G21" s="71"/>
      <c r="H21" s="71"/>
    </row>
    <row r="22" spans="2:8" ht="17.25" x14ac:dyDescent="0.25">
      <c r="B22" s="72" t="s">
        <v>453</v>
      </c>
      <c r="C22" s="71"/>
      <c r="D22" s="71"/>
      <c r="E22" s="71"/>
      <c r="F22" s="71"/>
      <c r="G22" s="71"/>
      <c r="H22" s="71"/>
    </row>
    <row r="23" spans="2:8" x14ac:dyDescent="0.25">
      <c r="B23" s="72" t="s">
        <v>454</v>
      </c>
      <c r="C23" s="71"/>
      <c r="D23" s="71"/>
      <c r="E23" s="71"/>
      <c r="F23" s="71"/>
      <c r="G23" s="71"/>
      <c r="H23" s="71"/>
    </row>
    <row r="24" spans="2:8" ht="17.25" x14ac:dyDescent="0.25">
      <c r="B24" s="72" t="s">
        <v>455</v>
      </c>
      <c r="C24" s="71"/>
      <c r="D24" s="71"/>
      <c r="E24" s="71"/>
      <c r="F24" s="71"/>
      <c r="G24" s="71"/>
      <c r="H24" s="71"/>
    </row>
    <row r="25" spans="2:8" x14ac:dyDescent="0.25">
      <c r="B25" s="72" t="s">
        <v>459</v>
      </c>
      <c r="C25" s="71"/>
      <c r="D25" s="71"/>
      <c r="E25" s="71"/>
      <c r="F25" s="71"/>
      <c r="G25" s="71"/>
      <c r="H25" s="71"/>
    </row>
    <row r="26" spans="2:8" x14ac:dyDescent="0.25">
      <c r="B26" s="72" t="s">
        <v>457</v>
      </c>
      <c r="C26" s="71"/>
      <c r="D26" s="71"/>
      <c r="E26" s="71"/>
      <c r="F26" s="71"/>
      <c r="G26" s="71"/>
      <c r="H26" s="71"/>
    </row>
    <row r="27" spans="2:8" x14ac:dyDescent="0.25">
      <c r="B27" s="72"/>
      <c r="C27" s="71"/>
      <c r="D27" s="71"/>
      <c r="E27" s="71"/>
      <c r="F27" s="71"/>
      <c r="G27" s="71"/>
      <c r="H27" s="71"/>
    </row>
    <row r="28" spans="2:8" ht="17.25" x14ac:dyDescent="0.25">
      <c r="B28" s="70" t="s">
        <v>471</v>
      </c>
      <c r="C28" s="71"/>
      <c r="D28" s="71"/>
      <c r="E28" s="71"/>
      <c r="F28" s="71"/>
      <c r="G28" s="71"/>
      <c r="H28" s="71"/>
    </row>
    <row r="29" spans="2:8" ht="15.75" thickBot="1" x14ac:dyDescent="0.3">
      <c r="B29" s="73"/>
      <c r="C29" s="74"/>
      <c r="D29" s="74"/>
      <c r="E29" s="74"/>
      <c r="F29" s="74"/>
      <c r="G29" s="74"/>
      <c r="H29" s="74"/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7"/>
  <sheetViews>
    <sheetView workbookViewId="0">
      <selection activeCell="K13" sqref="K13"/>
    </sheetView>
  </sheetViews>
  <sheetFormatPr baseColWidth="10" defaultRowHeight="15" x14ac:dyDescent="0.25"/>
  <cols>
    <col min="2" max="2" width="41" bestFit="1" customWidth="1"/>
    <col min="7" max="7" width="19.42578125" bestFit="1" customWidth="1"/>
  </cols>
  <sheetData>
    <row r="1" spans="2:7" ht="15.75" thickBot="1" x14ac:dyDescent="0.3"/>
    <row r="2" spans="2:7" x14ac:dyDescent="0.25">
      <c r="B2" s="297" t="s">
        <v>518</v>
      </c>
      <c r="C2" s="298"/>
      <c r="D2" s="298"/>
      <c r="E2" s="298"/>
      <c r="F2" s="298"/>
      <c r="G2" s="299"/>
    </row>
    <row r="3" spans="2:7" ht="15.75" thickBot="1" x14ac:dyDescent="0.3">
      <c r="B3" s="300" t="s">
        <v>472</v>
      </c>
      <c r="C3" s="301"/>
      <c r="D3" s="301"/>
      <c r="E3" s="301"/>
      <c r="F3" s="301"/>
      <c r="G3" s="302"/>
    </row>
    <row r="4" spans="2:7" s="109" customFormat="1" ht="17.25" thickBot="1" x14ac:dyDescent="0.3">
      <c r="B4" s="108" t="s">
        <v>194</v>
      </c>
      <c r="C4" s="87" t="s">
        <v>473</v>
      </c>
      <c r="D4" s="91" t="s">
        <v>474</v>
      </c>
      <c r="E4" s="87" t="s">
        <v>475</v>
      </c>
      <c r="F4" s="87" t="s">
        <v>476</v>
      </c>
      <c r="G4" s="91" t="s">
        <v>477</v>
      </c>
    </row>
    <row r="5" spans="2:7" x14ac:dyDescent="0.25">
      <c r="B5" s="75" t="s">
        <v>478</v>
      </c>
      <c r="C5" s="76"/>
      <c r="D5" s="77"/>
      <c r="E5" s="77"/>
      <c r="F5" s="77"/>
      <c r="G5" s="77"/>
    </row>
    <row r="6" spans="2:7" x14ac:dyDescent="0.25">
      <c r="B6" s="27" t="s">
        <v>479</v>
      </c>
      <c r="C6" s="76"/>
      <c r="D6" s="77"/>
      <c r="E6" s="77"/>
      <c r="F6" s="77"/>
      <c r="G6" s="77"/>
    </row>
    <row r="7" spans="2:7" x14ac:dyDescent="0.25">
      <c r="B7" s="27" t="s">
        <v>480</v>
      </c>
      <c r="C7" s="76"/>
      <c r="D7" s="77"/>
      <c r="E7" s="77"/>
      <c r="F7" s="77"/>
      <c r="G7" s="77"/>
    </row>
    <row r="8" spans="2:7" x14ac:dyDescent="0.25">
      <c r="B8" s="75"/>
      <c r="C8" s="78"/>
      <c r="D8" s="79"/>
      <c r="E8" s="79"/>
      <c r="F8" s="79"/>
      <c r="G8" s="79"/>
    </row>
    <row r="9" spans="2:7" x14ac:dyDescent="0.25">
      <c r="B9" s="75" t="s">
        <v>481</v>
      </c>
      <c r="C9" s="78"/>
      <c r="D9" s="79"/>
      <c r="E9" s="79"/>
      <c r="F9" s="79"/>
      <c r="G9" s="79"/>
    </row>
    <row r="10" spans="2:7" x14ac:dyDescent="0.25">
      <c r="B10" s="27" t="s">
        <v>482</v>
      </c>
      <c r="C10" s="78"/>
      <c r="D10" s="79"/>
      <c r="E10" s="79"/>
      <c r="F10" s="79"/>
      <c r="G10" s="79"/>
    </row>
    <row r="11" spans="2:7" x14ac:dyDescent="0.25">
      <c r="B11" s="80" t="s">
        <v>483</v>
      </c>
      <c r="C11" s="78"/>
      <c r="D11" s="79"/>
      <c r="E11" s="79"/>
      <c r="F11" s="79"/>
      <c r="G11" s="79"/>
    </row>
    <row r="12" spans="2:7" x14ac:dyDescent="0.25">
      <c r="B12" s="80" t="s">
        <v>484</v>
      </c>
      <c r="C12" s="78"/>
      <c r="D12" s="79"/>
      <c r="E12" s="79"/>
      <c r="F12" s="79"/>
      <c r="G12" s="79"/>
    </row>
    <row r="13" spans="2:7" x14ac:dyDescent="0.25">
      <c r="B13" s="80" t="s">
        <v>485</v>
      </c>
      <c r="C13" s="78"/>
      <c r="D13" s="79"/>
      <c r="E13" s="79"/>
      <c r="F13" s="79"/>
      <c r="G13" s="79"/>
    </row>
    <row r="14" spans="2:7" x14ac:dyDescent="0.25">
      <c r="B14" s="27" t="s">
        <v>486</v>
      </c>
      <c r="C14" s="78"/>
      <c r="D14" s="79"/>
      <c r="E14" s="79"/>
      <c r="F14" s="79"/>
      <c r="G14" s="79"/>
    </row>
    <row r="15" spans="2:7" x14ac:dyDescent="0.25">
      <c r="B15" s="80" t="s">
        <v>483</v>
      </c>
      <c r="C15" s="78"/>
      <c r="D15" s="79"/>
      <c r="E15" s="79"/>
      <c r="F15" s="79"/>
      <c r="G15" s="79"/>
    </row>
    <row r="16" spans="2:7" x14ac:dyDescent="0.25">
      <c r="B16" s="80" t="s">
        <v>484</v>
      </c>
      <c r="C16" s="78"/>
      <c r="D16" s="79"/>
      <c r="E16" s="79"/>
      <c r="F16" s="79"/>
      <c r="G16" s="79"/>
    </row>
    <row r="17" spans="2:7" x14ac:dyDescent="0.25">
      <c r="B17" s="80" t="s">
        <v>485</v>
      </c>
      <c r="C17" s="78"/>
      <c r="D17" s="79"/>
      <c r="E17" s="79"/>
      <c r="F17" s="79"/>
      <c r="G17" s="79"/>
    </row>
    <row r="18" spans="2:7" x14ac:dyDescent="0.25">
      <c r="B18" s="27" t="s">
        <v>487</v>
      </c>
      <c r="C18" s="78"/>
      <c r="D18" s="79"/>
      <c r="E18" s="79"/>
      <c r="F18" s="79"/>
      <c r="G18" s="79"/>
    </row>
    <row r="19" spans="2:7" x14ac:dyDescent="0.25">
      <c r="B19" s="27" t="s">
        <v>488</v>
      </c>
      <c r="C19" s="78"/>
      <c r="D19" s="79"/>
      <c r="E19" s="79"/>
      <c r="F19" s="79"/>
      <c r="G19" s="79"/>
    </row>
    <row r="20" spans="2:7" x14ac:dyDescent="0.25">
      <c r="B20" s="27" t="s">
        <v>489</v>
      </c>
      <c r="C20" s="78"/>
      <c r="D20" s="79"/>
      <c r="E20" s="79"/>
      <c r="F20" s="79"/>
      <c r="G20" s="79"/>
    </row>
    <row r="21" spans="2:7" x14ac:dyDescent="0.25">
      <c r="B21" s="27" t="s">
        <v>490</v>
      </c>
      <c r="C21" s="78"/>
      <c r="D21" s="79"/>
      <c r="E21" s="79"/>
      <c r="F21" s="79"/>
      <c r="G21" s="79"/>
    </row>
    <row r="22" spans="2:7" x14ac:dyDescent="0.25">
      <c r="B22" s="27" t="s">
        <v>491</v>
      </c>
      <c r="C22" s="78"/>
      <c r="D22" s="79"/>
      <c r="E22" s="79"/>
      <c r="F22" s="79"/>
      <c r="G22" s="79"/>
    </row>
    <row r="23" spans="2:7" x14ac:dyDescent="0.25">
      <c r="B23" s="27" t="s">
        <v>492</v>
      </c>
      <c r="C23" s="78"/>
      <c r="D23" s="79"/>
      <c r="E23" s="79"/>
      <c r="F23" s="79"/>
      <c r="G23" s="79"/>
    </row>
    <row r="24" spans="2:7" x14ac:dyDescent="0.25">
      <c r="B24" s="27" t="s">
        <v>493</v>
      </c>
      <c r="C24" s="78"/>
      <c r="D24" s="79"/>
      <c r="E24" s="79"/>
      <c r="F24" s="79"/>
      <c r="G24" s="79"/>
    </row>
    <row r="25" spans="2:7" x14ac:dyDescent="0.25">
      <c r="B25" s="27" t="s">
        <v>494</v>
      </c>
      <c r="C25" s="78"/>
      <c r="D25" s="79"/>
      <c r="E25" s="79"/>
      <c r="F25" s="79"/>
      <c r="G25" s="79"/>
    </row>
    <row r="26" spans="2:7" x14ac:dyDescent="0.25">
      <c r="B26" s="75"/>
      <c r="C26" s="76"/>
      <c r="D26" s="77"/>
      <c r="E26" s="77"/>
      <c r="F26" s="77"/>
      <c r="G26" s="77"/>
    </row>
    <row r="27" spans="2:7" x14ac:dyDescent="0.25">
      <c r="B27" s="29" t="s">
        <v>495</v>
      </c>
      <c r="C27" s="78"/>
      <c r="D27" s="79"/>
      <c r="E27" s="79"/>
      <c r="F27" s="79"/>
      <c r="G27" s="79"/>
    </row>
    <row r="28" spans="2:7" x14ac:dyDescent="0.25">
      <c r="B28" s="27" t="s">
        <v>496</v>
      </c>
      <c r="C28" s="78"/>
      <c r="D28" s="79"/>
      <c r="E28" s="79"/>
      <c r="F28" s="79"/>
      <c r="G28" s="79"/>
    </row>
    <row r="29" spans="2:7" x14ac:dyDescent="0.25">
      <c r="B29" s="75"/>
      <c r="C29" s="76"/>
      <c r="D29" s="77"/>
      <c r="E29" s="77"/>
      <c r="F29" s="77"/>
      <c r="G29" s="77"/>
    </row>
    <row r="30" spans="2:7" x14ac:dyDescent="0.25">
      <c r="B30" s="29" t="s">
        <v>497</v>
      </c>
      <c r="C30" s="78"/>
      <c r="D30" s="79"/>
      <c r="E30" s="79"/>
      <c r="F30" s="79"/>
      <c r="G30" s="79"/>
    </row>
    <row r="31" spans="2:7" x14ac:dyDescent="0.25">
      <c r="B31" s="27" t="s">
        <v>482</v>
      </c>
      <c r="C31" s="78"/>
      <c r="D31" s="79"/>
      <c r="E31" s="79"/>
      <c r="F31" s="79"/>
      <c r="G31" s="79"/>
    </row>
    <row r="32" spans="2:7" x14ac:dyDescent="0.25">
      <c r="B32" s="27" t="s">
        <v>486</v>
      </c>
      <c r="C32" s="78"/>
      <c r="D32" s="79"/>
      <c r="E32" s="79"/>
      <c r="F32" s="79"/>
      <c r="G32" s="79"/>
    </row>
    <row r="33" spans="2:7" x14ac:dyDescent="0.25">
      <c r="B33" s="27" t="s">
        <v>498</v>
      </c>
      <c r="C33" s="78"/>
      <c r="D33" s="79"/>
      <c r="E33" s="79"/>
      <c r="F33" s="79"/>
      <c r="G33" s="79"/>
    </row>
    <row r="34" spans="2:7" x14ac:dyDescent="0.25">
      <c r="B34" s="75"/>
      <c r="C34" s="76"/>
      <c r="D34" s="77"/>
      <c r="E34" s="77"/>
      <c r="F34" s="77"/>
      <c r="G34" s="77"/>
    </row>
    <row r="35" spans="2:7" x14ac:dyDescent="0.25">
      <c r="B35" s="29" t="s">
        <v>499</v>
      </c>
      <c r="C35" s="78"/>
      <c r="D35" s="79"/>
      <c r="E35" s="79"/>
      <c r="F35" s="79"/>
      <c r="G35" s="79"/>
    </row>
    <row r="36" spans="2:7" x14ac:dyDescent="0.25">
      <c r="B36" s="27" t="s">
        <v>500</v>
      </c>
      <c r="C36" s="78"/>
      <c r="D36" s="79"/>
      <c r="E36" s="79"/>
      <c r="F36" s="79"/>
      <c r="G36" s="79"/>
    </row>
    <row r="37" spans="2:7" x14ac:dyDescent="0.25">
      <c r="B37" s="27" t="s">
        <v>501</v>
      </c>
      <c r="C37" s="78"/>
      <c r="D37" s="79"/>
      <c r="E37" s="79"/>
      <c r="F37" s="79"/>
      <c r="G37" s="79"/>
    </row>
    <row r="38" spans="2:7" x14ac:dyDescent="0.25">
      <c r="B38" s="27" t="s">
        <v>502</v>
      </c>
      <c r="C38" s="78"/>
      <c r="D38" s="79"/>
      <c r="E38" s="79"/>
      <c r="F38" s="79"/>
      <c r="G38" s="79"/>
    </row>
    <row r="39" spans="2:7" x14ac:dyDescent="0.25">
      <c r="B39" s="75"/>
      <c r="C39" s="76"/>
      <c r="D39" s="77"/>
      <c r="E39" s="77"/>
      <c r="F39" s="77"/>
      <c r="G39" s="77"/>
    </row>
    <row r="40" spans="2:7" x14ac:dyDescent="0.25">
      <c r="B40" s="75" t="s">
        <v>503</v>
      </c>
      <c r="C40" s="78"/>
      <c r="D40" s="79"/>
      <c r="E40" s="79"/>
      <c r="F40" s="79"/>
      <c r="G40" s="79"/>
    </row>
    <row r="41" spans="2:7" x14ac:dyDescent="0.25">
      <c r="B41" s="75"/>
      <c r="C41" s="76"/>
      <c r="D41" s="77"/>
      <c r="E41" s="77"/>
      <c r="F41" s="77"/>
      <c r="G41" s="77"/>
    </row>
    <row r="42" spans="2:7" x14ac:dyDescent="0.25">
      <c r="B42" s="75" t="s">
        <v>504</v>
      </c>
      <c r="C42" s="78"/>
      <c r="D42" s="79"/>
      <c r="E42" s="79"/>
      <c r="F42" s="79"/>
      <c r="G42" s="79"/>
    </row>
    <row r="43" spans="2:7" x14ac:dyDescent="0.25">
      <c r="B43" s="27" t="s">
        <v>505</v>
      </c>
      <c r="C43" s="78"/>
      <c r="D43" s="79"/>
      <c r="E43" s="79"/>
      <c r="F43" s="79"/>
      <c r="G43" s="79"/>
    </row>
    <row r="44" spans="2:7" x14ac:dyDescent="0.25">
      <c r="B44" s="27" t="s">
        <v>506</v>
      </c>
      <c r="C44" s="78"/>
      <c r="D44" s="79"/>
      <c r="E44" s="79"/>
      <c r="F44" s="79"/>
      <c r="G44" s="79"/>
    </row>
    <row r="45" spans="2:7" x14ac:dyDescent="0.25">
      <c r="B45" s="27" t="s">
        <v>507</v>
      </c>
      <c r="C45" s="78"/>
      <c r="D45" s="79"/>
      <c r="E45" s="79"/>
      <c r="F45" s="79"/>
      <c r="G45" s="79"/>
    </row>
    <row r="46" spans="2:7" x14ac:dyDescent="0.25">
      <c r="B46" s="75"/>
      <c r="C46" s="76"/>
      <c r="D46" s="77"/>
      <c r="E46" s="77"/>
      <c r="F46" s="77"/>
      <c r="G46" s="77"/>
    </row>
    <row r="47" spans="2:7" ht="16.5" x14ac:dyDescent="0.25">
      <c r="B47" s="84" t="s">
        <v>508</v>
      </c>
      <c r="C47" s="78"/>
      <c r="D47" s="79"/>
      <c r="E47" s="79"/>
      <c r="F47" s="79"/>
      <c r="G47" s="79"/>
    </row>
    <row r="48" spans="2:7" x14ac:dyDescent="0.25">
      <c r="B48" s="27" t="s">
        <v>506</v>
      </c>
      <c r="C48" s="78"/>
      <c r="D48" s="79"/>
      <c r="E48" s="79"/>
      <c r="F48" s="79"/>
      <c r="G48" s="79"/>
    </row>
    <row r="49" spans="2:7" x14ac:dyDescent="0.25">
      <c r="B49" s="27" t="s">
        <v>507</v>
      </c>
      <c r="C49" s="78"/>
      <c r="D49" s="79"/>
      <c r="E49" s="79"/>
      <c r="F49" s="79"/>
      <c r="G49" s="79"/>
    </row>
    <row r="50" spans="2:7" x14ac:dyDescent="0.25">
      <c r="B50" s="75"/>
      <c r="C50" s="76"/>
      <c r="D50" s="77"/>
      <c r="E50" s="77"/>
      <c r="F50" s="77"/>
      <c r="G50" s="77"/>
    </row>
    <row r="51" spans="2:7" x14ac:dyDescent="0.25">
      <c r="B51" s="75" t="s">
        <v>509</v>
      </c>
      <c r="C51" s="78"/>
      <c r="D51" s="79"/>
      <c r="E51" s="79"/>
      <c r="F51" s="79"/>
      <c r="G51" s="79"/>
    </row>
    <row r="52" spans="2:7" x14ac:dyDescent="0.25">
      <c r="B52" s="27" t="s">
        <v>506</v>
      </c>
      <c r="C52" s="78"/>
      <c r="D52" s="79"/>
      <c r="E52" s="79"/>
      <c r="F52" s="79"/>
      <c r="G52" s="79"/>
    </row>
    <row r="53" spans="2:7" x14ac:dyDescent="0.25">
      <c r="B53" s="27" t="s">
        <v>507</v>
      </c>
      <c r="C53" s="78"/>
      <c r="D53" s="79"/>
      <c r="E53" s="79"/>
      <c r="F53" s="79"/>
      <c r="G53" s="79"/>
    </row>
    <row r="54" spans="2:7" x14ac:dyDescent="0.25">
      <c r="B54" s="27" t="s">
        <v>510</v>
      </c>
      <c r="C54" s="78"/>
      <c r="D54" s="79"/>
      <c r="E54" s="79"/>
      <c r="F54" s="79"/>
      <c r="G54" s="79"/>
    </row>
    <row r="55" spans="2:7" x14ac:dyDescent="0.25">
      <c r="B55" s="75"/>
      <c r="C55" s="76"/>
      <c r="D55" s="77"/>
      <c r="E55" s="77"/>
      <c r="F55" s="77"/>
      <c r="G55" s="77"/>
    </row>
    <row r="56" spans="2:7" x14ac:dyDescent="0.25">
      <c r="B56" s="75" t="s">
        <v>511</v>
      </c>
      <c r="C56" s="78"/>
      <c r="D56" s="79"/>
      <c r="E56" s="79"/>
      <c r="F56" s="79"/>
      <c r="G56" s="79"/>
    </row>
    <row r="57" spans="2:7" x14ac:dyDescent="0.25">
      <c r="B57" s="27" t="s">
        <v>506</v>
      </c>
      <c r="C57" s="78"/>
      <c r="D57" s="79"/>
      <c r="E57" s="79"/>
      <c r="F57" s="79"/>
      <c r="G57" s="79"/>
    </row>
    <row r="58" spans="2:7" x14ac:dyDescent="0.25">
      <c r="B58" s="27" t="s">
        <v>507</v>
      </c>
      <c r="C58" s="78"/>
      <c r="D58" s="79"/>
      <c r="E58" s="79"/>
      <c r="F58" s="79"/>
      <c r="G58" s="79"/>
    </row>
    <row r="59" spans="2:7" x14ac:dyDescent="0.25">
      <c r="B59" s="75"/>
      <c r="C59" s="76"/>
      <c r="D59" s="77"/>
      <c r="E59" s="77"/>
      <c r="F59" s="77"/>
      <c r="G59" s="77"/>
    </row>
    <row r="60" spans="2:7" x14ac:dyDescent="0.25">
      <c r="B60" s="75" t="s">
        <v>512</v>
      </c>
      <c r="C60" s="78"/>
      <c r="D60" s="79"/>
      <c r="E60" s="79"/>
      <c r="F60" s="79"/>
      <c r="G60" s="79"/>
    </row>
    <row r="61" spans="2:7" x14ac:dyDescent="0.25">
      <c r="B61" s="27" t="s">
        <v>513</v>
      </c>
      <c r="C61" s="78"/>
      <c r="D61" s="79"/>
      <c r="E61" s="79"/>
      <c r="F61" s="79"/>
      <c r="G61" s="79"/>
    </row>
    <row r="62" spans="2:7" x14ac:dyDescent="0.25">
      <c r="B62" s="27" t="s">
        <v>514</v>
      </c>
      <c r="C62" s="78"/>
      <c r="D62" s="79"/>
      <c r="E62" s="79"/>
      <c r="F62" s="79"/>
      <c r="G62" s="79"/>
    </row>
    <row r="63" spans="2:7" x14ac:dyDescent="0.25">
      <c r="B63" s="75"/>
      <c r="C63" s="76"/>
      <c r="D63" s="77"/>
      <c r="E63" s="77"/>
      <c r="F63" s="77"/>
      <c r="G63" s="77"/>
    </row>
    <row r="64" spans="2:7" x14ac:dyDescent="0.25">
      <c r="B64" s="75" t="s">
        <v>515</v>
      </c>
      <c r="C64" s="78"/>
      <c r="D64" s="79"/>
      <c r="E64" s="79"/>
      <c r="F64" s="79"/>
      <c r="G64" s="79"/>
    </row>
    <row r="65" spans="2:7" x14ac:dyDescent="0.25">
      <c r="B65" s="27" t="s">
        <v>516</v>
      </c>
      <c r="C65" s="78"/>
      <c r="D65" s="79"/>
      <c r="E65" s="79"/>
      <c r="F65" s="79"/>
      <c r="G65" s="79"/>
    </row>
    <row r="66" spans="2:7" x14ac:dyDescent="0.25">
      <c r="B66" s="27" t="s">
        <v>517</v>
      </c>
      <c r="C66" s="78"/>
      <c r="D66" s="79"/>
      <c r="E66" s="79"/>
      <c r="F66" s="79"/>
      <c r="G66" s="79"/>
    </row>
    <row r="67" spans="2:7" ht="15.75" thickBot="1" x14ac:dyDescent="0.3">
      <c r="B67" s="81"/>
      <c r="C67" s="82"/>
      <c r="D67" s="83"/>
      <c r="E67" s="83"/>
      <c r="F67" s="83"/>
      <c r="G67" s="83"/>
    </row>
  </sheetData>
  <mergeCells count="2">
    <mergeCell ref="B2:G2"/>
    <mergeCell ref="B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3"/>
  <sheetViews>
    <sheetView topLeftCell="A5" zoomScale="235" zoomScaleNormal="235" workbookViewId="0">
      <selection activeCell="B5" sqref="B5:J5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193" t="s">
        <v>526</v>
      </c>
      <c r="C2" s="194"/>
      <c r="D2" s="194"/>
      <c r="E2" s="194"/>
      <c r="F2" s="194"/>
      <c r="G2" s="194"/>
      <c r="H2" s="194"/>
      <c r="I2" s="194"/>
      <c r="J2" s="195"/>
    </row>
    <row r="3" spans="2:10" x14ac:dyDescent="0.25">
      <c r="B3" s="196" t="s">
        <v>120</v>
      </c>
      <c r="C3" s="197"/>
      <c r="D3" s="197"/>
      <c r="E3" s="197"/>
      <c r="F3" s="197"/>
      <c r="G3" s="197"/>
      <c r="H3" s="197"/>
      <c r="I3" s="197"/>
      <c r="J3" s="198"/>
    </row>
    <row r="4" spans="2:10" x14ac:dyDescent="0.25">
      <c r="B4" s="196" t="s">
        <v>566</v>
      </c>
      <c r="C4" s="197"/>
      <c r="D4" s="197"/>
      <c r="E4" s="197"/>
      <c r="F4" s="197"/>
      <c r="G4" s="197"/>
      <c r="H4" s="197"/>
      <c r="I4" s="197"/>
      <c r="J4" s="198"/>
    </row>
    <row r="5" spans="2:10" ht="15.75" thickBot="1" x14ac:dyDescent="0.3">
      <c r="B5" s="199" t="s">
        <v>1</v>
      </c>
      <c r="C5" s="200"/>
      <c r="D5" s="200"/>
      <c r="E5" s="200"/>
      <c r="F5" s="200"/>
      <c r="G5" s="200"/>
      <c r="H5" s="200"/>
      <c r="I5" s="200"/>
      <c r="J5" s="201"/>
    </row>
    <row r="6" spans="2:10" ht="16.5" x14ac:dyDescent="0.25">
      <c r="B6" s="202" t="s">
        <v>121</v>
      </c>
      <c r="C6" s="203"/>
      <c r="D6" s="152" t="s">
        <v>122</v>
      </c>
      <c r="E6" s="179" t="s">
        <v>123</v>
      </c>
      <c r="F6" s="179" t="s">
        <v>124</v>
      </c>
      <c r="G6" s="179" t="s">
        <v>125</v>
      </c>
      <c r="H6" s="152" t="s">
        <v>126</v>
      </c>
      <c r="I6" s="179" t="s">
        <v>128</v>
      </c>
      <c r="J6" s="179" t="s">
        <v>129</v>
      </c>
    </row>
    <row r="7" spans="2:10" ht="25.5" thickBot="1" x14ac:dyDescent="0.3">
      <c r="B7" s="204"/>
      <c r="C7" s="205"/>
      <c r="D7" s="153" t="s">
        <v>543</v>
      </c>
      <c r="E7" s="181"/>
      <c r="F7" s="181"/>
      <c r="G7" s="181"/>
      <c r="H7" s="153" t="s">
        <v>127</v>
      </c>
      <c r="I7" s="181"/>
      <c r="J7" s="181"/>
    </row>
    <row r="8" spans="2:10" x14ac:dyDescent="0.25">
      <c r="B8" s="191"/>
      <c r="C8" s="192"/>
      <c r="D8" s="4"/>
      <c r="E8" s="4"/>
      <c r="F8" s="4"/>
      <c r="G8" s="4"/>
      <c r="H8" s="4"/>
      <c r="I8" s="4"/>
      <c r="J8" s="4"/>
    </row>
    <row r="9" spans="2:10" x14ac:dyDescent="0.25">
      <c r="B9" s="182" t="s">
        <v>130</v>
      </c>
      <c r="C9" s="183"/>
      <c r="D9" s="119">
        <f>+D10+D14</f>
        <v>0</v>
      </c>
      <c r="E9" s="119">
        <f t="shared" ref="E9:G9" si="0">+E10+E14</f>
        <v>0</v>
      </c>
      <c r="F9" s="119">
        <f t="shared" si="0"/>
        <v>0</v>
      </c>
      <c r="G9" s="119">
        <f t="shared" si="0"/>
        <v>0</v>
      </c>
      <c r="H9" s="119">
        <f>+D9+E9+F9+G9</f>
        <v>0</v>
      </c>
      <c r="I9" s="119">
        <v>0</v>
      </c>
      <c r="J9" s="119">
        <v>0</v>
      </c>
    </row>
    <row r="10" spans="2:10" x14ac:dyDescent="0.25">
      <c r="B10" s="182" t="s">
        <v>131</v>
      </c>
      <c r="C10" s="183"/>
      <c r="D10" s="114">
        <f>SUM(D11:D13)</f>
        <v>0</v>
      </c>
      <c r="E10" s="114">
        <f t="shared" ref="E10:G10" si="1">SUM(E11:E13)</f>
        <v>0</v>
      </c>
      <c r="F10" s="114">
        <f t="shared" si="1"/>
        <v>0</v>
      </c>
      <c r="G10" s="114">
        <f t="shared" si="1"/>
        <v>0</v>
      </c>
      <c r="H10" s="119">
        <f t="shared" ref="H10:H17" si="2">+D10+E10+F10+G10</f>
        <v>0</v>
      </c>
      <c r="I10" s="114">
        <v>0</v>
      </c>
      <c r="J10" s="114">
        <v>0</v>
      </c>
    </row>
    <row r="11" spans="2:10" x14ac:dyDescent="0.25">
      <c r="B11" s="88" t="s">
        <v>132</v>
      </c>
      <c r="C11" s="16"/>
      <c r="D11" s="115">
        <v>0</v>
      </c>
      <c r="E11" s="115">
        <v>0</v>
      </c>
      <c r="F11" s="115">
        <v>0</v>
      </c>
      <c r="G11" s="115">
        <v>0</v>
      </c>
      <c r="H11" s="120">
        <f t="shared" si="2"/>
        <v>0</v>
      </c>
      <c r="I11" s="115">
        <v>0</v>
      </c>
      <c r="J11" s="115">
        <v>0</v>
      </c>
    </row>
    <row r="12" spans="2:10" x14ac:dyDescent="0.25">
      <c r="B12" s="14" t="s">
        <v>133</v>
      </c>
      <c r="C12" s="1"/>
      <c r="D12" s="115">
        <v>0</v>
      </c>
      <c r="E12" s="115">
        <v>0</v>
      </c>
      <c r="F12" s="115">
        <v>0</v>
      </c>
      <c r="G12" s="115">
        <v>0</v>
      </c>
      <c r="H12" s="120">
        <f t="shared" si="2"/>
        <v>0</v>
      </c>
      <c r="I12" s="115">
        <v>0</v>
      </c>
      <c r="J12" s="115">
        <v>0</v>
      </c>
    </row>
    <row r="13" spans="2:10" x14ac:dyDescent="0.25">
      <c r="B13" s="88" t="s">
        <v>134</v>
      </c>
      <c r="C13" s="16"/>
      <c r="D13" s="115">
        <v>0</v>
      </c>
      <c r="E13" s="115">
        <v>0</v>
      </c>
      <c r="F13" s="115">
        <v>0</v>
      </c>
      <c r="G13" s="115">
        <v>0</v>
      </c>
      <c r="H13" s="120">
        <f t="shared" si="2"/>
        <v>0</v>
      </c>
      <c r="I13" s="115">
        <v>0</v>
      </c>
      <c r="J13" s="115">
        <v>0</v>
      </c>
    </row>
    <row r="14" spans="2:10" x14ac:dyDescent="0.25">
      <c r="B14" s="182" t="s">
        <v>135</v>
      </c>
      <c r="C14" s="183"/>
      <c r="D14" s="114">
        <f>SUM(D15:D17)</f>
        <v>0</v>
      </c>
      <c r="E14" s="114">
        <f t="shared" ref="E14:G14" si="3">SUM(E15:E17)</f>
        <v>0</v>
      </c>
      <c r="F14" s="114">
        <f t="shared" si="3"/>
        <v>0</v>
      </c>
      <c r="G14" s="114">
        <f t="shared" si="3"/>
        <v>0</v>
      </c>
      <c r="H14" s="119">
        <f t="shared" si="2"/>
        <v>0</v>
      </c>
      <c r="I14" s="114">
        <v>0</v>
      </c>
      <c r="J14" s="114">
        <v>0</v>
      </c>
    </row>
    <row r="15" spans="2:10" ht="16.5" customHeight="1" x14ac:dyDescent="0.25">
      <c r="B15" s="88" t="s">
        <v>136</v>
      </c>
      <c r="C15" s="16"/>
      <c r="D15" s="115">
        <v>0</v>
      </c>
      <c r="E15" s="115">
        <v>0</v>
      </c>
      <c r="F15" s="115">
        <v>0</v>
      </c>
      <c r="G15" s="115">
        <v>0</v>
      </c>
      <c r="H15" s="120">
        <f t="shared" si="2"/>
        <v>0</v>
      </c>
      <c r="I15" s="115">
        <v>0</v>
      </c>
      <c r="J15" s="115">
        <v>0</v>
      </c>
    </row>
    <row r="16" spans="2:10" x14ac:dyDescent="0.25">
      <c r="B16" s="89" t="s">
        <v>137</v>
      </c>
      <c r="C16" s="17"/>
      <c r="D16" s="115">
        <v>0</v>
      </c>
      <c r="E16" s="115">
        <v>0</v>
      </c>
      <c r="F16" s="115">
        <v>0</v>
      </c>
      <c r="G16" s="115">
        <v>0</v>
      </c>
      <c r="H16" s="120">
        <f t="shared" si="2"/>
        <v>0</v>
      </c>
      <c r="I16" s="115">
        <v>0</v>
      </c>
      <c r="J16" s="115">
        <v>0</v>
      </c>
    </row>
    <row r="17" spans="2:10" ht="16.5" customHeight="1" x14ac:dyDescent="0.25">
      <c r="B17" s="88" t="s">
        <v>138</v>
      </c>
      <c r="C17" s="16"/>
      <c r="D17" s="115">
        <v>0</v>
      </c>
      <c r="E17" s="115">
        <v>0</v>
      </c>
      <c r="F17" s="115">
        <v>0</v>
      </c>
      <c r="G17" s="115">
        <v>0</v>
      </c>
      <c r="H17" s="120">
        <f t="shared" si="2"/>
        <v>0</v>
      </c>
      <c r="I17" s="115">
        <v>0</v>
      </c>
      <c r="J17" s="115">
        <v>0</v>
      </c>
    </row>
    <row r="18" spans="2:10" x14ac:dyDescent="0.25">
      <c r="B18" s="182" t="s">
        <v>139</v>
      </c>
      <c r="C18" s="183"/>
      <c r="D18" s="119">
        <f>+'ANEXO 1 -F1'!G46</f>
        <v>133747242</v>
      </c>
      <c r="E18" s="119">
        <v>0</v>
      </c>
      <c r="F18" s="119">
        <v>0</v>
      </c>
      <c r="G18" s="119">
        <v>0</v>
      </c>
      <c r="H18" s="119">
        <f>+'ANEXO 1 -F1'!F46</f>
        <v>112313927</v>
      </c>
      <c r="I18" s="119">
        <v>0</v>
      </c>
      <c r="J18" s="119">
        <v>0</v>
      </c>
    </row>
    <row r="19" spans="2:10" x14ac:dyDescent="0.25">
      <c r="B19" s="14"/>
      <c r="C19" s="15"/>
      <c r="D19" s="115"/>
      <c r="E19" s="115"/>
      <c r="F19" s="115"/>
      <c r="G19" s="115"/>
      <c r="H19" s="115"/>
      <c r="I19" s="115"/>
      <c r="J19" s="115"/>
    </row>
    <row r="20" spans="2:10" ht="16.5" customHeight="1" x14ac:dyDescent="0.25">
      <c r="B20" s="182" t="s">
        <v>140</v>
      </c>
      <c r="C20" s="183"/>
      <c r="D20" s="114">
        <f>+D9+D18</f>
        <v>133747242</v>
      </c>
      <c r="E20" s="114">
        <f t="shared" ref="E20:H20" si="4">+E9+E18</f>
        <v>0</v>
      </c>
      <c r="F20" s="114">
        <f t="shared" si="4"/>
        <v>0</v>
      </c>
      <c r="G20" s="114">
        <f t="shared" si="4"/>
        <v>0</v>
      </c>
      <c r="H20" s="114">
        <f t="shared" si="4"/>
        <v>112313927</v>
      </c>
      <c r="I20" s="114">
        <v>0</v>
      </c>
      <c r="J20" s="114">
        <v>0</v>
      </c>
    </row>
    <row r="21" spans="2:10" x14ac:dyDescent="0.25">
      <c r="B21" s="182"/>
      <c r="C21" s="183"/>
      <c r="D21" s="114"/>
      <c r="E21" s="114"/>
      <c r="F21" s="114"/>
      <c r="G21" s="114"/>
      <c r="H21" s="114"/>
      <c r="I21" s="114"/>
      <c r="J21" s="114"/>
    </row>
    <row r="22" spans="2:10" ht="16.5" customHeight="1" x14ac:dyDescent="0.25">
      <c r="B22" s="182" t="s">
        <v>141</v>
      </c>
      <c r="C22" s="183"/>
      <c r="D22" s="114"/>
      <c r="E22" s="114"/>
      <c r="F22" s="114"/>
      <c r="G22" s="114"/>
      <c r="H22" s="114"/>
      <c r="I22" s="114"/>
      <c r="J22" s="114"/>
    </row>
    <row r="23" spans="2:10" x14ac:dyDescent="0.25">
      <c r="B23" s="184" t="s">
        <v>142</v>
      </c>
      <c r="C23" s="185"/>
      <c r="D23" s="120">
        <v>0</v>
      </c>
      <c r="E23" s="120">
        <v>0</v>
      </c>
      <c r="F23" s="120">
        <v>0</v>
      </c>
      <c r="G23" s="120">
        <v>0</v>
      </c>
      <c r="H23" s="120">
        <f t="shared" ref="H23:H25" si="5">+D23+E23+F23+G23</f>
        <v>0</v>
      </c>
      <c r="I23" s="120">
        <v>0</v>
      </c>
      <c r="J23" s="120">
        <v>0</v>
      </c>
    </row>
    <row r="24" spans="2:10" x14ac:dyDescent="0.25">
      <c r="B24" s="184" t="s">
        <v>143</v>
      </c>
      <c r="C24" s="185"/>
      <c r="D24" s="120">
        <v>0</v>
      </c>
      <c r="E24" s="120">
        <v>0</v>
      </c>
      <c r="F24" s="120">
        <v>0</v>
      </c>
      <c r="G24" s="120">
        <v>0</v>
      </c>
      <c r="H24" s="120">
        <f t="shared" si="5"/>
        <v>0</v>
      </c>
      <c r="I24" s="120">
        <v>0</v>
      </c>
      <c r="J24" s="120">
        <v>0</v>
      </c>
    </row>
    <row r="25" spans="2:10" x14ac:dyDescent="0.25">
      <c r="B25" s="184" t="s">
        <v>144</v>
      </c>
      <c r="C25" s="185"/>
      <c r="D25" s="120">
        <v>0</v>
      </c>
      <c r="E25" s="120">
        <v>0</v>
      </c>
      <c r="F25" s="120">
        <v>0</v>
      </c>
      <c r="G25" s="120">
        <v>0</v>
      </c>
      <c r="H25" s="120">
        <f t="shared" si="5"/>
        <v>0</v>
      </c>
      <c r="I25" s="120">
        <v>0</v>
      </c>
      <c r="J25" s="120">
        <v>0</v>
      </c>
    </row>
    <row r="26" spans="2:10" x14ac:dyDescent="0.25">
      <c r="B26" s="189"/>
      <c r="C26" s="190"/>
      <c r="D26" s="119"/>
      <c r="E26" s="119"/>
      <c r="F26" s="119"/>
      <c r="G26" s="119"/>
      <c r="H26" s="119"/>
      <c r="I26" s="119"/>
      <c r="J26" s="119"/>
    </row>
    <row r="27" spans="2:10" ht="16.5" customHeight="1" x14ac:dyDescent="0.25">
      <c r="B27" s="182" t="s">
        <v>145</v>
      </c>
      <c r="C27" s="183"/>
      <c r="D27" s="119"/>
      <c r="E27" s="119"/>
      <c r="F27" s="119"/>
      <c r="G27" s="119"/>
      <c r="H27" s="119"/>
      <c r="I27" s="119"/>
      <c r="J27" s="119"/>
    </row>
    <row r="28" spans="2:10" x14ac:dyDescent="0.25">
      <c r="B28" s="184" t="s">
        <v>146</v>
      </c>
      <c r="C28" s="185"/>
      <c r="D28" s="120">
        <v>0</v>
      </c>
      <c r="E28" s="120">
        <v>0</v>
      </c>
      <c r="F28" s="120">
        <v>0</v>
      </c>
      <c r="G28" s="120">
        <v>0</v>
      </c>
      <c r="H28" s="120">
        <f t="shared" ref="H28:H30" si="6">+D28+E28+F28+G28</f>
        <v>0</v>
      </c>
      <c r="I28" s="120">
        <v>0</v>
      </c>
      <c r="J28" s="120">
        <v>0</v>
      </c>
    </row>
    <row r="29" spans="2:10" x14ac:dyDescent="0.25">
      <c r="B29" s="184" t="s">
        <v>147</v>
      </c>
      <c r="C29" s="185"/>
      <c r="D29" s="120">
        <v>0</v>
      </c>
      <c r="E29" s="120">
        <v>0</v>
      </c>
      <c r="F29" s="120">
        <v>0</v>
      </c>
      <c r="G29" s="120">
        <v>0</v>
      </c>
      <c r="H29" s="120">
        <f t="shared" si="6"/>
        <v>0</v>
      </c>
      <c r="I29" s="120">
        <v>0</v>
      </c>
      <c r="J29" s="120">
        <v>0</v>
      </c>
    </row>
    <row r="30" spans="2:10" x14ac:dyDescent="0.25">
      <c r="B30" s="184" t="s">
        <v>148</v>
      </c>
      <c r="C30" s="185"/>
      <c r="D30" s="120">
        <v>0</v>
      </c>
      <c r="E30" s="120">
        <v>0</v>
      </c>
      <c r="F30" s="120">
        <v>0</v>
      </c>
      <c r="G30" s="120">
        <v>0</v>
      </c>
      <c r="H30" s="120">
        <f t="shared" si="6"/>
        <v>0</v>
      </c>
      <c r="I30" s="120">
        <v>0</v>
      </c>
      <c r="J30" s="120">
        <v>0</v>
      </c>
    </row>
    <row r="31" spans="2:10" ht="15.75" thickBot="1" x14ac:dyDescent="0.3">
      <c r="B31" s="186"/>
      <c r="C31" s="187"/>
      <c r="D31" s="9"/>
      <c r="E31" s="9"/>
      <c r="F31" s="9"/>
      <c r="G31" s="9"/>
      <c r="H31" s="9"/>
      <c r="I31" s="9"/>
      <c r="J31" s="9"/>
    </row>
    <row r="33" spans="2:10" ht="30.75" customHeight="1" x14ac:dyDescent="0.25">
      <c r="B33" s="188" t="s">
        <v>524</v>
      </c>
      <c r="C33" s="188"/>
      <c r="D33" s="188"/>
      <c r="E33" s="188"/>
      <c r="F33" s="188"/>
      <c r="G33" s="188"/>
      <c r="H33" s="188"/>
      <c r="I33" s="188"/>
      <c r="J33" s="188"/>
    </row>
    <row r="34" spans="2:10" x14ac:dyDescent="0.25">
      <c r="B34" s="151"/>
      <c r="C34" s="151"/>
      <c r="D34" s="151"/>
      <c r="E34" s="151"/>
      <c r="F34" s="151"/>
      <c r="G34" s="151"/>
      <c r="H34" s="151"/>
      <c r="I34" s="151"/>
      <c r="J34" s="151"/>
    </row>
    <row r="35" spans="2:10" x14ac:dyDescent="0.25">
      <c r="B35" s="188" t="s">
        <v>525</v>
      </c>
      <c r="C35" s="188"/>
      <c r="D35" s="188"/>
      <c r="E35" s="188"/>
      <c r="F35" s="188"/>
      <c r="G35" s="188"/>
      <c r="H35" s="188"/>
      <c r="I35" s="188"/>
      <c r="J35" s="188"/>
    </row>
    <row r="36" spans="2:10" ht="15.75" thickBot="1" x14ac:dyDescent="0.3"/>
    <row r="37" spans="2:10" x14ac:dyDescent="0.25">
      <c r="B37" s="179" t="s">
        <v>149</v>
      </c>
      <c r="C37" s="154" t="s">
        <v>150</v>
      </c>
      <c r="D37" s="154" t="s">
        <v>152</v>
      </c>
      <c r="E37" s="154" t="s">
        <v>155</v>
      </c>
      <c r="F37" s="179" t="s">
        <v>157</v>
      </c>
      <c r="G37" s="154" t="s">
        <v>158</v>
      </c>
    </row>
    <row r="38" spans="2:10" x14ac:dyDescent="0.25">
      <c r="B38" s="180"/>
      <c r="C38" s="152" t="s">
        <v>151</v>
      </c>
      <c r="D38" s="152" t="s">
        <v>153</v>
      </c>
      <c r="E38" s="152" t="s">
        <v>156</v>
      </c>
      <c r="F38" s="180"/>
      <c r="G38" s="152" t="s">
        <v>159</v>
      </c>
    </row>
    <row r="39" spans="2:10" ht="15.75" thickBot="1" x14ac:dyDescent="0.3">
      <c r="B39" s="181"/>
      <c r="C39" s="155"/>
      <c r="D39" s="153" t="s">
        <v>154</v>
      </c>
      <c r="E39" s="155"/>
      <c r="F39" s="181"/>
      <c r="G39" s="155"/>
    </row>
    <row r="40" spans="2:10" ht="24.75" x14ac:dyDescent="0.25">
      <c r="B40" s="18" t="s">
        <v>160</v>
      </c>
      <c r="C40" s="5"/>
      <c r="D40" s="5"/>
      <c r="E40" s="5"/>
      <c r="F40" s="5"/>
      <c r="G40" s="5"/>
    </row>
    <row r="41" spans="2:10" x14ac:dyDescent="0.25">
      <c r="B41" s="6" t="s">
        <v>161</v>
      </c>
      <c r="C41" s="117">
        <v>0</v>
      </c>
      <c r="D41" s="117">
        <v>0</v>
      </c>
      <c r="E41" s="117">
        <v>0</v>
      </c>
      <c r="F41" s="117">
        <v>0</v>
      </c>
      <c r="G41" s="117">
        <v>0</v>
      </c>
    </row>
    <row r="42" spans="2:10" x14ac:dyDescent="0.25">
      <c r="B42" s="6" t="s">
        <v>162</v>
      </c>
      <c r="C42" s="117">
        <v>0</v>
      </c>
      <c r="D42" s="117">
        <v>0</v>
      </c>
      <c r="E42" s="117">
        <v>0</v>
      </c>
      <c r="F42" s="117">
        <v>0</v>
      </c>
      <c r="G42" s="117">
        <v>0</v>
      </c>
    </row>
    <row r="43" spans="2:10" ht="15.75" thickBot="1" x14ac:dyDescent="0.3">
      <c r="B43" s="12" t="s">
        <v>163</v>
      </c>
      <c r="C43" s="118">
        <v>0</v>
      </c>
      <c r="D43" s="118">
        <v>0</v>
      </c>
      <c r="E43" s="118">
        <v>0</v>
      </c>
      <c r="F43" s="118">
        <v>0</v>
      </c>
      <c r="G43" s="118">
        <v>0</v>
      </c>
    </row>
  </sheetData>
  <mergeCells count="31"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24:C24"/>
    <mergeCell ref="B25:C25"/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</mergeCells>
  <pageMargins left="0.7" right="0.7" top="0.75" bottom="0.75" header="0.3" footer="0.3"/>
  <pageSetup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zoomScale="190" zoomScaleNormal="190" workbookViewId="0">
      <selection activeCell="C14" sqref="C14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70" t="s">
        <v>526</v>
      </c>
      <c r="C2" s="171"/>
      <c r="D2" s="171"/>
      <c r="E2" s="171"/>
      <c r="F2" s="171"/>
      <c r="G2" s="171"/>
      <c r="H2" s="171"/>
      <c r="I2" s="171"/>
      <c r="J2" s="171"/>
      <c r="K2" s="171"/>
      <c r="L2" s="172"/>
    </row>
    <row r="3" spans="2:12" x14ac:dyDescent="0.25">
      <c r="B3" s="173" t="s">
        <v>164</v>
      </c>
      <c r="C3" s="174"/>
      <c r="D3" s="174"/>
      <c r="E3" s="174"/>
      <c r="F3" s="174"/>
      <c r="G3" s="174"/>
      <c r="H3" s="174"/>
      <c r="I3" s="174"/>
      <c r="J3" s="174"/>
      <c r="K3" s="174"/>
      <c r="L3" s="175"/>
    </row>
    <row r="4" spans="2:12" x14ac:dyDescent="0.25">
      <c r="B4" s="173" t="s">
        <v>566</v>
      </c>
      <c r="C4" s="174"/>
      <c r="D4" s="174"/>
      <c r="E4" s="174"/>
      <c r="F4" s="174"/>
      <c r="G4" s="174"/>
      <c r="H4" s="174"/>
      <c r="I4" s="174"/>
      <c r="J4" s="174"/>
      <c r="K4" s="174"/>
      <c r="L4" s="175"/>
    </row>
    <row r="5" spans="2:12" ht="15.75" thickBot="1" x14ac:dyDescent="0.3">
      <c r="B5" s="176" t="s">
        <v>1</v>
      </c>
      <c r="C5" s="177"/>
      <c r="D5" s="177"/>
      <c r="E5" s="177"/>
      <c r="F5" s="177"/>
      <c r="G5" s="177"/>
      <c r="H5" s="177"/>
      <c r="I5" s="177"/>
      <c r="J5" s="177"/>
      <c r="K5" s="177"/>
      <c r="L5" s="178"/>
    </row>
    <row r="6" spans="2:12" ht="75" thickBot="1" x14ac:dyDescent="0.3">
      <c r="B6" s="159" t="s">
        <v>527</v>
      </c>
      <c r="C6" s="157" t="s">
        <v>528</v>
      </c>
      <c r="D6" s="157" t="s">
        <v>529</v>
      </c>
      <c r="E6" s="157" t="s">
        <v>530</v>
      </c>
      <c r="F6" s="157" t="s">
        <v>531</v>
      </c>
      <c r="G6" s="157" t="s">
        <v>532</v>
      </c>
      <c r="H6" s="157" t="s">
        <v>533</v>
      </c>
      <c r="I6" s="157" t="s">
        <v>534</v>
      </c>
      <c r="J6" s="157" t="s">
        <v>562</v>
      </c>
      <c r="K6" s="157" t="s">
        <v>563</v>
      </c>
      <c r="L6" s="157" t="s">
        <v>564</v>
      </c>
    </row>
    <row r="7" spans="2:12" x14ac:dyDescent="0.25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2:12" ht="24.75" x14ac:dyDescent="0.25">
      <c r="B8" s="21" t="s">
        <v>165</v>
      </c>
      <c r="C8" s="121">
        <f>SUM(C9:C12)</f>
        <v>0</v>
      </c>
      <c r="D8" s="121"/>
      <c r="E8" s="121"/>
      <c r="F8" s="121">
        <f>SUM(F9:F12)</f>
        <v>0</v>
      </c>
      <c r="G8" s="121"/>
      <c r="H8" s="121">
        <f>SUM(H9:H12)</f>
        <v>0</v>
      </c>
      <c r="I8" s="121">
        <f>SUM(I9:I12)</f>
        <v>0</v>
      </c>
      <c r="J8" s="121">
        <f t="shared" ref="J8:K8" si="0">SUM(J9:J12)</f>
        <v>0</v>
      </c>
      <c r="K8" s="121">
        <f t="shared" si="0"/>
        <v>0</v>
      </c>
      <c r="L8" s="121">
        <f>+H8-K8</f>
        <v>0</v>
      </c>
    </row>
    <row r="9" spans="2:12" x14ac:dyDescent="0.25">
      <c r="B9" s="22" t="s">
        <v>166</v>
      </c>
      <c r="C9" s="122">
        <v>0</v>
      </c>
      <c r="D9" s="121"/>
      <c r="E9" s="121"/>
      <c r="F9" s="122">
        <v>0</v>
      </c>
      <c r="G9" s="121"/>
      <c r="H9" s="122">
        <v>0</v>
      </c>
      <c r="I9" s="122">
        <v>0</v>
      </c>
      <c r="J9" s="122">
        <v>0</v>
      </c>
      <c r="K9" s="122">
        <v>0</v>
      </c>
      <c r="L9" s="122">
        <f t="shared" ref="L9:L12" si="1">+H9-K9</f>
        <v>0</v>
      </c>
    </row>
    <row r="10" spans="2:12" x14ac:dyDescent="0.25">
      <c r="B10" s="22" t="s">
        <v>167</v>
      </c>
      <c r="C10" s="122">
        <v>0</v>
      </c>
      <c r="D10" s="121"/>
      <c r="E10" s="121"/>
      <c r="F10" s="122">
        <v>0</v>
      </c>
      <c r="G10" s="121"/>
      <c r="H10" s="122">
        <v>0</v>
      </c>
      <c r="I10" s="122">
        <v>0</v>
      </c>
      <c r="J10" s="122">
        <v>0</v>
      </c>
      <c r="K10" s="122">
        <v>0</v>
      </c>
      <c r="L10" s="122">
        <f t="shared" si="1"/>
        <v>0</v>
      </c>
    </row>
    <row r="11" spans="2:12" x14ac:dyDescent="0.25">
      <c r="B11" s="22" t="s">
        <v>168</v>
      </c>
      <c r="C11" s="122">
        <v>0</v>
      </c>
      <c r="D11" s="121"/>
      <c r="E11" s="121"/>
      <c r="F11" s="122">
        <v>0</v>
      </c>
      <c r="G11" s="121"/>
      <c r="H11" s="122">
        <v>0</v>
      </c>
      <c r="I11" s="122">
        <v>0</v>
      </c>
      <c r="J11" s="122">
        <v>0</v>
      </c>
      <c r="K11" s="122">
        <v>0</v>
      </c>
      <c r="L11" s="122">
        <f t="shared" si="1"/>
        <v>0</v>
      </c>
    </row>
    <row r="12" spans="2:12" x14ac:dyDescent="0.25">
      <c r="B12" s="22" t="s">
        <v>169</v>
      </c>
      <c r="C12" s="122">
        <v>0</v>
      </c>
      <c r="D12" s="121"/>
      <c r="E12" s="121"/>
      <c r="F12" s="122">
        <v>0</v>
      </c>
      <c r="G12" s="121"/>
      <c r="H12" s="122">
        <v>0</v>
      </c>
      <c r="I12" s="122">
        <v>0</v>
      </c>
      <c r="J12" s="122">
        <v>0</v>
      </c>
      <c r="K12" s="122">
        <v>0</v>
      </c>
      <c r="L12" s="122">
        <f t="shared" si="1"/>
        <v>0</v>
      </c>
    </row>
    <row r="13" spans="2:12" x14ac:dyDescent="0.25">
      <c r="B13" s="23"/>
      <c r="C13" s="121"/>
      <c r="D13" s="121"/>
      <c r="E13" s="121"/>
      <c r="F13" s="121"/>
      <c r="G13" s="121"/>
      <c r="H13" s="121"/>
      <c r="I13" s="121"/>
      <c r="J13" s="121"/>
      <c r="K13" s="121"/>
      <c r="L13" s="121"/>
    </row>
    <row r="14" spans="2:12" ht="24.75" x14ac:dyDescent="0.25">
      <c r="B14" s="21" t="s">
        <v>170</v>
      </c>
      <c r="C14" s="121">
        <f>SUM(C15:C18)</f>
        <v>0</v>
      </c>
      <c r="D14" s="121"/>
      <c r="E14" s="121"/>
      <c r="F14" s="121">
        <f>SUM(F15:F18)</f>
        <v>0</v>
      </c>
      <c r="G14" s="121"/>
      <c r="H14" s="121">
        <f>SUM(H15:H18)</f>
        <v>0</v>
      </c>
      <c r="I14" s="121">
        <f>SUM(I15:I18)</f>
        <v>0</v>
      </c>
      <c r="J14" s="121">
        <f t="shared" ref="J14:K14" si="2">SUM(J15:J18)</f>
        <v>0</v>
      </c>
      <c r="K14" s="121">
        <f t="shared" si="2"/>
        <v>0</v>
      </c>
      <c r="L14" s="121">
        <f t="shared" ref="L14:L18" si="3">+H14-K14</f>
        <v>0</v>
      </c>
    </row>
    <row r="15" spans="2:12" x14ac:dyDescent="0.25">
      <c r="B15" s="22" t="s">
        <v>171</v>
      </c>
      <c r="C15" s="122">
        <v>0</v>
      </c>
      <c r="D15" s="121"/>
      <c r="E15" s="121"/>
      <c r="F15" s="122">
        <v>0</v>
      </c>
      <c r="G15" s="121"/>
      <c r="H15" s="122">
        <v>0</v>
      </c>
      <c r="I15" s="122">
        <v>0</v>
      </c>
      <c r="J15" s="122">
        <v>0</v>
      </c>
      <c r="K15" s="122">
        <v>0</v>
      </c>
      <c r="L15" s="122">
        <f t="shared" si="3"/>
        <v>0</v>
      </c>
    </row>
    <row r="16" spans="2:12" x14ac:dyDescent="0.25">
      <c r="B16" s="22" t="s">
        <v>172</v>
      </c>
      <c r="C16" s="122">
        <v>0</v>
      </c>
      <c r="D16" s="121"/>
      <c r="E16" s="121"/>
      <c r="F16" s="122">
        <v>0</v>
      </c>
      <c r="G16" s="121"/>
      <c r="H16" s="122">
        <v>0</v>
      </c>
      <c r="I16" s="122">
        <v>0</v>
      </c>
      <c r="J16" s="122">
        <v>0</v>
      </c>
      <c r="K16" s="122">
        <v>0</v>
      </c>
      <c r="L16" s="122">
        <f t="shared" si="3"/>
        <v>0</v>
      </c>
    </row>
    <row r="17" spans="2:12" x14ac:dyDescent="0.25">
      <c r="B17" s="22" t="s">
        <v>173</v>
      </c>
      <c r="C17" s="122">
        <v>0</v>
      </c>
      <c r="D17" s="121"/>
      <c r="E17" s="121"/>
      <c r="F17" s="122">
        <v>0</v>
      </c>
      <c r="G17" s="121"/>
      <c r="H17" s="122">
        <v>0</v>
      </c>
      <c r="I17" s="122">
        <v>0</v>
      </c>
      <c r="J17" s="122">
        <v>0</v>
      </c>
      <c r="K17" s="122">
        <v>0</v>
      </c>
      <c r="L17" s="122">
        <f t="shared" si="3"/>
        <v>0</v>
      </c>
    </row>
    <row r="18" spans="2:12" x14ac:dyDescent="0.25">
      <c r="B18" s="22" t="s">
        <v>174</v>
      </c>
      <c r="C18" s="122">
        <v>0</v>
      </c>
      <c r="D18" s="121"/>
      <c r="E18" s="121"/>
      <c r="F18" s="122">
        <v>0</v>
      </c>
      <c r="G18" s="121"/>
      <c r="H18" s="122">
        <v>0</v>
      </c>
      <c r="I18" s="122">
        <v>0</v>
      </c>
      <c r="J18" s="122">
        <v>0</v>
      </c>
      <c r="K18" s="122">
        <v>0</v>
      </c>
      <c r="L18" s="122">
        <f t="shared" si="3"/>
        <v>0</v>
      </c>
    </row>
    <row r="19" spans="2:12" x14ac:dyDescent="0.25">
      <c r="B19" s="23"/>
      <c r="C19" s="121"/>
      <c r="D19" s="121"/>
      <c r="E19" s="121"/>
      <c r="F19" s="121"/>
      <c r="G19" s="121"/>
      <c r="H19" s="121"/>
      <c r="I19" s="121"/>
      <c r="J19" s="121"/>
      <c r="K19" s="121"/>
      <c r="L19" s="121"/>
    </row>
    <row r="20" spans="2:12" ht="41.25" x14ac:dyDescent="0.25">
      <c r="B20" s="21" t="s">
        <v>175</v>
      </c>
      <c r="C20" s="121">
        <f>+C8+C14</f>
        <v>0</v>
      </c>
      <c r="D20" s="121"/>
      <c r="E20" s="121"/>
      <c r="F20" s="121">
        <f>+F8+F14</f>
        <v>0</v>
      </c>
      <c r="G20" s="121"/>
      <c r="H20" s="121">
        <f>+H8+H14</f>
        <v>0</v>
      </c>
      <c r="I20" s="121">
        <f>+I8+I14</f>
        <v>0</v>
      </c>
      <c r="J20" s="121">
        <f t="shared" ref="J20:K20" si="4">+J8+J14</f>
        <v>0</v>
      </c>
      <c r="K20" s="121">
        <f t="shared" si="4"/>
        <v>0</v>
      </c>
      <c r="L20" s="121">
        <f>+H20-K20</f>
        <v>0</v>
      </c>
    </row>
    <row r="21" spans="2:12" ht="15.75" thickBot="1" x14ac:dyDescent="0.3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68"/>
  <sheetViews>
    <sheetView tabSelected="1" view="pageBreakPreview" topLeftCell="A4" zoomScale="175" zoomScaleNormal="175" zoomScaleSheetLayoutView="175" workbookViewId="0">
      <selection activeCell="G12" sqref="G12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</cols>
  <sheetData>
    <row r="1" spans="2:5" ht="7.5" customHeight="1" thickBot="1" x14ac:dyDescent="0.3"/>
    <row r="2" spans="2:5" x14ac:dyDescent="0.25">
      <c r="B2" s="212" t="s">
        <v>526</v>
      </c>
      <c r="C2" s="213"/>
      <c r="D2" s="213"/>
      <c r="E2" s="214"/>
    </row>
    <row r="3" spans="2:5" x14ac:dyDescent="0.25">
      <c r="B3" s="215" t="s">
        <v>176</v>
      </c>
      <c r="C3" s="216"/>
      <c r="D3" s="216"/>
      <c r="E3" s="217"/>
    </row>
    <row r="4" spans="2:5" x14ac:dyDescent="0.25">
      <c r="B4" s="215" t="s">
        <v>566</v>
      </c>
      <c r="C4" s="216"/>
      <c r="D4" s="216"/>
      <c r="E4" s="217"/>
    </row>
    <row r="5" spans="2:5" ht="15.75" thickBot="1" x14ac:dyDescent="0.3">
      <c r="B5" s="218" t="s">
        <v>1</v>
      </c>
      <c r="C5" s="219"/>
      <c r="D5" s="219"/>
      <c r="E5" s="220"/>
    </row>
    <row r="6" spans="2:5" x14ac:dyDescent="0.25">
      <c r="B6" s="206" t="s">
        <v>535</v>
      </c>
      <c r="C6" s="160" t="s">
        <v>177</v>
      </c>
      <c r="D6" s="210" t="s">
        <v>178</v>
      </c>
      <c r="E6" s="161" t="s">
        <v>179</v>
      </c>
    </row>
    <row r="7" spans="2:5" ht="15.75" thickBot="1" x14ac:dyDescent="0.3">
      <c r="B7" s="207"/>
      <c r="C7" s="159" t="s">
        <v>536</v>
      </c>
      <c r="D7" s="211"/>
      <c r="E7" s="157" t="s">
        <v>180</v>
      </c>
    </row>
    <row r="8" spans="2:5" ht="12.75" customHeight="1" x14ac:dyDescent="0.25">
      <c r="B8" s="132"/>
      <c r="C8" s="123"/>
      <c r="D8" s="124"/>
      <c r="E8" s="124"/>
    </row>
    <row r="9" spans="2:5" ht="12.75" customHeight="1" x14ac:dyDescent="0.25">
      <c r="B9" s="141" t="s">
        <v>181</v>
      </c>
      <c r="C9" s="123">
        <f>SUM(C10:C12)</f>
        <v>1129819360</v>
      </c>
      <c r="D9" s="123">
        <f t="shared" ref="D9:E9" si="0">+D10+D11+D12</f>
        <v>1735692801</v>
      </c>
      <c r="E9" s="123">
        <f t="shared" si="0"/>
        <v>1735692801</v>
      </c>
    </row>
    <row r="10" spans="2:5" ht="12.75" customHeight="1" x14ac:dyDescent="0.25">
      <c r="B10" s="142" t="s">
        <v>182</v>
      </c>
      <c r="C10" s="123">
        <v>33857400</v>
      </c>
      <c r="D10" s="124">
        <v>32882326</v>
      </c>
      <c r="E10" s="124">
        <v>32882326</v>
      </c>
    </row>
    <row r="11" spans="2:5" ht="12.75" customHeight="1" x14ac:dyDescent="0.25">
      <c r="B11" s="142" t="s">
        <v>183</v>
      </c>
      <c r="C11" s="123">
        <v>1095961960</v>
      </c>
      <c r="D11" s="124">
        <v>1702810475</v>
      </c>
      <c r="E11" s="124">
        <v>1702810475</v>
      </c>
    </row>
    <row r="12" spans="2:5" ht="12.75" customHeight="1" x14ac:dyDescent="0.25">
      <c r="B12" s="142" t="s">
        <v>184</v>
      </c>
      <c r="C12" s="123">
        <v>0</v>
      </c>
      <c r="D12" s="124">
        <v>0</v>
      </c>
      <c r="E12" s="124">
        <v>0</v>
      </c>
    </row>
    <row r="13" spans="2:5" ht="12.75" customHeight="1" x14ac:dyDescent="0.25">
      <c r="B13" s="32"/>
      <c r="C13" s="123"/>
      <c r="D13" s="124"/>
      <c r="E13" s="124"/>
    </row>
    <row r="14" spans="2:5" ht="12.75" customHeight="1" x14ac:dyDescent="0.25">
      <c r="B14" s="141" t="s">
        <v>185</v>
      </c>
      <c r="C14" s="123">
        <f>SUM(C15:C16)</f>
        <v>1129819360</v>
      </c>
      <c r="D14" s="123">
        <f t="shared" ref="D14:E14" si="1">SUM(D15:D16)</f>
        <v>1623685322</v>
      </c>
      <c r="E14" s="123">
        <f t="shared" si="1"/>
        <v>1605015831</v>
      </c>
    </row>
    <row r="15" spans="2:5" ht="12.75" customHeight="1" x14ac:dyDescent="0.25">
      <c r="B15" s="142" t="s">
        <v>186</v>
      </c>
      <c r="C15" s="123">
        <v>33857400</v>
      </c>
      <c r="D15" s="124">
        <v>16129596</v>
      </c>
      <c r="E15" s="124">
        <v>15214629</v>
      </c>
    </row>
    <row r="16" spans="2:5" ht="12.75" customHeight="1" x14ac:dyDescent="0.25">
      <c r="B16" s="142" t="s">
        <v>187</v>
      </c>
      <c r="C16" s="123">
        <v>1095961960</v>
      </c>
      <c r="D16" s="124">
        <v>1607555726</v>
      </c>
      <c r="E16" s="124">
        <v>1589801202</v>
      </c>
    </row>
    <row r="17" spans="2:5" ht="12.75" customHeight="1" x14ac:dyDescent="0.25">
      <c r="B17" s="32"/>
      <c r="C17" s="123"/>
      <c r="D17" s="124"/>
      <c r="E17" s="124"/>
    </row>
    <row r="18" spans="2:5" ht="12.75" customHeight="1" x14ac:dyDescent="0.25">
      <c r="B18" s="141" t="s">
        <v>188</v>
      </c>
      <c r="C18" s="125"/>
      <c r="D18" s="124">
        <f t="shared" ref="D18:E18" si="2">SUM(D19:D20)</f>
        <v>0</v>
      </c>
      <c r="E18" s="124">
        <f t="shared" si="2"/>
        <v>0</v>
      </c>
    </row>
    <row r="19" spans="2:5" ht="12.75" customHeight="1" x14ac:dyDescent="0.25">
      <c r="B19" s="142" t="s">
        <v>189</v>
      </c>
      <c r="C19" s="125"/>
      <c r="D19" s="124"/>
      <c r="E19" s="124"/>
    </row>
    <row r="20" spans="2:5" ht="12.75" customHeight="1" x14ac:dyDescent="0.25">
      <c r="B20" s="142" t="s">
        <v>190</v>
      </c>
      <c r="C20" s="125"/>
      <c r="D20" s="124"/>
      <c r="E20" s="124"/>
    </row>
    <row r="21" spans="2:5" ht="12.75" customHeight="1" x14ac:dyDescent="0.25">
      <c r="B21" s="32"/>
      <c r="C21" s="123"/>
      <c r="D21" s="124"/>
      <c r="E21" s="124"/>
    </row>
    <row r="22" spans="2:5" ht="12.75" customHeight="1" x14ac:dyDescent="0.25">
      <c r="B22" s="141" t="s">
        <v>191</v>
      </c>
      <c r="C22" s="123">
        <f>+C9-C14+C18</f>
        <v>0</v>
      </c>
      <c r="D22" s="123">
        <f t="shared" ref="D22:E22" si="3">+D9-D14+D18</f>
        <v>112007479</v>
      </c>
      <c r="E22" s="123">
        <f t="shared" si="3"/>
        <v>130676970</v>
      </c>
    </row>
    <row r="23" spans="2:5" ht="12.75" customHeight="1" x14ac:dyDescent="0.25">
      <c r="B23" s="141" t="s">
        <v>192</v>
      </c>
      <c r="C23" s="123">
        <f>+C22-C12</f>
        <v>0</v>
      </c>
      <c r="D23" s="123">
        <f t="shared" ref="D23:E23" si="4">+D22-D12</f>
        <v>112007479</v>
      </c>
      <c r="E23" s="123">
        <f t="shared" si="4"/>
        <v>130676970</v>
      </c>
    </row>
    <row r="24" spans="2:5" ht="12.75" customHeight="1" x14ac:dyDescent="0.25">
      <c r="B24" s="141" t="s">
        <v>193</v>
      </c>
      <c r="C24" s="123">
        <f>+C23-C18</f>
        <v>0</v>
      </c>
      <c r="D24" s="123">
        <f t="shared" ref="D24:E24" si="5">+D23-D18</f>
        <v>112007479</v>
      </c>
      <c r="E24" s="123">
        <f t="shared" si="5"/>
        <v>130676970</v>
      </c>
    </row>
    <row r="25" spans="2:5" ht="12.75" customHeight="1" thickBot="1" x14ac:dyDescent="0.3">
      <c r="B25" s="33"/>
      <c r="C25" s="33"/>
      <c r="D25" s="26"/>
      <c r="E25" s="26"/>
    </row>
    <row r="26" spans="2:5" ht="12.75" customHeight="1" thickBot="1" x14ac:dyDescent="0.3"/>
    <row r="27" spans="2:5" ht="12.75" customHeight="1" x14ac:dyDescent="0.25">
      <c r="B27" s="206" t="s">
        <v>194</v>
      </c>
      <c r="C27" s="210" t="s">
        <v>195</v>
      </c>
      <c r="D27" s="208" t="s">
        <v>178</v>
      </c>
      <c r="E27" s="162" t="s">
        <v>179</v>
      </c>
    </row>
    <row r="28" spans="2:5" ht="12.75" customHeight="1" thickBot="1" x14ac:dyDescent="0.3">
      <c r="B28" s="207"/>
      <c r="C28" s="211"/>
      <c r="D28" s="209"/>
      <c r="E28" s="163" t="s">
        <v>196</v>
      </c>
    </row>
    <row r="29" spans="2:5" ht="12.75" customHeight="1" x14ac:dyDescent="0.25">
      <c r="B29" s="143"/>
      <c r="C29" s="34"/>
      <c r="D29" s="28"/>
      <c r="E29" s="28"/>
    </row>
    <row r="30" spans="2:5" ht="12.75" customHeight="1" x14ac:dyDescent="0.25">
      <c r="B30" s="110" t="s">
        <v>197</v>
      </c>
      <c r="C30" s="34">
        <v>0</v>
      </c>
      <c r="D30" s="28">
        <v>0</v>
      </c>
      <c r="E30" s="28">
        <v>0</v>
      </c>
    </row>
    <row r="31" spans="2:5" ht="12.75" customHeight="1" x14ac:dyDescent="0.25">
      <c r="B31" s="144" t="s">
        <v>198</v>
      </c>
      <c r="C31" s="34"/>
      <c r="D31" s="28"/>
      <c r="E31" s="28"/>
    </row>
    <row r="32" spans="2:5" ht="12.75" customHeight="1" x14ac:dyDescent="0.25">
      <c r="B32" s="144" t="s">
        <v>199</v>
      </c>
      <c r="C32" s="34"/>
      <c r="D32" s="28"/>
      <c r="E32" s="28"/>
    </row>
    <row r="33" spans="2:5" ht="12.75" customHeight="1" x14ac:dyDescent="0.25">
      <c r="B33" s="110" t="s">
        <v>200</v>
      </c>
      <c r="C33" s="34">
        <v>0</v>
      </c>
      <c r="D33" s="28">
        <v>0</v>
      </c>
      <c r="E33" s="28">
        <v>0</v>
      </c>
    </row>
    <row r="34" spans="2:5" ht="12.75" customHeight="1" x14ac:dyDescent="0.25">
      <c r="B34" s="144" t="s">
        <v>201</v>
      </c>
      <c r="C34" s="34"/>
      <c r="D34" s="28"/>
      <c r="E34" s="28"/>
    </row>
    <row r="35" spans="2:5" ht="12.75" customHeight="1" x14ac:dyDescent="0.25">
      <c r="B35" s="144" t="s">
        <v>202</v>
      </c>
      <c r="C35" s="34"/>
      <c r="D35" s="28"/>
      <c r="E35" s="28"/>
    </row>
    <row r="36" spans="2:5" ht="12.75" customHeight="1" x14ac:dyDescent="0.25">
      <c r="B36" s="34"/>
      <c r="C36" s="34"/>
      <c r="D36" s="28"/>
      <c r="E36" s="28"/>
    </row>
    <row r="37" spans="2:5" ht="12.75" customHeight="1" x14ac:dyDescent="0.25">
      <c r="B37" s="221" t="s">
        <v>203</v>
      </c>
      <c r="C37" s="221">
        <v>0</v>
      </c>
      <c r="D37" s="221">
        <v>0</v>
      </c>
      <c r="E37" s="221">
        <v>0</v>
      </c>
    </row>
    <row r="38" spans="2:5" ht="12.75" customHeight="1" thickBot="1" x14ac:dyDescent="0.3">
      <c r="B38" s="222"/>
      <c r="C38" s="222"/>
      <c r="D38" s="222"/>
      <c r="E38" s="222"/>
    </row>
    <row r="39" spans="2:5" ht="12.75" customHeight="1" x14ac:dyDescent="0.25">
      <c r="B39" s="206" t="s">
        <v>194</v>
      </c>
      <c r="C39" s="164" t="s">
        <v>177</v>
      </c>
      <c r="D39" s="208" t="s">
        <v>178</v>
      </c>
      <c r="E39" s="162" t="s">
        <v>179</v>
      </c>
    </row>
    <row r="40" spans="2:5" ht="12.75" customHeight="1" thickBot="1" x14ac:dyDescent="0.3">
      <c r="B40" s="207"/>
      <c r="C40" s="165" t="s">
        <v>204</v>
      </c>
      <c r="D40" s="209"/>
      <c r="E40" s="163" t="s">
        <v>196</v>
      </c>
    </row>
    <row r="41" spans="2:5" ht="12.75" customHeight="1" x14ac:dyDescent="0.25">
      <c r="B41" s="143"/>
      <c r="C41" s="34"/>
      <c r="D41" s="28"/>
      <c r="E41" s="28"/>
    </row>
    <row r="42" spans="2:5" ht="12.75" customHeight="1" x14ac:dyDescent="0.25">
      <c r="B42" s="34" t="s">
        <v>205</v>
      </c>
      <c r="C42" s="128">
        <f>+C10</f>
        <v>33857400</v>
      </c>
      <c r="D42" s="128">
        <f t="shared" ref="D42:E42" si="6">+D10</f>
        <v>32882326</v>
      </c>
      <c r="E42" s="128">
        <f t="shared" si="6"/>
        <v>32882326</v>
      </c>
    </row>
    <row r="43" spans="2:5" ht="12.75" customHeight="1" x14ac:dyDescent="0.25">
      <c r="B43" s="34" t="s">
        <v>206</v>
      </c>
      <c r="C43" s="34">
        <f>SUM(C44:C45)</f>
        <v>0</v>
      </c>
      <c r="D43" s="34">
        <f t="shared" ref="D43:E43" si="7">SUM(D44:D45)</f>
        <v>0</v>
      </c>
      <c r="E43" s="34">
        <f t="shared" si="7"/>
        <v>0</v>
      </c>
    </row>
    <row r="44" spans="2:5" ht="12.75" customHeight="1" x14ac:dyDescent="0.25">
      <c r="B44" s="144" t="s">
        <v>198</v>
      </c>
      <c r="C44" s="34">
        <v>0</v>
      </c>
      <c r="D44" s="34">
        <v>0</v>
      </c>
      <c r="E44" s="34">
        <v>0</v>
      </c>
    </row>
    <row r="45" spans="2:5" ht="12.75" customHeight="1" x14ac:dyDescent="0.25">
      <c r="B45" s="144" t="s">
        <v>201</v>
      </c>
      <c r="C45" s="34">
        <v>0</v>
      </c>
      <c r="D45" s="34">
        <v>0</v>
      </c>
      <c r="E45" s="34">
        <v>0</v>
      </c>
    </row>
    <row r="46" spans="2:5" ht="12.75" customHeight="1" x14ac:dyDescent="0.25">
      <c r="B46" s="34"/>
      <c r="C46" s="34"/>
      <c r="D46" s="28"/>
      <c r="E46" s="28"/>
    </row>
    <row r="47" spans="2:5" ht="12.75" customHeight="1" x14ac:dyDescent="0.25">
      <c r="B47" s="34" t="s">
        <v>186</v>
      </c>
      <c r="C47" s="128">
        <f>+C15</f>
        <v>33857400</v>
      </c>
      <c r="D47" s="128">
        <f t="shared" ref="D47:E47" si="8">+D15</f>
        <v>16129596</v>
      </c>
      <c r="E47" s="128">
        <f t="shared" si="8"/>
        <v>15214629</v>
      </c>
    </row>
    <row r="48" spans="2:5" ht="12.75" customHeight="1" x14ac:dyDescent="0.25">
      <c r="B48" s="34"/>
      <c r="C48" s="34"/>
      <c r="D48" s="28"/>
      <c r="E48" s="28"/>
    </row>
    <row r="49" spans="2:5" ht="12.75" customHeight="1" x14ac:dyDescent="0.25">
      <c r="B49" s="34" t="s">
        <v>189</v>
      </c>
      <c r="C49" s="35"/>
      <c r="D49" s="28"/>
      <c r="E49" s="28"/>
    </row>
    <row r="50" spans="2:5" ht="12.75" customHeight="1" x14ac:dyDescent="0.25">
      <c r="B50" s="34"/>
      <c r="C50" s="34"/>
      <c r="D50" s="28"/>
      <c r="E50" s="28"/>
    </row>
    <row r="51" spans="2:5" ht="12.75" customHeight="1" x14ac:dyDescent="0.25">
      <c r="B51" s="110" t="s">
        <v>207</v>
      </c>
      <c r="C51" s="139">
        <f>+C42+C43-C47+C49</f>
        <v>0</v>
      </c>
      <c r="D51" s="139">
        <f t="shared" ref="D51:E51" si="9">+D42+D43-D47+D49</f>
        <v>16752730</v>
      </c>
      <c r="E51" s="139">
        <f t="shared" si="9"/>
        <v>17667697</v>
      </c>
    </row>
    <row r="52" spans="2:5" ht="12.75" customHeight="1" x14ac:dyDescent="0.25">
      <c r="B52" s="110" t="s">
        <v>208</v>
      </c>
      <c r="C52" s="139">
        <f>+C51-C43</f>
        <v>0</v>
      </c>
      <c r="D52" s="139">
        <f t="shared" ref="D52:E52" si="10">+D51-D43</f>
        <v>16752730</v>
      </c>
      <c r="E52" s="139">
        <f t="shared" si="10"/>
        <v>17667697</v>
      </c>
    </row>
    <row r="53" spans="2:5" ht="12.75" customHeight="1" thickBot="1" x14ac:dyDescent="0.3">
      <c r="B53" s="36"/>
      <c r="C53" s="36"/>
      <c r="D53" s="31"/>
      <c r="E53" s="31"/>
    </row>
    <row r="54" spans="2:5" ht="12.75" customHeight="1" x14ac:dyDescent="0.25">
      <c r="B54" s="206" t="s">
        <v>194</v>
      </c>
      <c r="C54" s="210" t="s">
        <v>195</v>
      </c>
      <c r="D54" s="208" t="s">
        <v>178</v>
      </c>
      <c r="E54" s="162" t="s">
        <v>179</v>
      </c>
    </row>
    <row r="55" spans="2:5" ht="12.75" customHeight="1" thickBot="1" x14ac:dyDescent="0.3">
      <c r="B55" s="207"/>
      <c r="C55" s="211"/>
      <c r="D55" s="209"/>
      <c r="E55" s="163" t="s">
        <v>196</v>
      </c>
    </row>
    <row r="56" spans="2:5" ht="12.75" customHeight="1" x14ac:dyDescent="0.25">
      <c r="B56" s="143"/>
      <c r="C56" s="34"/>
      <c r="D56" s="28"/>
      <c r="E56" s="28"/>
    </row>
    <row r="57" spans="2:5" ht="12.75" customHeight="1" x14ac:dyDescent="0.25">
      <c r="B57" s="34" t="s">
        <v>183</v>
      </c>
      <c r="C57" s="128">
        <f>+C11</f>
        <v>1095961960</v>
      </c>
      <c r="D57" s="128">
        <f t="shared" ref="D57:E57" si="11">+D11</f>
        <v>1702810475</v>
      </c>
      <c r="E57" s="128">
        <f t="shared" si="11"/>
        <v>1702810475</v>
      </c>
    </row>
    <row r="58" spans="2:5" ht="12.75" customHeight="1" x14ac:dyDescent="0.25">
      <c r="B58" s="34" t="s">
        <v>209</v>
      </c>
      <c r="C58" s="34">
        <f>SUM(C59:C60)</f>
        <v>0</v>
      </c>
      <c r="D58" s="34">
        <f t="shared" ref="D58:E58" si="12">SUM(D59:D60)</f>
        <v>0</v>
      </c>
      <c r="E58" s="34">
        <f t="shared" si="12"/>
        <v>0</v>
      </c>
    </row>
    <row r="59" spans="2:5" ht="12.75" customHeight="1" x14ac:dyDescent="0.25">
      <c r="B59" s="144" t="s">
        <v>199</v>
      </c>
      <c r="C59" s="34">
        <v>0</v>
      </c>
      <c r="D59" s="34">
        <v>0</v>
      </c>
      <c r="E59" s="34">
        <v>0</v>
      </c>
    </row>
    <row r="60" spans="2:5" ht="12.75" customHeight="1" x14ac:dyDescent="0.25">
      <c r="B60" s="144" t="s">
        <v>202</v>
      </c>
      <c r="C60" s="34">
        <v>0</v>
      </c>
      <c r="D60" s="34">
        <v>0</v>
      </c>
      <c r="E60" s="34">
        <v>0</v>
      </c>
    </row>
    <row r="61" spans="2:5" ht="12.75" customHeight="1" x14ac:dyDescent="0.25">
      <c r="B61" s="34"/>
      <c r="C61" s="34"/>
      <c r="D61" s="28"/>
      <c r="E61" s="28"/>
    </row>
    <row r="62" spans="2:5" ht="12.75" customHeight="1" x14ac:dyDescent="0.25">
      <c r="B62" s="34" t="s">
        <v>210</v>
      </c>
      <c r="C62" s="128">
        <f>+C16</f>
        <v>1095961960</v>
      </c>
      <c r="D62" s="128">
        <f t="shared" ref="D62:E62" si="13">+D16</f>
        <v>1607555726</v>
      </c>
      <c r="E62" s="128">
        <f t="shared" si="13"/>
        <v>1589801202</v>
      </c>
    </row>
    <row r="63" spans="2:5" ht="12.75" customHeight="1" x14ac:dyDescent="0.25">
      <c r="B63" s="34"/>
      <c r="C63" s="34"/>
      <c r="D63" s="28"/>
      <c r="E63" s="28"/>
    </row>
    <row r="64" spans="2:5" ht="12.75" customHeight="1" x14ac:dyDescent="0.25">
      <c r="B64" s="34" t="s">
        <v>190</v>
      </c>
      <c r="C64" s="35"/>
      <c r="D64" s="28"/>
      <c r="E64" s="28"/>
    </row>
    <row r="65" spans="2:5" ht="12.75" customHeight="1" x14ac:dyDescent="0.25">
      <c r="B65" s="34"/>
      <c r="C65" s="34"/>
      <c r="D65" s="28"/>
      <c r="E65" s="28"/>
    </row>
    <row r="66" spans="2:5" ht="12.75" customHeight="1" x14ac:dyDescent="0.25">
      <c r="B66" s="110" t="s">
        <v>211</v>
      </c>
      <c r="C66" s="139">
        <f>+C57+C58-C62+C64</f>
        <v>0</v>
      </c>
      <c r="D66" s="139">
        <f t="shared" ref="D66:E66" si="14">+D57+D58-D62+D64</f>
        <v>95254749</v>
      </c>
      <c r="E66" s="139">
        <f t="shared" si="14"/>
        <v>113009273</v>
      </c>
    </row>
    <row r="67" spans="2:5" ht="12.75" customHeight="1" thickBot="1" x14ac:dyDescent="0.3">
      <c r="B67" s="111" t="s">
        <v>212</v>
      </c>
      <c r="C67" s="140">
        <v>0</v>
      </c>
      <c r="D67" s="140">
        <f>+D66-D58</f>
        <v>95254749</v>
      </c>
      <c r="E67" s="140">
        <f>+E66-E58</f>
        <v>113009273</v>
      </c>
    </row>
    <row r="68" spans="2:5" ht="9.75" customHeight="1" x14ac:dyDescent="0.25"/>
  </sheetData>
  <mergeCells count="18">
    <mergeCell ref="B2:E2"/>
    <mergeCell ref="B3:E3"/>
    <mergeCell ref="B4:E4"/>
    <mergeCell ref="B5:E5"/>
    <mergeCell ref="E37:E38"/>
    <mergeCell ref="B6:B7"/>
    <mergeCell ref="D6:D7"/>
    <mergeCell ref="B27:B28"/>
    <mergeCell ref="C27:C28"/>
    <mergeCell ref="D27:D28"/>
    <mergeCell ref="B37:B38"/>
    <mergeCell ref="C37:C38"/>
    <mergeCell ref="D37:D38"/>
    <mergeCell ref="B39:B40"/>
    <mergeCell ref="D39:D40"/>
    <mergeCell ref="B54:B55"/>
    <mergeCell ref="C54:C55"/>
    <mergeCell ref="D54:D55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9"/>
  <sheetViews>
    <sheetView view="pageBreakPreview" zoomScale="160" zoomScaleNormal="190" zoomScaleSheetLayoutView="160" workbookViewId="0">
      <selection activeCell="B5" sqref="B5:J5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</cols>
  <sheetData>
    <row r="1" spans="2:10" ht="15.75" thickBot="1" x14ac:dyDescent="0.3"/>
    <row r="2" spans="2:10" x14ac:dyDescent="0.25">
      <c r="B2" s="170" t="s">
        <v>526</v>
      </c>
      <c r="C2" s="171"/>
      <c r="D2" s="171"/>
      <c r="E2" s="171"/>
      <c r="F2" s="171"/>
      <c r="G2" s="171"/>
      <c r="H2" s="171"/>
      <c r="I2" s="171"/>
      <c r="J2" s="172"/>
    </row>
    <row r="3" spans="2:10" x14ac:dyDescent="0.25">
      <c r="B3" s="236" t="s">
        <v>213</v>
      </c>
      <c r="C3" s="237"/>
      <c r="D3" s="237"/>
      <c r="E3" s="237"/>
      <c r="F3" s="237"/>
      <c r="G3" s="237"/>
      <c r="H3" s="237"/>
      <c r="I3" s="237"/>
      <c r="J3" s="238"/>
    </row>
    <row r="4" spans="2:10" x14ac:dyDescent="0.25">
      <c r="B4" s="236" t="s">
        <v>566</v>
      </c>
      <c r="C4" s="237"/>
      <c r="D4" s="237"/>
      <c r="E4" s="237"/>
      <c r="F4" s="237"/>
      <c r="G4" s="237"/>
      <c r="H4" s="237"/>
      <c r="I4" s="237"/>
      <c r="J4" s="238"/>
    </row>
    <row r="5" spans="2:10" ht="15.75" thickBot="1" x14ac:dyDescent="0.3">
      <c r="B5" s="239" t="s">
        <v>1</v>
      </c>
      <c r="C5" s="240"/>
      <c r="D5" s="240"/>
      <c r="E5" s="240"/>
      <c r="F5" s="240"/>
      <c r="G5" s="240"/>
      <c r="H5" s="240"/>
      <c r="I5" s="240"/>
      <c r="J5" s="241"/>
    </row>
    <row r="6" spans="2:10" ht="15.75" thickBot="1" x14ac:dyDescent="0.3">
      <c r="B6" s="242"/>
      <c r="C6" s="243"/>
      <c r="D6" s="244"/>
      <c r="E6" s="245" t="s">
        <v>214</v>
      </c>
      <c r="F6" s="246"/>
      <c r="G6" s="246"/>
      <c r="H6" s="246"/>
      <c r="I6" s="247"/>
      <c r="J6" s="208" t="s">
        <v>539</v>
      </c>
    </row>
    <row r="7" spans="2:10" x14ac:dyDescent="0.25">
      <c r="B7" s="249" t="s">
        <v>194</v>
      </c>
      <c r="C7" s="250"/>
      <c r="D7" s="251"/>
      <c r="E7" s="208" t="s">
        <v>538</v>
      </c>
      <c r="F7" s="210" t="s">
        <v>215</v>
      </c>
      <c r="G7" s="208" t="s">
        <v>216</v>
      </c>
      <c r="H7" s="208" t="s">
        <v>178</v>
      </c>
      <c r="I7" s="208" t="s">
        <v>217</v>
      </c>
      <c r="J7" s="248"/>
    </row>
    <row r="8" spans="2:10" ht="15.75" thickBot="1" x14ac:dyDescent="0.3">
      <c r="B8" s="252" t="s">
        <v>537</v>
      </c>
      <c r="C8" s="253"/>
      <c r="D8" s="254"/>
      <c r="E8" s="209"/>
      <c r="F8" s="211"/>
      <c r="G8" s="209"/>
      <c r="H8" s="209"/>
      <c r="I8" s="209"/>
      <c r="J8" s="209"/>
    </row>
    <row r="9" spans="2:10" ht="12" customHeight="1" x14ac:dyDescent="0.25">
      <c r="B9" s="233"/>
      <c r="C9" s="234"/>
      <c r="D9" s="235"/>
      <c r="E9" s="38"/>
      <c r="F9" s="38"/>
      <c r="G9" s="38"/>
      <c r="H9" s="38"/>
      <c r="I9" s="38"/>
      <c r="J9" s="38"/>
    </row>
    <row r="10" spans="2:10" ht="12" customHeight="1" x14ac:dyDescent="0.25">
      <c r="B10" s="231" t="s">
        <v>218</v>
      </c>
      <c r="C10" s="232"/>
      <c r="D10" s="255"/>
      <c r="E10" s="38"/>
      <c r="F10" s="38"/>
      <c r="G10" s="38"/>
      <c r="H10" s="38"/>
      <c r="I10" s="38"/>
      <c r="J10" s="38"/>
    </row>
    <row r="11" spans="2:10" ht="12" customHeight="1" x14ac:dyDescent="0.25">
      <c r="B11" s="39"/>
      <c r="C11" s="227" t="s">
        <v>219</v>
      </c>
      <c r="D11" s="228"/>
      <c r="E11" s="126">
        <v>0</v>
      </c>
      <c r="F11" s="126">
        <v>0</v>
      </c>
      <c r="G11" s="126">
        <f>+E11+F11</f>
        <v>0</v>
      </c>
      <c r="H11" s="126">
        <v>0</v>
      </c>
      <c r="I11" s="126">
        <v>0</v>
      </c>
      <c r="J11" s="126">
        <f>+I11-E11</f>
        <v>0</v>
      </c>
    </row>
    <row r="12" spans="2:10" ht="12" customHeight="1" x14ac:dyDescent="0.25">
      <c r="B12" s="39"/>
      <c r="C12" s="227" t="s">
        <v>220</v>
      </c>
      <c r="D12" s="228"/>
      <c r="E12" s="126">
        <v>0</v>
      </c>
      <c r="F12" s="126">
        <v>0</v>
      </c>
      <c r="G12" s="126">
        <f t="shared" ref="G12:G41" si="0">+E12+F12</f>
        <v>0</v>
      </c>
      <c r="H12" s="126">
        <v>0</v>
      </c>
      <c r="I12" s="126">
        <v>0</v>
      </c>
      <c r="J12" s="126">
        <f t="shared" ref="J12:J43" si="1">+I12-E12</f>
        <v>0</v>
      </c>
    </row>
    <row r="13" spans="2:10" ht="12" customHeight="1" x14ac:dyDescent="0.25">
      <c r="B13" s="39"/>
      <c r="C13" s="227" t="s">
        <v>221</v>
      </c>
      <c r="D13" s="228"/>
      <c r="E13" s="126">
        <v>0</v>
      </c>
      <c r="F13" s="126">
        <v>0</v>
      </c>
      <c r="G13" s="126">
        <f t="shared" si="0"/>
        <v>0</v>
      </c>
      <c r="H13" s="126">
        <v>0</v>
      </c>
      <c r="I13" s="126">
        <v>0</v>
      </c>
      <c r="J13" s="126">
        <f t="shared" si="1"/>
        <v>0</v>
      </c>
    </row>
    <row r="14" spans="2:10" ht="12" customHeight="1" x14ac:dyDescent="0.25">
      <c r="B14" s="39"/>
      <c r="C14" s="227" t="s">
        <v>222</v>
      </c>
      <c r="D14" s="228"/>
      <c r="E14" s="126">
        <v>0</v>
      </c>
      <c r="F14" s="126">
        <v>0</v>
      </c>
      <c r="G14" s="126">
        <f t="shared" si="0"/>
        <v>0</v>
      </c>
      <c r="H14" s="126">
        <v>0</v>
      </c>
      <c r="I14" s="126">
        <v>0</v>
      </c>
      <c r="J14" s="126">
        <f t="shared" si="1"/>
        <v>0</v>
      </c>
    </row>
    <row r="15" spans="2:10" ht="12" customHeight="1" x14ac:dyDescent="0.25">
      <c r="B15" s="39"/>
      <c r="C15" s="227" t="s">
        <v>223</v>
      </c>
      <c r="D15" s="228"/>
      <c r="E15" s="126">
        <v>0</v>
      </c>
      <c r="F15" s="126">
        <v>256973</v>
      </c>
      <c r="G15" s="126">
        <f t="shared" si="0"/>
        <v>256973</v>
      </c>
      <c r="H15" s="126">
        <v>256973</v>
      </c>
      <c r="I15" s="126">
        <v>256973</v>
      </c>
      <c r="J15" s="126">
        <f t="shared" si="1"/>
        <v>256973</v>
      </c>
    </row>
    <row r="16" spans="2:10" ht="12" customHeight="1" x14ac:dyDescent="0.25">
      <c r="B16" s="39"/>
      <c r="C16" s="227" t="s">
        <v>224</v>
      </c>
      <c r="D16" s="228"/>
      <c r="E16" s="126">
        <v>0</v>
      </c>
      <c r="F16" s="126">
        <v>0</v>
      </c>
      <c r="G16" s="126">
        <f t="shared" si="0"/>
        <v>0</v>
      </c>
      <c r="H16" s="126">
        <v>0</v>
      </c>
      <c r="I16" s="126">
        <v>0</v>
      </c>
      <c r="J16" s="126">
        <f t="shared" si="1"/>
        <v>0</v>
      </c>
    </row>
    <row r="17" spans="2:10" ht="12" customHeight="1" x14ac:dyDescent="0.25">
      <c r="B17" s="39"/>
      <c r="C17" s="227" t="s">
        <v>225</v>
      </c>
      <c r="D17" s="228"/>
      <c r="E17" s="126">
        <v>0</v>
      </c>
      <c r="F17" s="126">
        <v>90001</v>
      </c>
      <c r="G17" s="126">
        <f t="shared" si="0"/>
        <v>90001</v>
      </c>
      <c r="H17" s="126">
        <v>90001</v>
      </c>
      <c r="I17" s="126">
        <v>90001</v>
      </c>
      <c r="J17" s="126">
        <f t="shared" si="1"/>
        <v>90001</v>
      </c>
    </row>
    <row r="18" spans="2:10" ht="12" customHeight="1" x14ac:dyDescent="0.25">
      <c r="B18" s="85"/>
      <c r="C18" s="227" t="s">
        <v>522</v>
      </c>
      <c r="D18" s="228"/>
      <c r="E18" s="127">
        <f>SUM(E19:E29)</f>
        <v>33857400</v>
      </c>
      <c r="F18" s="127">
        <f t="shared" ref="F18:J18" si="2">SUM(F19:F29)</f>
        <v>-1075958</v>
      </c>
      <c r="G18" s="127">
        <f t="shared" si="2"/>
        <v>32781442</v>
      </c>
      <c r="H18" s="127">
        <f t="shared" si="2"/>
        <v>32781442</v>
      </c>
      <c r="I18" s="127">
        <f t="shared" si="2"/>
        <v>32781442</v>
      </c>
      <c r="J18" s="127">
        <f t="shared" si="2"/>
        <v>-1075958</v>
      </c>
    </row>
    <row r="19" spans="2:10" ht="12" customHeight="1" x14ac:dyDescent="0.25">
      <c r="B19" s="39"/>
      <c r="C19" s="40"/>
      <c r="D19" s="41" t="s">
        <v>226</v>
      </c>
      <c r="E19" s="126">
        <v>33857400</v>
      </c>
      <c r="F19" s="126">
        <v>-1075958</v>
      </c>
      <c r="G19" s="126">
        <f>+E19+F19</f>
        <v>32781442</v>
      </c>
      <c r="H19" s="126">
        <v>32781442</v>
      </c>
      <c r="I19" s="126">
        <v>32781442</v>
      </c>
      <c r="J19" s="126">
        <f t="shared" si="1"/>
        <v>-1075958</v>
      </c>
    </row>
    <row r="20" spans="2:10" ht="12" customHeight="1" x14ac:dyDescent="0.25">
      <c r="B20" s="39"/>
      <c r="C20" s="40"/>
      <c r="D20" s="41" t="s">
        <v>227</v>
      </c>
      <c r="E20" s="126">
        <v>0</v>
      </c>
      <c r="F20" s="126">
        <v>0</v>
      </c>
      <c r="G20" s="126">
        <f t="shared" si="0"/>
        <v>0</v>
      </c>
      <c r="H20" s="126">
        <v>0</v>
      </c>
      <c r="I20" s="126">
        <v>0</v>
      </c>
      <c r="J20" s="126">
        <f t="shared" si="1"/>
        <v>0</v>
      </c>
    </row>
    <row r="21" spans="2:10" ht="12" customHeight="1" x14ac:dyDescent="0.25">
      <c r="B21" s="39"/>
      <c r="C21" s="40"/>
      <c r="D21" s="41" t="s">
        <v>228</v>
      </c>
      <c r="E21" s="126">
        <v>0</v>
      </c>
      <c r="F21" s="126">
        <v>0</v>
      </c>
      <c r="G21" s="126">
        <f t="shared" si="0"/>
        <v>0</v>
      </c>
      <c r="H21" s="126">
        <v>0</v>
      </c>
      <c r="I21" s="126">
        <v>0</v>
      </c>
      <c r="J21" s="126">
        <f t="shared" si="1"/>
        <v>0</v>
      </c>
    </row>
    <row r="22" spans="2:10" ht="12" customHeight="1" x14ac:dyDescent="0.25">
      <c r="B22" s="39"/>
      <c r="C22" s="40"/>
      <c r="D22" s="41" t="s">
        <v>229</v>
      </c>
      <c r="E22" s="126">
        <v>0</v>
      </c>
      <c r="F22" s="126">
        <v>0</v>
      </c>
      <c r="G22" s="126">
        <f t="shared" si="0"/>
        <v>0</v>
      </c>
      <c r="H22" s="126">
        <v>0</v>
      </c>
      <c r="I22" s="126">
        <v>0</v>
      </c>
      <c r="J22" s="126">
        <f t="shared" si="1"/>
        <v>0</v>
      </c>
    </row>
    <row r="23" spans="2:10" ht="12" customHeight="1" x14ac:dyDescent="0.25">
      <c r="B23" s="39"/>
      <c r="C23" s="40"/>
      <c r="D23" s="41" t="s">
        <v>230</v>
      </c>
      <c r="E23" s="126">
        <v>0</v>
      </c>
      <c r="F23" s="126">
        <v>0</v>
      </c>
      <c r="G23" s="126">
        <f t="shared" si="0"/>
        <v>0</v>
      </c>
      <c r="H23" s="126">
        <v>0</v>
      </c>
      <c r="I23" s="126">
        <v>0</v>
      </c>
      <c r="J23" s="126">
        <f t="shared" si="1"/>
        <v>0</v>
      </c>
    </row>
    <row r="24" spans="2:10" ht="12" customHeight="1" x14ac:dyDescent="0.25">
      <c r="B24" s="39"/>
      <c r="C24" s="40"/>
      <c r="D24" s="41" t="s">
        <v>231</v>
      </c>
      <c r="E24" s="126">
        <v>0</v>
      </c>
      <c r="F24" s="126">
        <v>0</v>
      </c>
      <c r="G24" s="126">
        <f t="shared" si="0"/>
        <v>0</v>
      </c>
      <c r="H24" s="126">
        <v>0</v>
      </c>
      <c r="I24" s="126">
        <v>0</v>
      </c>
      <c r="J24" s="126">
        <f t="shared" si="1"/>
        <v>0</v>
      </c>
    </row>
    <row r="25" spans="2:10" ht="12" customHeight="1" x14ac:dyDescent="0.25">
      <c r="B25" s="39"/>
      <c r="C25" s="40"/>
      <c r="D25" s="41" t="s">
        <v>232</v>
      </c>
      <c r="E25" s="126">
        <v>0</v>
      </c>
      <c r="F25" s="126">
        <v>0</v>
      </c>
      <c r="G25" s="126">
        <f t="shared" si="0"/>
        <v>0</v>
      </c>
      <c r="H25" s="126">
        <v>0</v>
      </c>
      <c r="I25" s="126">
        <v>0</v>
      </c>
      <c r="J25" s="126">
        <f t="shared" si="1"/>
        <v>0</v>
      </c>
    </row>
    <row r="26" spans="2:10" ht="12" customHeight="1" x14ac:dyDescent="0.25">
      <c r="B26" s="39"/>
      <c r="C26" s="40"/>
      <c r="D26" s="41" t="s">
        <v>233</v>
      </c>
      <c r="E26" s="126">
        <v>0</v>
      </c>
      <c r="F26" s="126">
        <v>0</v>
      </c>
      <c r="G26" s="126">
        <f t="shared" si="0"/>
        <v>0</v>
      </c>
      <c r="H26" s="126">
        <v>0</v>
      </c>
      <c r="I26" s="126">
        <v>0</v>
      </c>
      <c r="J26" s="126">
        <f t="shared" si="1"/>
        <v>0</v>
      </c>
    </row>
    <row r="27" spans="2:10" ht="12" customHeight="1" x14ac:dyDescent="0.25">
      <c r="B27" s="39"/>
      <c r="C27" s="40"/>
      <c r="D27" s="41" t="s">
        <v>234</v>
      </c>
      <c r="E27" s="126">
        <v>0</v>
      </c>
      <c r="F27" s="126">
        <v>0</v>
      </c>
      <c r="G27" s="126">
        <f t="shared" si="0"/>
        <v>0</v>
      </c>
      <c r="H27" s="126">
        <v>0</v>
      </c>
      <c r="I27" s="126">
        <v>0</v>
      </c>
      <c r="J27" s="126">
        <f t="shared" si="1"/>
        <v>0</v>
      </c>
    </row>
    <row r="28" spans="2:10" ht="12" customHeight="1" x14ac:dyDescent="0.25">
      <c r="B28" s="39"/>
      <c r="C28" s="40"/>
      <c r="D28" s="41" t="s">
        <v>235</v>
      </c>
      <c r="E28" s="126">
        <v>0</v>
      </c>
      <c r="F28" s="126">
        <v>0</v>
      </c>
      <c r="G28" s="126">
        <f t="shared" si="0"/>
        <v>0</v>
      </c>
      <c r="H28" s="126">
        <v>0</v>
      </c>
      <c r="I28" s="126">
        <v>0</v>
      </c>
      <c r="J28" s="126">
        <f t="shared" si="1"/>
        <v>0</v>
      </c>
    </row>
    <row r="29" spans="2:10" ht="12" customHeight="1" x14ac:dyDescent="0.25">
      <c r="B29" s="39"/>
      <c r="C29" s="40"/>
      <c r="D29" s="41" t="s">
        <v>236</v>
      </c>
      <c r="E29" s="126">
        <v>0</v>
      </c>
      <c r="F29" s="126">
        <v>0</v>
      </c>
      <c r="G29" s="126">
        <f t="shared" si="0"/>
        <v>0</v>
      </c>
      <c r="H29" s="126">
        <v>0</v>
      </c>
      <c r="I29" s="126">
        <v>0</v>
      </c>
      <c r="J29" s="126">
        <f t="shared" si="1"/>
        <v>0</v>
      </c>
    </row>
    <row r="30" spans="2:10" ht="12" customHeight="1" x14ac:dyDescent="0.25">
      <c r="B30" s="39"/>
      <c r="C30" s="227" t="s">
        <v>237</v>
      </c>
      <c r="D30" s="228"/>
      <c r="E30" s="126">
        <f>SUM(E31:E35)</f>
        <v>0</v>
      </c>
      <c r="F30" s="126">
        <f t="shared" ref="F30:J30" si="3">SUM(F31:F35)</f>
        <v>0</v>
      </c>
      <c r="G30" s="126">
        <f t="shared" si="3"/>
        <v>0</v>
      </c>
      <c r="H30" s="126">
        <f t="shared" si="3"/>
        <v>0</v>
      </c>
      <c r="I30" s="126">
        <f t="shared" si="3"/>
        <v>0</v>
      </c>
      <c r="J30" s="126">
        <f t="shared" si="3"/>
        <v>0</v>
      </c>
    </row>
    <row r="31" spans="2:10" ht="12" customHeight="1" x14ac:dyDescent="0.25">
      <c r="B31" s="39"/>
      <c r="C31" s="40"/>
      <c r="D31" s="41" t="s">
        <v>238</v>
      </c>
      <c r="E31" s="126">
        <v>0</v>
      </c>
      <c r="F31" s="126">
        <v>0</v>
      </c>
      <c r="G31" s="126">
        <f t="shared" si="0"/>
        <v>0</v>
      </c>
      <c r="H31" s="126">
        <v>0</v>
      </c>
      <c r="I31" s="126">
        <v>0</v>
      </c>
      <c r="J31" s="126">
        <f t="shared" si="1"/>
        <v>0</v>
      </c>
    </row>
    <row r="32" spans="2:10" ht="12" customHeight="1" x14ac:dyDescent="0.25">
      <c r="B32" s="39"/>
      <c r="C32" s="40"/>
      <c r="D32" s="41" t="s">
        <v>239</v>
      </c>
      <c r="E32" s="126">
        <v>0</v>
      </c>
      <c r="F32" s="126">
        <v>0</v>
      </c>
      <c r="G32" s="126">
        <f t="shared" si="0"/>
        <v>0</v>
      </c>
      <c r="H32" s="126">
        <v>0</v>
      </c>
      <c r="I32" s="126">
        <v>0</v>
      </c>
      <c r="J32" s="126">
        <f t="shared" si="1"/>
        <v>0</v>
      </c>
    </row>
    <row r="33" spans="2:10" ht="12" customHeight="1" x14ac:dyDescent="0.25">
      <c r="B33" s="39"/>
      <c r="C33" s="40"/>
      <c r="D33" s="41" t="s">
        <v>240</v>
      </c>
      <c r="E33" s="126">
        <v>0</v>
      </c>
      <c r="F33" s="126">
        <v>0</v>
      </c>
      <c r="G33" s="126">
        <f t="shared" si="0"/>
        <v>0</v>
      </c>
      <c r="H33" s="126">
        <v>0</v>
      </c>
      <c r="I33" s="126">
        <v>0</v>
      </c>
      <c r="J33" s="126">
        <f t="shared" si="1"/>
        <v>0</v>
      </c>
    </row>
    <row r="34" spans="2:10" ht="12" customHeight="1" x14ac:dyDescent="0.25">
      <c r="B34" s="39"/>
      <c r="C34" s="40"/>
      <c r="D34" s="41" t="s">
        <v>241</v>
      </c>
      <c r="E34" s="126">
        <v>0</v>
      </c>
      <c r="F34" s="126">
        <v>0</v>
      </c>
      <c r="G34" s="126">
        <f t="shared" si="0"/>
        <v>0</v>
      </c>
      <c r="H34" s="126">
        <v>0</v>
      </c>
      <c r="I34" s="126">
        <v>0</v>
      </c>
      <c r="J34" s="126">
        <f t="shared" si="1"/>
        <v>0</v>
      </c>
    </row>
    <row r="35" spans="2:10" ht="12" customHeight="1" x14ac:dyDescent="0.25">
      <c r="B35" s="39"/>
      <c r="C35" s="40"/>
      <c r="D35" s="41" t="s">
        <v>242</v>
      </c>
      <c r="E35" s="126">
        <v>0</v>
      </c>
      <c r="F35" s="126">
        <v>0</v>
      </c>
      <c r="G35" s="126">
        <f t="shared" si="0"/>
        <v>0</v>
      </c>
      <c r="H35" s="126">
        <v>0</v>
      </c>
      <c r="I35" s="126">
        <v>0</v>
      </c>
      <c r="J35" s="126">
        <f t="shared" si="1"/>
        <v>0</v>
      </c>
    </row>
    <row r="36" spans="2:10" ht="12" customHeight="1" x14ac:dyDescent="0.25">
      <c r="B36" s="39"/>
      <c r="C36" s="227" t="s">
        <v>243</v>
      </c>
      <c r="D36" s="228"/>
      <c r="E36" s="126">
        <v>0</v>
      </c>
      <c r="F36" s="126">
        <v>0</v>
      </c>
      <c r="G36" s="126">
        <f t="shared" si="0"/>
        <v>0</v>
      </c>
      <c r="H36" s="126">
        <v>0</v>
      </c>
      <c r="I36" s="126">
        <v>0</v>
      </c>
      <c r="J36" s="126">
        <f t="shared" si="1"/>
        <v>0</v>
      </c>
    </row>
    <row r="37" spans="2:10" ht="12" customHeight="1" x14ac:dyDescent="0.25">
      <c r="B37" s="39"/>
      <c r="C37" s="227" t="s">
        <v>244</v>
      </c>
      <c r="D37" s="228"/>
      <c r="E37" s="126">
        <f>+E38</f>
        <v>0</v>
      </c>
      <c r="F37" s="126">
        <f t="shared" ref="F37:J37" si="4">+F38</f>
        <v>0</v>
      </c>
      <c r="G37" s="126">
        <f t="shared" si="4"/>
        <v>0</v>
      </c>
      <c r="H37" s="126">
        <f t="shared" si="4"/>
        <v>0</v>
      </c>
      <c r="I37" s="126">
        <f t="shared" si="4"/>
        <v>0</v>
      </c>
      <c r="J37" s="126">
        <f t="shared" si="4"/>
        <v>0</v>
      </c>
    </row>
    <row r="38" spans="2:10" ht="12" customHeight="1" x14ac:dyDescent="0.25">
      <c r="B38" s="39"/>
      <c r="C38" s="40"/>
      <c r="D38" s="41" t="s">
        <v>245</v>
      </c>
      <c r="E38" s="126">
        <v>0</v>
      </c>
      <c r="F38" s="126">
        <v>0</v>
      </c>
      <c r="G38" s="126">
        <f t="shared" si="0"/>
        <v>0</v>
      </c>
      <c r="H38" s="126">
        <v>0</v>
      </c>
      <c r="I38" s="126">
        <v>0</v>
      </c>
      <c r="J38" s="126">
        <f t="shared" si="1"/>
        <v>0</v>
      </c>
    </row>
    <row r="39" spans="2:10" ht="12" customHeight="1" x14ac:dyDescent="0.25">
      <c r="B39" s="39"/>
      <c r="C39" s="227" t="s">
        <v>246</v>
      </c>
      <c r="D39" s="228"/>
      <c r="E39" s="126">
        <f>SUM(E40:E41)</f>
        <v>0</v>
      </c>
      <c r="F39" s="126">
        <f t="shared" ref="F39:J39" si="5">SUM(F40:F41)</f>
        <v>0</v>
      </c>
      <c r="G39" s="126">
        <f t="shared" si="5"/>
        <v>0</v>
      </c>
      <c r="H39" s="126">
        <f t="shared" si="5"/>
        <v>0</v>
      </c>
      <c r="I39" s="126">
        <f t="shared" si="5"/>
        <v>0</v>
      </c>
      <c r="J39" s="126">
        <f t="shared" si="5"/>
        <v>0</v>
      </c>
    </row>
    <row r="40" spans="2:10" ht="12" customHeight="1" x14ac:dyDescent="0.25">
      <c r="B40" s="39"/>
      <c r="C40" s="40"/>
      <c r="D40" s="41" t="s">
        <v>247</v>
      </c>
      <c r="E40" s="126">
        <v>0</v>
      </c>
      <c r="F40" s="126">
        <v>0</v>
      </c>
      <c r="G40" s="126">
        <f t="shared" si="0"/>
        <v>0</v>
      </c>
      <c r="H40" s="126">
        <v>0</v>
      </c>
      <c r="I40" s="126">
        <v>0</v>
      </c>
      <c r="J40" s="126">
        <f t="shared" si="1"/>
        <v>0</v>
      </c>
    </row>
    <row r="41" spans="2:10" ht="12" customHeight="1" x14ac:dyDescent="0.25">
      <c r="B41" s="39"/>
      <c r="C41" s="40"/>
      <c r="D41" s="41" t="s">
        <v>248</v>
      </c>
      <c r="E41" s="126">
        <v>0</v>
      </c>
      <c r="F41" s="126">
        <v>0</v>
      </c>
      <c r="G41" s="126">
        <f t="shared" si="0"/>
        <v>0</v>
      </c>
      <c r="H41" s="126">
        <v>0</v>
      </c>
      <c r="I41" s="126">
        <v>0</v>
      </c>
      <c r="J41" s="126">
        <f t="shared" si="1"/>
        <v>0</v>
      </c>
    </row>
    <row r="42" spans="2:10" ht="12" customHeight="1" x14ac:dyDescent="0.25">
      <c r="B42" s="42"/>
      <c r="C42" s="37"/>
      <c r="D42" s="43"/>
      <c r="E42" s="126"/>
      <c r="F42" s="126"/>
      <c r="G42" s="126"/>
      <c r="H42" s="126"/>
      <c r="I42" s="126"/>
      <c r="J42" s="126"/>
    </row>
    <row r="43" spans="2:10" ht="12" customHeight="1" x14ac:dyDescent="0.25">
      <c r="B43" s="231" t="s">
        <v>249</v>
      </c>
      <c r="C43" s="232"/>
      <c r="D43" s="226"/>
      <c r="E43" s="127">
        <f>+E11+E12+E13+E14+E15+E16+E17+E18+E30+E36+E37+E39</f>
        <v>33857400</v>
      </c>
      <c r="F43" s="127">
        <f t="shared" ref="F43:I43" si="6">+F11+F12+F13+F14+F15+F16+F17+F18+F30+F36+F37+F39</f>
        <v>-728984</v>
      </c>
      <c r="G43" s="127">
        <f t="shared" si="6"/>
        <v>33128416</v>
      </c>
      <c r="H43" s="127">
        <f t="shared" si="6"/>
        <v>33128416</v>
      </c>
      <c r="I43" s="127">
        <f t="shared" si="6"/>
        <v>33128416</v>
      </c>
      <c r="J43" s="126">
        <f t="shared" si="1"/>
        <v>-728984</v>
      </c>
    </row>
    <row r="44" spans="2:10" ht="12" customHeight="1" x14ac:dyDescent="0.25">
      <c r="B44" s="231" t="s">
        <v>250</v>
      </c>
      <c r="C44" s="232"/>
      <c r="D44" s="226"/>
      <c r="E44" s="127"/>
      <c r="F44" s="128"/>
      <c r="G44" s="128"/>
      <c r="H44" s="128"/>
      <c r="I44" s="128"/>
      <c r="J44" s="128"/>
    </row>
    <row r="45" spans="2:10" ht="12" customHeight="1" x14ac:dyDescent="0.25">
      <c r="B45" s="231" t="s">
        <v>251</v>
      </c>
      <c r="C45" s="232"/>
      <c r="D45" s="226"/>
      <c r="E45" s="129"/>
      <c r="F45" s="129"/>
      <c r="G45" s="129"/>
      <c r="H45" s="129"/>
      <c r="I45" s="129"/>
      <c r="J45" s="127">
        <f>+J11+J12+J13+J14+J15+J16+J17+J18+J30+J36+J37+J39</f>
        <v>-728984</v>
      </c>
    </row>
    <row r="46" spans="2:10" ht="12" customHeight="1" x14ac:dyDescent="0.25">
      <c r="B46" s="42"/>
      <c r="C46" s="37"/>
      <c r="D46" s="43"/>
      <c r="E46" s="126"/>
      <c r="F46" s="126"/>
      <c r="G46" s="126"/>
      <c r="H46" s="126"/>
      <c r="I46" s="126"/>
      <c r="J46" s="126"/>
    </row>
    <row r="47" spans="2:10" ht="12" customHeight="1" x14ac:dyDescent="0.25">
      <c r="B47" s="231" t="s">
        <v>252</v>
      </c>
      <c r="C47" s="232"/>
      <c r="D47" s="226"/>
      <c r="E47" s="126"/>
      <c r="F47" s="126"/>
      <c r="G47" s="126"/>
      <c r="H47" s="126"/>
      <c r="I47" s="126"/>
      <c r="J47" s="126"/>
    </row>
    <row r="48" spans="2:10" ht="12" customHeight="1" x14ac:dyDescent="0.25">
      <c r="B48" s="39"/>
      <c r="C48" s="227" t="s">
        <v>253</v>
      </c>
      <c r="D48" s="228"/>
      <c r="E48" s="126">
        <f>SUM(E49:E56)</f>
        <v>1095961960</v>
      </c>
      <c r="F48" s="126">
        <f t="shared" ref="F48:J48" si="7">SUM(F49:F56)</f>
        <v>25656611</v>
      </c>
      <c r="G48" s="126">
        <f t="shared" si="7"/>
        <v>1121618571</v>
      </c>
      <c r="H48" s="126">
        <f t="shared" si="7"/>
        <v>1121618571</v>
      </c>
      <c r="I48" s="126">
        <f t="shared" si="7"/>
        <v>1121618571</v>
      </c>
      <c r="J48" s="126">
        <f t="shared" si="7"/>
        <v>25656611</v>
      </c>
    </row>
    <row r="49" spans="2:10" ht="12" customHeight="1" x14ac:dyDescent="0.25">
      <c r="B49" s="39"/>
      <c r="C49" s="40"/>
      <c r="D49" s="41" t="s">
        <v>254</v>
      </c>
      <c r="E49" s="126">
        <v>0</v>
      </c>
      <c r="F49" s="126">
        <v>0</v>
      </c>
      <c r="G49" s="126">
        <f t="shared" ref="G49:G66" si="8">+E49+F49</f>
        <v>0</v>
      </c>
      <c r="H49" s="126">
        <v>0</v>
      </c>
      <c r="I49" s="126">
        <v>0</v>
      </c>
      <c r="J49" s="126">
        <f t="shared" ref="J49:J66" si="9">+I49-E49</f>
        <v>0</v>
      </c>
    </row>
    <row r="50" spans="2:10" ht="12" customHeight="1" x14ac:dyDescent="0.25">
      <c r="B50" s="39"/>
      <c r="C50" s="40"/>
      <c r="D50" s="41" t="s">
        <v>255</v>
      </c>
      <c r="E50" s="126">
        <v>1095961960</v>
      </c>
      <c r="F50" s="126">
        <v>25656611</v>
      </c>
      <c r="G50" s="126">
        <f t="shared" si="8"/>
        <v>1121618571</v>
      </c>
      <c r="H50" s="126">
        <v>1121618571</v>
      </c>
      <c r="I50" s="126">
        <v>1121618571</v>
      </c>
      <c r="J50" s="126">
        <f t="shared" si="9"/>
        <v>25656611</v>
      </c>
    </row>
    <row r="51" spans="2:10" ht="12" customHeight="1" x14ac:dyDescent="0.25">
      <c r="B51" s="39"/>
      <c r="C51" s="40"/>
      <c r="D51" s="41" t="s">
        <v>256</v>
      </c>
      <c r="E51" s="126">
        <v>0</v>
      </c>
      <c r="F51" s="126">
        <v>0</v>
      </c>
      <c r="G51" s="126">
        <f t="shared" si="8"/>
        <v>0</v>
      </c>
      <c r="H51" s="126">
        <v>0</v>
      </c>
      <c r="I51" s="126">
        <v>0</v>
      </c>
      <c r="J51" s="126">
        <f t="shared" si="9"/>
        <v>0</v>
      </c>
    </row>
    <row r="52" spans="2:10" ht="16.5" x14ac:dyDescent="0.25">
      <c r="B52" s="39"/>
      <c r="C52" s="40"/>
      <c r="D52" s="47" t="s">
        <v>257</v>
      </c>
      <c r="E52" s="126">
        <v>0</v>
      </c>
      <c r="F52" s="126">
        <v>0</v>
      </c>
      <c r="G52" s="126">
        <f t="shared" si="8"/>
        <v>0</v>
      </c>
      <c r="H52" s="126">
        <v>0</v>
      </c>
      <c r="I52" s="126">
        <v>0</v>
      </c>
      <c r="J52" s="126">
        <f t="shared" si="9"/>
        <v>0</v>
      </c>
    </row>
    <row r="53" spans="2:10" ht="12" customHeight="1" x14ac:dyDescent="0.25">
      <c r="B53" s="39"/>
      <c r="C53" s="40"/>
      <c r="D53" s="41" t="s">
        <v>258</v>
      </c>
      <c r="E53" s="126">
        <v>0</v>
      </c>
      <c r="F53" s="126">
        <v>0</v>
      </c>
      <c r="G53" s="126">
        <f t="shared" si="8"/>
        <v>0</v>
      </c>
      <c r="H53" s="126">
        <v>0</v>
      </c>
      <c r="I53" s="126">
        <v>0</v>
      </c>
      <c r="J53" s="126">
        <f t="shared" si="9"/>
        <v>0</v>
      </c>
    </row>
    <row r="54" spans="2:10" ht="12" customHeight="1" x14ac:dyDescent="0.25">
      <c r="B54" s="39"/>
      <c r="C54" s="40"/>
      <c r="D54" s="41" t="s">
        <v>259</v>
      </c>
      <c r="E54" s="126">
        <v>0</v>
      </c>
      <c r="F54" s="126">
        <v>0</v>
      </c>
      <c r="G54" s="126">
        <f t="shared" si="8"/>
        <v>0</v>
      </c>
      <c r="H54" s="126">
        <v>0</v>
      </c>
      <c r="I54" s="126">
        <v>0</v>
      </c>
      <c r="J54" s="126">
        <f t="shared" si="9"/>
        <v>0</v>
      </c>
    </row>
    <row r="55" spans="2:10" ht="12" customHeight="1" x14ac:dyDescent="0.25">
      <c r="B55" s="39"/>
      <c r="C55" s="40"/>
      <c r="D55" s="47" t="s">
        <v>260</v>
      </c>
      <c r="E55" s="126">
        <v>0</v>
      </c>
      <c r="F55" s="126">
        <v>0</v>
      </c>
      <c r="G55" s="126">
        <f t="shared" si="8"/>
        <v>0</v>
      </c>
      <c r="H55" s="126">
        <v>0</v>
      </c>
      <c r="I55" s="126">
        <v>0</v>
      </c>
      <c r="J55" s="126">
        <f t="shared" si="9"/>
        <v>0</v>
      </c>
    </row>
    <row r="56" spans="2:10" ht="12" customHeight="1" x14ac:dyDescent="0.25">
      <c r="B56" s="39"/>
      <c r="C56" s="40"/>
      <c r="D56" s="44" t="s">
        <v>261</v>
      </c>
      <c r="E56" s="126">
        <v>0</v>
      </c>
      <c r="F56" s="126">
        <v>0</v>
      </c>
      <c r="G56" s="126">
        <f t="shared" si="8"/>
        <v>0</v>
      </c>
      <c r="H56" s="126">
        <v>0</v>
      </c>
      <c r="I56" s="126">
        <v>0</v>
      </c>
      <c r="J56" s="126">
        <f t="shared" si="9"/>
        <v>0</v>
      </c>
    </row>
    <row r="57" spans="2:10" ht="12" customHeight="1" x14ac:dyDescent="0.25">
      <c r="B57" s="39"/>
      <c r="C57" s="227" t="s">
        <v>262</v>
      </c>
      <c r="D57" s="228"/>
      <c r="E57" s="126">
        <f>SUM(E58:E61)</f>
        <v>0</v>
      </c>
      <c r="F57" s="126">
        <f t="shared" ref="F57:J57" si="10">SUM(F58:F61)</f>
        <v>580945814</v>
      </c>
      <c r="G57" s="126">
        <f t="shared" si="10"/>
        <v>580945814</v>
      </c>
      <c r="H57" s="126">
        <f t="shared" si="10"/>
        <v>580945814</v>
      </c>
      <c r="I57" s="126">
        <f t="shared" si="10"/>
        <v>580945814</v>
      </c>
      <c r="J57" s="126">
        <f t="shared" si="10"/>
        <v>580945814</v>
      </c>
    </row>
    <row r="58" spans="2:10" ht="12" customHeight="1" x14ac:dyDescent="0.25">
      <c r="B58" s="39"/>
      <c r="C58" s="40"/>
      <c r="D58" s="41" t="s">
        <v>263</v>
      </c>
      <c r="E58" s="126">
        <v>0</v>
      </c>
      <c r="F58" s="126">
        <v>405464535</v>
      </c>
      <c r="G58" s="126">
        <f t="shared" si="8"/>
        <v>405464535</v>
      </c>
      <c r="H58" s="126">
        <v>405464535</v>
      </c>
      <c r="I58" s="126">
        <v>405464535</v>
      </c>
      <c r="J58" s="126">
        <f t="shared" si="9"/>
        <v>405464535</v>
      </c>
    </row>
    <row r="59" spans="2:10" ht="12" customHeight="1" x14ac:dyDescent="0.25">
      <c r="B59" s="39"/>
      <c r="C59" s="40"/>
      <c r="D59" s="41" t="s">
        <v>264</v>
      </c>
      <c r="E59" s="126">
        <v>0</v>
      </c>
      <c r="F59" s="126">
        <v>0</v>
      </c>
      <c r="G59" s="126">
        <f t="shared" si="8"/>
        <v>0</v>
      </c>
      <c r="H59" s="126">
        <v>0</v>
      </c>
      <c r="I59" s="126">
        <v>0</v>
      </c>
      <c r="J59" s="126">
        <f t="shared" si="9"/>
        <v>0</v>
      </c>
    </row>
    <row r="60" spans="2:10" ht="12" customHeight="1" x14ac:dyDescent="0.25">
      <c r="B60" s="39"/>
      <c r="C60" s="40"/>
      <c r="D60" s="41" t="s">
        <v>265</v>
      </c>
      <c r="E60" s="126">
        <v>0</v>
      </c>
      <c r="F60" s="126">
        <v>0</v>
      </c>
      <c r="G60" s="126">
        <f t="shared" si="8"/>
        <v>0</v>
      </c>
      <c r="H60" s="126">
        <v>0</v>
      </c>
      <c r="I60" s="126">
        <v>0</v>
      </c>
      <c r="J60" s="126">
        <f t="shared" si="9"/>
        <v>0</v>
      </c>
    </row>
    <row r="61" spans="2:10" ht="12" customHeight="1" x14ac:dyDescent="0.25">
      <c r="B61" s="39"/>
      <c r="C61" s="40"/>
      <c r="D61" s="41" t="s">
        <v>266</v>
      </c>
      <c r="E61" s="126">
        <v>0</v>
      </c>
      <c r="F61" s="126">
        <v>175481279</v>
      </c>
      <c r="G61" s="126">
        <f t="shared" si="8"/>
        <v>175481279</v>
      </c>
      <c r="H61" s="126">
        <v>175481279</v>
      </c>
      <c r="I61" s="126">
        <v>175481279</v>
      </c>
      <c r="J61" s="126">
        <f t="shared" si="9"/>
        <v>175481279</v>
      </c>
    </row>
    <row r="62" spans="2:10" ht="12" customHeight="1" x14ac:dyDescent="0.25">
      <c r="B62" s="39"/>
      <c r="C62" s="227" t="s">
        <v>267</v>
      </c>
      <c r="D62" s="228"/>
      <c r="E62" s="126">
        <f>SUM(E63:E64)</f>
        <v>0</v>
      </c>
      <c r="F62" s="126">
        <f t="shared" ref="F62:J62" si="11">SUM(F63:F64)</f>
        <v>0</v>
      </c>
      <c r="G62" s="126">
        <f t="shared" si="11"/>
        <v>0</v>
      </c>
      <c r="H62" s="126">
        <f t="shared" si="11"/>
        <v>0</v>
      </c>
      <c r="I62" s="126">
        <f t="shared" si="11"/>
        <v>0</v>
      </c>
      <c r="J62" s="126">
        <f t="shared" si="11"/>
        <v>0</v>
      </c>
    </row>
    <row r="63" spans="2:10" ht="12" customHeight="1" x14ac:dyDescent="0.25">
      <c r="B63" s="39"/>
      <c r="C63" s="40"/>
      <c r="D63" s="41" t="s">
        <v>268</v>
      </c>
      <c r="E63" s="126">
        <v>0</v>
      </c>
      <c r="F63" s="126">
        <v>0</v>
      </c>
      <c r="G63" s="126">
        <f t="shared" si="8"/>
        <v>0</v>
      </c>
      <c r="H63" s="126">
        <v>0</v>
      </c>
      <c r="I63" s="126">
        <v>0</v>
      </c>
      <c r="J63" s="126">
        <f t="shared" si="9"/>
        <v>0</v>
      </c>
    </row>
    <row r="64" spans="2:10" ht="12" customHeight="1" x14ac:dyDescent="0.25">
      <c r="B64" s="39"/>
      <c r="C64" s="40"/>
      <c r="D64" s="41" t="s">
        <v>269</v>
      </c>
      <c r="E64" s="126">
        <v>0</v>
      </c>
      <c r="F64" s="126">
        <v>0</v>
      </c>
      <c r="G64" s="126">
        <f t="shared" si="8"/>
        <v>0</v>
      </c>
      <c r="H64" s="126">
        <v>0</v>
      </c>
      <c r="I64" s="126">
        <v>0</v>
      </c>
      <c r="J64" s="126">
        <f t="shared" si="9"/>
        <v>0</v>
      </c>
    </row>
    <row r="65" spans="2:10" ht="12" customHeight="1" x14ac:dyDescent="0.25">
      <c r="B65" s="39"/>
      <c r="C65" s="227" t="s">
        <v>270</v>
      </c>
      <c r="D65" s="228"/>
      <c r="E65" s="126">
        <v>0</v>
      </c>
      <c r="F65" s="126">
        <v>0</v>
      </c>
      <c r="G65" s="126">
        <f t="shared" si="8"/>
        <v>0</v>
      </c>
      <c r="H65" s="126">
        <v>0</v>
      </c>
      <c r="I65" s="126">
        <v>0</v>
      </c>
      <c r="J65" s="126">
        <f t="shared" si="9"/>
        <v>0</v>
      </c>
    </row>
    <row r="66" spans="2:10" ht="12" customHeight="1" x14ac:dyDescent="0.25">
      <c r="B66" s="39"/>
      <c r="C66" s="227" t="s">
        <v>271</v>
      </c>
      <c r="D66" s="228"/>
      <c r="E66" s="126">
        <v>0</v>
      </c>
      <c r="F66" s="126">
        <v>0</v>
      </c>
      <c r="G66" s="126">
        <f t="shared" si="8"/>
        <v>0</v>
      </c>
      <c r="H66" s="126">
        <v>0</v>
      </c>
      <c r="I66" s="126">
        <v>0</v>
      </c>
      <c r="J66" s="126">
        <f t="shared" si="9"/>
        <v>0</v>
      </c>
    </row>
    <row r="67" spans="2:10" ht="12" customHeight="1" x14ac:dyDescent="0.25">
      <c r="B67" s="42"/>
      <c r="C67" s="223"/>
      <c r="D67" s="224"/>
      <c r="E67" s="126"/>
      <c r="F67" s="126"/>
      <c r="G67" s="126"/>
      <c r="H67" s="126"/>
      <c r="I67" s="126"/>
      <c r="J67" s="126"/>
    </row>
    <row r="68" spans="2:10" ht="12" customHeight="1" x14ac:dyDescent="0.25">
      <c r="B68" s="231" t="s">
        <v>272</v>
      </c>
      <c r="C68" s="232"/>
      <c r="D68" s="226"/>
      <c r="E68" s="126">
        <f>+E48+E57+E62+E65+E66</f>
        <v>1095961960</v>
      </c>
      <c r="F68" s="126">
        <f t="shared" ref="F68:J68" si="12">+F48+F57+F62+F65+F66</f>
        <v>606602425</v>
      </c>
      <c r="G68" s="126">
        <f t="shared" si="12"/>
        <v>1702564385</v>
      </c>
      <c r="H68" s="126">
        <f t="shared" si="12"/>
        <v>1702564385</v>
      </c>
      <c r="I68" s="126">
        <f t="shared" si="12"/>
        <v>1702564385</v>
      </c>
      <c r="J68" s="126">
        <f t="shared" si="12"/>
        <v>606602425</v>
      </c>
    </row>
    <row r="69" spans="2:10" ht="12" customHeight="1" x14ac:dyDescent="0.25">
      <c r="B69" s="42"/>
      <c r="C69" s="223"/>
      <c r="D69" s="224"/>
      <c r="E69" s="126"/>
      <c r="F69" s="126"/>
      <c r="G69" s="126"/>
      <c r="H69" s="126"/>
      <c r="I69" s="126"/>
      <c r="J69" s="126"/>
    </row>
    <row r="70" spans="2:10" ht="12" customHeight="1" x14ac:dyDescent="0.25">
      <c r="B70" s="231" t="s">
        <v>273</v>
      </c>
      <c r="C70" s="232"/>
      <c r="D70" s="226"/>
      <c r="E70" s="126">
        <f>+E71</f>
        <v>0</v>
      </c>
      <c r="F70" s="126">
        <f t="shared" ref="F70:J70" si="13">+F71</f>
        <v>0</v>
      </c>
      <c r="G70" s="126">
        <f t="shared" si="13"/>
        <v>0</v>
      </c>
      <c r="H70" s="126">
        <f t="shared" si="13"/>
        <v>0</v>
      </c>
      <c r="I70" s="126">
        <f t="shared" si="13"/>
        <v>0</v>
      </c>
      <c r="J70" s="126">
        <f t="shared" si="13"/>
        <v>0</v>
      </c>
    </row>
    <row r="71" spans="2:10" ht="12" customHeight="1" x14ac:dyDescent="0.25">
      <c r="B71" s="39"/>
      <c r="C71" s="227" t="s">
        <v>274</v>
      </c>
      <c r="D71" s="228"/>
      <c r="E71" s="126">
        <v>0</v>
      </c>
      <c r="F71" s="126">
        <v>0</v>
      </c>
      <c r="G71" s="126">
        <f t="shared" ref="G71" si="14">+E71+F71</f>
        <v>0</v>
      </c>
      <c r="H71" s="126">
        <v>0</v>
      </c>
      <c r="I71" s="126">
        <v>0</v>
      </c>
      <c r="J71" s="126">
        <f t="shared" ref="J71:J73" si="15">+I71-E71</f>
        <v>0</v>
      </c>
    </row>
    <row r="72" spans="2:10" ht="12" customHeight="1" x14ac:dyDescent="0.25">
      <c r="B72" s="42"/>
      <c r="C72" s="223"/>
      <c r="D72" s="224"/>
      <c r="E72" s="126"/>
      <c r="F72" s="126"/>
      <c r="G72" s="126"/>
      <c r="H72" s="126"/>
      <c r="I72" s="126"/>
      <c r="J72" s="126"/>
    </row>
    <row r="73" spans="2:10" ht="12" customHeight="1" x14ac:dyDescent="0.25">
      <c r="B73" s="231" t="s">
        <v>275</v>
      </c>
      <c r="C73" s="232"/>
      <c r="D73" s="226"/>
      <c r="E73" s="126">
        <f>+E43+E68+E70</f>
        <v>1129819360</v>
      </c>
      <c r="F73" s="126">
        <f t="shared" ref="F73:I73" si="16">+F43+F68+F70</f>
        <v>605873441</v>
      </c>
      <c r="G73" s="126">
        <f t="shared" si="16"/>
        <v>1735692801</v>
      </c>
      <c r="H73" s="126">
        <f t="shared" si="16"/>
        <v>1735692801</v>
      </c>
      <c r="I73" s="126">
        <f t="shared" si="16"/>
        <v>1735692801</v>
      </c>
      <c r="J73" s="126">
        <f t="shared" si="15"/>
        <v>605873441</v>
      </c>
    </row>
    <row r="74" spans="2:10" ht="12" customHeight="1" x14ac:dyDescent="0.25">
      <c r="B74" s="42"/>
      <c r="C74" s="223"/>
      <c r="D74" s="224"/>
      <c r="E74" s="126"/>
      <c r="F74" s="126"/>
      <c r="G74" s="126"/>
      <c r="H74" s="126"/>
      <c r="I74" s="126"/>
      <c r="J74" s="126"/>
    </row>
    <row r="75" spans="2:10" ht="12" customHeight="1" x14ac:dyDescent="0.25">
      <c r="B75" s="39"/>
      <c r="C75" s="225" t="s">
        <v>276</v>
      </c>
      <c r="D75" s="226"/>
      <c r="E75" s="126"/>
      <c r="F75" s="126"/>
      <c r="G75" s="126"/>
      <c r="H75" s="126"/>
      <c r="I75" s="126"/>
      <c r="J75" s="126"/>
    </row>
    <row r="76" spans="2:10" ht="12" customHeight="1" x14ac:dyDescent="0.25">
      <c r="B76" s="39"/>
      <c r="C76" s="227" t="s">
        <v>277</v>
      </c>
      <c r="D76" s="228"/>
      <c r="E76" s="126">
        <v>0</v>
      </c>
      <c r="F76" s="126">
        <v>0</v>
      </c>
      <c r="G76" s="126">
        <v>0</v>
      </c>
      <c r="H76" s="126">
        <v>0</v>
      </c>
      <c r="I76" s="126">
        <v>0</v>
      </c>
      <c r="J76" s="126"/>
    </row>
    <row r="77" spans="2:10" ht="12" customHeight="1" x14ac:dyDescent="0.25">
      <c r="B77" s="39"/>
      <c r="C77" s="30" t="s">
        <v>278</v>
      </c>
      <c r="D77" s="48"/>
      <c r="E77" s="126">
        <v>0</v>
      </c>
      <c r="F77" s="126">
        <v>0</v>
      </c>
      <c r="G77" s="126">
        <v>0</v>
      </c>
      <c r="H77" s="126">
        <v>0</v>
      </c>
      <c r="I77" s="126">
        <v>0</v>
      </c>
      <c r="J77" s="126"/>
    </row>
    <row r="78" spans="2:10" ht="12" customHeight="1" x14ac:dyDescent="0.25">
      <c r="B78" s="39"/>
      <c r="C78" s="225" t="s">
        <v>279</v>
      </c>
      <c r="D78" s="226"/>
      <c r="E78" s="126">
        <f>+E76+E77</f>
        <v>0</v>
      </c>
      <c r="F78" s="126">
        <f t="shared" ref="F78:I78" si="17">+F76+F77</f>
        <v>0</v>
      </c>
      <c r="G78" s="126">
        <f t="shared" si="17"/>
        <v>0</v>
      </c>
      <c r="H78" s="126">
        <f t="shared" si="17"/>
        <v>0</v>
      </c>
      <c r="I78" s="126">
        <f t="shared" si="17"/>
        <v>0</v>
      </c>
      <c r="J78" s="126"/>
    </row>
    <row r="79" spans="2:10" ht="12" customHeight="1" thickBot="1" x14ac:dyDescent="0.3">
      <c r="B79" s="45"/>
      <c r="C79" s="229"/>
      <c r="D79" s="230"/>
      <c r="E79" s="46"/>
      <c r="F79" s="46"/>
      <c r="G79" s="46"/>
      <c r="H79" s="46"/>
      <c r="I79" s="46"/>
      <c r="J79" s="46"/>
    </row>
  </sheetData>
  <mergeCells count="49">
    <mergeCell ref="C15:D15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B10:D10"/>
    <mergeCell ref="C11:D11"/>
    <mergeCell ref="C12:D12"/>
    <mergeCell ref="C13:D13"/>
    <mergeCell ref="C14:D14"/>
    <mergeCell ref="F7:F8"/>
    <mergeCell ref="G7:G8"/>
    <mergeCell ref="H7:H8"/>
    <mergeCell ref="I7:I8"/>
    <mergeCell ref="B9:D9"/>
    <mergeCell ref="C30:D30"/>
    <mergeCell ref="C36:D36"/>
    <mergeCell ref="C17:D17"/>
    <mergeCell ref="C18:D18"/>
    <mergeCell ref="C16:D16"/>
    <mergeCell ref="B45:D45"/>
    <mergeCell ref="B47:D47"/>
    <mergeCell ref="C37:D37"/>
    <mergeCell ref="C39:D39"/>
    <mergeCell ref="B43:D43"/>
    <mergeCell ref="B44:D44"/>
    <mergeCell ref="B73:D73"/>
    <mergeCell ref="C48:D48"/>
    <mergeCell ref="C57:D57"/>
    <mergeCell ref="C62:D62"/>
    <mergeCell ref="C65:D65"/>
    <mergeCell ref="C66:D66"/>
    <mergeCell ref="C67:D67"/>
    <mergeCell ref="B68:D68"/>
    <mergeCell ref="C69:D69"/>
    <mergeCell ref="B70:D70"/>
    <mergeCell ref="C71:D71"/>
    <mergeCell ref="C72:D72"/>
    <mergeCell ref="C74:D74"/>
    <mergeCell ref="C75:D75"/>
    <mergeCell ref="C76:D76"/>
    <mergeCell ref="C78:D78"/>
    <mergeCell ref="C79:D79"/>
  </mergeCells>
  <pageMargins left="0.7" right="0.7" top="0.75" bottom="0.75" header="0.3" footer="0.3"/>
  <pageSetup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63"/>
  <sheetViews>
    <sheetView zoomScale="160" zoomScaleNormal="160" workbookViewId="0">
      <selection activeCell="G83" sqref="G83"/>
    </sheetView>
  </sheetViews>
  <sheetFormatPr baseColWidth="10" defaultRowHeight="15" x14ac:dyDescent="0.25"/>
  <cols>
    <col min="1" max="1" width="1.42578125" customWidth="1"/>
    <col min="2" max="2" width="2.28515625" customWidth="1"/>
    <col min="3" max="3" width="38.85546875" customWidth="1"/>
    <col min="11" max="11" width="13.140625" bestFit="1" customWidth="1"/>
    <col min="12" max="12" width="14.140625" bestFit="1" customWidth="1"/>
    <col min="13" max="15" width="13.140625" bestFit="1" customWidth="1"/>
  </cols>
  <sheetData>
    <row r="1" spans="2:15" ht="15.75" thickBot="1" x14ac:dyDescent="0.3"/>
    <row r="2" spans="2:15" ht="10.5" customHeight="1" x14ac:dyDescent="0.25">
      <c r="B2" s="271" t="s">
        <v>526</v>
      </c>
      <c r="C2" s="272"/>
      <c r="D2" s="272"/>
      <c r="E2" s="272"/>
      <c r="F2" s="272"/>
      <c r="G2" s="272"/>
      <c r="H2" s="272"/>
      <c r="I2" s="273"/>
    </row>
    <row r="3" spans="2:15" ht="10.5" customHeight="1" x14ac:dyDescent="0.25">
      <c r="B3" s="274" t="s">
        <v>280</v>
      </c>
      <c r="C3" s="275"/>
      <c r="D3" s="275"/>
      <c r="E3" s="275"/>
      <c r="F3" s="275"/>
      <c r="G3" s="275"/>
      <c r="H3" s="275"/>
      <c r="I3" s="276"/>
    </row>
    <row r="4" spans="2:15" ht="10.5" customHeight="1" x14ac:dyDescent="0.25">
      <c r="B4" s="274" t="s">
        <v>281</v>
      </c>
      <c r="C4" s="275"/>
      <c r="D4" s="275"/>
      <c r="E4" s="275"/>
      <c r="F4" s="275"/>
      <c r="G4" s="275"/>
      <c r="H4" s="275"/>
      <c r="I4" s="276"/>
    </row>
    <row r="5" spans="2:15" ht="10.5" customHeight="1" x14ac:dyDescent="0.25">
      <c r="B5" s="274" t="s">
        <v>566</v>
      </c>
      <c r="C5" s="275"/>
      <c r="D5" s="275"/>
      <c r="E5" s="275"/>
      <c r="F5" s="275"/>
      <c r="G5" s="275"/>
      <c r="H5" s="275"/>
      <c r="I5" s="276"/>
    </row>
    <row r="6" spans="2:15" ht="10.5" customHeight="1" thickBot="1" x14ac:dyDescent="0.3">
      <c r="B6" s="277" t="s">
        <v>1</v>
      </c>
      <c r="C6" s="278"/>
      <c r="D6" s="278"/>
      <c r="E6" s="278"/>
      <c r="F6" s="278"/>
      <c r="G6" s="278"/>
      <c r="H6" s="278"/>
      <c r="I6" s="279"/>
    </row>
    <row r="7" spans="2:15" ht="10.5" customHeight="1" thickBot="1" x14ac:dyDescent="0.3">
      <c r="B7" s="262" t="s">
        <v>523</v>
      </c>
      <c r="C7" s="263"/>
      <c r="D7" s="266" t="s">
        <v>282</v>
      </c>
      <c r="E7" s="267"/>
      <c r="F7" s="267"/>
      <c r="G7" s="267"/>
      <c r="H7" s="268"/>
      <c r="I7" s="269" t="s">
        <v>540</v>
      </c>
    </row>
    <row r="8" spans="2:15" ht="17.25" thickBot="1" x14ac:dyDescent="0.3">
      <c r="B8" s="264"/>
      <c r="C8" s="265"/>
      <c r="D8" s="166" t="s">
        <v>536</v>
      </c>
      <c r="E8" s="167" t="s">
        <v>283</v>
      </c>
      <c r="F8" s="166" t="s">
        <v>284</v>
      </c>
      <c r="G8" s="166" t="s">
        <v>178</v>
      </c>
      <c r="H8" s="166" t="s">
        <v>180</v>
      </c>
      <c r="I8" s="270"/>
    </row>
    <row r="9" spans="2:15" ht="10.5" customHeight="1" x14ac:dyDescent="0.25">
      <c r="B9" s="260" t="s">
        <v>285</v>
      </c>
      <c r="C9" s="261"/>
      <c r="D9" s="131">
        <f>+D10+D18+D28+D38+D48+D58+D62+D71+D75</f>
        <v>33857400</v>
      </c>
      <c r="E9" s="131">
        <f>+E10+E18+E28+E38+E48+E58+E62+E71+E75</f>
        <v>-975074</v>
      </c>
      <c r="F9" s="131">
        <f>+F10+F18+F28+F38+F48+F58+F62+F71+F75</f>
        <v>32882326</v>
      </c>
      <c r="G9" s="131">
        <f>+G10+G18+G28+G38+G48+G58+G62+G71+G75</f>
        <v>16129596</v>
      </c>
      <c r="H9" s="131">
        <f>+H10+H18+H28+H38+H48+H58+H62+H71+H75</f>
        <v>15214629</v>
      </c>
      <c r="I9" s="131">
        <f t="shared" ref="I9:I47" si="0">+F9-G9</f>
        <v>16752730</v>
      </c>
    </row>
    <row r="10" spans="2:15" ht="10.5" customHeight="1" x14ac:dyDescent="0.25">
      <c r="B10" s="256" t="s">
        <v>286</v>
      </c>
      <c r="C10" s="257"/>
      <c r="D10" s="130">
        <f>SUM(D11:D17)</f>
        <v>1340881</v>
      </c>
      <c r="E10" s="130">
        <f>SUM(E11:E17)</f>
        <v>4977920</v>
      </c>
      <c r="F10" s="130">
        <f>SUM(F11:F17)</f>
        <v>6318801</v>
      </c>
      <c r="G10" s="130">
        <f>SUM(G11:G17)</f>
        <v>1608178</v>
      </c>
      <c r="H10" s="130">
        <f>SUM(H11:H17)</f>
        <v>1608178</v>
      </c>
      <c r="I10" s="130">
        <f t="shared" si="0"/>
        <v>4710623</v>
      </c>
    </row>
    <row r="11" spans="2:15" ht="10.5" customHeight="1" x14ac:dyDescent="0.25">
      <c r="B11" s="86"/>
      <c r="C11" s="49" t="s">
        <v>287</v>
      </c>
      <c r="D11" s="130">
        <v>0</v>
      </c>
      <c r="E11" s="130">
        <v>4530655</v>
      </c>
      <c r="F11" s="130">
        <f>+D11+E11</f>
        <v>4530655</v>
      </c>
      <c r="G11" s="130">
        <v>108935</v>
      </c>
      <c r="H11" s="130">
        <v>108935</v>
      </c>
      <c r="I11" s="130">
        <f t="shared" si="0"/>
        <v>4421720</v>
      </c>
      <c r="K11" s="145"/>
      <c r="L11" s="145"/>
      <c r="M11" s="145"/>
      <c r="N11" s="145"/>
      <c r="O11" s="145"/>
    </row>
    <row r="12" spans="2:15" ht="10.5" customHeight="1" x14ac:dyDescent="0.25">
      <c r="B12" s="86"/>
      <c r="C12" s="49" t="s">
        <v>288</v>
      </c>
      <c r="D12" s="130">
        <v>1247697</v>
      </c>
      <c r="E12" s="130">
        <v>0</v>
      </c>
      <c r="F12" s="130">
        <f t="shared" ref="F12:F17" si="1">+D12+E12</f>
        <v>1247697</v>
      </c>
      <c r="G12" s="130">
        <v>1078310</v>
      </c>
      <c r="H12" s="130">
        <v>1078310</v>
      </c>
      <c r="I12" s="130">
        <f t="shared" si="0"/>
        <v>169387</v>
      </c>
      <c r="K12" s="145"/>
      <c r="L12" s="145"/>
      <c r="M12" s="145"/>
      <c r="N12" s="145"/>
      <c r="O12" s="145"/>
    </row>
    <row r="13" spans="2:15" ht="10.5" customHeight="1" x14ac:dyDescent="0.25">
      <c r="B13" s="86"/>
      <c r="C13" s="49" t="s">
        <v>289</v>
      </c>
      <c r="D13" s="130">
        <v>93184</v>
      </c>
      <c r="E13" s="130">
        <v>368184</v>
      </c>
      <c r="F13" s="130">
        <f t="shared" si="1"/>
        <v>461368</v>
      </c>
      <c r="G13" s="130">
        <v>341852</v>
      </c>
      <c r="H13" s="130">
        <v>341852</v>
      </c>
      <c r="I13" s="130">
        <f t="shared" si="0"/>
        <v>119516</v>
      </c>
      <c r="K13" s="145"/>
      <c r="L13" s="145"/>
      <c r="M13" s="145"/>
      <c r="N13" s="145"/>
      <c r="O13" s="145"/>
    </row>
    <row r="14" spans="2:15" ht="10.5" customHeight="1" x14ac:dyDescent="0.25">
      <c r="B14" s="86"/>
      <c r="C14" s="49" t="s">
        <v>290</v>
      </c>
      <c r="D14" s="130">
        <v>0</v>
      </c>
      <c r="E14" s="130">
        <v>0</v>
      </c>
      <c r="F14" s="130">
        <f t="shared" si="1"/>
        <v>0</v>
      </c>
      <c r="G14" s="130">
        <v>0</v>
      </c>
      <c r="H14" s="130">
        <v>0</v>
      </c>
      <c r="I14" s="130">
        <f t="shared" si="0"/>
        <v>0</v>
      </c>
      <c r="K14" s="145"/>
      <c r="L14" s="145"/>
      <c r="M14" s="145"/>
      <c r="N14" s="145"/>
      <c r="O14" s="145"/>
    </row>
    <row r="15" spans="2:15" ht="10.5" customHeight="1" x14ac:dyDescent="0.25">
      <c r="B15" s="86"/>
      <c r="C15" s="49" t="s">
        <v>291</v>
      </c>
      <c r="D15" s="130">
        <v>0</v>
      </c>
      <c r="E15" s="130">
        <v>73735</v>
      </c>
      <c r="F15" s="130">
        <f t="shared" si="1"/>
        <v>73735</v>
      </c>
      <c r="G15" s="130">
        <v>73735</v>
      </c>
      <c r="H15" s="130">
        <v>73735</v>
      </c>
      <c r="I15" s="130">
        <f t="shared" si="0"/>
        <v>0</v>
      </c>
      <c r="K15" s="145"/>
      <c r="L15" s="145"/>
      <c r="M15" s="145"/>
      <c r="N15" s="145"/>
      <c r="O15" s="145"/>
    </row>
    <row r="16" spans="2:15" ht="10.5" customHeight="1" x14ac:dyDescent="0.25">
      <c r="B16" s="86"/>
      <c r="C16" s="49" t="s">
        <v>292</v>
      </c>
      <c r="D16" s="130">
        <v>0</v>
      </c>
      <c r="E16" s="130">
        <v>0</v>
      </c>
      <c r="F16" s="130">
        <f t="shared" si="1"/>
        <v>0</v>
      </c>
      <c r="G16" s="130">
        <v>0</v>
      </c>
      <c r="H16" s="130">
        <v>0</v>
      </c>
      <c r="I16" s="130">
        <f t="shared" si="0"/>
        <v>0</v>
      </c>
      <c r="K16" s="145"/>
      <c r="L16" s="145"/>
      <c r="M16" s="145"/>
      <c r="N16" s="145"/>
      <c r="O16" s="145"/>
    </row>
    <row r="17" spans="2:15" ht="10.5" customHeight="1" x14ac:dyDescent="0.25">
      <c r="B17" s="86"/>
      <c r="C17" s="49" t="s">
        <v>293</v>
      </c>
      <c r="D17" s="130">
        <v>0</v>
      </c>
      <c r="E17" s="130">
        <v>5346</v>
      </c>
      <c r="F17" s="130">
        <f t="shared" si="1"/>
        <v>5346</v>
      </c>
      <c r="G17" s="130">
        <v>5346</v>
      </c>
      <c r="H17" s="130">
        <v>5346</v>
      </c>
      <c r="I17" s="130">
        <f t="shared" si="0"/>
        <v>0</v>
      </c>
      <c r="K17" s="145"/>
      <c r="L17" s="145"/>
      <c r="M17" s="145"/>
      <c r="N17" s="145"/>
      <c r="O17" s="145"/>
    </row>
    <row r="18" spans="2:15" ht="10.5" customHeight="1" x14ac:dyDescent="0.25">
      <c r="B18" s="256" t="s">
        <v>294</v>
      </c>
      <c r="C18" s="257"/>
      <c r="D18" s="130">
        <f>SUM(D19:D27)</f>
        <v>15968900</v>
      </c>
      <c r="E18" s="130">
        <f>SUM(E19:E27)</f>
        <v>-7305583</v>
      </c>
      <c r="F18" s="130">
        <f>SUM(F19:F27)</f>
        <v>8663317</v>
      </c>
      <c r="G18" s="130">
        <f>SUM(G19:G27)</f>
        <v>3358151</v>
      </c>
      <c r="H18" s="130">
        <f>SUM(H19:H27)</f>
        <v>3170345</v>
      </c>
      <c r="I18" s="130">
        <f t="shared" si="0"/>
        <v>5305166</v>
      </c>
    </row>
    <row r="19" spans="2:15" ht="10.5" customHeight="1" x14ac:dyDescent="0.25">
      <c r="B19" s="86"/>
      <c r="C19" s="49" t="s">
        <v>295</v>
      </c>
      <c r="D19" s="130">
        <v>282900</v>
      </c>
      <c r="E19" s="130">
        <v>107655</v>
      </c>
      <c r="F19" s="130">
        <f t="shared" ref="F19:F27" si="2">+D19+E19</f>
        <v>390555</v>
      </c>
      <c r="G19" s="130">
        <v>206114</v>
      </c>
      <c r="H19" s="130">
        <v>194614</v>
      </c>
      <c r="I19" s="130">
        <f t="shared" si="0"/>
        <v>184441</v>
      </c>
      <c r="K19" s="145"/>
      <c r="L19" s="145"/>
      <c r="M19" s="145"/>
      <c r="N19" s="145"/>
      <c r="O19" s="145"/>
    </row>
    <row r="20" spans="2:15" ht="10.5" customHeight="1" x14ac:dyDescent="0.25">
      <c r="B20" s="86"/>
      <c r="C20" s="49" t="s">
        <v>296</v>
      </c>
      <c r="D20" s="130">
        <v>165600</v>
      </c>
      <c r="E20" s="130">
        <v>-61330</v>
      </c>
      <c r="F20" s="130">
        <f t="shared" si="2"/>
        <v>104270</v>
      </c>
      <c r="G20" s="130">
        <v>85979</v>
      </c>
      <c r="H20" s="130">
        <v>48933</v>
      </c>
      <c r="I20" s="130">
        <f t="shared" si="0"/>
        <v>18291</v>
      </c>
      <c r="K20" s="145"/>
      <c r="L20" s="145"/>
      <c r="M20" s="145"/>
      <c r="N20" s="145"/>
      <c r="O20" s="145"/>
    </row>
    <row r="21" spans="2:15" ht="10.5" customHeight="1" x14ac:dyDescent="0.25">
      <c r="B21" s="86"/>
      <c r="C21" s="49" t="s">
        <v>297</v>
      </c>
      <c r="D21" s="130">
        <v>0</v>
      </c>
      <c r="E21" s="130">
        <v>0</v>
      </c>
      <c r="F21" s="130">
        <f t="shared" si="2"/>
        <v>0</v>
      </c>
      <c r="G21" s="130">
        <v>0</v>
      </c>
      <c r="H21" s="130">
        <v>0</v>
      </c>
      <c r="I21" s="130">
        <f t="shared" si="0"/>
        <v>0</v>
      </c>
      <c r="K21" s="145"/>
      <c r="L21" s="145"/>
      <c r="M21" s="145"/>
      <c r="N21" s="145"/>
      <c r="O21" s="145"/>
    </row>
    <row r="22" spans="2:15" ht="10.5" customHeight="1" x14ac:dyDescent="0.25">
      <c r="B22" s="86"/>
      <c r="C22" s="49" t="s">
        <v>298</v>
      </c>
      <c r="D22" s="130">
        <v>22000</v>
      </c>
      <c r="E22" s="130">
        <v>971</v>
      </c>
      <c r="F22" s="130">
        <f t="shared" si="2"/>
        <v>22971</v>
      </c>
      <c r="G22" s="130">
        <v>8015</v>
      </c>
      <c r="H22" s="130">
        <v>8015</v>
      </c>
      <c r="I22" s="130">
        <f t="shared" si="0"/>
        <v>14956</v>
      </c>
      <c r="K22" s="145"/>
      <c r="L22" s="145"/>
      <c r="M22" s="145"/>
      <c r="N22" s="145"/>
      <c r="O22" s="145"/>
    </row>
    <row r="23" spans="2:15" ht="10.5" customHeight="1" x14ac:dyDescent="0.25">
      <c r="B23" s="86"/>
      <c r="C23" s="49" t="s">
        <v>299</v>
      </c>
      <c r="D23" s="130">
        <v>14882500</v>
      </c>
      <c r="E23" s="130">
        <v>-6892145</v>
      </c>
      <c r="F23" s="130">
        <f t="shared" si="2"/>
        <v>7990355</v>
      </c>
      <c r="G23" s="130">
        <v>3052675</v>
      </c>
      <c r="H23" s="130">
        <v>2913765</v>
      </c>
      <c r="I23" s="130">
        <f t="shared" si="0"/>
        <v>4937680</v>
      </c>
      <c r="K23" s="145"/>
      <c r="L23" s="145"/>
      <c r="M23" s="145"/>
      <c r="N23" s="145"/>
      <c r="O23" s="145"/>
    </row>
    <row r="24" spans="2:15" ht="10.5" customHeight="1" x14ac:dyDescent="0.25">
      <c r="B24" s="86"/>
      <c r="C24" s="49" t="s">
        <v>300</v>
      </c>
      <c r="D24" s="130">
        <v>138300</v>
      </c>
      <c r="E24" s="130">
        <v>-110404</v>
      </c>
      <c r="F24" s="130">
        <f t="shared" si="2"/>
        <v>27896</v>
      </c>
      <c r="G24" s="130">
        <v>3050</v>
      </c>
      <c r="H24" s="130">
        <v>2700</v>
      </c>
      <c r="I24" s="130">
        <f t="shared" si="0"/>
        <v>24846</v>
      </c>
      <c r="K24" s="145"/>
      <c r="L24" s="145"/>
      <c r="M24" s="145"/>
      <c r="N24" s="145"/>
      <c r="O24" s="145"/>
    </row>
    <row r="25" spans="2:15" ht="10.5" customHeight="1" x14ac:dyDescent="0.25">
      <c r="B25" s="86"/>
      <c r="C25" s="49" t="s">
        <v>301</v>
      </c>
      <c r="D25" s="130">
        <v>82000</v>
      </c>
      <c r="E25" s="130">
        <v>-70000</v>
      </c>
      <c r="F25" s="130">
        <f t="shared" si="2"/>
        <v>12000</v>
      </c>
      <c r="G25" s="130">
        <v>0</v>
      </c>
      <c r="H25" s="130">
        <v>0</v>
      </c>
      <c r="I25" s="130">
        <f t="shared" si="0"/>
        <v>12000</v>
      </c>
      <c r="K25" s="145"/>
      <c r="L25" s="145"/>
      <c r="M25" s="145"/>
      <c r="N25" s="145"/>
      <c r="O25" s="145"/>
    </row>
    <row r="26" spans="2:15" ht="10.5" customHeight="1" x14ac:dyDescent="0.25">
      <c r="B26" s="86"/>
      <c r="C26" s="49" t="s">
        <v>302</v>
      </c>
      <c r="D26" s="130">
        <v>0</v>
      </c>
      <c r="E26" s="130">
        <v>0</v>
      </c>
      <c r="F26" s="130">
        <f t="shared" si="2"/>
        <v>0</v>
      </c>
      <c r="G26" s="130">
        <v>0</v>
      </c>
      <c r="H26" s="130">
        <v>0</v>
      </c>
      <c r="I26" s="130">
        <f t="shared" si="0"/>
        <v>0</v>
      </c>
      <c r="K26" s="145"/>
      <c r="L26" s="145"/>
      <c r="M26" s="145"/>
      <c r="N26" s="145"/>
      <c r="O26" s="145"/>
    </row>
    <row r="27" spans="2:15" ht="10.5" customHeight="1" x14ac:dyDescent="0.25">
      <c r="B27" s="86"/>
      <c r="C27" s="49" t="s">
        <v>303</v>
      </c>
      <c r="D27" s="130">
        <v>395600</v>
      </c>
      <c r="E27" s="130">
        <v>-280330</v>
      </c>
      <c r="F27" s="130">
        <f t="shared" si="2"/>
        <v>115270</v>
      </c>
      <c r="G27" s="130">
        <v>2318</v>
      </c>
      <c r="H27" s="130">
        <v>2318</v>
      </c>
      <c r="I27" s="130">
        <f t="shared" si="0"/>
        <v>112952</v>
      </c>
      <c r="K27" s="145"/>
      <c r="L27" s="145"/>
      <c r="M27" s="145"/>
      <c r="N27" s="145"/>
      <c r="O27" s="145"/>
    </row>
    <row r="28" spans="2:15" ht="10.5" customHeight="1" x14ac:dyDescent="0.25">
      <c r="B28" s="256" t="s">
        <v>304</v>
      </c>
      <c r="C28" s="257"/>
      <c r="D28" s="130">
        <f>SUM(D29:D37)</f>
        <v>11414816</v>
      </c>
      <c r="E28" s="130">
        <f>SUM(E29:E37)</f>
        <v>288512</v>
      </c>
      <c r="F28" s="130">
        <f>SUM(F29:F37)</f>
        <v>11703328</v>
      </c>
      <c r="G28" s="130">
        <f>SUM(G29:G37)</f>
        <v>7181827</v>
      </c>
      <c r="H28" s="130">
        <f>SUM(H29:H37)</f>
        <v>7177751</v>
      </c>
      <c r="I28" s="130">
        <f t="shared" si="0"/>
        <v>4521501</v>
      </c>
    </row>
    <row r="29" spans="2:15" ht="10.5" customHeight="1" x14ac:dyDescent="0.25">
      <c r="B29" s="86"/>
      <c r="C29" s="49" t="s">
        <v>305</v>
      </c>
      <c r="D29" s="130">
        <v>294300</v>
      </c>
      <c r="E29" s="130">
        <v>-58242</v>
      </c>
      <c r="F29" s="130">
        <f t="shared" ref="F29:F37" si="3">+D29+E29</f>
        <v>236058</v>
      </c>
      <c r="G29" s="130">
        <v>180251</v>
      </c>
      <c r="H29" s="130">
        <v>177901</v>
      </c>
      <c r="I29" s="130">
        <f t="shared" si="0"/>
        <v>55807</v>
      </c>
      <c r="K29" s="145"/>
      <c r="L29" s="145"/>
      <c r="M29" s="145"/>
      <c r="N29" s="145"/>
      <c r="O29" s="145"/>
    </row>
    <row r="30" spans="2:15" ht="10.5" customHeight="1" x14ac:dyDescent="0.25">
      <c r="B30" s="86"/>
      <c r="C30" s="49" t="s">
        <v>306</v>
      </c>
      <c r="D30" s="130">
        <v>9600</v>
      </c>
      <c r="E30" s="130">
        <v>27905</v>
      </c>
      <c r="F30" s="130">
        <f t="shared" si="3"/>
        <v>37505</v>
      </c>
      <c r="G30" s="130">
        <v>29535</v>
      </c>
      <c r="H30" s="130">
        <v>28674</v>
      </c>
      <c r="I30" s="130">
        <f t="shared" si="0"/>
        <v>7970</v>
      </c>
      <c r="K30" s="145"/>
      <c r="L30" s="145"/>
      <c r="M30" s="145"/>
      <c r="N30" s="145"/>
      <c r="O30" s="145"/>
    </row>
    <row r="31" spans="2:15" ht="10.5" customHeight="1" x14ac:dyDescent="0.25">
      <c r="B31" s="86"/>
      <c r="C31" s="49" t="s">
        <v>307</v>
      </c>
      <c r="D31" s="130">
        <v>5003400</v>
      </c>
      <c r="E31" s="130">
        <v>-4350434</v>
      </c>
      <c r="F31" s="130">
        <f t="shared" si="3"/>
        <v>652966</v>
      </c>
      <c r="G31" s="130">
        <v>248516</v>
      </c>
      <c r="H31" s="130">
        <v>248516</v>
      </c>
      <c r="I31" s="130">
        <f t="shared" si="0"/>
        <v>404450</v>
      </c>
      <c r="K31" s="145"/>
      <c r="L31" s="145"/>
      <c r="M31" s="145"/>
      <c r="N31" s="145"/>
      <c r="O31" s="145"/>
    </row>
    <row r="32" spans="2:15" ht="10.5" customHeight="1" x14ac:dyDescent="0.25">
      <c r="B32" s="86"/>
      <c r="C32" s="49" t="s">
        <v>308</v>
      </c>
      <c r="D32" s="130">
        <v>1160000</v>
      </c>
      <c r="E32" s="130">
        <v>-487421</v>
      </c>
      <c r="F32" s="130">
        <f t="shared" si="3"/>
        <v>672579</v>
      </c>
      <c r="G32" s="130">
        <v>117463</v>
      </c>
      <c r="H32" s="130">
        <v>117463</v>
      </c>
      <c r="I32" s="130">
        <f t="shared" si="0"/>
        <v>555116</v>
      </c>
      <c r="K32" s="145"/>
      <c r="L32" s="145"/>
      <c r="M32" s="145"/>
      <c r="N32" s="145"/>
      <c r="O32" s="145"/>
    </row>
    <row r="33" spans="2:15" ht="10.5" customHeight="1" x14ac:dyDescent="0.25">
      <c r="B33" s="86"/>
      <c r="C33" s="49" t="s">
        <v>309</v>
      </c>
      <c r="D33" s="130">
        <v>386616</v>
      </c>
      <c r="E33" s="130">
        <v>-254768</v>
      </c>
      <c r="F33" s="130">
        <f t="shared" si="3"/>
        <v>131848</v>
      </c>
      <c r="G33" s="130">
        <v>34550</v>
      </c>
      <c r="H33" s="130">
        <v>34050</v>
      </c>
      <c r="I33" s="130">
        <f t="shared" si="0"/>
        <v>97298</v>
      </c>
      <c r="K33" s="145"/>
      <c r="L33" s="145"/>
      <c r="M33" s="145"/>
      <c r="N33" s="145"/>
      <c r="O33" s="145"/>
    </row>
    <row r="34" spans="2:15" ht="10.5" customHeight="1" x14ac:dyDescent="0.25">
      <c r="B34" s="86"/>
      <c r="C34" s="49" t="s">
        <v>310</v>
      </c>
      <c r="D34" s="130">
        <v>427000</v>
      </c>
      <c r="E34" s="130">
        <v>-294000</v>
      </c>
      <c r="F34" s="130">
        <f t="shared" si="3"/>
        <v>133000</v>
      </c>
      <c r="G34" s="130">
        <v>0</v>
      </c>
      <c r="H34" s="130">
        <v>0</v>
      </c>
      <c r="I34" s="130">
        <f t="shared" si="0"/>
        <v>133000</v>
      </c>
      <c r="K34" s="145"/>
      <c r="L34" s="145"/>
      <c r="M34" s="145"/>
      <c r="N34" s="145"/>
      <c r="O34" s="145"/>
    </row>
    <row r="35" spans="2:15" ht="10.5" customHeight="1" x14ac:dyDescent="0.25">
      <c r="B35" s="86"/>
      <c r="C35" s="49" t="s">
        <v>311</v>
      </c>
      <c r="D35" s="130">
        <v>1723200</v>
      </c>
      <c r="E35" s="130">
        <v>-1321693</v>
      </c>
      <c r="F35" s="130">
        <f t="shared" si="3"/>
        <v>401507</v>
      </c>
      <c r="G35" s="130">
        <v>26301</v>
      </c>
      <c r="H35" s="130">
        <v>25937</v>
      </c>
      <c r="I35" s="130">
        <f t="shared" si="0"/>
        <v>375206</v>
      </c>
      <c r="K35" s="145"/>
      <c r="L35" s="145"/>
      <c r="M35" s="145"/>
      <c r="N35" s="145"/>
      <c r="O35" s="145"/>
    </row>
    <row r="36" spans="2:15" ht="10.5" customHeight="1" x14ac:dyDescent="0.25">
      <c r="B36" s="86"/>
      <c r="C36" s="49" t="s">
        <v>312</v>
      </c>
      <c r="D36" s="130">
        <v>2152000</v>
      </c>
      <c r="E36" s="130">
        <v>-1474289</v>
      </c>
      <c r="F36" s="130">
        <f t="shared" si="3"/>
        <v>677711</v>
      </c>
      <c r="G36" s="130">
        <v>78408</v>
      </c>
      <c r="H36" s="130">
        <v>78408</v>
      </c>
      <c r="I36" s="130">
        <f t="shared" si="0"/>
        <v>599303</v>
      </c>
      <c r="K36" s="145"/>
      <c r="L36" s="145"/>
      <c r="M36" s="145"/>
      <c r="N36" s="145"/>
      <c r="O36" s="145"/>
    </row>
    <row r="37" spans="2:15" ht="10.5" customHeight="1" x14ac:dyDescent="0.25">
      <c r="B37" s="86"/>
      <c r="C37" s="49" t="s">
        <v>313</v>
      </c>
      <c r="D37" s="130">
        <v>258700</v>
      </c>
      <c r="E37" s="130">
        <v>8501454</v>
      </c>
      <c r="F37" s="130">
        <f t="shared" si="3"/>
        <v>8760154</v>
      </c>
      <c r="G37" s="130">
        <v>6466803</v>
      </c>
      <c r="H37" s="130">
        <v>6466802</v>
      </c>
      <c r="I37" s="130">
        <f t="shared" si="0"/>
        <v>2293351</v>
      </c>
      <c r="K37" s="145"/>
      <c r="L37" s="145"/>
      <c r="M37" s="145"/>
      <c r="N37" s="145"/>
      <c r="O37" s="145"/>
    </row>
    <row r="38" spans="2:15" ht="10.5" customHeight="1" x14ac:dyDescent="0.25">
      <c r="B38" s="256" t="s">
        <v>314</v>
      </c>
      <c r="C38" s="257"/>
      <c r="D38" s="130">
        <f>SUM(D39:D47)</f>
        <v>4607703</v>
      </c>
      <c r="E38" s="130">
        <f>SUM(E39:E47)</f>
        <v>-146947</v>
      </c>
      <c r="F38" s="130">
        <f>SUM(F39:F47)</f>
        <v>4460756</v>
      </c>
      <c r="G38" s="130">
        <f>SUM(G39:G47)</f>
        <v>3685843</v>
      </c>
      <c r="H38" s="130">
        <f>SUM(H39:H47)</f>
        <v>2969418</v>
      </c>
      <c r="I38" s="130">
        <f t="shared" si="0"/>
        <v>774913</v>
      </c>
    </row>
    <row r="39" spans="2:15" ht="10.5" customHeight="1" x14ac:dyDescent="0.25">
      <c r="B39" s="86"/>
      <c r="C39" s="49" t="s">
        <v>315</v>
      </c>
      <c r="D39" s="130">
        <v>0</v>
      </c>
      <c r="E39" s="130">
        <v>0</v>
      </c>
      <c r="F39" s="130">
        <f t="shared" ref="F39:F47" si="4">+D39+E39</f>
        <v>0</v>
      </c>
      <c r="G39" s="130">
        <v>0</v>
      </c>
      <c r="H39" s="130">
        <v>0</v>
      </c>
      <c r="I39" s="130">
        <f t="shared" si="0"/>
        <v>0</v>
      </c>
      <c r="K39" s="145"/>
      <c r="L39" s="145"/>
      <c r="M39" s="145"/>
      <c r="N39" s="145"/>
      <c r="O39" s="145"/>
    </row>
    <row r="40" spans="2:15" ht="10.5" customHeight="1" x14ac:dyDescent="0.25">
      <c r="B40" s="86"/>
      <c r="C40" s="49" t="s">
        <v>316</v>
      </c>
      <c r="D40" s="130">
        <v>0</v>
      </c>
      <c r="E40" s="130">
        <v>0</v>
      </c>
      <c r="F40" s="130">
        <f t="shared" si="4"/>
        <v>0</v>
      </c>
      <c r="G40" s="130">
        <v>0</v>
      </c>
      <c r="H40" s="130">
        <v>0</v>
      </c>
      <c r="I40" s="130">
        <f t="shared" si="0"/>
        <v>0</v>
      </c>
      <c r="K40" s="145"/>
      <c r="L40" s="145"/>
      <c r="M40" s="145"/>
      <c r="N40" s="145"/>
      <c r="O40" s="145"/>
    </row>
    <row r="41" spans="2:15" ht="10.5" customHeight="1" x14ac:dyDescent="0.25">
      <c r="B41" s="86"/>
      <c r="C41" s="49" t="s">
        <v>317</v>
      </c>
      <c r="D41" s="130">
        <v>1350000</v>
      </c>
      <c r="E41" s="130">
        <v>-150000</v>
      </c>
      <c r="F41" s="130">
        <f t="shared" si="4"/>
        <v>1200000</v>
      </c>
      <c r="G41" s="130">
        <v>516754</v>
      </c>
      <c r="H41" s="130">
        <v>103244</v>
      </c>
      <c r="I41" s="130">
        <f t="shared" si="0"/>
        <v>683246</v>
      </c>
      <c r="K41" s="145"/>
      <c r="L41" s="145"/>
      <c r="M41" s="145"/>
      <c r="N41" s="145"/>
      <c r="O41" s="145"/>
    </row>
    <row r="42" spans="2:15" ht="10.5" customHeight="1" x14ac:dyDescent="0.25">
      <c r="B42" s="86"/>
      <c r="C42" s="49" t="s">
        <v>318</v>
      </c>
      <c r="D42" s="130">
        <v>3257703</v>
      </c>
      <c r="E42" s="130">
        <v>3053</v>
      </c>
      <c r="F42" s="130">
        <f t="shared" si="4"/>
        <v>3260756</v>
      </c>
      <c r="G42" s="130">
        <v>3169089</v>
      </c>
      <c r="H42" s="130">
        <v>2866174</v>
      </c>
      <c r="I42" s="130">
        <f t="shared" si="0"/>
        <v>91667</v>
      </c>
      <c r="K42" s="145"/>
      <c r="L42" s="145"/>
      <c r="M42" s="145"/>
      <c r="N42" s="145"/>
      <c r="O42" s="145"/>
    </row>
    <row r="43" spans="2:15" ht="10.5" customHeight="1" x14ac:dyDescent="0.25">
      <c r="B43" s="86"/>
      <c r="C43" s="49" t="s">
        <v>319</v>
      </c>
      <c r="D43" s="130">
        <v>0</v>
      </c>
      <c r="E43" s="130">
        <v>0</v>
      </c>
      <c r="F43" s="130">
        <f t="shared" si="4"/>
        <v>0</v>
      </c>
      <c r="G43" s="130">
        <v>0</v>
      </c>
      <c r="H43" s="130">
        <v>0</v>
      </c>
      <c r="I43" s="130">
        <f t="shared" si="0"/>
        <v>0</v>
      </c>
      <c r="K43" s="145"/>
      <c r="L43" s="145"/>
      <c r="M43" s="145"/>
      <c r="N43" s="145"/>
      <c r="O43" s="145"/>
    </row>
    <row r="44" spans="2:15" ht="10.5" customHeight="1" x14ac:dyDescent="0.25">
      <c r="B44" s="86"/>
      <c r="C44" s="49" t="s">
        <v>320</v>
      </c>
      <c r="D44" s="130">
        <v>0</v>
      </c>
      <c r="E44" s="130">
        <v>0</v>
      </c>
      <c r="F44" s="130">
        <f t="shared" si="4"/>
        <v>0</v>
      </c>
      <c r="G44" s="130">
        <v>0</v>
      </c>
      <c r="H44" s="130">
        <v>0</v>
      </c>
      <c r="I44" s="130">
        <f t="shared" si="0"/>
        <v>0</v>
      </c>
      <c r="K44" s="145"/>
      <c r="L44" s="145"/>
      <c r="M44" s="145"/>
      <c r="N44" s="145"/>
      <c r="O44" s="145"/>
    </row>
    <row r="45" spans="2:15" ht="10.5" customHeight="1" x14ac:dyDescent="0.25">
      <c r="B45" s="86"/>
      <c r="C45" s="49" t="s">
        <v>321</v>
      </c>
      <c r="D45" s="130">
        <v>0</v>
      </c>
      <c r="E45" s="130">
        <v>0</v>
      </c>
      <c r="F45" s="130">
        <f t="shared" si="4"/>
        <v>0</v>
      </c>
      <c r="G45" s="130">
        <v>0</v>
      </c>
      <c r="H45" s="130">
        <v>0</v>
      </c>
      <c r="I45" s="130">
        <f t="shared" si="0"/>
        <v>0</v>
      </c>
      <c r="K45" s="145"/>
      <c r="L45" s="145"/>
      <c r="M45" s="145"/>
      <c r="N45" s="145"/>
      <c r="O45" s="145"/>
    </row>
    <row r="46" spans="2:15" ht="10.5" customHeight="1" x14ac:dyDescent="0.25">
      <c r="B46" s="86"/>
      <c r="C46" s="49" t="s">
        <v>322</v>
      </c>
      <c r="D46" s="130">
        <v>0</v>
      </c>
      <c r="E46" s="130">
        <v>0</v>
      </c>
      <c r="F46" s="130">
        <f t="shared" si="4"/>
        <v>0</v>
      </c>
      <c r="G46" s="130">
        <v>0</v>
      </c>
      <c r="H46" s="130">
        <v>0</v>
      </c>
      <c r="I46" s="130">
        <f t="shared" si="0"/>
        <v>0</v>
      </c>
      <c r="K46" s="145"/>
      <c r="L46" s="145"/>
      <c r="M46" s="145"/>
      <c r="N46" s="145"/>
      <c r="O46" s="145"/>
    </row>
    <row r="47" spans="2:15" ht="10.5" customHeight="1" x14ac:dyDescent="0.25">
      <c r="B47" s="86"/>
      <c r="C47" s="49" t="s">
        <v>323</v>
      </c>
      <c r="D47" s="130">
        <v>0</v>
      </c>
      <c r="E47" s="130">
        <v>0</v>
      </c>
      <c r="F47" s="130">
        <f t="shared" si="4"/>
        <v>0</v>
      </c>
      <c r="G47" s="130">
        <v>0</v>
      </c>
      <c r="H47" s="130">
        <v>0</v>
      </c>
      <c r="I47" s="130">
        <f t="shared" si="0"/>
        <v>0</v>
      </c>
      <c r="K47" s="145"/>
      <c r="L47" s="145"/>
      <c r="M47" s="145"/>
      <c r="N47" s="145"/>
      <c r="O47" s="145"/>
    </row>
    <row r="48" spans="2:15" ht="10.5" customHeight="1" x14ac:dyDescent="0.25">
      <c r="B48" s="256" t="s">
        <v>324</v>
      </c>
      <c r="C48" s="257"/>
      <c r="D48" s="130">
        <f>SUM(D49:D57)</f>
        <v>525100</v>
      </c>
      <c r="E48" s="130">
        <f>SUM(E49:E57)</f>
        <v>1211024</v>
      </c>
      <c r="F48" s="130">
        <f>SUM(F49:F57)</f>
        <v>1736124</v>
      </c>
      <c r="G48" s="130">
        <f>SUM(G49:G57)</f>
        <v>295597</v>
      </c>
      <c r="H48" s="130">
        <f>SUM(H49:H57)</f>
        <v>288937</v>
      </c>
      <c r="I48" s="130">
        <f t="shared" ref="I48:I72" si="5">+F48-G48</f>
        <v>1440527</v>
      </c>
    </row>
    <row r="49" spans="2:15" ht="10.5" customHeight="1" x14ac:dyDescent="0.25">
      <c r="B49" s="86"/>
      <c r="C49" s="49" t="s">
        <v>325</v>
      </c>
      <c r="D49" s="130">
        <v>465100</v>
      </c>
      <c r="E49" s="130">
        <v>-133523</v>
      </c>
      <c r="F49" s="130">
        <f t="shared" ref="F49:F57" si="6">+D49+E49</f>
        <v>331577</v>
      </c>
      <c r="G49" s="130">
        <v>69397</v>
      </c>
      <c r="H49" s="130">
        <v>62737</v>
      </c>
      <c r="I49" s="130">
        <f t="shared" si="5"/>
        <v>262180</v>
      </c>
      <c r="K49" s="145"/>
      <c r="L49" s="145"/>
      <c r="M49" s="145"/>
      <c r="N49" s="145"/>
      <c r="O49" s="145"/>
    </row>
    <row r="50" spans="2:15" ht="10.5" customHeight="1" x14ac:dyDescent="0.25">
      <c r="B50" s="86"/>
      <c r="C50" s="49" t="s">
        <v>326</v>
      </c>
      <c r="D50" s="130">
        <v>60000</v>
      </c>
      <c r="E50" s="130">
        <v>-7900</v>
      </c>
      <c r="F50" s="130">
        <f t="shared" si="6"/>
        <v>52100</v>
      </c>
      <c r="G50" s="130">
        <v>0</v>
      </c>
      <c r="H50" s="130">
        <v>0</v>
      </c>
      <c r="I50" s="130">
        <f t="shared" si="5"/>
        <v>52100</v>
      </c>
      <c r="K50" s="145"/>
      <c r="L50" s="145"/>
      <c r="M50" s="145"/>
      <c r="N50" s="145"/>
      <c r="O50" s="145"/>
    </row>
    <row r="51" spans="2:15" ht="10.5" customHeight="1" x14ac:dyDescent="0.25">
      <c r="B51" s="86"/>
      <c r="C51" s="49" t="s">
        <v>327</v>
      </c>
      <c r="D51" s="130">
        <v>0</v>
      </c>
      <c r="E51" s="130">
        <v>1272447</v>
      </c>
      <c r="F51" s="130">
        <f t="shared" si="6"/>
        <v>1272447</v>
      </c>
      <c r="G51" s="130">
        <v>226200</v>
      </c>
      <c r="H51" s="130">
        <v>226200</v>
      </c>
      <c r="I51" s="130">
        <f t="shared" si="5"/>
        <v>1046247</v>
      </c>
      <c r="K51" s="145"/>
      <c r="L51" s="145"/>
      <c r="M51" s="145"/>
      <c r="N51" s="145"/>
      <c r="O51" s="145"/>
    </row>
    <row r="52" spans="2:15" ht="10.5" customHeight="1" x14ac:dyDescent="0.25">
      <c r="B52" s="86"/>
      <c r="C52" s="49" t="s">
        <v>328</v>
      </c>
      <c r="D52" s="130">
        <v>0</v>
      </c>
      <c r="E52" s="130">
        <v>80000</v>
      </c>
      <c r="F52" s="130">
        <f t="shared" si="6"/>
        <v>80000</v>
      </c>
      <c r="G52" s="130">
        <v>0</v>
      </c>
      <c r="H52" s="130">
        <v>0</v>
      </c>
      <c r="I52" s="130">
        <f t="shared" si="5"/>
        <v>80000</v>
      </c>
      <c r="K52" s="145"/>
      <c r="L52" s="145"/>
      <c r="M52" s="145"/>
      <c r="N52" s="145"/>
      <c r="O52" s="145"/>
    </row>
    <row r="53" spans="2:15" ht="10.5" customHeight="1" x14ac:dyDescent="0.25">
      <c r="B53" s="86"/>
      <c r="C53" s="49" t="s">
        <v>329</v>
      </c>
      <c r="D53" s="130">
        <v>0</v>
      </c>
      <c r="E53" s="130">
        <v>0</v>
      </c>
      <c r="F53" s="130">
        <f t="shared" si="6"/>
        <v>0</v>
      </c>
      <c r="G53" s="130">
        <v>0</v>
      </c>
      <c r="H53" s="130">
        <v>0</v>
      </c>
      <c r="I53" s="130">
        <f t="shared" si="5"/>
        <v>0</v>
      </c>
      <c r="K53" s="145"/>
      <c r="L53" s="145"/>
      <c r="M53" s="145"/>
      <c r="N53" s="145"/>
      <c r="O53" s="145"/>
    </row>
    <row r="54" spans="2:15" ht="10.5" customHeight="1" x14ac:dyDescent="0.25">
      <c r="B54" s="86"/>
      <c r="C54" s="49" t="s">
        <v>330</v>
      </c>
      <c r="D54" s="130">
        <v>0</v>
      </c>
      <c r="E54" s="130">
        <v>0</v>
      </c>
      <c r="F54" s="130">
        <f t="shared" si="6"/>
        <v>0</v>
      </c>
      <c r="G54" s="130">
        <v>0</v>
      </c>
      <c r="H54" s="130">
        <v>0</v>
      </c>
      <c r="I54" s="130">
        <f t="shared" si="5"/>
        <v>0</v>
      </c>
      <c r="K54" s="145"/>
      <c r="L54" s="145"/>
      <c r="M54" s="145"/>
      <c r="N54" s="145"/>
      <c r="O54" s="145"/>
    </row>
    <row r="55" spans="2:15" ht="10.5" customHeight="1" x14ac:dyDescent="0.25">
      <c r="B55" s="86"/>
      <c r="C55" s="49" t="s">
        <v>331</v>
      </c>
      <c r="D55" s="130">
        <v>0</v>
      </c>
      <c r="E55" s="130">
        <v>0</v>
      </c>
      <c r="F55" s="130">
        <f t="shared" si="6"/>
        <v>0</v>
      </c>
      <c r="G55" s="130">
        <v>0</v>
      </c>
      <c r="H55" s="130">
        <v>0</v>
      </c>
      <c r="I55" s="130">
        <f t="shared" si="5"/>
        <v>0</v>
      </c>
      <c r="K55" s="145"/>
      <c r="L55" s="145"/>
      <c r="M55" s="145"/>
      <c r="N55" s="145"/>
      <c r="O55" s="145"/>
    </row>
    <row r="56" spans="2:15" ht="10.5" customHeight="1" x14ac:dyDescent="0.25">
      <c r="B56" s="86"/>
      <c r="C56" s="49" t="s">
        <v>332</v>
      </c>
      <c r="D56" s="130">
        <v>0</v>
      </c>
      <c r="E56" s="130">
        <v>0</v>
      </c>
      <c r="F56" s="130">
        <f t="shared" si="6"/>
        <v>0</v>
      </c>
      <c r="G56" s="130">
        <v>0</v>
      </c>
      <c r="H56" s="130">
        <v>0</v>
      </c>
      <c r="I56" s="130">
        <f t="shared" si="5"/>
        <v>0</v>
      </c>
      <c r="K56" s="145"/>
      <c r="L56" s="145"/>
      <c r="M56" s="145"/>
      <c r="N56" s="145"/>
      <c r="O56" s="145"/>
    </row>
    <row r="57" spans="2:15" ht="10.5" customHeight="1" x14ac:dyDescent="0.25">
      <c r="B57" s="86"/>
      <c r="C57" s="49" t="s">
        <v>333</v>
      </c>
      <c r="D57" s="130">
        <v>0</v>
      </c>
      <c r="E57" s="130">
        <v>0</v>
      </c>
      <c r="F57" s="130">
        <f t="shared" si="6"/>
        <v>0</v>
      </c>
      <c r="G57" s="130">
        <v>0</v>
      </c>
      <c r="H57" s="130">
        <v>0</v>
      </c>
      <c r="I57" s="130">
        <f t="shared" si="5"/>
        <v>0</v>
      </c>
      <c r="K57" s="145"/>
      <c r="L57" s="145"/>
      <c r="M57" s="145"/>
      <c r="N57" s="145"/>
      <c r="O57" s="145"/>
    </row>
    <row r="58" spans="2:15" ht="10.5" customHeight="1" x14ac:dyDescent="0.25">
      <c r="B58" s="256" t="s">
        <v>334</v>
      </c>
      <c r="C58" s="257"/>
      <c r="D58" s="130">
        <f>SUM(D59:D61)</f>
        <v>0</v>
      </c>
      <c r="E58" s="130">
        <f>SUM(E59:E61)</f>
        <v>0</v>
      </c>
      <c r="F58" s="130">
        <f>SUM(F59:F61)</f>
        <v>0</v>
      </c>
      <c r="G58" s="130">
        <f>SUM(G59:G61)</f>
        <v>0</v>
      </c>
      <c r="H58" s="130">
        <f>SUM(H59:H61)</f>
        <v>0</v>
      </c>
      <c r="I58" s="130">
        <f t="shared" si="5"/>
        <v>0</v>
      </c>
    </row>
    <row r="59" spans="2:15" ht="10.5" customHeight="1" x14ac:dyDescent="0.25">
      <c r="B59" s="86"/>
      <c r="C59" s="49" t="s">
        <v>335</v>
      </c>
      <c r="D59" s="130">
        <v>0</v>
      </c>
      <c r="E59" s="130">
        <v>0</v>
      </c>
      <c r="F59" s="130">
        <v>0</v>
      </c>
      <c r="G59" s="130">
        <v>0</v>
      </c>
      <c r="H59" s="130">
        <v>0</v>
      </c>
      <c r="I59" s="130">
        <f t="shared" si="5"/>
        <v>0</v>
      </c>
    </row>
    <row r="60" spans="2:15" ht="10.5" customHeight="1" x14ac:dyDescent="0.25">
      <c r="B60" s="86"/>
      <c r="C60" s="49" t="s">
        <v>336</v>
      </c>
      <c r="D60" s="130">
        <v>0</v>
      </c>
      <c r="E60" s="130">
        <v>0</v>
      </c>
      <c r="F60" s="130">
        <v>0</v>
      </c>
      <c r="G60" s="130">
        <v>0</v>
      </c>
      <c r="H60" s="130">
        <v>0</v>
      </c>
      <c r="I60" s="130">
        <f t="shared" si="5"/>
        <v>0</v>
      </c>
    </row>
    <row r="61" spans="2:15" ht="10.5" customHeight="1" x14ac:dyDescent="0.25">
      <c r="B61" s="86"/>
      <c r="C61" s="49" t="s">
        <v>337</v>
      </c>
      <c r="D61" s="130">
        <v>0</v>
      </c>
      <c r="E61" s="130">
        <v>0</v>
      </c>
      <c r="F61" s="130">
        <v>0</v>
      </c>
      <c r="G61" s="130">
        <v>0</v>
      </c>
      <c r="H61" s="130">
        <v>0</v>
      </c>
      <c r="I61" s="130">
        <f t="shared" si="5"/>
        <v>0</v>
      </c>
    </row>
    <row r="62" spans="2:15" ht="10.5" customHeight="1" x14ac:dyDescent="0.25">
      <c r="B62" s="256" t="s">
        <v>338</v>
      </c>
      <c r="C62" s="257"/>
      <c r="D62" s="130">
        <f>SUM(D63:D70)</f>
        <v>0</v>
      </c>
      <c r="E62" s="130">
        <f>SUM(E63:E70)</f>
        <v>0</v>
      </c>
      <c r="F62" s="130">
        <f>SUM(F63:F70)</f>
        <v>0</v>
      </c>
      <c r="G62" s="130">
        <f>SUM(G63:G70)</f>
        <v>0</v>
      </c>
      <c r="H62" s="130">
        <f>SUM(H63:H70)</f>
        <v>0</v>
      </c>
      <c r="I62" s="130">
        <f t="shared" si="5"/>
        <v>0</v>
      </c>
    </row>
    <row r="63" spans="2:15" ht="10.5" customHeight="1" x14ac:dyDescent="0.25">
      <c r="B63" s="86"/>
      <c r="C63" s="49" t="s">
        <v>339</v>
      </c>
      <c r="D63" s="130">
        <v>0</v>
      </c>
      <c r="E63" s="130">
        <v>0</v>
      </c>
      <c r="F63" s="130">
        <v>0</v>
      </c>
      <c r="G63" s="130">
        <v>0</v>
      </c>
      <c r="H63" s="130">
        <v>0</v>
      </c>
      <c r="I63" s="130">
        <f t="shared" si="5"/>
        <v>0</v>
      </c>
    </row>
    <row r="64" spans="2:15" ht="10.5" customHeight="1" x14ac:dyDescent="0.25">
      <c r="B64" s="86"/>
      <c r="C64" s="49" t="s">
        <v>340</v>
      </c>
      <c r="D64" s="130">
        <v>0</v>
      </c>
      <c r="E64" s="130">
        <v>0</v>
      </c>
      <c r="F64" s="130">
        <v>0</v>
      </c>
      <c r="G64" s="130">
        <v>0</v>
      </c>
      <c r="H64" s="130">
        <v>0</v>
      </c>
      <c r="I64" s="130">
        <f t="shared" si="5"/>
        <v>0</v>
      </c>
    </row>
    <row r="65" spans="2:9" ht="10.5" customHeight="1" x14ac:dyDescent="0.25">
      <c r="B65" s="86"/>
      <c r="C65" s="49" t="s">
        <v>341</v>
      </c>
      <c r="D65" s="130">
        <v>0</v>
      </c>
      <c r="E65" s="130">
        <v>0</v>
      </c>
      <c r="F65" s="130">
        <v>0</v>
      </c>
      <c r="G65" s="130">
        <v>0</v>
      </c>
      <c r="H65" s="130">
        <v>0</v>
      </c>
      <c r="I65" s="130">
        <f t="shared" si="5"/>
        <v>0</v>
      </c>
    </row>
    <row r="66" spans="2:9" ht="10.5" customHeight="1" x14ac:dyDescent="0.25">
      <c r="B66" s="86"/>
      <c r="C66" s="49" t="s">
        <v>342</v>
      </c>
      <c r="D66" s="130">
        <v>0</v>
      </c>
      <c r="E66" s="130">
        <v>0</v>
      </c>
      <c r="F66" s="130">
        <v>0</v>
      </c>
      <c r="G66" s="130">
        <v>0</v>
      </c>
      <c r="H66" s="130">
        <v>0</v>
      </c>
      <c r="I66" s="130">
        <f t="shared" si="5"/>
        <v>0</v>
      </c>
    </row>
    <row r="67" spans="2:9" ht="10.5" customHeight="1" x14ac:dyDescent="0.25">
      <c r="B67" s="86"/>
      <c r="C67" s="49" t="s">
        <v>343</v>
      </c>
      <c r="D67" s="130">
        <v>0</v>
      </c>
      <c r="E67" s="130">
        <v>0</v>
      </c>
      <c r="F67" s="130">
        <v>0</v>
      </c>
      <c r="G67" s="130">
        <v>0</v>
      </c>
      <c r="H67" s="130">
        <v>0</v>
      </c>
      <c r="I67" s="130">
        <f t="shared" si="5"/>
        <v>0</v>
      </c>
    </row>
    <row r="68" spans="2:9" ht="10.5" customHeight="1" x14ac:dyDescent="0.25">
      <c r="B68" s="86"/>
      <c r="C68" s="49" t="s">
        <v>344</v>
      </c>
      <c r="D68" s="130">
        <v>0</v>
      </c>
      <c r="E68" s="130">
        <v>0</v>
      </c>
      <c r="F68" s="130">
        <v>0</v>
      </c>
      <c r="G68" s="130">
        <v>0</v>
      </c>
      <c r="H68" s="130">
        <v>0</v>
      </c>
      <c r="I68" s="130">
        <f t="shared" si="5"/>
        <v>0</v>
      </c>
    </row>
    <row r="69" spans="2:9" ht="10.5" customHeight="1" x14ac:dyDescent="0.25">
      <c r="B69" s="86"/>
      <c r="C69" s="49" t="s">
        <v>345</v>
      </c>
      <c r="D69" s="130">
        <v>0</v>
      </c>
      <c r="E69" s="130">
        <v>0</v>
      </c>
      <c r="F69" s="130">
        <v>0</v>
      </c>
      <c r="G69" s="130">
        <v>0</v>
      </c>
      <c r="H69" s="130">
        <v>0</v>
      </c>
      <c r="I69" s="130">
        <f t="shared" si="5"/>
        <v>0</v>
      </c>
    </row>
    <row r="70" spans="2:9" ht="10.5" customHeight="1" x14ac:dyDescent="0.25">
      <c r="B70" s="86"/>
      <c r="C70" s="49" t="s">
        <v>346</v>
      </c>
      <c r="D70" s="130">
        <v>0</v>
      </c>
      <c r="E70" s="130">
        <v>0</v>
      </c>
      <c r="F70" s="130">
        <v>0</v>
      </c>
      <c r="G70" s="130">
        <v>0</v>
      </c>
      <c r="H70" s="130">
        <v>0</v>
      </c>
      <c r="I70" s="130">
        <f t="shared" si="5"/>
        <v>0</v>
      </c>
    </row>
    <row r="71" spans="2:9" ht="10.5" customHeight="1" x14ac:dyDescent="0.25">
      <c r="B71" s="256" t="s">
        <v>347</v>
      </c>
      <c r="C71" s="257"/>
      <c r="D71" s="130">
        <f>SUM(D72:D74)</f>
        <v>0</v>
      </c>
      <c r="E71" s="130">
        <f>SUM(E72:E74)</f>
        <v>0</v>
      </c>
      <c r="F71" s="130">
        <f>SUM(F72:F74)</f>
        <v>0</v>
      </c>
      <c r="G71" s="130">
        <f>SUM(G72:G74)</f>
        <v>0</v>
      </c>
      <c r="H71" s="130">
        <f>SUM(H72:H74)</f>
        <v>0</v>
      </c>
      <c r="I71" s="130">
        <f t="shared" si="5"/>
        <v>0</v>
      </c>
    </row>
    <row r="72" spans="2:9" ht="10.5" customHeight="1" x14ac:dyDescent="0.25">
      <c r="B72" s="86"/>
      <c r="C72" s="49" t="s">
        <v>348</v>
      </c>
      <c r="D72" s="130">
        <v>0</v>
      </c>
      <c r="E72" s="130">
        <v>0</v>
      </c>
      <c r="F72" s="130">
        <v>0</v>
      </c>
      <c r="G72" s="130">
        <v>0</v>
      </c>
      <c r="H72" s="130">
        <v>0</v>
      </c>
      <c r="I72" s="130">
        <f t="shared" si="5"/>
        <v>0</v>
      </c>
    </row>
    <row r="73" spans="2:9" ht="10.5" customHeight="1" x14ac:dyDescent="0.25">
      <c r="B73" s="86"/>
      <c r="C73" s="49" t="s">
        <v>349</v>
      </c>
      <c r="D73" s="130">
        <v>0</v>
      </c>
      <c r="E73" s="130">
        <v>0</v>
      </c>
      <c r="F73" s="130">
        <v>0</v>
      </c>
      <c r="G73" s="130">
        <v>0</v>
      </c>
      <c r="H73" s="130">
        <v>0</v>
      </c>
      <c r="I73" s="130">
        <f t="shared" ref="I73:I111" si="7">+F73-G73</f>
        <v>0</v>
      </c>
    </row>
    <row r="74" spans="2:9" ht="10.5" customHeight="1" x14ac:dyDescent="0.25">
      <c r="B74" s="86"/>
      <c r="C74" s="49" t="s">
        <v>350</v>
      </c>
      <c r="D74" s="130">
        <v>0</v>
      </c>
      <c r="E74" s="130">
        <v>0</v>
      </c>
      <c r="F74" s="130">
        <v>0</v>
      </c>
      <c r="G74" s="130">
        <v>0</v>
      </c>
      <c r="H74" s="130">
        <v>0</v>
      </c>
      <c r="I74" s="130">
        <f t="shared" si="7"/>
        <v>0</v>
      </c>
    </row>
    <row r="75" spans="2:9" ht="10.5" customHeight="1" x14ac:dyDescent="0.25">
      <c r="B75" s="256" t="s">
        <v>351</v>
      </c>
      <c r="C75" s="257"/>
      <c r="D75" s="130">
        <f>SUM(D76:D82)</f>
        <v>0</v>
      </c>
      <c r="E75" s="130">
        <f>SUM(E76:E82)</f>
        <v>0</v>
      </c>
      <c r="F75" s="130">
        <f>SUM(F76:F82)</f>
        <v>0</v>
      </c>
      <c r="G75" s="130">
        <f>SUM(G76:G82)</f>
        <v>0</v>
      </c>
      <c r="H75" s="130">
        <f>SUM(H76:H82)</f>
        <v>0</v>
      </c>
      <c r="I75" s="130">
        <f t="shared" si="7"/>
        <v>0</v>
      </c>
    </row>
    <row r="76" spans="2:9" ht="10.5" customHeight="1" x14ac:dyDescent="0.25">
      <c r="B76" s="86"/>
      <c r="C76" s="49" t="s">
        <v>352</v>
      </c>
      <c r="D76" s="130">
        <v>0</v>
      </c>
      <c r="E76" s="130">
        <v>0</v>
      </c>
      <c r="F76" s="130">
        <v>0</v>
      </c>
      <c r="G76" s="130">
        <v>0</v>
      </c>
      <c r="H76" s="130">
        <v>0</v>
      </c>
      <c r="I76" s="130">
        <f t="shared" si="7"/>
        <v>0</v>
      </c>
    </row>
    <row r="77" spans="2:9" ht="10.5" customHeight="1" x14ac:dyDescent="0.25">
      <c r="B77" s="86"/>
      <c r="C77" s="49" t="s">
        <v>353</v>
      </c>
      <c r="D77" s="130">
        <v>0</v>
      </c>
      <c r="E77" s="130">
        <v>0</v>
      </c>
      <c r="F77" s="130">
        <v>0</v>
      </c>
      <c r="G77" s="130">
        <v>0</v>
      </c>
      <c r="H77" s="130">
        <v>0</v>
      </c>
      <c r="I77" s="130">
        <f t="shared" si="7"/>
        <v>0</v>
      </c>
    </row>
    <row r="78" spans="2:9" ht="10.5" customHeight="1" x14ac:dyDescent="0.25">
      <c r="B78" s="86"/>
      <c r="C78" s="49" t="s">
        <v>354</v>
      </c>
      <c r="D78" s="130">
        <v>0</v>
      </c>
      <c r="E78" s="130">
        <v>0</v>
      </c>
      <c r="F78" s="130">
        <v>0</v>
      </c>
      <c r="G78" s="130">
        <v>0</v>
      </c>
      <c r="H78" s="130">
        <v>0</v>
      </c>
      <c r="I78" s="130">
        <f t="shared" si="7"/>
        <v>0</v>
      </c>
    </row>
    <row r="79" spans="2:9" ht="10.5" customHeight="1" x14ac:dyDescent="0.25">
      <c r="B79" s="86"/>
      <c r="C79" s="49" t="s">
        <v>355</v>
      </c>
      <c r="D79" s="130">
        <v>0</v>
      </c>
      <c r="E79" s="130">
        <v>0</v>
      </c>
      <c r="F79" s="130">
        <v>0</v>
      </c>
      <c r="G79" s="130">
        <v>0</v>
      </c>
      <c r="H79" s="130">
        <v>0</v>
      </c>
      <c r="I79" s="130">
        <f t="shared" si="7"/>
        <v>0</v>
      </c>
    </row>
    <row r="80" spans="2:9" ht="10.5" customHeight="1" x14ac:dyDescent="0.25">
      <c r="B80" s="86"/>
      <c r="C80" s="49" t="s">
        <v>356</v>
      </c>
      <c r="D80" s="130">
        <v>0</v>
      </c>
      <c r="E80" s="130">
        <v>0</v>
      </c>
      <c r="F80" s="130">
        <v>0</v>
      </c>
      <c r="G80" s="130">
        <v>0</v>
      </c>
      <c r="H80" s="130">
        <v>0</v>
      </c>
      <c r="I80" s="130">
        <f t="shared" si="7"/>
        <v>0</v>
      </c>
    </row>
    <row r="81" spans="2:15" ht="10.5" customHeight="1" x14ac:dyDescent="0.25">
      <c r="B81" s="86"/>
      <c r="C81" s="49" t="s">
        <v>357</v>
      </c>
      <c r="D81" s="130">
        <v>0</v>
      </c>
      <c r="E81" s="130">
        <v>0</v>
      </c>
      <c r="F81" s="130">
        <v>0</v>
      </c>
      <c r="G81" s="130">
        <v>0</v>
      </c>
      <c r="H81" s="130">
        <v>0</v>
      </c>
      <c r="I81" s="130">
        <f t="shared" si="7"/>
        <v>0</v>
      </c>
    </row>
    <row r="82" spans="2:15" ht="10.5" customHeight="1" x14ac:dyDescent="0.25">
      <c r="B82" s="86"/>
      <c r="C82" s="49" t="s">
        <v>358</v>
      </c>
      <c r="D82" s="130">
        <v>0</v>
      </c>
      <c r="E82" s="130">
        <v>0</v>
      </c>
      <c r="F82" s="130">
        <v>0</v>
      </c>
      <c r="G82" s="130">
        <v>0</v>
      </c>
      <c r="H82" s="130">
        <v>0</v>
      </c>
      <c r="I82" s="130">
        <f t="shared" si="7"/>
        <v>0</v>
      </c>
    </row>
    <row r="83" spans="2:15" ht="10.5" customHeight="1" x14ac:dyDescent="0.25">
      <c r="B83" s="258" t="s">
        <v>359</v>
      </c>
      <c r="C83" s="259"/>
      <c r="D83" s="131">
        <f>+D84+D92+D102+D112+D122+D132+D136+D145+D149</f>
        <v>1095961960</v>
      </c>
      <c r="E83" s="131">
        <f>+E84+E92+E102+E112+E122+E132+E136+E145+E149</f>
        <v>606848515</v>
      </c>
      <c r="F83" s="131">
        <f>+F84+F92+F102+F112+F122+F132+F136+F145+F149</f>
        <v>1702810475</v>
      </c>
      <c r="G83" s="131">
        <f>+G84+G92+G102+G112+G122+G132+G136+G145+G149</f>
        <v>1607555726</v>
      </c>
      <c r="H83" s="131">
        <f>+H84+H92+H102+H112+H122+H132+H136+H145+H149</f>
        <v>1589801202</v>
      </c>
      <c r="I83" s="131">
        <f t="shared" si="7"/>
        <v>95254749</v>
      </c>
    </row>
    <row r="84" spans="2:15" ht="10.5" customHeight="1" x14ac:dyDescent="0.25">
      <c r="B84" s="256" t="s">
        <v>286</v>
      </c>
      <c r="C84" s="257"/>
      <c r="D84" s="130">
        <f>SUM(D85:D91)</f>
        <v>875387852</v>
      </c>
      <c r="E84" s="130">
        <f>SUM(E85:E91)</f>
        <v>460828476</v>
      </c>
      <c r="F84" s="130">
        <f>SUM(F85:F91)</f>
        <v>1336216328</v>
      </c>
      <c r="G84" s="130">
        <f>SUM(G85:G91)</f>
        <v>1302364700</v>
      </c>
      <c r="H84" s="130">
        <f>SUM(H85:H91)</f>
        <v>1301297170</v>
      </c>
      <c r="I84" s="130">
        <f t="shared" si="7"/>
        <v>33851628</v>
      </c>
    </row>
    <row r="85" spans="2:15" ht="10.5" customHeight="1" x14ac:dyDescent="0.25">
      <c r="B85" s="86"/>
      <c r="C85" s="49" t="s">
        <v>287</v>
      </c>
      <c r="D85" s="130">
        <v>323242447</v>
      </c>
      <c r="E85" s="130">
        <v>171247524</v>
      </c>
      <c r="F85" s="130">
        <f t="shared" ref="F85:F91" si="8">+D85+E85</f>
        <v>494489971</v>
      </c>
      <c r="G85" s="130">
        <v>479326215</v>
      </c>
      <c r="H85" s="130">
        <v>479326215</v>
      </c>
      <c r="I85" s="130">
        <f t="shared" si="7"/>
        <v>15163756</v>
      </c>
      <c r="K85" s="145"/>
      <c r="L85" s="145"/>
      <c r="M85" s="145"/>
      <c r="N85" s="145"/>
      <c r="O85" s="145"/>
    </row>
    <row r="86" spans="2:15" ht="10.5" customHeight="1" x14ac:dyDescent="0.25">
      <c r="B86" s="86"/>
      <c r="C86" s="49" t="s">
        <v>288</v>
      </c>
      <c r="D86" s="130">
        <v>1080704</v>
      </c>
      <c r="E86" s="130">
        <v>94575821</v>
      </c>
      <c r="F86" s="130">
        <f t="shared" si="8"/>
        <v>95656525</v>
      </c>
      <c r="G86" s="130">
        <v>80450915</v>
      </c>
      <c r="H86" s="130">
        <v>80450915</v>
      </c>
      <c r="I86" s="130">
        <f t="shared" si="7"/>
        <v>15205610</v>
      </c>
      <c r="K86" s="145"/>
      <c r="L86" s="145"/>
      <c r="M86" s="145"/>
      <c r="N86" s="145"/>
      <c r="O86" s="145"/>
    </row>
    <row r="87" spans="2:15" ht="10.5" customHeight="1" x14ac:dyDescent="0.25">
      <c r="B87" s="86"/>
      <c r="C87" s="49" t="s">
        <v>289</v>
      </c>
      <c r="D87" s="130">
        <v>203013088</v>
      </c>
      <c r="E87" s="130">
        <v>103631838</v>
      </c>
      <c r="F87" s="130">
        <f t="shared" si="8"/>
        <v>306644926</v>
      </c>
      <c r="G87" s="130">
        <v>306157051</v>
      </c>
      <c r="H87" s="130">
        <v>306157051</v>
      </c>
      <c r="I87" s="130">
        <f t="shared" si="7"/>
        <v>487875</v>
      </c>
      <c r="K87" s="145"/>
      <c r="L87" s="145"/>
      <c r="M87" s="145"/>
      <c r="N87" s="145"/>
      <c r="O87" s="145"/>
    </row>
    <row r="88" spans="2:15" ht="10.5" customHeight="1" x14ac:dyDescent="0.25">
      <c r="B88" s="86"/>
      <c r="C88" s="49" t="s">
        <v>290</v>
      </c>
      <c r="D88" s="130">
        <v>74067258</v>
      </c>
      <c r="E88" s="130">
        <v>33939422</v>
      </c>
      <c r="F88" s="130">
        <f t="shared" si="8"/>
        <v>108006680</v>
      </c>
      <c r="G88" s="130">
        <v>108006680</v>
      </c>
      <c r="H88" s="130">
        <v>107053328</v>
      </c>
      <c r="I88" s="130">
        <f t="shared" si="7"/>
        <v>0</v>
      </c>
      <c r="K88" s="145"/>
      <c r="L88" s="145"/>
      <c r="M88" s="145"/>
      <c r="N88" s="145"/>
      <c r="O88" s="145"/>
    </row>
    <row r="89" spans="2:15" ht="10.5" customHeight="1" x14ac:dyDescent="0.25">
      <c r="B89" s="86"/>
      <c r="C89" s="49" t="s">
        <v>291</v>
      </c>
      <c r="D89" s="130">
        <v>253204206</v>
      </c>
      <c r="E89" s="130">
        <v>70037933</v>
      </c>
      <c r="F89" s="130">
        <f t="shared" si="8"/>
        <v>323242139</v>
      </c>
      <c r="G89" s="130">
        <v>320247752</v>
      </c>
      <c r="H89" s="130">
        <v>320133574</v>
      </c>
      <c r="I89" s="130">
        <f t="shared" si="7"/>
        <v>2994387</v>
      </c>
      <c r="K89" s="145"/>
      <c r="L89" s="145"/>
      <c r="M89" s="145"/>
      <c r="N89" s="145"/>
      <c r="O89" s="145"/>
    </row>
    <row r="90" spans="2:15" ht="10.5" customHeight="1" x14ac:dyDescent="0.25">
      <c r="B90" s="86"/>
      <c r="C90" s="49" t="s">
        <v>292</v>
      </c>
      <c r="D90" s="130">
        <v>0</v>
      </c>
      <c r="E90" s="130">
        <v>0</v>
      </c>
      <c r="F90" s="130">
        <f t="shared" si="8"/>
        <v>0</v>
      </c>
      <c r="G90" s="130">
        <v>0</v>
      </c>
      <c r="H90" s="130">
        <v>0</v>
      </c>
      <c r="I90" s="130">
        <f t="shared" si="7"/>
        <v>0</v>
      </c>
      <c r="K90" s="145"/>
      <c r="L90" s="145"/>
      <c r="M90" s="145"/>
      <c r="N90" s="145"/>
      <c r="O90" s="145"/>
    </row>
    <row r="91" spans="2:15" ht="10.5" customHeight="1" x14ac:dyDescent="0.25">
      <c r="B91" s="86"/>
      <c r="C91" s="49" t="s">
        <v>293</v>
      </c>
      <c r="D91" s="130">
        <v>20780149</v>
      </c>
      <c r="E91" s="130">
        <v>-12604062</v>
      </c>
      <c r="F91" s="130">
        <f t="shared" si="8"/>
        <v>8176087</v>
      </c>
      <c r="G91" s="130">
        <v>8176087</v>
      </c>
      <c r="H91" s="130">
        <v>8176087</v>
      </c>
      <c r="I91" s="130">
        <f t="shared" si="7"/>
        <v>0</v>
      </c>
      <c r="K91" s="145"/>
      <c r="L91" s="145"/>
      <c r="M91" s="145"/>
      <c r="N91" s="145"/>
      <c r="O91" s="145"/>
    </row>
    <row r="92" spans="2:15" ht="10.5" customHeight="1" x14ac:dyDescent="0.25">
      <c r="B92" s="256" t="s">
        <v>294</v>
      </c>
      <c r="C92" s="257"/>
      <c r="D92" s="130">
        <f>SUM(D93:D101)</f>
        <v>121032280</v>
      </c>
      <c r="E92" s="130">
        <f>SUM(E93:E101)</f>
        <v>56782127</v>
      </c>
      <c r="F92" s="130">
        <f>SUM(F93:F101)</f>
        <v>177814407</v>
      </c>
      <c r="G92" s="130">
        <f>SUM(G93:G101)</f>
        <v>154298229</v>
      </c>
      <c r="H92" s="130">
        <f>SUM(H93:H101)</f>
        <v>142645434</v>
      </c>
      <c r="I92" s="130">
        <f t="shared" si="7"/>
        <v>23516178</v>
      </c>
    </row>
    <row r="93" spans="2:15" ht="10.5" customHeight="1" x14ac:dyDescent="0.25">
      <c r="B93" s="86"/>
      <c r="C93" s="49" t="s">
        <v>295</v>
      </c>
      <c r="D93" s="130">
        <v>15603785</v>
      </c>
      <c r="E93" s="130">
        <v>-8027788</v>
      </c>
      <c r="F93" s="130">
        <f t="shared" ref="F93:F101" si="9">+D93+E93</f>
        <v>7575997</v>
      </c>
      <c r="G93" s="130">
        <v>4805585</v>
      </c>
      <c r="H93" s="130">
        <v>4754155</v>
      </c>
      <c r="I93" s="130">
        <f t="shared" si="7"/>
        <v>2770412</v>
      </c>
      <c r="K93" s="145"/>
      <c r="L93" s="145"/>
      <c r="M93" s="145"/>
      <c r="N93" s="145"/>
      <c r="O93" s="145"/>
    </row>
    <row r="94" spans="2:15" ht="10.5" customHeight="1" x14ac:dyDescent="0.25">
      <c r="B94" s="86"/>
      <c r="C94" s="49" t="s">
        <v>296</v>
      </c>
      <c r="D94" s="130">
        <v>6750655</v>
      </c>
      <c r="E94" s="130">
        <v>16549265</v>
      </c>
      <c r="F94" s="130">
        <f t="shared" si="9"/>
        <v>23299920</v>
      </c>
      <c r="G94" s="130">
        <v>21979354</v>
      </c>
      <c r="H94" s="130">
        <v>21857559</v>
      </c>
      <c r="I94" s="130">
        <f t="shared" si="7"/>
        <v>1320566</v>
      </c>
      <c r="K94" s="145"/>
      <c r="L94" s="145"/>
      <c r="M94" s="145"/>
      <c r="N94" s="145"/>
      <c r="O94" s="145"/>
    </row>
    <row r="95" spans="2:15" ht="10.5" customHeight="1" x14ac:dyDescent="0.25">
      <c r="B95" s="86"/>
      <c r="C95" s="49" t="s">
        <v>297</v>
      </c>
      <c r="D95" s="130">
        <v>30800</v>
      </c>
      <c r="E95" s="130">
        <v>-24850</v>
      </c>
      <c r="F95" s="130">
        <f t="shared" si="9"/>
        <v>5950</v>
      </c>
      <c r="G95" s="130">
        <v>5950</v>
      </c>
      <c r="H95" s="130">
        <v>5950</v>
      </c>
      <c r="I95" s="130">
        <f t="shared" si="7"/>
        <v>0</v>
      </c>
      <c r="K95" s="145"/>
      <c r="L95" s="145"/>
      <c r="M95" s="145"/>
      <c r="N95" s="145"/>
      <c r="O95" s="145"/>
    </row>
    <row r="96" spans="2:15" ht="10.5" customHeight="1" x14ac:dyDescent="0.25">
      <c r="B96" s="86"/>
      <c r="C96" s="49" t="s">
        <v>298</v>
      </c>
      <c r="D96" s="130">
        <v>3341180</v>
      </c>
      <c r="E96" s="130">
        <v>-2564600</v>
      </c>
      <c r="F96" s="130">
        <f t="shared" si="9"/>
        <v>776580</v>
      </c>
      <c r="G96" s="130">
        <v>775379</v>
      </c>
      <c r="H96" s="130">
        <v>724899</v>
      </c>
      <c r="I96" s="130">
        <f t="shared" si="7"/>
        <v>1201</v>
      </c>
      <c r="K96" s="145"/>
      <c r="L96" s="145"/>
      <c r="M96" s="145"/>
      <c r="N96" s="145"/>
      <c r="O96" s="145"/>
    </row>
    <row r="97" spans="2:15" ht="10.5" customHeight="1" x14ac:dyDescent="0.25">
      <c r="B97" s="86"/>
      <c r="C97" s="49" t="s">
        <v>299</v>
      </c>
      <c r="D97" s="130">
        <v>75887277</v>
      </c>
      <c r="E97" s="130">
        <v>52703578</v>
      </c>
      <c r="F97" s="130">
        <f t="shared" si="9"/>
        <v>128590855</v>
      </c>
      <c r="G97" s="130">
        <v>111518853</v>
      </c>
      <c r="H97" s="130">
        <v>102007630</v>
      </c>
      <c r="I97" s="130">
        <f t="shared" si="7"/>
        <v>17072002</v>
      </c>
      <c r="K97" s="145"/>
      <c r="L97" s="145"/>
      <c r="M97" s="145"/>
      <c r="N97" s="145"/>
      <c r="O97" s="145"/>
    </row>
    <row r="98" spans="2:15" ht="10.5" customHeight="1" x14ac:dyDescent="0.25">
      <c r="B98" s="86"/>
      <c r="C98" s="49" t="s">
        <v>300</v>
      </c>
      <c r="D98" s="130">
        <v>6902770</v>
      </c>
      <c r="E98" s="130">
        <v>3345268</v>
      </c>
      <c r="F98" s="130">
        <f t="shared" si="9"/>
        <v>10248038</v>
      </c>
      <c r="G98" s="130">
        <v>9505473</v>
      </c>
      <c r="H98" s="130">
        <v>8424153</v>
      </c>
      <c r="I98" s="130">
        <f t="shared" si="7"/>
        <v>742565</v>
      </c>
      <c r="K98" s="145"/>
      <c r="L98" s="145"/>
      <c r="M98" s="145"/>
      <c r="N98" s="145"/>
      <c r="O98" s="145"/>
    </row>
    <row r="99" spans="2:15" ht="10.5" customHeight="1" x14ac:dyDescent="0.25">
      <c r="B99" s="86"/>
      <c r="C99" s="49" t="s">
        <v>301</v>
      </c>
      <c r="D99" s="130">
        <v>7292925</v>
      </c>
      <c r="E99" s="130">
        <v>-3209670</v>
      </c>
      <c r="F99" s="130">
        <f t="shared" si="9"/>
        <v>4083255</v>
      </c>
      <c r="G99" s="130">
        <v>3792548</v>
      </c>
      <c r="H99" s="130">
        <v>3581155</v>
      </c>
      <c r="I99" s="130">
        <f t="shared" si="7"/>
        <v>290707</v>
      </c>
      <c r="K99" s="145"/>
      <c r="L99" s="145"/>
      <c r="M99" s="145"/>
      <c r="N99" s="145"/>
      <c r="O99" s="145"/>
    </row>
    <row r="100" spans="2:15" ht="10.5" customHeight="1" x14ac:dyDescent="0.25">
      <c r="B100" s="86"/>
      <c r="C100" s="49" t="s">
        <v>302</v>
      </c>
      <c r="D100" s="130">
        <v>0</v>
      </c>
      <c r="E100" s="130">
        <v>0</v>
      </c>
      <c r="F100" s="130">
        <f t="shared" si="9"/>
        <v>0</v>
      </c>
      <c r="G100" s="130">
        <v>0</v>
      </c>
      <c r="H100" s="130">
        <v>0</v>
      </c>
      <c r="I100" s="130">
        <f t="shared" si="7"/>
        <v>0</v>
      </c>
      <c r="K100" s="145"/>
      <c r="L100" s="145"/>
      <c r="M100" s="145"/>
      <c r="N100" s="145"/>
      <c r="O100" s="145"/>
    </row>
    <row r="101" spans="2:15" ht="10.5" customHeight="1" x14ac:dyDescent="0.25">
      <c r="B101" s="86"/>
      <c r="C101" s="49" t="s">
        <v>303</v>
      </c>
      <c r="D101" s="130">
        <v>5222888</v>
      </c>
      <c r="E101" s="130">
        <v>-1989076</v>
      </c>
      <c r="F101" s="130">
        <f t="shared" si="9"/>
        <v>3233812</v>
      </c>
      <c r="G101" s="130">
        <v>1915087</v>
      </c>
      <c r="H101" s="130">
        <v>1289933</v>
      </c>
      <c r="I101" s="130">
        <f t="shared" si="7"/>
        <v>1318725</v>
      </c>
      <c r="K101" s="145"/>
      <c r="L101" s="145"/>
      <c r="M101" s="145"/>
      <c r="N101" s="145"/>
      <c r="O101" s="145"/>
    </row>
    <row r="102" spans="2:15" ht="10.5" customHeight="1" x14ac:dyDescent="0.25">
      <c r="B102" s="256" t="s">
        <v>304</v>
      </c>
      <c r="C102" s="257"/>
      <c r="D102" s="130">
        <f>SUM(D103:D111)</f>
        <v>62615980</v>
      </c>
      <c r="E102" s="130">
        <f>SUM(E103:E111)</f>
        <v>31064477</v>
      </c>
      <c r="F102" s="130">
        <f>SUM(F103:F111)</f>
        <v>93680457</v>
      </c>
      <c r="G102" s="130">
        <f>SUM(G103:G111)</f>
        <v>75425014</v>
      </c>
      <c r="H102" s="130">
        <f>SUM(H103:H111)</f>
        <v>71803044</v>
      </c>
      <c r="I102" s="130">
        <f t="shared" si="7"/>
        <v>18255443</v>
      </c>
    </row>
    <row r="103" spans="2:15" ht="10.5" customHeight="1" x14ac:dyDescent="0.25">
      <c r="B103" s="86"/>
      <c r="C103" s="49" t="s">
        <v>305</v>
      </c>
      <c r="D103" s="130">
        <v>9634472</v>
      </c>
      <c r="E103" s="130">
        <v>12516476</v>
      </c>
      <c r="F103" s="130">
        <f t="shared" ref="F103:F111" si="10">+D103+E103</f>
        <v>22150948</v>
      </c>
      <c r="G103" s="130">
        <v>18091778</v>
      </c>
      <c r="H103" s="130">
        <v>17374975</v>
      </c>
      <c r="I103" s="130">
        <f t="shared" si="7"/>
        <v>4059170</v>
      </c>
      <c r="K103" s="145"/>
      <c r="L103" s="145"/>
      <c r="M103" s="145"/>
      <c r="N103" s="145"/>
      <c r="O103" s="145"/>
    </row>
    <row r="104" spans="2:15" ht="10.5" customHeight="1" x14ac:dyDescent="0.25">
      <c r="B104" s="86"/>
      <c r="C104" s="49" t="s">
        <v>306</v>
      </c>
      <c r="D104" s="130">
        <v>6588384</v>
      </c>
      <c r="E104" s="130">
        <v>-244954</v>
      </c>
      <c r="F104" s="130">
        <f t="shared" si="10"/>
        <v>6343430</v>
      </c>
      <c r="G104" s="130">
        <v>6335430</v>
      </c>
      <c r="H104" s="130">
        <v>5968700</v>
      </c>
      <c r="I104" s="130">
        <f t="shared" si="7"/>
        <v>8000</v>
      </c>
      <c r="K104" s="145"/>
      <c r="L104" s="145"/>
      <c r="M104" s="145"/>
      <c r="N104" s="145"/>
      <c r="O104" s="145"/>
    </row>
    <row r="105" spans="2:15" ht="10.5" customHeight="1" x14ac:dyDescent="0.25">
      <c r="B105" s="86"/>
      <c r="C105" s="49" t="s">
        <v>307</v>
      </c>
      <c r="D105" s="130">
        <v>11700019</v>
      </c>
      <c r="E105" s="130">
        <v>15478580</v>
      </c>
      <c r="F105" s="130">
        <f t="shared" si="10"/>
        <v>27178599</v>
      </c>
      <c r="G105" s="130">
        <v>21095523</v>
      </c>
      <c r="H105" s="130">
        <v>20286602</v>
      </c>
      <c r="I105" s="130">
        <f t="shared" si="7"/>
        <v>6083076</v>
      </c>
      <c r="K105" s="145"/>
      <c r="L105" s="145"/>
      <c r="M105" s="145"/>
      <c r="N105" s="145"/>
      <c r="O105" s="145"/>
    </row>
    <row r="106" spans="2:15" ht="10.5" customHeight="1" x14ac:dyDescent="0.25">
      <c r="B106" s="86"/>
      <c r="C106" s="49" t="s">
        <v>308</v>
      </c>
      <c r="D106" s="130">
        <v>3630040</v>
      </c>
      <c r="E106" s="130">
        <v>-1800380</v>
      </c>
      <c r="F106" s="130">
        <f t="shared" si="10"/>
        <v>1829660</v>
      </c>
      <c r="G106" s="130">
        <v>1117140</v>
      </c>
      <c r="H106" s="130">
        <v>977490</v>
      </c>
      <c r="I106" s="130">
        <f t="shared" si="7"/>
        <v>712520</v>
      </c>
      <c r="K106" s="145"/>
      <c r="L106" s="145"/>
      <c r="M106" s="145"/>
      <c r="N106" s="145"/>
      <c r="O106" s="145"/>
    </row>
    <row r="107" spans="2:15" ht="10.5" customHeight="1" x14ac:dyDescent="0.25">
      <c r="B107" s="86"/>
      <c r="C107" s="49" t="s">
        <v>309</v>
      </c>
      <c r="D107" s="130">
        <v>21702313</v>
      </c>
      <c r="E107" s="130">
        <v>459729</v>
      </c>
      <c r="F107" s="130">
        <f t="shared" si="10"/>
        <v>22162042</v>
      </c>
      <c r="G107" s="130">
        <v>17961339</v>
      </c>
      <c r="H107" s="130">
        <v>16956689</v>
      </c>
      <c r="I107" s="130">
        <f t="shared" si="7"/>
        <v>4200703</v>
      </c>
      <c r="K107" s="145"/>
      <c r="L107" s="145"/>
      <c r="M107" s="145"/>
      <c r="N107" s="145"/>
      <c r="O107" s="145"/>
    </row>
    <row r="108" spans="2:15" ht="10.5" customHeight="1" x14ac:dyDescent="0.25">
      <c r="B108" s="86"/>
      <c r="C108" s="49" t="s">
        <v>310</v>
      </c>
      <c r="D108" s="130">
        <v>609209</v>
      </c>
      <c r="E108" s="130">
        <v>171017</v>
      </c>
      <c r="F108" s="130">
        <f t="shared" si="10"/>
        <v>780226</v>
      </c>
      <c r="G108" s="130">
        <v>0</v>
      </c>
      <c r="H108" s="130">
        <v>0</v>
      </c>
      <c r="I108" s="130">
        <f t="shared" si="7"/>
        <v>780226</v>
      </c>
      <c r="K108" s="145"/>
      <c r="L108" s="145"/>
      <c r="M108" s="145"/>
      <c r="N108" s="145"/>
      <c r="O108" s="145"/>
    </row>
    <row r="109" spans="2:15" ht="10.5" customHeight="1" x14ac:dyDescent="0.25">
      <c r="B109" s="86"/>
      <c r="C109" s="49" t="s">
        <v>311</v>
      </c>
      <c r="D109" s="130">
        <v>5012732</v>
      </c>
      <c r="E109" s="130">
        <v>-2739274</v>
      </c>
      <c r="F109" s="130">
        <f t="shared" si="10"/>
        <v>2273458</v>
      </c>
      <c r="G109" s="130">
        <v>1703790</v>
      </c>
      <c r="H109" s="130">
        <v>1622005</v>
      </c>
      <c r="I109" s="130">
        <f t="shared" si="7"/>
        <v>569668</v>
      </c>
      <c r="K109" s="145"/>
      <c r="L109" s="145"/>
      <c r="M109" s="145"/>
      <c r="N109" s="145"/>
      <c r="O109" s="145"/>
    </row>
    <row r="110" spans="2:15" ht="10.5" customHeight="1" x14ac:dyDescent="0.25">
      <c r="B110" s="86"/>
      <c r="C110" s="49" t="s">
        <v>312</v>
      </c>
      <c r="D110" s="130">
        <v>3152944</v>
      </c>
      <c r="E110" s="130">
        <v>111031</v>
      </c>
      <c r="F110" s="130">
        <f t="shared" si="10"/>
        <v>3263975</v>
      </c>
      <c r="G110" s="130">
        <v>1515458</v>
      </c>
      <c r="H110" s="130">
        <v>1017381</v>
      </c>
      <c r="I110" s="130">
        <f t="shared" si="7"/>
        <v>1748517</v>
      </c>
      <c r="K110" s="145"/>
      <c r="L110" s="145"/>
      <c r="M110" s="145"/>
      <c r="N110" s="145"/>
      <c r="O110" s="145"/>
    </row>
    <row r="111" spans="2:15" ht="10.5" customHeight="1" x14ac:dyDescent="0.25">
      <c r="B111" s="86"/>
      <c r="C111" s="49" t="s">
        <v>313</v>
      </c>
      <c r="D111" s="130">
        <v>585867</v>
      </c>
      <c r="E111" s="130">
        <v>7112252</v>
      </c>
      <c r="F111" s="130">
        <f t="shared" si="10"/>
        <v>7698119</v>
      </c>
      <c r="G111" s="130">
        <v>7604556</v>
      </c>
      <c r="H111" s="130">
        <v>7599202</v>
      </c>
      <c r="I111" s="130">
        <f t="shared" si="7"/>
        <v>93563</v>
      </c>
      <c r="K111" s="145"/>
      <c r="L111" s="145"/>
      <c r="M111" s="145"/>
      <c r="N111" s="145"/>
      <c r="O111" s="145"/>
    </row>
    <row r="112" spans="2:15" ht="10.5" customHeight="1" x14ac:dyDescent="0.25">
      <c r="B112" s="256" t="s">
        <v>314</v>
      </c>
      <c r="C112" s="257"/>
      <c r="D112" s="130">
        <f>SUM(D113:D121)</f>
        <v>28000</v>
      </c>
      <c r="E112" s="130">
        <f>SUM(E113:E121)</f>
        <v>13211254</v>
      </c>
      <c r="F112" s="130">
        <f>SUM(F113:F121)</f>
        <v>13239254</v>
      </c>
      <c r="G112" s="130">
        <f>SUM(G113:G121)</f>
        <v>12689254</v>
      </c>
      <c r="H112" s="130">
        <f>SUM(H113:H121)</f>
        <v>12689254</v>
      </c>
      <c r="I112" s="130">
        <f t="shared" ref="I112:I136" si="11">+F112-G112</f>
        <v>550000</v>
      </c>
    </row>
    <row r="113" spans="2:15" ht="10.5" customHeight="1" x14ac:dyDescent="0.25">
      <c r="B113" s="86"/>
      <c r="C113" s="49" t="s">
        <v>315</v>
      </c>
      <c r="D113" s="130">
        <v>0</v>
      </c>
      <c r="E113" s="130">
        <v>0</v>
      </c>
      <c r="F113" s="130">
        <f t="shared" ref="F113:F121" si="12">+D113+E113</f>
        <v>0</v>
      </c>
      <c r="G113" s="130">
        <v>0</v>
      </c>
      <c r="H113" s="130">
        <v>0</v>
      </c>
      <c r="I113" s="130">
        <f t="shared" si="11"/>
        <v>0</v>
      </c>
      <c r="K113" s="145"/>
      <c r="L113" s="145"/>
      <c r="M113" s="145"/>
      <c r="N113" s="145"/>
      <c r="O113" s="145"/>
    </row>
    <row r="114" spans="2:15" ht="10.5" customHeight="1" x14ac:dyDescent="0.25">
      <c r="B114" s="86"/>
      <c r="C114" s="49" t="s">
        <v>316</v>
      </c>
      <c r="D114" s="130">
        <v>0</v>
      </c>
      <c r="E114" s="130">
        <v>0</v>
      </c>
      <c r="F114" s="130">
        <f t="shared" si="12"/>
        <v>0</v>
      </c>
      <c r="G114" s="130">
        <v>0</v>
      </c>
      <c r="H114" s="130">
        <v>0</v>
      </c>
      <c r="I114" s="130">
        <f t="shared" si="11"/>
        <v>0</v>
      </c>
      <c r="K114" s="145"/>
      <c r="L114" s="145"/>
      <c r="M114" s="145"/>
      <c r="N114" s="145"/>
      <c r="O114" s="145"/>
    </row>
    <row r="115" spans="2:15" ht="10.5" customHeight="1" x14ac:dyDescent="0.25">
      <c r="B115" s="86"/>
      <c r="C115" s="49" t="s">
        <v>317</v>
      </c>
      <c r="D115" s="130">
        <v>1000</v>
      </c>
      <c r="E115" s="130">
        <v>111000</v>
      </c>
      <c r="F115" s="130">
        <f t="shared" si="12"/>
        <v>112000</v>
      </c>
      <c r="G115" s="130">
        <v>56000</v>
      </c>
      <c r="H115" s="130">
        <v>56000</v>
      </c>
      <c r="I115" s="130">
        <f t="shared" si="11"/>
        <v>56000</v>
      </c>
      <c r="K115" s="145"/>
      <c r="L115" s="145"/>
      <c r="M115" s="145"/>
      <c r="N115" s="145"/>
      <c r="O115" s="145"/>
    </row>
    <row r="116" spans="2:15" ht="10.5" customHeight="1" x14ac:dyDescent="0.25">
      <c r="B116" s="86"/>
      <c r="C116" s="49" t="s">
        <v>318</v>
      </c>
      <c r="D116" s="130">
        <v>27000</v>
      </c>
      <c r="E116" s="130">
        <v>13100254</v>
      </c>
      <c r="F116" s="130">
        <f t="shared" si="12"/>
        <v>13127254</v>
      </c>
      <c r="G116" s="130">
        <v>12633254</v>
      </c>
      <c r="H116" s="130">
        <v>12633254</v>
      </c>
      <c r="I116" s="130">
        <f t="shared" si="11"/>
        <v>494000</v>
      </c>
      <c r="K116" s="145"/>
      <c r="L116" s="145"/>
      <c r="M116" s="145"/>
      <c r="N116" s="145"/>
      <c r="O116" s="145"/>
    </row>
    <row r="117" spans="2:15" ht="10.5" customHeight="1" x14ac:dyDescent="0.25">
      <c r="B117" s="86"/>
      <c r="C117" s="49" t="s">
        <v>319</v>
      </c>
      <c r="D117" s="130">
        <v>0</v>
      </c>
      <c r="E117" s="130">
        <v>0</v>
      </c>
      <c r="F117" s="130">
        <f t="shared" si="12"/>
        <v>0</v>
      </c>
      <c r="G117" s="130">
        <v>0</v>
      </c>
      <c r="H117" s="130">
        <v>0</v>
      </c>
      <c r="I117" s="130">
        <f t="shared" si="11"/>
        <v>0</v>
      </c>
      <c r="K117" s="145"/>
      <c r="L117" s="145"/>
      <c r="M117" s="145"/>
      <c r="N117" s="145"/>
      <c r="O117" s="145"/>
    </row>
    <row r="118" spans="2:15" ht="10.5" customHeight="1" x14ac:dyDescent="0.25">
      <c r="B118" s="86"/>
      <c r="C118" s="49" t="s">
        <v>320</v>
      </c>
      <c r="D118" s="130">
        <v>0</v>
      </c>
      <c r="E118" s="130">
        <v>0</v>
      </c>
      <c r="F118" s="130">
        <f t="shared" si="12"/>
        <v>0</v>
      </c>
      <c r="G118" s="130">
        <v>0</v>
      </c>
      <c r="H118" s="130">
        <v>0</v>
      </c>
      <c r="I118" s="130">
        <f t="shared" si="11"/>
        <v>0</v>
      </c>
      <c r="K118" s="145"/>
      <c r="L118" s="145"/>
      <c r="M118" s="145"/>
      <c r="N118" s="145"/>
      <c r="O118" s="145"/>
    </row>
    <row r="119" spans="2:15" ht="10.5" customHeight="1" x14ac:dyDescent="0.25">
      <c r="B119" s="86"/>
      <c r="C119" s="49" t="s">
        <v>321</v>
      </c>
      <c r="D119" s="130">
        <v>0</v>
      </c>
      <c r="E119" s="130">
        <v>0</v>
      </c>
      <c r="F119" s="130">
        <f t="shared" si="12"/>
        <v>0</v>
      </c>
      <c r="G119" s="130">
        <v>0</v>
      </c>
      <c r="H119" s="130">
        <v>0</v>
      </c>
      <c r="I119" s="130">
        <f t="shared" si="11"/>
        <v>0</v>
      </c>
      <c r="K119" s="145"/>
      <c r="L119" s="145"/>
      <c r="M119" s="145"/>
      <c r="N119" s="145"/>
      <c r="O119" s="145"/>
    </row>
    <row r="120" spans="2:15" ht="10.5" customHeight="1" x14ac:dyDescent="0.25">
      <c r="B120" s="86"/>
      <c r="C120" s="49" t="s">
        <v>322</v>
      </c>
      <c r="D120" s="130">
        <v>0</v>
      </c>
      <c r="E120" s="130">
        <v>0</v>
      </c>
      <c r="F120" s="130">
        <f t="shared" si="12"/>
        <v>0</v>
      </c>
      <c r="G120" s="130">
        <v>0</v>
      </c>
      <c r="H120" s="130">
        <v>0</v>
      </c>
      <c r="I120" s="130">
        <f t="shared" si="11"/>
        <v>0</v>
      </c>
      <c r="K120" s="145"/>
      <c r="L120" s="145"/>
      <c r="M120" s="145"/>
      <c r="N120" s="145"/>
      <c r="O120" s="145"/>
    </row>
    <row r="121" spans="2:15" ht="10.5" customHeight="1" x14ac:dyDescent="0.25">
      <c r="B121" s="86"/>
      <c r="C121" s="49" t="s">
        <v>323</v>
      </c>
      <c r="D121" s="130">
        <v>0</v>
      </c>
      <c r="E121" s="130">
        <v>0</v>
      </c>
      <c r="F121" s="130">
        <f t="shared" si="12"/>
        <v>0</v>
      </c>
      <c r="G121" s="130">
        <v>0</v>
      </c>
      <c r="H121" s="130">
        <v>0</v>
      </c>
      <c r="I121" s="130">
        <f t="shared" si="11"/>
        <v>0</v>
      </c>
      <c r="K121" s="145"/>
      <c r="L121" s="145"/>
      <c r="M121" s="145"/>
      <c r="N121" s="145"/>
      <c r="O121" s="145"/>
    </row>
    <row r="122" spans="2:15" ht="10.5" customHeight="1" x14ac:dyDescent="0.25">
      <c r="B122" s="256" t="s">
        <v>324</v>
      </c>
      <c r="C122" s="257"/>
      <c r="D122" s="130">
        <f>SUM(D123:D131)</f>
        <v>36897848</v>
      </c>
      <c r="E122" s="130">
        <f>SUM(E123:E131)</f>
        <v>38246360</v>
      </c>
      <c r="F122" s="130">
        <f>SUM(F123:F131)</f>
        <v>75144208</v>
      </c>
      <c r="G122" s="130">
        <f>SUM(G123:G131)</f>
        <v>56062783</v>
      </c>
      <c r="H122" s="130">
        <f>SUM(H123:H131)</f>
        <v>54650554</v>
      </c>
      <c r="I122" s="130">
        <f t="shared" si="11"/>
        <v>19081425</v>
      </c>
    </row>
    <row r="123" spans="2:15" ht="10.5" customHeight="1" x14ac:dyDescent="0.25">
      <c r="B123" s="86"/>
      <c r="C123" s="49" t="s">
        <v>325</v>
      </c>
      <c r="D123" s="130">
        <v>9880290</v>
      </c>
      <c r="E123" s="130">
        <v>9104064</v>
      </c>
      <c r="F123" s="130">
        <f t="shared" ref="F123:F131" si="13">+D123+E123</f>
        <v>18984354</v>
      </c>
      <c r="G123" s="130">
        <v>10465517</v>
      </c>
      <c r="H123" s="130">
        <v>10357350</v>
      </c>
      <c r="I123" s="130">
        <f t="shared" si="11"/>
        <v>8518837</v>
      </c>
      <c r="K123" s="145"/>
      <c r="L123" s="145"/>
      <c r="M123" s="145"/>
      <c r="N123" s="145"/>
      <c r="O123" s="145"/>
    </row>
    <row r="124" spans="2:15" ht="10.5" customHeight="1" x14ac:dyDescent="0.25">
      <c r="B124" s="86"/>
      <c r="C124" s="49" t="s">
        <v>326</v>
      </c>
      <c r="D124" s="130">
        <v>0</v>
      </c>
      <c r="E124" s="130">
        <v>669872</v>
      </c>
      <c r="F124" s="130">
        <f t="shared" si="13"/>
        <v>669872</v>
      </c>
      <c r="G124" s="130">
        <v>34020</v>
      </c>
      <c r="H124" s="130">
        <v>34020</v>
      </c>
      <c r="I124" s="130">
        <f t="shared" si="11"/>
        <v>635852</v>
      </c>
      <c r="K124" s="145"/>
      <c r="L124" s="145"/>
      <c r="M124" s="145"/>
      <c r="N124" s="145"/>
      <c r="O124" s="145"/>
    </row>
    <row r="125" spans="2:15" ht="10.5" customHeight="1" x14ac:dyDescent="0.25">
      <c r="B125" s="86"/>
      <c r="C125" s="49" t="s">
        <v>327</v>
      </c>
      <c r="D125" s="130">
        <v>26267940</v>
      </c>
      <c r="E125" s="130">
        <v>26826333</v>
      </c>
      <c r="F125" s="130">
        <f t="shared" si="13"/>
        <v>53094273</v>
      </c>
      <c r="G125" s="130">
        <v>45495966</v>
      </c>
      <c r="H125" s="130">
        <v>44191904</v>
      </c>
      <c r="I125" s="130">
        <f t="shared" si="11"/>
        <v>7598307</v>
      </c>
      <c r="K125" s="145"/>
      <c r="L125" s="145"/>
      <c r="M125" s="145"/>
      <c r="N125" s="145"/>
      <c r="O125" s="145"/>
    </row>
    <row r="126" spans="2:15" ht="10.5" customHeight="1" x14ac:dyDescent="0.25">
      <c r="B126" s="86"/>
      <c r="C126" s="49" t="s">
        <v>328</v>
      </c>
      <c r="D126" s="130">
        <v>249618</v>
      </c>
      <c r="E126" s="130">
        <v>1790088</v>
      </c>
      <c r="F126" s="130">
        <f t="shared" si="13"/>
        <v>2039706</v>
      </c>
      <c r="G126" s="130">
        <v>0</v>
      </c>
      <c r="H126" s="130">
        <v>0</v>
      </c>
      <c r="I126" s="130">
        <f t="shared" si="11"/>
        <v>2039706</v>
      </c>
      <c r="K126" s="145"/>
      <c r="L126" s="145"/>
      <c r="M126" s="145"/>
      <c r="N126" s="145"/>
      <c r="O126" s="145"/>
    </row>
    <row r="127" spans="2:15" ht="10.5" customHeight="1" x14ac:dyDescent="0.25">
      <c r="B127" s="86"/>
      <c r="C127" s="49" t="s">
        <v>329</v>
      </c>
      <c r="D127" s="130">
        <v>0</v>
      </c>
      <c r="E127" s="130">
        <v>0</v>
      </c>
      <c r="F127" s="130">
        <f t="shared" si="13"/>
        <v>0</v>
      </c>
      <c r="G127" s="130">
        <v>0</v>
      </c>
      <c r="H127" s="130">
        <v>0</v>
      </c>
      <c r="I127" s="130">
        <f t="shared" si="11"/>
        <v>0</v>
      </c>
      <c r="K127" s="145"/>
      <c r="L127" s="145"/>
      <c r="M127" s="145"/>
      <c r="N127" s="145"/>
      <c r="O127" s="145"/>
    </row>
    <row r="128" spans="2:15" ht="10.5" customHeight="1" x14ac:dyDescent="0.25">
      <c r="B128" s="86"/>
      <c r="C128" s="49" t="s">
        <v>330</v>
      </c>
      <c r="D128" s="130">
        <v>500000</v>
      </c>
      <c r="E128" s="130">
        <v>-214808</v>
      </c>
      <c r="F128" s="130">
        <f t="shared" si="13"/>
        <v>285192</v>
      </c>
      <c r="G128" s="130">
        <v>67280</v>
      </c>
      <c r="H128" s="130">
        <v>67280</v>
      </c>
      <c r="I128" s="130">
        <f t="shared" si="11"/>
        <v>217912</v>
      </c>
      <c r="K128" s="145"/>
      <c r="L128" s="145"/>
      <c r="M128" s="145"/>
      <c r="N128" s="145"/>
      <c r="O128" s="145"/>
    </row>
    <row r="129" spans="2:15" ht="10.5" customHeight="1" x14ac:dyDescent="0.25">
      <c r="B129" s="86"/>
      <c r="C129" s="49" t="s">
        <v>331</v>
      </c>
      <c r="D129" s="130">
        <v>0</v>
      </c>
      <c r="E129" s="130">
        <v>0</v>
      </c>
      <c r="F129" s="130">
        <f t="shared" si="13"/>
        <v>0</v>
      </c>
      <c r="G129" s="130">
        <v>0</v>
      </c>
      <c r="H129" s="130">
        <v>0</v>
      </c>
      <c r="I129" s="130">
        <f t="shared" si="11"/>
        <v>0</v>
      </c>
      <c r="K129" s="145"/>
      <c r="L129" s="145"/>
      <c r="M129" s="145"/>
      <c r="N129" s="145"/>
      <c r="O129" s="145"/>
    </row>
    <row r="130" spans="2:15" ht="10.5" customHeight="1" x14ac:dyDescent="0.25">
      <c r="B130" s="86"/>
      <c r="C130" s="49" t="s">
        <v>332</v>
      </c>
      <c r="D130" s="130">
        <v>0</v>
      </c>
      <c r="E130" s="130">
        <v>0</v>
      </c>
      <c r="F130" s="130">
        <f t="shared" si="13"/>
        <v>0</v>
      </c>
      <c r="G130" s="130">
        <v>0</v>
      </c>
      <c r="H130" s="130">
        <v>0</v>
      </c>
      <c r="I130" s="130">
        <f t="shared" si="11"/>
        <v>0</v>
      </c>
      <c r="K130" s="145"/>
      <c r="L130" s="145"/>
      <c r="M130" s="145"/>
      <c r="N130" s="145"/>
      <c r="O130" s="145"/>
    </row>
    <row r="131" spans="2:15" ht="10.5" customHeight="1" x14ac:dyDescent="0.25">
      <c r="B131" s="86"/>
      <c r="C131" s="49" t="s">
        <v>333</v>
      </c>
      <c r="D131" s="130">
        <v>0</v>
      </c>
      <c r="E131" s="130">
        <v>70811</v>
      </c>
      <c r="F131" s="130">
        <f t="shared" si="13"/>
        <v>70811</v>
      </c>
      <c r="G131" s="130">
        <v>0</v>
      </c>
      <c r="H131" s="130">
        <v>0</v>
      </c>
      <c r="I131" s="130">
        <f t="shared" si="11"/>
        <v>70811</v>
      </c>
      <c r="K131" s="145"/>
      <c r="L131" s="145"/>
      <c r="M131" s="145"/>
      <c r="N131" s="145"/>
      <c r="O131" s="145"/>
    </row>
    <row r="132" spans="2:15" ht="10.5" customHeight="1" x14ac:dyDescent="0.25">
      <c r="B132" s="256" t="s">
        <v>334</v>
      </c>
      <c r="C132" s="257"/>
      <c r="D132" s="130">
        <f>SUM(D133:D135)</f>
        <v>0</v>
      </c>
      <c r="E132" s="130">
        <f>SUM(E133:E135)</f>
        <v>6715821</v>
      </c>
      <c r="F132" s="130">
        <f>SUM(F133:F135)</f>
        <v>6715821</v>
      </c>
      <c r="G132" s="130">
        <f>SUM(G133:G135)</f>
        <v>6715746</v>
      </c>
      <c r="H132" s="130">
        <f>SUM(H133:H135)</f>
        <v>6715746</v>
      </c>
      <c r="I132" s="130">
        <f t="shared" si="11"/>
        <v>75</v>
      </c>
    </row>
    <row r="133" spans="2:15" ht="10.5" customHeight="1" x14ac:dyDescent="0.25">
      <c r="B133" s="86"/>
      <c r="C133" s="49" t="s">
        <v>335</v>
      </c>
      <c r="D133" s="130">
        <v>0</v>
      </c>
      <c r="E133" s="130">
        <v>0</v>
      </c>
      <c r="F133" s="130">
        <f t="shared" ref="F133:F135" si="14">+D133+E133</f>
        <v>0</v>
      </c>
      <c r="G133" s="130">
        <v>0</v>
      </c>
      <c r="H133" s="130">
        <v>0</v>
      </c>
      <c r="I133" s="130">
        <f t="shared" si="11"/>
        <v>0</v>
      </c>
      <c r="K133" s="145"/>
      <c r="L133" s="145"/>
      <c r="M133" s="145"/>
      <c r="N133" s="145"/>
      <c r="O133" s="145"/>
    </row>
    <row r="134" spans="2:15" ht="10.5" customHeight="1" x14ac:dyDescent="0.25">
      <c r="B134" s="86"/>
      <c r="C134" s="49" t="s">
        <v>336</v>
      </c>
      <c r="D134" s="130">
        <v>0</v>
      </c>
      <c r="E134" s="130">
        <v>6715821</v>
      </c>
      <c r="F134" s="130">
        <f t="shared" si="14"/>
        <v>6715821</v>
      </c>
      <c r="G134" s="130">
        <v>6715746</v>
      </c>
      <c r="H134" s="130">
        <v>6715746</v>
      </c>
      <c r="I134" s="130">
        <f t="shared" si="11"/>
        <v>75</v>
      </c>
      <c r="K134" s="145"/>
      <c r="L134" s="145"/>
      <c r="M134" s="145"/>
      <c r="N134" s="145"/>
      <c r="O134" s="145"/>
    </row>
    <row r="135" spans="2:15" ht="10.5" customHeight="1" x14ac:dyDescent="0.25">
      <c r="B135" s="86"/>
      <c r="C135" s="49" t="s">
        <v>337</v>
      </c>
      <c r="D135" s="130">
        <v>0</v>
      </c>
      <c r="E135" s="130">
        <v>0</v>
      </c>
      <c r="F135" s="130">
        <f t="shared" si="14"/>
        <v>0</v>
      </c>
      <c r="G135" s="130">
        <v>0</v>
      </c>
      <c r="H135" s="130">
        <v>0</v>
      </c>
      <c r="I135" s="130">
        <f t="shared" si="11"/>
        <v>0</v>
      </c>
      <c r="K135" s="145"/>
      <c r="L135" s="145"/>
      <c r="M135" s="145"/>
      <c r="N135" s="145"/>
      <c r="O135" s="145"/>
    </row>
    <row r="136" spans="2:15" ht="10.5" customHeight="1" x14ac:dyDescent="0.25">
      <c r="B136" s="256" t="s">
        <v>338</v>
      </c>
      <c r="C136" s="257"/>
      <c r="D136" s="130">
        <f>SUM(D137:D144)</f>
        <v>0</v>
      </c>
      <c r="E136" s="130">
        <f>SUM(E137:E144)</f>
        <v>0</v>
      </c>
      <c r="F136" s="130">
        <f>SUM(F137:F144)</f>
        <v>0</v>
      </c>
      <c r="G136" s="130">
        <f>SUM(G137:G144)</f>
        <v>0</v>
      </c>
      <c r="H136" s="130">
        <f>SUM(H137:H144)</f>
        <v>0</v>
      </c>
      <c r="I136" s="130">
        <f t="shared" si="11"/>
        <v>0</v>
      </c>
    </row>
    <row r="137" spans="2:15" ht="10.5" customHeight="1" x14ac:dyDescent="0.25">
      <c r="B137" s="86"/>
      <c r="C137" s="49" t="s">
        <v>339</v>
      </c>
      <c r="D137" s="130">
        <v>0</v>
      </c>
      <c r="E137" s="130">
        <v>0</v>
      </c>
      <c r="F137" s="130">
        <v>0</v>
      </c>
      <c r="G137" s="130">
        <v>0</v>
      </c>
      <c r="H137" s="130">
        <v>0</v>
      </c>
      <c r="I137" s="130">
        <f t="shared" ref="I137:I156" si="15">+F137-G137</f>
        <v>0</v>
      </c>
    </row>
    <row r="138" spans="2:15" ht="10.5" customHeight="1" x14ac:dyDescent="0.25">
      <c r="B138" s="86"/>
      <c r="C138" s="49" t="s">
        <v>340</v>
      </c>
      <c r="D138" s="130">
        <v>0</v>
      </c>
      <c r="E138" s="130">
        <v>0</v>
      </c>
      <c r="F138" s="130">
        <v>0</v>
      </c>
      <c r="G138" s="130">
        <v>0</v>
      </c>
      <c r="H138" s="130">
        <v>0</v>
      </c>
      <c r="I138" s="130">
        <f t="shared" si="15"/>
        <v>0</v>
      </c>
    </row>
    <row r="139" spans="2:15" ht="10.5" customHeight="1" x14ac:dyDescent="0.25">
      <c r="B139" s="86"/>
      <c r="C139" s="49" t="s">
        <v>341</v>
      </c>
      <c r="D139" s="130">
        <v>0</v>
      </c>
      <c r="E139" s="130">
        <v>0</v>
      </c>
      <c r="F139" s="130">
        <v>0</v>
      </c>
      <c r="G139" s="130">
        <v>0</v>
      </c>
      <c r="H139" s="130">
        <v>0</v>
      </c>
      <c r="I139" s="130">
        <f t="shared" si="15"/>
        <v>0</v>
      </c>
    </row>
    <row r="140" spans="2:15" ht="10.5" customHeight="1" x14ac:dyDescent="0.25">
      <c r="B140" s="86"/>
      <c r="C140" s="49" t="s">
        <v>342</v>
      </c>
      <c r="D140" s="130">
        <v>0</v>
      </c>
      <c r="E140" s="130">
        <v>0</v>
      </c>
      <c r="F140" s="130">
        <v>0</v>
      </c>
      <c r="G140" s="130">
        <v>0</v>
      </c>
      <c r="H140" s="130">
        <v>0</v>
      </c>
      <c r="I140" s="130">
        <f t="shared" si="15"/>
        <v>0</v>
      </c>
    </row>
    <row r="141" spans="2:15" ht="10.5" customHeight="1" x14ac:dyDescent="0.25">
      <c r="B141" s="86"/>
      <c r="C141" s="49" t="s">
        <v>343</v>
      </c>
      <c r="D141" s="130">
        <v>0</v>
      </c>
      <c r="E141" s="130">
        <v>0</v>
      </c>
      <c r="F141" s="130">
        <v>0</v>
      </c>
      <c r="G141" s="130">
        <v>0</v>
      </c>
      <c r="H141" s="130">
        <v>0</v>
      </c>
      <c r="I141" s="130">
        <f t="shared" si="15"/>
        <v>0</v>
      </c>
    </row>
    <row r="142" spans="2:15" ht="10.5" customHeight="1" x14ac:dyDescent="0.25">
      <c r="B142" s="86"/>
      <c r="C142" s="49" t="s">
        <v>344</v>
      </c>
      <c r="D142" s="130">
        <v>0</v>
      </c>
      <c r="E142" s="130">
        <v>0</v>
      </c>
      <c r="F142" s="130">
        <v>0</v>
      </c>
      <c r="G142" s="130">
        <v>0</v>
      </c>
      <c r="H142" s="130">
        <v>0</v>
      </c>
      <c r="I142" s="130">
        <f t="shared" si="15"/>
        <v>0</v>
      </c>
    </row>
    <row r="143" spans="2:15" ht="10.5" customHeight="1" x14ac:dyDescent="0.25">
      <c r="B143" s="86"/>
      <c r="C143" s="49" t="s">
        <v>345</v>
      </c>
      <c r="D143" s="130">
        <v>0</v>
      </c>
      <c r="E143" s="130">
        <v>0</v>
      </c>
      <c r="F143" s="130">
        <v>0</v>
      </c>
      <c r="G143" s="130">
        <v>0</v>
      </c>
      <c r="H143" s="130">
        <v>0</v>
      </c>
      <c r="I143" s="130">
        <f t="shared" si="15"/>
        <v>0</v>
      </c>
    </row>
    <row r="144" spans="2:15" ht="10.5" customHeight="1" x14ac:dyDescent="0.25">
      <c r="B144" s="86"/>
      <c r="C144" s="49" t="s">
        <v>346</v>
      </c>
      <c r="D144" s="130">
        <v>0</v>
      </c>
      <c r="E144" s="130">
        <v>0</v>
      </c>
      <c r="F144" s="130">
        <v>0</v>
      </c>
      <c r="G144" s="130">
        <v>0</v>
      </c>
      <c r="H144" s="130">
        <v>0</v>
      </c>
      <c r="I144" s="130">
        <f t="shared" si="15"/>
        <v>0</v>
      </c>
    </row>
    <row r="145" spans="2:10" ht="10.5" customHeight="1" x14ac:dyDescent="0.25">
      <c r="B145" s="256" t="s">
        <v>347</v>
      </c>
      <c r="C145" s="257"/>
      <c r="D145" s="130">
        <f>SUM(D146:D148)</f>
        <v>0</v>
      </c>
      <c r="E145" s="130">
        <f>SUM(E146:E148)</f>
        <v>0</v>
      </c>
      <c r="F145" s="130">
        <f>SUM(F146:F148)</f>
        <v>0</v>
      </c>
      <c r="G145" s="130">
        <f>SUM(G146:G148)</f>
        <v>0</v>
      </c>
      <c r="H145" s="130">
        <f>SUM(H146:H148)</f>
        <v>0</v>
      </c>
      <c r="I145" s="130">
        <f t="shared" si="15"/>
        <v>0</v>
      </c>
    </row>
    <row r="146" spans="2:10" ht="10.5" customHeight="1" x14ac:dyDescent="0.25">
      <c r="B146" s="86"/>
      <c r="C146" s="49" t="s">
        <v>348</v>
      </c>
      <c r="D146" s="130">
        <v>0</v>
      </c>
      <c r="E146" s="130">
        <v>0</v>
      </c>
      <c r="F146" s="130">
        <v>0</v>
      </c>
      <c r="G146" s="130">
        <v>0</v>
      </c>
      <c r="H146" s="130">
        <v>0</v>
      </c>
      <c r="I146" s="130">
        <f t="shared" si="15"/>
        <v>0</v>
      </c>
    </row>
    <row r="147" spans="2:10" ht="10.5" customHeight="1" x14ac:dyDescent="0.25">
      <c r="B147" s="86"/>
      <c r="C147" s="49" t="s">
        <v>349</v>
      </c>
      <c r="D147" s="130">
        <v>0</v>
      </c>
      <c r="E147" s="130">
        <v>0</v>
      </c>
      <c r="F147" s="130">
        <v>0</v>
      </c>
      <c r="G147" s="130">
        <v>0</v>
      </c>
      <c r="H147" s="130">
        <v>0</v>
      </c>
      <c r="I147" s="130">
        <f t="shared" si="15"/>
        <v>0</v>
      </c>
    </row>
    <row r="148" spans="2:10" ht="10.5" customHeight="1" x14ac:dyDescent="0.25">
      <c r="B148" s="86"/>
      <c r="C148" s="49" t="s">
        <v>350</v>
      </c>
      <c r="D148" s="130">
        <v>0</v>
      </c>
      <c r="E148" s="130">
        <v>0</v>
      </c>
      <c r="F148" s="130">
        <v>0</v>
      </c>
      <c r="G148" s="130">
        <v>0</v>
      </c>
      <c r="H148" s="130">
        <v>0</v>
      </c>
      <c r="I148" s="130">
        <f t="shared" si="15"/>
        <v>0</v>
      </c>
    </row>
    <row r="149" spans="2:10" ht="10.5" customHeight="1" x14ac:dyDescent="0.25">
      <c r="B149" s="256" t="s">
        <v>351</v>
      </c>
      <c r="C149" s="257"/>
      <c r="D149" s="130">
        <f>SUM(D150:D156)</f>
        <v>0</v>
      </c>
      <c r="E149" s="130">
        <f>SUM(E150:E156)</f>
        <v>0</v>
      </c>
      <c r="F149" s="130">
        <f>SUM(F150:F156)</f>
        <v>0</v>
      </c>
      <c r="G149" s="130">
        <f>SUM(G150:G156)</f>
        <v>0</v>
      </c>
      <c r="H149" s="130">
        <f>SUM(H150:H156)</f>
        <v>0</v>
      </c>
      <c r="I149" s="130">
        <f t="shared" si="15"/>
        <v>0</v>
      </c>
    </row>
    <row r="150" spans="2:10" ht="10.5" customHeight="1" x14ac:dyDescent="0.25">
      <c r="B150" s="86"/>
      <c r="C150" s="49" t="s">
        <v>352</v>
      </c>
      <c r="D150" s="130">
        <v>0</v>
      </c>
      <c r="E150" s="130">
        <v>0</v>
      </c>
      <c r="F150" s="130">
        <v>0</v>
      </c>
      <c r="G150" s="130">
        <v>0</v>
      </c>
      <c r="H150" s="130">
        <v>0</v>
      </c>
      <c r="I150" s="130">
        <f t="shared" si="15"/>
        <v>0</v>
      </c>
    </row>
    <row r="151" spans="2:10" ht="10.5" customHeight="1" x14ac:dyDescent="0.25">
      <c r="B151" s="86"/>
      <c r="C151" s="49" t="s">
        <v>353</v>
      </c>
      <c r="D151" s="130">
        <v>0</v>
      </c>
      <c r="E151" s="130">
        <v>0</v>
      </c>
      <c r="F151" s="130">
        <v>0</v>
      </c>
      <c r="G151" s="130">
        <v>0</v>
      </c>
      <c r="H151" s="130">
        <v>0</v>
      </c>
      <c r="I151" s="130">
        <f t="shared" si="15"/>
        <v>0</v>
      </c>
    </row>
    <row r="152" spans="2:10" ht="10.5" customHeight="1" x14ac:dyDescent="0.25">
      <c r="B152" s="86"/>
      <c r="C152" s="49" t="s">
        <v>354</v>
      </c>
      <c r="D152" s="130">
        <v>0</v>
      </c>
      <c r="E152" s="130">
        <v>0</v>
      </c>
      <c r="F152" s="130">
        <v>0</v>
      </c>
      <c r="G152" s="130">
        <v>0</v>
      </c>
      <c r="H152" s="130">
        <v>0</v>
      </c>
      <c r="I152" s="130">
        <f t="shared" si="15"/>
        <v>0</v>
      </c>
    </row>
    <row r="153" spans="2:10" ht="10.5" customHeight="1" x14ac:dyDescent="0.25">
      <c r="B153" s="86"/>
      <c r="C153" s="49" t="s">
        <v>355</v>
      </c>
      <c r="D153" s="130">
        <v>0</v>
      </c>
      <c r="E153" s="130">
        <v>0</v>
      </c>
      <c r="F153" s="130">
        <v>0</v>
      </c>
      <c r="G153" s="130">
        <v>0</v>
      </c>
      <c r="H153" s="130">
        <v>0</v>
      </c>
      <c r="I153" s="130">
        <f t="shared" si="15"/>
        <v>0</v>
      </c>
    </row>
    <row r="154" spans="2:10" ht="10.5" customHeight="1" x14ac:dyDescent="0.25">
      <c r="B154" s="86"/>
      <c r="C154" s="49" t="s">
        <v>356</v>
      </c>
      <c r="D154" s="130">
        <v>0</v>
      </c>
      <c r="E154" s="130">
        <v>0</v>
      </c>
      <c r="F154" s="130">
        <v>0</v>
      </c>
      <c r="G154" s="130">
        <v>0</v>
      </c>
      <c r="H154" s="130">
        <v>0</v>
      </c>
      <c r="I154" s="130">
        <f t="shared" si="15"/>
        <v>0</v>
      </c>
    </row>
    <row r="155" spans="2:10" ht="10.5" customHeight="1" x14ac:dyDescent="0.25">
      <c r="B155" s="86"/>
      <c r="C155" s="49" t="s">
        <v>357</v>
      </c>
      <c r="D155" s="130">
        <v>0</v>
      </c>
      <c r="E155" s="130">
        <v>0</v>
      </c>
      <c r="F155" s="130">
        <v>0</v>
      </c>
      <c r="G155" s="130">
        <v>0</v>
      </c>
      <c r="H155" s="130">
        <v>0</v>
      </c>
      <c r="I155" s="130">
        <f t="shared" si="15"/>
        <v>0</v>
      </c>
    </row>
    <row r="156" spans="2:10" ht="10.5" customHeight="1" x14ac:dyDescent="0.25">
      <c r="B156" s="86"/>
      <c r="C156" s="49" t="s">
        <v>358</v>
      </c>
      <c r="D156" s="130">
        <v>0</v>
      </c>
      <c r="E156" s="130">
        <v>0</v>
      </c>
      <c r="F156" s="130">
        <v>0</v>
      </c>
      <c r="G156" s="130">
        <v>0</v>
      </c>
      <c r="H156" s="130">
        <v>0</v>
      </c>
      <c r="I156" s="130">
        <f t="shared" si="15"/>
        <v>0</v>
      </c>
    </row>
    <row r="157" spans="2:10" ht="10.5" customHeight="1" x14ac:dyDescent="0.25">
      <c r="B157" s="86"/>
      <c r="C157" s="49"/>
      <c r="D157" s="130"/>
      <c r="E157" s="130"/>
      <c r="F157" s="130"/>
      <c r="G157" s="130"/>
      <c r="H157" s="130"/>
      <c r="I157" s="149"/>
    </row>
    <row r="158" spans="2:10" ht="10.5" customHeight="1" x14ac:dyDescent="0.25">
      <c r="B158" s="258" t="s">
        <v>360</v>
      </c>
      <c r="C158" s="259"/>
      <c r="D158" s="131">
        <f t="shared" ref="D158:I158" si="16">+D9+D83</f>
        <v>1129819360</v>
      </c>
      <c r="E158" s="131">
        <f t="shared" si="16"/>
        <v>605873441</v>
      </c>
      <c r="F158" s="131">
        <f t="shared" si="16"/>
        <v>1735692801</v>
      </c>
      <c r="G158" s="131">
        <f t="shared" si="16"/>
        <v>1623685322</v>
      </c>
      <c r="H158" s="131">
        <f t="shared" si="16"/>
        <v>1605015831</v>
      </c>
      <c r="I158" s="131">
        <f t="shared" si="16"/>
        <v>112007479</v>
      </c>
      <c r="J158" s="134"/>
    </row>
    <row r="159" spans="2:10" ht="10.5" customHeight="1" thickBot="1" x14ac:dyDescent="0.3">
      <c r="B159" s="50"/>
      <c r="C159" s="51"/>
      <c r="D159" s="51"/>
      <c r="E159" s="51"/>
      <c r="F159" s="51"/>
      <c r="G159" s="51"/>
      <c r="H159" s="51"/>
      <c r="I159" s="51"/>
    </row>
    <row r="161" spans="4:9" x14ac:dyDescent="0.25">
      <c r="D161" s="169"/>
      <c r="E161" s="169"/>
      <c r="F161" s="169"/>
      <c r="G161" s="169"/>
      <c r="H161" s="169"/>
      <c r="I161" s="169"/>
    </row>
    <row r="162" spans="4:9" x14ac:dyDescent="0.25">
      <c r="D162" s="134"/>
      <c r="E162" s="134"/>
      <c r="F162" s="134"/>
      <c r="G162" s="134"/>
      <c r="H162" s="134"/>
      <c r="I162" s="134"/>
    </row>
    <row r="163" spans="4:9" x14ac:dyDescent="0.25">
      <c r="D163" s="134"/>
      <c r="E163" s="134"/>
      <c r="F163" s="134"/>
      <c r="G163" s="134"/>
      <c r="H163" s="134"/>
      <c r="I163" s="134"/>
    </row>
  </sheetData>
  <mergeCells count="29">
    <mergeCell ref="B7:C8"/>
    <mergeCell ref="D7:H7"/>
    <mergeCell ref="I7:I8"/>
    <mergeCell ref="B2:I2"/>
    <mergeCell ref="B3:I3"/>
    <mergeCell ref="B4:I4"/>
    <mergeCell ref="B5:I5"/>
    <mergeCell ref="B6:I6"/>
    <mergeCell ref="B84:C84"/>
    <mergeCell ref="B9:C9"/>
    <mergeCell ref="B10:C10"/>
    <mergeCell ref="B18:C18"/>
    <mergeCell ref="B28:C28"/>
    <mergeCell ref="B38:C38"/>
    <mergeCell ref="B48:C48"/>
    <mergeCell ref="B58:C58"/>
    <mergeCell ref="B62:C62"/>
    <mergeCell ref="B71:C71"/>
    <mergeCell ref="B75:C75"/>
    <mergeCell ref="B83:C83"/>
    <mergeCell ref="B145:C145"/>
    <mergeCell ref="B149:C149"/>
    <mergeCell ref="B158:C158"/>
    <mergeCell ref="B92:C92"/>
    <mergeCell ref="B102:C102"/>
    <mergeCell ref="B112:C112"/>
    <mergeCell ref="B122:C122"/>
    <mergeCell ref="B132:C132"/>
    <mergeCell ref="B136:C136"/>
  </mergeCells>
  <pageMargins left="0.7" right="0.7" top="0.75" bottom="0.75" header="0.3" footer="0.3"/>
  <pageSetup scale="81" fitToHeight="0" orientation="portrait" r:id="rId1"/>
  <rowBreaks count="1" manualBreakCount="1">
    <brk id="8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2"/>
  <sheetViews>
    <sheetView topLeftCell="A40" zoomScale="190" zoomScaleNormal="190" workbookViewId="0">
      <selection activeCell="B6" sqref="B6:H6"/>
    </sheetView>
  </sheetViews>
  <sheetFormatPr baseColWidth="10" defaultRowHeight="15" x14ac:dyDescent="0.25"/>
  <cols>
    <col min="1" max="1" width="1.85546875" customWidth="1"/>
    <col min="2" max="2" width="25.7109375" customWidth="1"/>
    <col min="3" max="3" width="12.5703125" bestFit="1" customWidth="1"/>
    <col min="4" max="4" width="13" bestFit="1" customWidth="1"/>
    <col min="5" max="5" width="13.140625" bestFit="1" customWidth="1"/>
    <col min="6" max="7" width="13" bestFit="1" customWidth="1"/>
    <col min="8" max="8" width="11.7109375" bestFit="1" customWidth="1"/>
    <col min="9" max="9" width="3.140625" customWidth="1"/>
  </cols>
  <sheetData>
    <row r="1" spans="2:14" ht="6.75" customHeight="1" thickBot="1" x14ac:dyDescent="0.3"/>
    <row r="2" spans="2:14" x14ac:dyDescent="0.25">
      <c r="B2" s="283" t="s">
        <v>526</v>
      </c>
      <c r="C2" s="284"/>
      <c r="D2" s="284"/>
      <c r="E2" s="284"/>
      <c r="F2" s="284"/>
      <c r="G2" s="284"/>
      <c r="H2" s="285"/>
    </row>
    <row r="3" spans="2:14" x14ac:dyDescent="0.25">
      <c r="B3" s="173" t="s">
        <v>280</v>
      </c>
      <c r="C3" s="174"/>
      <c r="D3" s="174"/>
      <c r="E3" s="174"/>
      <c r="F3" s="174"/>
      <c r="G3" s="174"/>
      <c r="H3" s="175"/>
    </row>
    <row r="4" spans="2:14" x14ac:dyDescent="0.25">
      <c r="B4" s="173" t="s">
        <v>361</v>
      </c>
      <c r="C4" s="174"/>
      <c r="D4" s="174"/>
      <c r="E4" s="174"/>
      <c r="F4" s="174"/>
      <c r="G4" s="174"/>
      <c r="H4" s="175"/>
    </row>
    <row r="5" spans="2:14" x14ac:dyDescent="0.25">
      <c r="B5" s="173" t="s">
        <v>566</v>
      </c>
      <c r="C5" s="174"/>
      <c r="D5" s="174"/>
      <c r="E5" s="174"/>
      <c r="F5" s="174"/>
      <c r="G5" s="174"/>
      <c r="H5" s="175"/>
    </row>
    <row r="6" spans="2:14" ht="15.75" thickBot="1" x14ac:dyDescent="0.3">
      <c r="B6" s="176" t="s">
        <v>1</v>
      </c>
      <c r="C6" s="177"/>
      <c r="D6" s="177"/>
      <c r="E6" s="177"/>
      <c r="F6" s="177"/>
      <c r="G6" s="177"/>
      <c r="H6" s="178"/>
    </row>
    <row r="7" spans="2:14" ht="15.75" thickBot="1" x14ac:dyDescent="0.3">
      <c r="B7" s="210" t="s">
        <v>523</v>
      </c>
      <c r="C7" s="280" t="s">
        <v>282</v>
      </c>
      <c r="D7" s="281"/>
      <c r="E7" s="281"/>
      <c r="F7" s="281"/>
      <c r="G7" s="282"/>
      <c r="H7" s="210" t="s">
        <v>540</v>
      </c>
    </row>
    <row r="8" spans="2:14" ht="17.25" thickBot="1" x14ac:dyDescent="0.3">
      <c r="B8" s="211"/>
      <c r="C8" s="157" t="s">
        <v>536</v>
      </c>
      <c r="D8" s="157" t="s">
        <v>215</v>
      </c>
      <c r="E8" s="157" t="s">
        <v>216</v>
      </c>
      <c r="F8" s="157" t="s">
        <v>178</v>
      </c>
      <c r="G8" s="157" t="s">
        <v>196</v>
      </c>
      <c r="H8" s="211"/>
    </row>
    <row r="9" spans="2:14" x14ac:dyDescent="0.25">
      <c r="B9" s="19" t="s">
        <v>362</v>
      </c>
      <c r="C9" s="135">
        <f t="shared" ref="C9" si="0">SUM(C11:C28)</f>
        <v>33857400</v>
      </c>
      <c r="D9" s="135">
        <f>SUM(D11:D28)</f>
        <v>-975074</v>
      </c>
      <c r="E9" s="135">
        <f t="shared" ref="E9:H9" si="1">SUM(E11:E28)</f>
        <v>32882326</v>
      </c>
      <c r="F9" s="135">
        <f t="shared" si="1"/>
        <v>16129596</v>
      </c>
      <c r="G9" s="135">
        <f t="shared" si="1"/>
        <v>15214629</v>
      </c>
      <c r="H9" s="135">
        <f t="shared" si="1"/>
        <v>16752730</v>
      </c>
    </row>
    <row r="10" spans="2:14" x14ac:dyDescent="0.25">
      <c r="B10" s="19" t="s">
        <v>363</v>
      </c>
      <c r="C10" s="123"/>
      <c r="D10" s="123"/>
      <c r="E10" s="123"/>
      <c r="F10" s="123"/>
      <c r="G10" s="123"/>
      <c r="H10" s="123"/>
    </row>
    <row r="11" spans="2:14" x14ac:dyDescent="0.25">
      <c r="B11" s="23" t="s">
        <v>544</v>
      </c>
      <c r="C11" s="133">
        <v>632700</v>
      </c>
      <c r="D11" s="133">
        <v>220205</v>
      </c>
      <c r="E11" s="130">
        <f t="shared" ref="E11:E28" si="2">+C11+D11</f>
        <v>852905</v>
      </c>
      <c r="F11" s="133">
        <v>635753</v>
      </c>
      <c r="G11" s="133">
        <v>624505</v>
      </c>
      <c r="H11" s="130">
        <f t="shared" ref="H11:H28" si="3">+E11-F11</f>
        <v>217152</v>
      </c>
      <c r="J11" s="145"/>
      <c r="K11" s="145"/>
      <c r="L11" s="145"/>
      <c r="M11" s="145"/>
      <c r="N11" s="145"/>
    </row>
    <row r="12" spans="2:14" x14ac:dyDescent="0.25">
      <c r="B12" s="23" t="s">
        <v>545</v>
      </c>
      <c r="C12" s="133">
        <v>0</v>
      </c>
      <c r="D12" s="133">
        <v>8369775</v>
      </c>
      <c r="E12" s="130">
        <f t="shared" si="2"/>
        <v>8369775</v>
      </c>
      <c r="F12" s="133">
        <v>6288099</v>
      </c>
      <c r="G12" s="133">
        <v>6251559</v>
      </c>
      <c r="H12" s="130">
        <f t="shared" si="3"/>
        <v>2081676</v>
      </c>
      <c r="J12" s="145"/>
      <c r="K12" s="145"/>
      <c r="L12" s="145"/>
      <c r="M12" s="145"/>
      <c r="N12" s="145"/>
    </row>
    <row r="13" spans="2:14" x14ac:dyDescent="0.25">
      <c r="B13" s="23" t="s">
        <v>546</v>
      </c>
      <c r="C13" s="133">
        <v>0</v>
      </c>
      <c r="D13" s="133">
        <v>0</v>
      </c>
      <c r="E13" s="130">
        <f t="shared" si="2"/>
        <v>0</v>
      </c>
      <c r="F13" s="133">
        <v>0</v>
      </c>
      <c r="G13" s="133">
        <v>0</v>
      </c>
      <c r="H13" s="130">
        <f t="shared" si="3"/>
        <v>0</v>
      </c>
      <c r="J13" s="145"/>
      <c r="K13" s="145"/>
      <c r="L13" s="145"/>
      <c r="M13" s="145"/>
      <c r="N13" s="145"/>
    </row>
    <row r="14" spans="2:14" x14ac:dyDescent="0.25">
      <c r="B14" s="23" t="s">
        <v>547</v>
      </c>
      <c r="C14" s="133">
        <v>0</v>
      </c>
      <c r="D14" s="133">
        <v>0</v>
      </c>
      <c r="E14" s="130">
        <f t="shared" si="2"/>
        <v>0</v>
      </c>
      <c r="F14" s="133">
        <v>0</v>
      </c>
      <c r="G14" s="133">
        <v>0</v>
      </c>
      <c r="H14" s="130">
        <f t="shared" si="3"/>
        <v>0</v>
      </c>
      <c r="J14" s="145"/>
      <c r="K14" s="145"/>
      <c r="L14" s="145"/>
      <c r="M14" s="145"/>
      <c r="N14" s="145"/>
    </row>
    <row r="15" spans="2:14" x14ac:dyDescent="0.25">
      <c r="B15" s="23" t="s">
        <v>548</v>
      </c>
      <c r="C15" s="133">
        <v>26354003</v>
      </c>
      <c r="D15" s="133">
        <v>-13873910</v>
      </c>
      <c r="E15" s="130">
        <f t="shared" si="2"/>
        <v>12480093</v>
      </c>
      <c r="F15" s="133">
        <v>3722685</v>
      </c>
      <c r="G15" s="133">
        <v>3010848</v>
      </c>
      <c r="H15" s="130">
        <f t="shared" si="3"/>
        <v>8757408</v>
      </c>
      <c r="J15" s="145"/>
      <c r="K15" s="145"/>
      <c r="L15" s="145"/>
      <c r="M15" s="145"/>
      <c r="N15" s="145"/>
    </row>
    <row r="16" spans="2:14" ht="15" customHeight="1" x14ac:dyDescent="0.25">
      <c r="B16" s="23" t="s">
        <v>549</v>
      </c>
      <c r="C16" s="133">
        <v>0</v>
      </c>
      <c r="D16" s="133">
        <v>0</v>
      </c>
      <c r="E16" s="130">
        <f t="shared" si="2"/>
        <v>0</v>
      </c>
      <c r="F16" s="133">
        <v>0</v>
      </c>
      <c r="G16" s="133">
        <v>0</v>
      </c>
      <c r="H16" s="130">
        <f t="shared" si="3"/>
        <v>0</v>
      </c>
      <c r="J16" s="145"/>
      <c r="K16" s="145"/>
      <c r="L16" s="145"/>
      <c r="M16" s="145"/>
      <c r="N16" s="145"/>
    </row>
    <row r="17" spans="2:14" ht="15" customHeight="1" x14ac:dyDescent="0.25">
      <c r="B17" s="23" t="s">
        <v>550</v>
      </c>
      <c r="C17" s="133">
        <v>0</v>
      </c>
      <c r="D17" s="133">
        <v>85000</v>
      </c>
      <c r="E17" s="130">
        <f t="shared" si="2"/>
        <v>85000</v>
      </c>
      <c r="F17" s="133">
        <v>5056</v>
      </c>
      <c r="G17" s="133">
        <v>4193</v>
      </c>
      <c r="H17" s="130">
        <f t="shared" si="3"/>
        <v>79944</v>
      </c>
      <c r="J17" s="145"/>
      <c r="K17" s="145"/>
      <c r="L17" s="145"/>
      <c r="M17" s="145"/>
      <c r="N17" s="145"/>
    </row>
    <row r="18" spans="2:14" ht="15" customHeight="1" x14ac:dyDescent="0.25">
      <c r="B18" s="23" t="s">
        <v>551</v>
      </c>
      <c r="C18" s="133">
        <v>2039997</v>
      </c>
      <c r="D18" s="133">
        <v>1981773</v>
      </c>
      <c r="E18" s="130">
        <f t="shared" si="2"/>
        <v>4021770</v>
      </c>
      <c r="F18" s="133">
        <v>3436623</v>
      </c>
      <c r="G18" s="133">
        <v>3432554</v>
      </c>
      <c r="H18" s="130">
        <f t="shared" si="3"/>
        <v>585147</v>
      </c>
      <c r="J18" s="145"/>
      <c r="K18" s="145"/>
      <c r="L18" s="145"/>
      <c r="M18" s="145"/>
      <c r="N18" s="145"/>
    </row>
    <row r="19" spans="2:14" ht="15" customHeight="1" x14ac:dyDescent="0.25">
      <c r="B19" s="23" t="s">
        <v>552</v>
      </c>
      <c r="C19" s="133">
        <v>0</v>
      </c>
      <c r="D19" s="133">
        <v>0</v>
      </c>
      <c r="E19" s="130">
        <f t="shared" si="2"/>
        <v>0</v>
      </c>
      <c r="F19" s="133">
        <v>0</v>
      </c>
      <c r="G19" s="133">
        <v>0</v>
      </c>
      <c r="H19" s="130">
        <f t="shared" si="3"/>
        <v>0</v>
      </c>
      <c r="J19" s="145"/>
      <c r="K19" s="145"/>
      <c r="L19" s="145"/>
      <c r="M19" s="145"/>
      <c r="N19" s="145"/>
    </row>
    <row r="20" spans="2:14" ht="15" customHeight="1" x14ac:dyDescent="0.25">
      <c r="B20" s="23" t="s">
        <v>553</v>
      </c>
      <c r="C20" s="133">
        <v>0</v>
      </c>
      <c r="D20" s="133">
        <v>16000</v>
      </c>
      <c r="E20" s="130">
        <f t="shared" si="2"/>
        <v>16000</v>
      </c>
      <c r="F20" s="133">
        <v>16000</v>
      </c>
      <c r="G20" s="133">
        <v>16000</v>
      </c>
      <c r="H20" s="130">
        <f t="shared" si="3"/>
        <v>0</v>
      </c>
      <c r="J20" s="145"/>
      <c r="K20" s="145"/>
      <c r="L20" s="145"/>
      <c r="M20" s="145"/>
      <c r="N20" s="145"/>
    </row>
    <row r="21" spans="2:14" ht="15" customHeight="1" x14ac:dyDescent="0.25">
      <c r="B21" s="23" t="s">
        <v>554</v>
      </c>
      <c r="C21" s="133">
        <v>0</v>
      </c>
      <c r="D21" s="133">
        <v>2160607</v>
      </c>
      <c r="E21" s="130">
        <f t="shared" si="2"/>
        <v>2160607</v>
      </c>
      <c r="F21" s="133">
        <v>814389</v>
      </c>
      <c r="G21" s="133">
        <v>814389</v>
      </c>
      <c r="H21" s="130">
        <f t="shared" si="3"/>
        <v>1346218</v>
      </c>
      <c r="J21" s="145"/>
      <c r="K21" s="145"/>
      <c r="L21" s="145"/>
      <c r="M21" s="145"/>
      <c r="N21" s="145"/>
    </row>
    <row r="22" spans="2:14" ht="15" customHeight="1" x14ac:dyDescent="0.25">
      <c r="B22" s="23" t="s">
        <v>555</v>
      </c>
      <c r="C22" s="133">
        <v>4830700</v>
      </c>
      <c r="D22" s="133">
        <v>0</v>
      </c>
      <c r="E22" s="130">
        <f t="shared" si="2"/>
        <v>4830700</v>
      </c>
      <c r="F22" s="133">
        <v>1147253</v>
      </c>
      <c r="G22" s="133">
        <v>996843</v>
      </c>
      <c r="H22" s="130">
        <f t="shared" si="3"/>
        <v>3683447</v>
      </c>
      <c r="J22" s="145"/>
      <c r="K22" s="145"/>
      <c r="L22" s="145"/>
      <c r="M22" s="145"/>
      <c r="N22" s="145"/>
    </row>
    <row r="23" spans="2:14" ht="15" customHeight="1" x14ac:dyDescent="0.25">
      <c r="B23" s="23" t="s">
        <v>556</v>
      </c>
      <c r="C23" s="133">
        <v>0</v>
      </c>
      <c r="D23" s="133">
        <v>58524</v>
      </c>
      <c r="E23" s="130">
        <f t="shared" si="2"/>
        <v>58524</v>
      </c>
      <c r="F23" s="133">
        <v>58524</v>
      </c>
      <c r="G23" s="133">
        <v>58524</v>
      </c>
      <c r="H23" s="130">
        <f t="shared" si="3"/>
        <v>0</v>
      </c>
      <c r="J23" s="145"/>
      <c r="K23" s="145"/>
      <c r="L23" s="145"/>
      <c r="M23" s="145"/>
      <c r="N23" s="145"/>
    </row>
    <row r="24" spans="2:14" ht="15" customHeight="1" x14ac:dyDescent="0.25">
      <c r="B24" s="23" t="s">
        <v>557</v>
      </c>
      <c r="C24" s="133">
        <v>0</v>
      </c>
      <c r="D24" s="133">
        <v>0</v>
      </c>
      <c r="E24" s="130">
        <f t="shared" si="2"/>
        <v>0</v>
      </c>
      <c r="F24" s="133">
        <v>0</v>
      </c>
      <c r="G24" s="133">
        <v>0</v>
      </c>
      <c r="H24" s="130">
        <f t="shared" si="3"/>
        <v>0</v>
      </c>
      <c r="J24" s="145"/>
      <c r="K24" s="145"/>
      <c r="L24" s="145"/>
      <c r="M24" s="145"/>
      <c r="N24" s="145"/>
    </row>
    <row r="25" spans="2:14" x14ac:dyDescent="0.25">
      <c r="B25" s="23" t="s">
        <v>558</v>
      </c>
      <c r="C25" s="133">
        <v>0</v>
      </c>
      <c r="D25" s="133">
        <v>0</v>
      </c>
      <c r="E25" s="130">
        <f t="shared" si="2"/>
        <v>0</v>
      </c>
      <c r="F25" s="133">
        <v>0</v>
      </c>
      <c r="G25" s="133">
        <v>0</v>
      </c>
      <c r="H25" s="130">
        <f t="shared" si="3"/>
        <v>0</v>
      </c>
      <c r="J25" s="145"/>
      <c r="K25" s="145"/>
      <c r="L25" s="145"/>
      <c r="M25" s="145"/>
      <c r="N25" s="145"/>
    </row>
    <row r="26" spans="2:14" ht="15" customHeight="1" x14ac:dyDescent="0.25">
      <c r="B26" s="23" t="s">
        <v>559</v>
      </c>
      <c r="C26" s="133">
        <v>0</v>
      </c>
      <c r="D26" s="133">
        <v>0</v>
      </c>
      <c r="E26" s="130">
        <f t="shared" si="2"/>
        <v>0</v>
      </c>
      <c r="F26" s="133">
        <v>0</v>
      </c>
      <c r="G26" s="133">
        <v>0</v>
      </c>
      <c r="H26" s="130">
        <f t="shared" si="3"/>
        <v>0</v>
      </c>
      <c r="J26" s="145"/>
      <c r="K26" s="145"/>
      <c r="L26" s="145"/>
      <c r="M26" s="145"/>
      <c r="N26" s="145"/>
    </row>
    <row r="27" spans="2:14" ht="15" customHeight="1" x14ac:dyDescent="0.25">
      <c r="B27" s="23" t="s">
        <v>560</v>
      </c>
      <c r="C27" s="133">
        <v>0</v>
      </c>
      <c r="D27" s="133">
        <v>6952</v>
      </c>
      <c r="E27" s="130">
        <f t="shared" si="2"/>
        <v>6952</v>
      </c>
      <c r="F27" s="133">
        <v>5214</v>
      </c>
      <c r="G27" s="133">
        <v>5214</v>
      </c>
      <c r="H27" s="130">
        <f t="shared" si="3"/>
        <v>1738</v>
      </c>
      <c r="J27" s="145"/>
      <c r="K27" s="145"/>
      <c r="L27" s="145"/>
      <c r="M27" s="145"/>
      <c r="N27" s="145"/>
    </row>
    <row r="28" spans="2:14" ht="15" customHeight="1" x14ac:dyDescent="0.25">
      <c r="B28" s="23" t="s">
        <v>561</v>
      </c>
      <c r="C28" s="133">
        <v>0</v>
      </c>
      <c r="D28" s="133">
        <v>0</v>
      </c>
      <c r="E28" s="130">
        <f t="shared" si="2"/>
        <v>0</v>
      </c>
      <c r="F28" s="133">
        <v>0</v>
      </c>
      <c r="G28" s="133">
        <v>0</v>
      </c>
      <c r="H28" s="130">
        <f t="shared" si="3"/>
        <v>0</v>
      </c>
      <c r="J28" s="145"/>
      <c r="K28" s="145"/>
      <c r="L28" s="145"/>
      <c r="M28" s="145"/>
      <c r="N28" s="145"/>
    </row>
    <row r="29" spans="2:14" x14ac:dyDescent="0.25">
      <c r="B29" s="23"/>
      <c r="C29" s="148"/>
      <c r="D29" s="148"/>
      <c r="E29" s="148"/>
      <c r="F29" s="148"/>
      <c r="G29" s="148"/>
      <c r="H29" s="148"/>
    </row>
    <row r="30" spans="2:14" x14ac:dyDescent="0.25">
      <c r="B30" s="21" t="s">
        <v>364</v>
      </c>
      <c r="C30" s="135">
        <f>SUM(C32:C49)</f>
        <v>1095961960</v>
      </c>
      <c r="D30" s="135">
        <f t="shared" ref="D30:H30" si="4">SUM(D32:D49)</f>
        <v>606848515</v>
      </c>
      <c r="E30" s="135">
        <f t="shared" si="4"/>
        <v>1702810475</v>
      </c>
      <c r="F30" s="135">
        <f t="shared" si="4"/>
        <v>1607555726</v>
      </c>
      <c r="G30" s="135">
        <f t="shared" si="4"/>
        <v>1589801202</v>
      </c>
      <c r="H30" s="135">
        <f t="shared" si="4"/>
        <v>95254749</v>
      </c>
    </row>
    <row r="31" spans="2:14" x14ac:dyDescent="0.25">
      <c r="B31" s="21" t="s">
        <v>365</v>
      </c>
      <c r="C31" s="123"/>
      <c r="D31" s="123"/>
      <c r="E31" s="123"/>
      <c r="F31" s="123"/>
      <c r="G31" s="123"/>
      <c r="H31" s="123"/>
    </row>
    <row r="32" spans="2:14" x14ac:dyDescent="0.25">
      <c r="B32" s="23" t="s">
        <v>544</v>
      </c>
      <c r="C32" s="133">
        <v>3114463</v>
      </c>
      <c r="D32" s="133">
        <v>-1562768</v>
      </c>
      <c r="E32" s="130">
        <f t="shared" ref="E32:E49" si="5">+C32+D32</f>
        <v>1551695</v>
      </c>
      <c r="F32" s="133">
        <v>1543432</v>
      </c>
      <c r="G32" s="133">
        <v>1543357</v>
      </c>
      <c r="H32" s="130">
        <f t="shared" ref="H32:H49" si="6">+E32-F32</f>
        <v>8263</v>
      </c>
      <c r="J32" s="145"/>
      <c r="K32" s="145"/>
      <c r="L32" s="145"/>
      <c r="M32" s="145"/>
      <c r="N32" s="145"/>
    </row>
    <row r="33" spans="2:14" x14ac:dyDescent="0.25">
      <c r="B33" s="23" t="s">
        <v>545</v>
      </c>
      <c r="C33" s="133">
        <v>2318536</v>
      </c>
      <c r="D33" s="133">
        <v>2825203</v>
      </c>
      <c r="E33" s="130">
        <f t="shared" si="5"/>
        <v>5143739</v>
      </c>
      <c r="F33" s="133">
        <v>5131733</v>
      </c>
      <c r="G33" s="133">
        <v>5116051</v>
      </c>
      <c r="H33" s="130">
        <f t="shared" si="6"/>
        <v>12006</v>
      </c>
      <c r="J33" s="145"/>
      <c r="K33" s="145"/>
      <c r="L33" s="145"/>
      <c r="M33" s="145"/>
      <c r="N33" s="145"/>
    </row>
    <row r="34" spans="2:14" x14ac:dyDescent="0.25">
      <c r="B34" s="23" t="s">
        <v>546</v>
      </c>
      <c r="C34" s="133">
        <v>6342770</v>
      </c>
      <c r="D34" s="133">
        <v>-2511608</v>
      </c>
      <c r="E34" s="130">
        <f t="shared" si="5"/>
        <v>3831162</v>
      </c>
      <c r="F34" s="133">
        <v>3727590</v>
      </c>
      <c r="G34" s="133">
        <v>3727590</v>
      </c>
      <c r="H34" s="130">
        <f t="shared" si="6"/>
        <v>103572</v>
      </c>
      <c r="J34" s="145"/>
      <c r="K34" s="145"/>
      <c r="L34" s="145"/>
      <c r="M34" s="145"/>
      <c r="N34" s="145"/>
    </row>
    <row r="35" spans="2:14" x14ac:dyDescent="0.25">
      <c r="B35" s="23" t="s">
        <v>547</v>
      </c>
      <c r="C35" s="133">
        <v>29145832</v>
      </c>
      <c r="D35" s="133">
        <v>1126597</v>
      </c>
      <c r="E35" s="130">
        <f t="shared" si="5"/>
        <v>30272429</v>
      </c>
      <c r="F35" s="133">
        <v>14743539</v>
      </c>
      <c r="G35" s="133">
        <v>14714258</v>
      </c>
      <c r="H35" s="130">
        <f t="shared" si="6"/>
        <v>15528890</v>
      </c>
      <c r="J35" s="145"/>
      <c r="K35" s="145"/>
      <c r="L35" s="145"/>
      <c r="M35" s="145"/>
      <c r="N35" s="145"/>
    </row>
    <row r="36" spans="2:14" x14ac:dyDescent="0.25">
      <c r="B36" s="23" t="s">
        <v>548</v>
      </c>
      <c r="C36" s="133">
        <v>17025041</v>
      </c>
      <c r="D36" s="133">
        <v>20813725</v>
      </c>
      <c r="E36" s="130">
        <f t="shared" si="5"/>
        <v>37838766</v>
      </c>
      <c r="F36" s="133">
        <v>37344288</v>
      </c>
      <c r="G36" s="133">
        <v>37232580</v>
      </c>
      <c r="H36" s="130">
        <f t="shared" si="6"/>
        <v>494478</v>
      </c>
      <c r="J36" s="145"/>
      <c r="K36" s="145"/>
      <c r="L36" s="145"/>
      <c r="M36" s="145"/>
      <c r="N36" s="145"/>
    </row>
    <row r="37" spans="2:14" ht="16.5" x14ac:dyDescent="0.25">
      <c r="B37" s="23" t="s">
        <v>549</v>
      </c>
      <c r="C37" s="133">
        <v>68718207</v>
      </c>
      <c r="D37" s="133">
        <v>-21377769</v>
      </c>
      <c r="E37" s="130">
        <f t="shared" si="5"/>
        <v>47340438</v>
      </c>
      <c r="F37" s="133">
        <v>36987318</v>
      </c>
      <c r="G37" s="133">
        <v>35927386</v>
      </c>
      <c r="H37" s="130">
        <f t="shared" si="6"/>
        <v>10353120</v>
      </c>
      <c r="J37" s="145"/>
      <c r="K37" s="145"/>
      <c r="L37" s="145"/>
      <c r="M37" s="145"/>
      <c r="N37" s="145"/>
    </row>
    <row r="38" spans="2:14" ht="16.5" x14ac:dyDescent="0.25">
      <c r="B38" s="23" t="s">
        <v>550</v>
      </c>
      <c r="C38" s="133">
        <v>7729647</v>
      </c>
      <c r="D38" s="133">
        <v>14413426</v>
      </c>
      <c r="E38" s="130">
        <f t="shared" si="5"/>
        <v>22143073</v>
      </c>
      <c r="F38" s="133">
        <v>22067626</v>
      </c>
      <c r="G38" s="133">
        <v>22055800</v>
      </c>
      <c r="H38" s="130">
        <f t="shared" si="6"/>
        <v>75447</v>
      </c>
      <c r="J38" s="145"/>
      <c r="K38" s="145"/>
      <c r="L38" s="145"/>
      <c r="M38" s="145"/>
      <c r="N38" s="145"/>
    </row>
    <row r="39" spans="2:14" ht="16.5" x14ac:dyDescent="0.25">
      <c r="B39" s="23" t="s">
        <v>551</v>
      </c>
      <c r="C39" s="133">
        <v>153809954</v>
      </c>
      <c r="D39" s="133">
        <v>341840945</v>
      </c>
      <c r="E39" s="130">
        <f t="shared" si="5"/>
        <v>495650899</v>
      </c>
      <c r="F39" s="133">
        <v>468551397</v>
      </c>
      <c r="G39" s="133">
        <v>467550403</v>
      </c>
      <c r="H39" s="130">
        <f t="shared" si="6"/>
        <v>27099502</v>
      </c>
      <c r="J39" s="145"/>
      <c r="K39" s="145"/>
      <c r="L39" s="145"/>
      <c r="M39" s="145"/>
      <c r="N39" s="145"/>
    </row>
    <row r="40" spans="2:14" ht="16.5" x14ac:dyDescent="0.25">
      <c r="B40" s="23" t="s">
        <v>552</v>
      </c>
      <c r="C40" s="133">
        <v>110823851</v>
      </c>
      <c r="D40" s="133">
        <v>-72884180</v>
      </c>
      <c r="E40" s="130">
        <f t="shared" si="5"/>
        <v>37939671</v>
      </c>
      <c r="F40" s="133">
        <v>33134941</v>
      </c>
      <c r="G40" s="133">
        <v>32771064</v>
      </c>
      <c r="H40" s="130">
        <f t="shared" si="6"/>
        <v>4804730</v>
      </c>
      <c r="J40" s="145"/>
      <c r="K40" s="145"/>
      <c r="L40" s="145"/>
      <c r="M40" s="145"/>
      <c r="N40" s="145"/>
    </row>
    <row r="41" spans="2:14" ht="16.5" x14ac:dyDescent="0.25">
      <c r="B41" s="23" t="s">
        <v>553</v>
      </c>
      <c r="C41" s="133">
        <v>13871596</v>
      </c>
      <c r="D41" s="133">
        <v>1331868</v>
      </c>
      <c r="E41" s="130">
        <f t="shared" si="5"/>
        <v>15203464</v>
      </c>
      <c r="F41" s="133">
        <v>15010612</v>
      </c>
      <c r="G41" s="133">
        <v>14985030</v>
      </c>
      <c r="H41" s="130">
        <f t="shared" si="6"/>
        <v>192852</v>
      </c>
      <c r="J41" s="145"/>
      <c r="K41" s="145"/>
      <c r="L41" s="145"/>
      <c r="M41" s="145"/>
      <c r="N41" s="145"/>
    </row>
    <row r="42" spans="2:14" ht="16.5" x14ac:dyDescent="0.25">
      <c r="B42" s="23" t="s">
        <v>554</v>
      </c>
      <c r="C42" s="133">
        <v>604188942</v>
      </c>
      <c r="D42" s="133">
        <v>335569839</v>
      </c>
      <c r="E42" s="130">
        <f t="shared" si="5"/>
        <v>939758781</v>
      </c>
      <c r="F42" s="133">
        <v>915080769</v>
      </c>
      <c r="G42" s="133">
        <v>901029408</v>
      </c>
      <c r="H42" s="130">
        <f t="shared" si="6"/>
        <v>24678012</v>
      </c>
      <c r="J42" s="145"/>
      <c r="K42" s="145"/>
      <c r="L42" s="145"/>
      <c r="M42" s="145"/>
      <c r="N42" s="145"/>
    </row>
    <row r="43" spans="2:14" ht="24.75" x14ac:dyDescent="0.25">
      <c r="B43" s="23" t="s">
        <v>555</v>
      </c>
      <c r="C43" s="133">
        <v>21716191</v>
      </c>
      <c r="D43" s="133">
        <v>-713475</v>
      </c>
      <c r="E43" s="130">
        <f t="shared" si="5"/>
        <v>21002716</v>
      </c>
      <c r="F43" s="133">
        <v>15689724</v>
      </c>
      <c r="G43" s="133">
        <v>15300955</v>
      </c>
      <c r="H43" s="130">
        <f t="shared" si="6"/>
        <v>5312992</v>
      </c>
      <c r="J43" s="145"/>
      <c r="K43" s="145"/>
      <c r="L43" s="145"/>
      <c r="M43" s="145"/>
      <c r="N43" s="145"/>
    </row>
    <row r="44" spans="2:14" ht="16.5" x14ac:dyDescent="0.25">
      <c r="B44" s="23" t="s">
        <v>556</v>
      </c>
      <c r="C44" s="133">
        <v>8036772</v>
      </c>
      <c r="D44" s="133">
        <v>3433826</v>
      </c>
      <c r="E44" s="130">
        <f t="shared" si="5"/>
        <v>11470598</v>
      </c>
      <c r="F44" s="133">
        <v>11299518</v>
      </c>
      <c r="G44" s="133">
        <v>11169661</v>
      </c>
      <c r="H44" s="130">
        <f t="shared" si="6"/>
        <v>171080</v>
      </c>
      <c r="J44" s="145"/>
      <c r="K44" s="145"/>
      <c r="L44" s="145"/>
      <c r="M44" s="145"/>
      <c r="N44" s="145"/>
    </row>
    <row r="45" spans="2:14" ht="16.5" x14ac:dyDescent="0.25">
      <c r="B45" s="23" t="s">
        <v>557</v>
      </c>
      <c r="C45" s="133">
        <v>26045952</v>
      </c>
      <c r="D45" s="133">
        <v>-11437763</v>
      </c>
      <c r="E45" s="130">
        <f t="shared" si="5"/>
        <v>14608189</v>
      </c>
      <c r="F45" s="133">
        <v>8227604</v>
      </c>
      <c r="G45" s="133">
        <v>7710023</v>
      </c>
      <c r="H45" s="130">
        <f t="shared" si="6"/>
        <v>6380585</v>
      </c>
      <c r="J45" s="145"/>
      <c r="K45" s="145"/>
      <c r="L45" s="145"/>
      <c r="M45" s="145"/>
      <c r="N45" s="145"/>
    </row>
    <row r="46" spans="2:14" x14ac:dyDescent="0.25">
      <c r="B46" s="23" t="s">
        <v>558</v>
      </c>
      <c r="C46" s="133">
        <v>887777</v>
      </c>
      <c r="D46" s="133">
        <v>94734</v>
      </c>
      <c r="E46" s="130">
        <f t="shared" si="5"/>
        <v>982511</v>
      </c>
      <c r="F46" s="133">
        <v>981711</v>
      </c>
      <c r="G46" s="133">
        <v>981711</v>
      </c>
      <c r="H46" s="130">
        <f t="shared" si="6"/>
        <v>800</v>
      </c>
      <c r="J46" s="145"/>
      <c r="K46" s="145"/>
      <c r="L46" s="145"/>
      <c r="M46" s="145"/>
      <c r="N46" s="145"/>
    </row>
    <row r="47" spans="2:14" ht="24.75" x14ac:dyDescent="0.25">
      <c r="B47" s="23" t="s">
        <v>559</v>
      </c>
      <c r="C47" s="133">
        <v>6088847</v>
      </c>
      <c r="D47" s="133">
        <v>2329857</v>
      </c>
      <c r="E47" s="130">
        <f t="shared" si="5"/>
        <v>8418704</v>
      </c>
      <c r="F47" s="133">
        <v>8399494</v>
      </c>
      <c r="G47" s="133">
        <v>8351495</v>
      </c>
      <c r="H47" s="130">
        <f t="shared" si="6"/>
        <v>19210</v>
      </c>
      <c r="J47" s="145"/>
      <c r="K47" s="145"/>
      <c r="L47" s="145"/>
      <c r="M47" s="145"/>
      <c r="N47" s="145"/>
    </row>
    <row r="48" spans="2:14" ht="24.75" x14ac:dyDescent="0.25">
      <c r="B48" s="23" t="s">
        <v>560</v>
      </c>
      <c r="C48" s="133">
        <v>14513559</v>
      </c>
      <c r="D48" s="133">
        <v>-5254836</v>
      </c>
      <c r="E48" s="130">
        <f t="shared" si="5"/>
        <v>9258723</v>
      </c>
      <c r="F48" s="133">
        <v>9241114</v>
      </c>
      <c r="G48" s="133">
        <v>9241114</v>
      </c>
      <c r="H48" s="130">
        <f t="shared" si="6"/>
        <v>17609</v>
      </c>
      <c r="J48" s="145"/>
      <c r="K48" s="145"/>
      <c r="L48" s="145"/>
      <c r="M48" s="145"/>
      <c r="N48" s="145"/>
    </row>
    <row r="49" spans="2:14" ht="16.5" x14ac:dyDescent="0.25">
      <c r="B49" s="23" t="s">
        <v>561</v>
      </c>
      <c r="C49" s="133">
        <v>1584023</v>
      </c>
      <c r="D49" s="133">
        <v>-1189106</v>
      </c>
      <c r="E49" s="130">
        <f t="shared" si="5"/>
        <v>394917</v>
      </c>
      <c r="F49" s="133">
        <v>393316</v>
      </c>
      <c r="G49" s="133">
        <v>393316</v>
      </c>
      <c r="H49" s="130">
        <f t="shared" si="6"/>
        <v>1601</v>
      </c>
      <c r="J49" s="145"/>
      <c r="K49" s="145"/>
      <c r="L49" s="145"/>
      <c r="M49" s="145"/>
      <c r="N49" s="145"/>
    </row>
    <row r="50" spans="2:14" x14ac:dyDescent="0.25">
      <c r="B50" s="53"/>
      <c r="C50" s="148"/>
      <c r="D50" s="148"/>
      <c r="E50" s="148"/>
      <c r="F50" s="148"/>
      <c r="G50" s="148"/>
      <c r="H50" s="148"/>
    </row>
    <row r="51" spans="2:14" x14ac:dyDescent="0.25">
      <c r="B51" s="19" t="s">
        <v>360</v>
      </c>
      <c r="C51" s="135">
        <f t="shared" ref="C51:H51" si="7">+C9+C30</f>
        <v>1129819360</v>
      </c>
      <c r="D51" s="135">
        <f t="shared" si="7"/>
        <v>605873441</v>
      </c>
      <c r="E51" s="135">
        <f t="shared" si="7"/>
        <v>1735692801</v>
      </c>
      <c r="F51" s="135">
        <f t="shared" si="7"/>
        <v>1623685322</v>
      </c>
      <c r="G51" s="135">
        <f t="shared" si="7"/>
        <v>1605015831</v>
      </c>
      <c r="H51" s="131">
        <f t="shared" si="7"/>
        <v>112007479</v>
      </c>
    </row>
    <row r="52" spans="2:14" ht="15.75" thickBot="1" x14ac:dyDescent="0.3">
      <c r="B52" s="24"/>
      <c r="C52" s="147"/>
      <c r="D52" s="147"/>
      <c r="E52" s="147"/>
      <c r="F52" s="147"/>
      <c r="G52" s="147"/>
      <c r="H52" s="147"/>
    </row>
    <row r="54" spans="2:14" x14ac:dyDescent="0.25">
      <c r="C54" s="134"/>
      <c r="D54" s="134"/>
      <c r="E54" s="134"/>
      <c r="F54" s="134"/>
      <c r="G54" s="134"/>
      <c r="H54" s="134"/>
    </row>
    <row r="55" spans="2:14" x14ac:dyDescent="0.25">
      <c r="C55" s="168"/>
      <c r="D55" s="168"/>
      <c r="E55" s="168"/>
      <c r="F55" s="168"/>
      <c r="G55" s="168"/>
      <c r="H55" s="168"/>
    </row>
    <row r="56" spans="2:14" x14ac:dyDescent="0.25">
      <c r="C56" s="134"/>
      <c r="D56" s="134"/>
      <c r="E56" s="134"/>
      <c r="F56" s="134"/>
      <c r="G56" s="134"/>
      <c r="H56" s="134"/>
    </row>
    <row r="57" spans="2:14" x14ac:dyDescent="0.25">
      <c r="C57" s="168"/>
      <c r="D57" s="168"/>
      <c r="E57" s="168"/>
      <c r="F57" s="168"/>
      <c r="G57" s="168"/>
      <c r="H57" s="168"/>
    </row>
    <row r="58" spans="2:14" x14ac:dyDescent="0.25">
      <c r="C58" s="168"/>
      <c r="D58" s="168"/>
      <c r="E58" s="168"/>
      <c r="F58" s="168"/>
      <c r="G58" s="168"/>
      <c r="H58" s="168"/>
    </row>
    <row r="59" spans="2:14" x14ac:dyDescent="0.25">
      <c r="C59" s="168"/>
      <c r="D59" s="168"/>
      <c r="E59" s="168"/>
      <c r="F59" s="168"/>
      <c r="G59" s="168"/>
      <c r="H59" s="168"/>
    </row>
    <row r="60" spans="2:14" x14ac:dyDescent="0.25">
      <c r="C60" s="168"/>
      <c r="D60" s="168"/>
      <c r="E60" s="168"/>
      <c r="F60" s="168"/>
      <c r="G60" s="168"/>
      <c r="H60" s="168"/>
    </row>
    <row r="61" spans="2:14" x14ac:dyDescent="0.25">
      <c r="C61" s="168"/>
      <c r="D61" s="168"/>
      <c r="E61" s="168"/>
      <c r="F61" s="168"/>
      <c r="G61" s="168"/>
      <c r="H61" s="168"/>
    </row>
    <row r="62" spans="2:14" x14ac:dyDescent="0.25">
      <c r="C62" s="168"/>
      <c r="D62" s="168"/>
      <c r="E62" s="168"/>
      <c r="F62" s="168"/>
      <c r="G62" s="168"/>
      <c r="H62" s="168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9"/>
  <sheetViews>
    <sheetView topLeftCell="B1" zoomScale="175" zoomScaleNormal="175" workbookViewId="0">
      <selection activeCell="B6" sqref="B6:I6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42.28515625" customWidth="1"/>
    <col min="4" max="4" width="12.140625" bestFit="1" customWidth="1"/>
    <col min="10" max="10" width="2.42578125" customWidth="1"/>
  </cols>
  <sheetData>
    <row r="1" spans="2:9" ht="8.25" customHeight="1" thickBot="1" x14ac:dyDescent="0.3"/>
    <row r="2" spans="2:9" ht="9" customHeight="1" x14ac:dyDescent="0.25">
      <c r="B2" s="170" t="s">
        <v>526</v>
      </c>
      <c r="C2" s="171"/>
      <c r="D2" s="171"/>
      <c r="E2" s="171"/>
      <c r="F2" s="171"/>
      <c r="G2" s="171"/>
      <c r="H2" s="171"/>
      <c r="I2" s="290"/>
    </row>
    <row r="3" spans="2:9" ht="9" customHeight="1" x14ac:dyDescent="0.25">
      <c r="B3" s="236" t="s">
        <v>280</v>
      </c>
      <c r="C3" s="237"/>
      <c r="D3" s="237"/>
      <c r="E3" s="237"/>
      <c r="F3" s="237"/>
      <c r="G3" s="237"/>
      <c r="H3" s="237"/>
      <c r="I3" s="291"/>
    </row>
    <row r="4" spans="2:9" ht="9" customHeight="1" x14ac:dyDescent="0.25">
      <c r="B4" s="236" t="s">
        <v>366</v>
      </c>
      <c r="C4" s="237"/>
      <c r="D4" s="237"/>
      <c r="E4" s="237"/>
      <c r="F4" s="237"/>
      <c r="G4" s="237"/>
      <c r="H4" s="237"/>
      <c r="I4" s="291"/>
    </row>
    <row r="5" spans="2:9" ht="9" customHeight="1" x14ac:dyDescent="0.25">
      <c r="B5" s="236" t="s">
        <v>566</v>
      </c>
      <c r="C5" s="237"/>
      <c r="D5" s="237"/>
      <c r="E5" s="237"/>
      <c r="F5" s="237"/>
      <c r="G5" s="237"/>
      <c r="H5" s="237"/>
      <c r="I5" s="291"/>
    </row>
    <row r="6" spans="2:9" ht="9" customHeight="1" thickBot="1" x14ac:dyDescent="0.3">
      <c r="B6" s="239" t="s">
        <v>1</v>
      </c>
      <c r="C6" s="240"/>
      <c r="D6" s="240"/>
      <c r="E6" s="240"/>
      <c r="F6" s="240"/>
      <c r="G6" s="240"/>
      <c r="H6" s="240"/>
      <c r="I6" s="292"/>
    </row>
    <row r="7" spans="2:9" ht="15.75" thickBot="1" x14ac:dyDescent="0.3">
      <c r="B7" s="242" t="s">
        <v>523</v>
      </c>
      <c r="C7" s="244"/>
      <c r="D7" s="280" t="s">
        <v>282</v>
      </c>
      <c r="E7" s="281"/>
      <c r="F7" s="281"/>
      <c r="G7" s="281"/>
      <c r="H7" s="282"/>
      <c r="I7" s="210" t="s">
        <v>540</v>
      </c>
    </row>
    <row r="8" spans="2:9" ht="17.25" thickBot="1" x14ac:dyDescent="0.3">
      <c r="B8" s="252"/>
      <c r="C8" s="254"/>
      <c r="D8" s="157" t="s">
        <v>536</v>
      </c>
      <c r="E8" s="157" t="s">
        <v>283</v>
      </c>
      <c r="F8" s="157" t="s">
        <v>284</v>
      </c>
      <c r="G8" s="157" t="s">
        <v>178</v>
      </c>
      <c r="H8" s="157" t="s">
        <v>196</v>
      </c>
      <c r="I8" s="211"/>
    </row>
    <row r="9" spans="2:9" ht="9.75" customHeight="1" x14ac:dyDescent="0.25">
      <c r="B9" s="286"/>
      <c r="C9" s="287"/>
      <c r="D9" s="52"/>
      <c r="E9" s="52"/>
      <c r="F9" s="52"/>
      <c r="G9" s="52"/>
      <c r="H9" s="52"/>
      <c r="I9" s="52"/>
    </row>
    <row r="10" spans="2:9" ht="9.75" customHeight="1" x14ac:dyDescent="0.25">
      <c r="B10" s="288" t="s">
        <v>367</v>
      </c>
      <c r="C10" s="289"/>
      <c r="D10" s="135">
        <f>+D11+D21+D30+D41</f>
        <v>33857400</v>
      </c>
      <c r="E10" s="135">
        <f t="shared" ref="E10:H10" si="0">+E11+E21+E30+E41</f>
        <v>-975074</v>
      </c>
      <c r="F10" s="135">
        <f t="shared" si="0"/>
        <v>32882326</v>
      </c>
      <c r="G10" s="135">
        <f t="shared" si="0"/>
        <v>16129596</v>
      </c>
      <c r="H10" s="135">
        <f t="shared" si="0"/>
        <v>15214629</v>
      </c>
      <c r="I10" s="135">
        <f t="shared" ref="I10:I11" si="1">+F10-G10</f>
        <v>16752730</v>
      </c>
    </row>
    <row r="11" spans="2:9" ht="9.75" customHeight="1" x14ac:dyDescent="0.25">
      <c r="B11" s="231" t="s">
        <v>368</v>
      </c>
      <c r="C11" s="255"/>
      <c r="D11" s="135">
        <f>SUM(D12:D19)</f>
        <v>0</v>
      </c>
      <c r="E11" s="135">
        <f t="shared" ref="E11:H11" si="2">SUM(E12:E19)</f>
        <v>0</v>
      </c>
      <c r="F11" s="135">
        <f t="shared" si="2"/>
        <v>0</v>
      </c>
      <c r="G11" s="135">
        <f t="shared" si="2"/>
        <v>0</v>
      </c>
      <c r="H11" s="135">
        <f t="shared" si="2"/>
        <v>0</v>
      </c>
      <c r="I11" s="135">
        <f t="shared" si="1"/>
        <v>0</v>
      </c>
    </row>
    <row r="12" spans="2:9" ht="9.75" customHeight="1" x14ac:dyDescent="0.25">
      <c r="B12" s="39"/>
      <c r="C12" s="44" t="s">
        <v>369</v>
      </c>
      <c r="D12" s="133"/>
      <c r="E12" s="133"/>
      <c r="F12" s="133"/>
      <c r="G12" s="133"/>
      <c r="H12" s="133"/>
      <c r="I12" s="133"/>
    </row>
    <row r="13" spans="2:9" ht="9.75" customHeight="1" x14ac:dyDescent="0.25">
      <c r="B13" s="39"/>
      <c r="C13" s="44" t="s">
        <v>370</v>
      </c>
      <c r="D13" s="133"/>
      <c r="E13" s="133"/>
      <c r="F13" s="133"/>
      <c r="G13" s="133"/>
      <c r="H13" s="133"/>
      <c r="I13" s="133"/>
    </row>
    <row r="14" spans="2:9" ht="9.75" customHeight="1" x14ac:dyDescent="0.25">
      <c r="B14" s="39"/>
      <c r="C14" s="44" t="s">
        <v>371</v>
      </c>
      <c r="D14" s="133"/>
      <c r="E14" s="133"/>
      <c r="F14" s="133"/>
      <c r="G14" s="133"/>
      <c r="H14" s="133"/>
      <c r="I14" s="133"/>
    </row>
    <row r="15" spans="2:9" ht="9.75" customHeight="1" x14ac:dyDescent="0.25">
      <c r="B15" s="39"/>
      <c r="C15" s="44" t="s">
        <v>372</v>
      </c>
      <c r="D15" s="133"/>
      <c r="E15" s="133"/>
      <c r="F15" s="133"/>
      <c r="G15" s="133"/>
      <c r="H15" s="133"/>
      <c r="I15" s="133"/>
    </row>
    <row r="16" spans="2:9" ht="9.75" customHeight="1" x14ac:dyDescent="0.25">
      <c r="B16" s="39"/>
      <c r="C16" s="44" t="s">
        <v>373</v>
      </c>
      <c r="D16" s="133"/>
      <c r="E16" s="133"/>
      <c r="F16" s="133"/>
      <c r="G16" s="133"/>
      <c r="H16" s="133"/>
      <c r="I16" s="133"/>
    </row>
    <row r="17" spans="2:9" ht="9.75" customHeight="1" x14ac:dyDescent="0.25">
      <c r="B17" s="39"/>
      <c r="C17" s="44" t="s">
        <v>374</v>
      </c>
      <c r="D17" s="133"/>
      <c r="E17" s="133"/>
      <c r="F17" s="133"/>
      <c r="G17" s="133"/>
      <c r="H17" s="133"/>
      <c r="I17" s="133"/>
    </row>
    <row r="18" spans="2:9" ht="9.75" customHeight="1" x14ac:dyDescent="0.25">
      <c r="B18" s="39"/>
      <c r="C18" s="44" t="s">
        <v>375</v>
      </c>
      <c r="D18" s="133"/>
      <c r="E18" s="133"/>
      <c r="F18" s="133"/>
      <c r="G18" s="133"/>
      <c r="H18" s="133"/>
      <c r="I18" s="133"/>
    </row>
    <row r="19" spans="2:9" ht="9.75" customHeight="1" x14ac:dyDescent="0.25">
      <c r="B19" s="39"/>
      <c r="C19" s="44" t="s">
        <v>376</v>
      </c>
      <c r="D19" s="133"/>
      <c r="E19" s="133"/>
      <c r="F19" s="133"/>
      <c r="G19" s="133"/>
      <c r="H19" s="133"/>
      <c r="I19" s="133"/>
    </row>
    <row r="20" spans="2:9" ht="9.75" customHeight="1" x14ac:dyDescent="0.25">
      <c r="B20" s="55"/>
      <c r="C20" s="56"/>
      <c r="D20" s="133"/>
      <c r="E20" s="133"/>
      <c r="F20" s="133"/>
      <c r="G20" s="133"/>
      <c r="H20" s="133"/>
      <c r="I20" s="133"/>
    </row>
    <row r="21" spans="2:9" ht="9.75" customHeight="1" x14ac:dyDescent="0.25">
      <c r="B21" s="231" t="s">
        <v>377</v>
      </c>
      <c r="C21" s="255"/>
      <c r="D21" s="135">
        <f>SUM(D22:D28)</f>
        <v>33857400</v>
      </c>
      <c r="E21" s="135">
        <f t="shared" ref="E21:H21" si="3">SUM(E22:E28)</f>
        <v>-975074</v>
      </c>
      <c r="F21" s="135">
        <f t="shared" si="3"/>
        <v>32882326</v>
      </c>
      <c r="G21" s="135">
        <f t="shared" si="3"/>
        <v>16129596</v>
      </c>
      <c r="H21" s="135">
        <f t="shared" si="3"/>
        <v>15214629</v>
      </c>
      <c r="I21" s="135">
        <f t="shared" ref="I21" si="4">+F21-G21</f>
        <v>16752730</v>
      </c>
    </row>
    <row r="22" spans="2:9" ht="9.75" customHeight="1" x14ac:dyDescent="0.25">
      <c r="B22" s="39"/>
      <c r="C22" s="44" t="s">
        <v>378</v>
      </c>
      <c r="D22" s="133"/>
      <c r="E22" s="133"/>
      <c r="F22" s="133"/>
      <c r="G22" s="133"/>
      <c r="H22" s="133"/>
      <c r="I22" s="133"/>
    </row>
    <row r="23" spans="2:9" ht="9.75" customHeight="1" x14ac:dyDescent="0.25">
      <c r="B23" s="39"/>
      <c r="C23" s="44" t="s">
        <v>379</v>
      </c>
      <c r="D23" s="133"/>
      <c r="E23" s="133"/>
      <c r="F23" s="133"/>
      <c r="G23" s="133"/>
      <c r="H23" s="133"/>
      <c r="I23" s="133"/>
    </row>
    <row r="24" spans="2:9" ht="9.75" customHeight="1" x14ac:dyDescent="0.25">
      <c r="B24" s="39"/>
      <c r="C24" s="44" t="s">
        <v>380</v>
      </c>
      <c r="D24" s="133">
        <v>33857400</v>
      </c>
      <c r="E24" s="133">
        <v>-975074</v>
      </c>
      <c r="F24" s="130">
        <f t="shared" ref="F24" si="5">+D24+E24</f>
        <v>32882326</v>
      </c>
      <c r="G24" s="133">
        <v>16129596</v>
      </c>
      <c r="H24" s="133">
        <v>15214629</v>
      </c>
      <c r="I24" s="130">
        <f t="shared" ref="I24" si="6">+F24-G24</f>
        <v>16752730</v>
      </c>
    </row>
    <row r="25" spans="2:9" ht="9.75" customHeight="1" x14ac:dyDescent="0.25">
      <c r="B25" s="39"/>
      <c r="C25" s="44" t="s">
        <v>381</v>
      </c>
      <c r="D25" s="133"/>
      <c r="E25" s="133"/>
      <c r="F25" s="133"/>
      <c r="G25" s="133"/>
      <c r="H25" s="133"/>
      <c r="I25" s="133"/>
    </row>
    <row r="26" spans="2:9" ht="9.75" customHeight="1" x14ac:dyDescent="0.25">
      <c r="B26" s="39"/>
      <c r="C26" s="44" t="s">
        <v>382</v>
      </c>
      <c r="D26" s="133"/>
      <c r="E26" s="133"/>
      <c r="F26" s="133"/>
      <c r="G26" s="133"/>
      <c r="H26" s="133"/>
      <c r="I26" s="133"/>
    </row>
    <row r="27" spans="2:9" ht="9.75" customHeight="1" x14ac:dyDescent="0.25">
      <c r="B27" s="39"/>
      <c r="C27" s="44" t="s">
        <v>383</v>
      </c>
      <c r="D27" s="133"/>
      <c r="E27" s="133"/>
      <c r="F27" s="133"/>
      <c r="G27" s="133"/>
      <c r="H27" s="133"/>
      <c r="I27" s="133"/>
    </row>
    <row r="28" spans="2:9" ht="9.75" customHeight="1" x14ac:dyDescent="0.25">
      <c r="B28" s="39"/>
      <c r="C28" s="44" t="s">
        <v>384</v>
      </c>
      <c r="D28" s="133"/>
      <c r="E28" s="133"/>
      <c r="F28" s="133"/>
      <c r="G28" s="133"/>
      <c r="H28" s="133"/>
      <c r="I28" s="133"/>
    </row>
    <row r="29" spans="2:9" ht="9.75" customHeight="1" x14ac:dyDescent="0.25">
      <c r="B29" s="55"/>
      <c r="C29" s="56"/>
      <c r="D29" s="133"/>
      <c r="E29" s="133"/>
      <c r="F29" s="133"/>
      <c r="G29" s="133"/>
      <c r="H29" s="133"/>
      <c r="I29" s="133"/>
    </row>
    <row r="30" spans="2:9" ht="9.75" customHeight="1" x14ac:dyDescent="0.25">
      <c r="B30" s="231" t="s">
        <v>385</v>
      </c>
      <c r="C30" s="255"/>
      <c r="D30" s="135">
        <f>SUM(D31:D39)</f>
        <v>0</v>
      </c>
      <c r="E30" s="135">
        <f t="shared" ref="E30:H30" si="7">SUM(E31:E39)</f>
        <v>0</v>
      </c>
      <c r="F30" s="135">
        <f t="shared" si="7"/>
        <v>0</v>
      </c>
      <c r="G30" s="135">
        <f t="shared" si="7"/>
        <v>0</v>
      </c>
      <c r="H30" s="135">
        <f t="shared" si="7"/>
        <v>0</v>
      </c>
      <c r="I30" s="135">
        <f t="shared" ref="I30" si="8">+F30-G30</f>
        <v>0</v>
      </c>
    </row>
    <row r="31" spans="2:9" ht="9.75" customHeight="1" x14ac:dyDescent="0.25">
      <c r="B31" s="39"/>
      <c r="C31" s="44" t="s">
        <v>386</v>
      </c>
      <c r="D31" s="133"/>
      <c r="E31" s="133"/>
      <c r="F31" s="133"/>
      <c r="G31" s="133"/>
      <c r="H31" s="133"/>
      <c r="I31" s="133"/>
    </row>
    <row r="32" spans="2:9" ht="9.75" customHeight="1" x14ac:dyDescent="0.25">
      <c r="B32" s="39"/>
      <c r="C32" s="44" t="s">
        <v>387</v>
      </c>
      <c r="D32" s="133"/>
      <c r="E32" s="133"/>
      <c r="F32" s="133"/>
      <c r="G32" s="133"/>
      <c r="H32" s="133"/>
      <c r="I32" s="133"/>
    </row>
    <row r="33" spans="2:9" ht="9.75" customHeight="1" x14ac:dyDescent="0.25">
      <c r="B33" s="39"/>
      <c r="C33" s="44" t="s">
        <v>388</v>
      </c>
      <c r="D33" s="133"/>
      <c r="E33" s="133"/>
      <c r="F33" s="133"/>
      <c r="G33" s="133"/>
      <c r="H33" s="133"/>
      <c r="I33" s="133"/>
    </row>
    <row r="34" spans="2:9" ht="9.75" customHeight="1" x14ac:dyDescent="0.25">
      <c r="B34" s="39"/>
      <c r="C34" s="44" t="s">
        <v>389</v>
      </c>
      <c r="D34" s="133"/>
      <c r="E34" s="133"/>
      <c r="F34" s="133"/>
      <c r="G34" s="133"/>
      <c r="H34" s="133"/>
      <c r="I34" s="133"/>
    </row>
    <row r="35" spans="2:9" ht="9.75" customHeight="1" x14ac:dyDescent="0.25">
      <c r="B35" s="39"/>
      <c r="C35" s="44" t="s">
        <v>390</v>
      </c>
      <c r="D35" s="133"/>
      <c r="E35" s="133"/>
      <c r="F35" s="133"/>
      <c r="G35" s="133"/>
      <c r="H35" s="133"/>
      <c r="I35" s="133"/>
    </row>
    <row r="36" spans="2:9" ht="9.75" customHeight="1" x14ac:dyDescent="0.25">
      <c r="B36" s="39"/>
      <c r="C36" s="44" t="s">
        <v>391</v>
      </c>
      <c r="D36" s="133"/>
      <c r="E36" s="133"/>
      <c r="F36" s="133"/>
      <c r="G36" s="133"/>
      <c r="H36" s="133"/>
      <c r="I36" s="133"/>
    </row>
    <row r="37" spans="2:9" ht="9.75" customHeight="1" x14ac:dyDescent="0.25">
      <c r="B37" s="39"/>
      <c r="C37" s="44" t="s">
        <v>392</v>
      </c>
      <c r="D37" s="133"/>
      <c r="E37" s="133"/>
      <c r="F37" s="133"/>
      <c r="G37" s="133"/>
      <c r="H37" s="133"/>
      <c r="I37" s="133"/>
    </row>
    <row r="38" spans="2:9" ht="9.75" customHeight="1" x14ac:dyDescent="0.25">
      <c r="B38" s="39"/>
      <c r="C38" s="44" t="s">
        <v>393</v>
      </c>
      <c r="D38" s="133"/>
      <c r="E38" s="133"/>
      <c r="F38" s="133"/>
      <c r="G38" s="133"/>
      <c r="H38" s="133"/>
      <c r="I38" s="133"/>
    </row>
    <row r="39" spans="2:9" ht="9.75" customHeight="1" x14ac:dyDescent="0.25">
      <c r="B39" s="39"/>
      <c r="C39" s="44" t="s">
        <v>394</v>
      </c>
      <c r="D39" s="133"/>
      <c r="E39" s="133"/>
      <c r="F39" s="133"/>
      <c r="G39" s="133"/>
      <c r="H39" s="133"/>
      <c r="I39" s="133"/>
    </row>
    <row r="40" spans="2:9" ht="9.75" customHeight="1" x14ac:dyDescent="0.25">
      <c r="B40" s="55"/>
      <c r="C40" s="56"/>
      <c r="D40" s="133"/>
      <c r="E40" s="133"/>
      <c r="F40" s="133"/>
      <c r="G40" s="133"/>
      <c r="H40" s="133"/>
      <c r="I40" s="133"/>
    </row>
    <row r="41" spans="2:9" ht="9.75" customHeight="1" x14ac:dyDescent="0.25">
      <c r="B41" s="231" t="s">
        <v>395</v>
      </c>
      <c r="C41" s="255"/>
      <c r="D41" s="135">
        <f>SUM(D42:D45)</f>
        <v>0</v>
      </c>
      <c r="E41" s="135">
        <f t="shared" ref="E41:H41" si="9">SUM(E42:E45)</f>
        <v>0</v>
      </c>
      <c r="F41" s="135">
        <f t="shared" si="9"/>
        <v>0</v>
      </c>
      <c r="G41" s="135">
        <f t="shared" si="9"/>
        <v>0</v>
      </c>
      <c r="H41" s="135">
        <f t="shared" si="9"/>
        <v>0</v>
      </c>
      <c r="I41" s="135">
        <f t="shared" ref="I41" si="10">+F41-G41</f>
        <v>0</v>
      </c>
    </row>
    <row r="42" spans="2:9" ht="9.75" customHeight="1" x14ac:dyDescent="0.25">
      <c r="B42" s="39"/>
      <c r="C42" s="44" t="s">
        <v>396</v>
      </c>
      <c r="D42" s="133"/>
      <c r="E42" s="133"/>
      <c r="F42" s="133"/>
      <c r="G42" s="133"/>
      <c r="H42" s="133"/>
      <c r="I42" s="133"/>
    </row>
    <row r="43" spans="2:9" ht="16.5" x14ac:dyDescent="0.25">
      <c r="B43" s="39"/>
      <c r="C43" s="59" t="s">
        <v>397</v>
      </c>
      <c r="D43" s="133"/>
      <c r="E43" s="133"/>
      <c r="F43" s="133"/>
      <c r="G43" s="133"/>
      <c r="H43" s="133"/>
      <c r="I43" s="133"/>
    </row>
    <row r="44" spans="2:9" ht="9.75" customHeight="1" x14ac:dyDescent="0.25">
      <c r="B44" s="39"/>
      <c r="C44" s="44" t="s">
        <v>398</v>
      </c>
      <c r="D44" s="133"/>
      <c r="E44" s="133"/>
      <c r="F44" s="133"/>
      <c r="G44" s="133"/>
      <c r="H44" s="133"/>
      <c r="I44" s="133"/>
    </row>
    <row r="45" spans="2:9" ht="9.75" customHeight="1" x14ac:dyDescent="0.25">
      <c r="B45" s="39"/>
      <c r="C45" s="44" t="s">
        <v>399</v>
      </c>
      <c r="D45" s="133"/>
      <c r="E45" s="133"/>
      <c r="F45" s="133"/>
      <c r="G45" s="133"/>
      <c r="H45" s="133"/>
      <c r="I45" s="133"/>
    </row>
    <row r="46" spans="2:9" ht="9.75" customHeight="1" x14ac:dyDescent="0.25">
      <c r="B46" s="55"/>
      <c r="C46" s="56"/>
      <c r="D46" s="133"/>
      <c r="E46" s="133"/>
      <c r="F46" s="133"/>
      <c r="G46" s="133"/>
      <c r="H46" s="133"/>
      <c r="I46" s="133"/>
    </row>
    <row r="47" spans="2:9" ht="9.75" customHeight="1" x14ac:dyDescent="0.25">
      <c r="B47" s="231" t="s">
        <v>400</v>
      </c>
      <c r="C47" s="255"/>
      <c r="D47" s="135">
        <f>+D48+D58+D67+D78</f>
        <v>1095961960</v>
      </c>
      <c r="E47" s="135">
        <f t="shared" ref="E47:H47" si="11">+E48+E58+E67+E78</f>
        <v>606848515</v>
      </c>
      <c r="F47" s="135">
        <f t="shared" si="11"/>
        <v>1702810475</v>
      </c>
      <c r="G47" s="135">
        <f t="shared" si="11"/>
        <v>1607555726</v>
      </c>
      <c r="H47" s="135">
        <f t="shared" si="11"/>
        <v>1589801202</v>
      </c>
      <c r="I47" s="135">
        <f t="shared" ref="I47:I48" si="12">+F47-G47</f>
        <v>95254749</v>
      </c>
    </row>
    <row r="48" spans="2:9" ht="9.75" customHeight="1" x14ac:dyDescent="0.25">
      <c r="B48" s="231" t="s">
        <v>368</v>
      </c>
      <c r="C48" s="255"/>
      <c r="D48" s="135">
        <f>SUM(D49:D56)</f>
        <v>0</v>
      </c>
      <c r="E48" s="135">
        <f t="shared" ref="E48:H48" si="13">SUM(E49:E56)</f>
        <v>0</v>
      </c>
      <c r="F48" s="135">
        <f t="shared" si="13"/>
        <v>0</v>
      </c>
      <c r="G48" s="135">
        <f t="shared" si="13"/>
        <v>0</v>
      </c>
      <c r="H48" s="135">
        <f t="shared" si="13"/>
        <v>0</v>
      </c>
      <c r="I48" s="135">
        <f t="shared" si="12"/>
        <v>0</v>
      </c>
    </row>
    <row r="49" spans="2:9" ht="9.75" customHeight="1" x14ac:dyDescent="0.25">
      <c r="B49" s="39"/>
      <c r="C49" s="44" t="s">
        <v>369</v>
      </c>
      <c r="D49" s="133"/>
      <c r="E49" s="133"/>
      <c r="F49" s="133"/>
      <c r="G49" s="133"/>
      <c r="H49" s="133"/>
      <c r="I49" s="133"/>
    </row>
    <row r="50" spans="2:9" ht="9.75" customHeight="1" x14ac:dyDescent="0.25">
      <c r="B50" s="39"/>
      <c r="C50" s="44" t="s">
        <v>370</v>
      </c>
      <c r="D50" s="133"/>
      <c r="E50" s="133"/>
      <c r="F50" s="133"/>
      <c r="G50" s="133"/>
      <c r="H50" s="133"/>
      <c r="I50" s="133"/>
    </row>
    <row r="51" spans="2:9" ht="9.75" customHeight="1" x14ac:dyDescent="0.25">
      <c r="B51" s="39"/>
      <c r="C51" s="44" t="s">
        <v>371</v>
      </c>
      <c r="D51" s="133"/>
      <c r="E51" s="133"/>
      <c r="F51" s="133"/>
      <c r="G51" s="133"/>
      <c r="H51" s="133"/>
      <c r="I51" s="133"/>
    </row>
    <row r="52" spans="2:9" ht="9.75" customHeight="1" x14ac:dyDescent="0.25">
      <c r="B52" s="39"/>
      <c r="C52" s="44" t="s">
        <v>372</v>
      </c>
      <c r="D52" s="133"/>
      <c r="E52" s="133"/>
      <c r="F52" s="133"/>
      <c r="G52" s="133"/>
      <c r="H52" s="133"/>
      <c r="I52" s="133"/>
    </row>
    <row r="53" spans="2:9" ht="9.75" customHeight="1" x14ac:dyDescent="0.25">
      <c r="B53" s="39"/>
      <c r="C53" s="44" t="s">
        <v>373</v>
      </c>
      <c r="D53" s="133"/>
      <c r="E53" s="133"/>
      <c r="F53" s="133"/>
      <c r="G53" s="133"/>
      <c r="H53" s="133"/>
      <c r="I53" s="133"/>
    </row>
    <row r="54" spans="2:9" ht="9.75" customHeight="1" x14ac:dyDescent="0.25">
      <c r="B54" s="39"/>
      <c r="C54" s="44" t="s">
        <v>374</v>
      </c>
      <c r="D54" s="133"/>
      <c r="E54" s="133"/>
      <c r="F54" s="133"/>
      <c r="G54" s="133"/>
      <c r="H54" s="133"/>
      <c r="I54" s="133"/>
    </row>
    <row r="55" spans="2:9" ht="9.75" customHeight="1" x14ac:dyDescent="0.25">
      <c r="B55" s="39"/>
      <c r="C55" s="44" t="s">
        <v>375</v>
      </c>
      <c r="D55" s="133"/>
      <c r="E55" s="133"/>
      <c r="F55" s="133"/>
      <c r="G55" s="133"/>
      <c r="H55" s="133"/>
      <c r="I55" s="133"/>
    </row>
    <row r="56" spans="2:9" ht="9.75" customHeight="1" x14ac:dyDescent="0.25">
      <c r="B56" s="39"/>
      <c r="C56" s="44" t="s">
        <v>376</v>
      </c>
      <c r="D56" s="133"/>
      <c r="E56" s="133"/>
      <c r="F56" s="133"/>
      <c r="G56" s="133"/>
      <c r="H56" s="133"/>
      <c r="I56" s="133"/>
    </row>
    <row r="57" spans="2:9" ht="9.75" customHeight="1" x14ac:dyDescent="0.25">
      <c r="B57" s="55"/>
      <c r="C57" s="56"/>
      <c r="D57" s="133"/>
      <c r="E57" s="133"/>
      <c r="F57" s="133"/>
      <c r="G57" s="133"/>
      <c r="H57" s="133"/>
      <c r="I57" s="133"/>
    </row>
    <row r="58" spans="2:9" ht="9.75" customHeight="1" x14ac:dyDescent="0.25">
      <c r="B58" s="231" t="s">
        <v>377</v>
      </c>
      <c r="C58" s="255"/>
      <c r="D58" s="135">
        <f>SUM(D59:D65)</f>
        <v>1095961960</v>
      </c>
      <c r="E58" s="135">
        <f t="shared" ref="E58:H58" si="14">SUM(E59:E65)</f>
        <v>606848515</v>
      </c>
      <c r="F58" s="135">
        <f t="shared" si="14"/>
        <v>1702810475</v>
      </c>
      <c r="G58" s="135">
        <f t="shared" si="14"/>
        <v>1607555726</v>
      </c>
      <c r="H58" s="135">
        <f t="shared" si="14"/>
        <v>1589801202</v>
      </c>
      <c r="I58" s="135">
        <f t="shared" ref="I58" si="15">+F58-G58</f>
        <v>95254749</v>
      </c>
    </row>
    <row r="59" spans="2:9" ht="9.75" customHeight="1" x14ac:dyDescent="0.25">
      <c r="B59" s="39"/>
      <c r="C59" s="44" t="s">
        <v>378</v>
      </c>
      <c r="D59" s="133"/>
      <c r="E59" s="133"/>
      <c r="F59" s="133"/>
      <c r="G59" s="133"/>
      <c r="H59" s="133"/>
      <c r="I59" s="133"/>
    </row>
    <row r="60" spans="2:9" ht="9.75" customHeight="1" x14ac:dyDescent="0.25">
      <c r="B60" s="39"/>
      <c r="C60" s="44" t="s">
        <v>379</v>
      </c>
      <c r="D60" s="133"/>
      <c r="E60" s="133"/>
      <c r="F60" s="133"/>
      <c r="G60" s="133"/>
      <c r="H60" s="133"/>
      <c r="I60" s="133"/>
    </row>
    <row r="61" spans="2:9" ht="9.75" customHeight="1" x14ac:dyDescent="0.25">
      <c r="B61" s="39"/>
      <c r="C61" s="44" t="s">
        <v>380</v>
      </c>
      <c r="D61" s="133">
        <v>1095961960</v>
      </c>
      <c r="E61" s="133">
        <v>606848515</v>
      </c>
      <c r="F61" s="130">
        <f t="shared" ref="F61" si="16">+D61+E61</f>
        <v>1702810475</v>
      </c>
      <c r="G61" s="133">
        <v>1607555726</v>
      </c>
      <c r="H61" s="133">
        <v>1589801202</v>
      </c>
      <c r="I61" s="130">
        <f t="shared" ref="I61" si="17">+F61-G61</f>
        <v>95254749</v>
      </c>
    </row>
    <row r="62" spans="2:9" ht="9.75" customHeight="1" x14ac:dyDescent="0.25">
      <c r="B62" s="39"/>
      <c r="C62" s="44" t="s">
        <v>381</v>
      </c>
      <c r="D62" s="133"/>
      <c r="E62" s="133"/>
      <c r="F62" s="133"/>
      <c r="G62" s="133"/>
      <c r="H62" s="133"/>
      <c r="I62" s="133"/>
    </row>
    <row r="63" spans="2:9" ht="9.75" customHeight="1" x14ac:dyDescent="0.25">
      <c r="B63" s="39"/>
      <c r="C63" s="44" t="s">
        <v>382</v>
      </c>
      <c r="D63" s="133"/>
      <c r="E63" s="133"/>
      <c r="F63" s="133"/>
      <c r="G63" s="133"/>
      <c r="H63" s="133"/>
      <c r="I63" s="133"/>
    </row>
    <row r="64" spans="2:9" ht="9.75" customHeight="1" x14ac:dyDescent="0.25">
      <c r="B64" s="39"/>
      <c r="C64" s="44" t="s">
        <v>383</v>
      </c>
      <c r="D64" s="133"/>
      <c r="E64" s="133"/>
      <c r="F64" s="133"/>
      <c r="G64" s="133"/>
      <c r="H64" s="133"/>
      <c r="I64" s="133"/>
    </row>
    <row r="65" spans="2:9" ht="9.75" customHeight="1" x14ac:dyDescent="0.25">
      <c r="B65" s="39"/>
      <c r="C65" s="44" t="s">
        <v>384</v>
      </c>
      <c r="D65" s="133"/>
      <c r="E65" s="133"/>
      <c r="F65" s="133"/>
      <c r="G65" s="133"/>
      <c r="H65" s="133"/>
      <c r="I65" s="133"/>
    </row>
    <row r="66" spans="2:9" ht="9.75" customHeight="1" x14ac:dyDescent="0.25">
      <c r="B66" s="55"/>
      <c r="C66" s="56"/>
      <c r="D66" s="133"/>
      <c r="E66" s="133"/>
      <c r="F66" s="133"/>
      <c r="G66" s="133"/>
      <c r="H66" s="133"/>
      <c r="I66" s="133"/>
    </row>
    <row r="67" spans="2:9" ht="9.75" customHeight="1" x14ac:dyDescent="0.25">
      <c r="B67" s="231" t="s">
        <v>385</v>
      </c>
      <c r="C67" s="255"/>
      <c r="D67" s="135">
        <f>SUM(D68:D76)</f>
        <v>0</v>
      </c>
      <c r="E67" s="135">
        <f t="shared" ref="E67:H67" si="18">SUM(E68:E76)</f>
        <v>0</v>
      </c>
      <c r="F67" s="135">
        <f t="shared" si="18"/>
        <v>0</v>
      </c>
      <c r="G67" s="135">
        <f t="shared" si="18"/>
        <v>0</v>
      </c>
      <c r="H67" s="135">
        <f t="shared" si="18"/>
        <v>0</v>
      </c>
      <c r="I67" s="135">
        <f t="shared" ref="I67" si="19">+F67-G67</f>
        <v>0</v>
      </c>
    </row>
    <row r="68" spans="2:9" ht="9.75" customHeight="1" x14ac:dyDescent="0.25">
      <c r="B68" s="39"/>
      <c r="C68" s="44" t="s">
        <v>386</v>
      </c>
      <c r="D68" s="133"/>
      <c r="E68" s="133"/>
      <c r="F68" s="133"/>
      <c r="G68" s="133"/>
      <c r="H68" s="133"/>
      <c r="I68" s="133"/>
    </row>
    <row r="69" spans="2:9" ht="9.75" customHeight="1" x14ac:dyDescent="0.25">
      <c r="B69" s="39"/>
      <c r="C69" s="44" t="s">
        <v>387</v>
      </c>
      <c r="D69" s="133"/>
      <c r="E69" s="133"/>
      <c r="F69" s="133"/>
      <c r="G69" s="133"/>
      <c r="H69" s="133"/>
      <c r="I69" s="133"/>
    </row>
    <row r="70" spans="2:9" ht="9.75" customHeight="1" x14ac:dyDescent="0.25">
      <c r="B70" s="39"/>
      <c r="C70" s="44" t="s">
        <v>388</v>
      </c>
      <c r="D70" s="133"/>
      <c r="E70" s="133"/>
      <c r="F70" s="133"/>
      <c r="G70" s="133"/>
      <c r="H70" s="133"/>
      <c r="I70" s="133"/>
    </row>
    <row r="71" spans="2:9" ht="9.75" customHeight="1" x14ac:dyDescent="0.25">
      <c r="B71" s="39"/>
      <c r="C71" s="44" t="s">
        <v>389</v>
      </c>
      <c r="D71" s="133"/>
      <c r="E71" s="133"/>
      <c r="F71" s="133"/>
      <c r="G71" s="133"/>
      <c r="H71" s="133"/>
      <c r="I71" s="133"/>
    </row>
    <row r="72" spans="2:9" ht="9.75" customHeight="1" x14ac:dyDescent="0.25">
      <c r="B72" s="39"/>
      <c r="C72" s="44" t="s">
        <v>390</v>
      </c>
      <c r="D72" s="133"/>
      <c r="E72" s="133"/>
      <c r="F72" s="133"/>
      <c r="G72" s="133"/>
      <c r="H72" s="133"/>
      <c r="I72" s="133"/>
    </row>
    <row r="73" spans="2:9" ht="9.75" customHeight="1" x14ac:dyDescent="0.25">
      <c r="B73" s="39"/>
      <c r="C73" s="44" t="s">
        <v>391</v>
      </c>
      <c r="D73" s="133"/>
      <c r="E73" s="133"/>
      <c r="F73" s="133"/>
      <c r="G73" s="133"/>
      <c r="H73" s="133"/>
      <c r="I73" s="133"/>
    </row>
    <row r="74" spans="2:9" ht="9.75" customHeight="1" x14ac:dyDescent="0.25">
      <c r="B74" s="39"/>
      <c r="C74" s="44" t="s">
        <v>392</v>
      </c>
      <c r="D74" s="133"/>
      <c r="E74" s="133"/>
      <c r="F74" s="133"/>
      <c r="G74" s="133"/>
      <c r="H74" s="133"/>
      <c r="I74" s="133"/>
    </row>
    <row r="75" spans="2:9" ht="9.75" customHeight="1" x14ac:dyDescent="0.25">
      <c r="B75" s="39"/>
      <c r="C75" s="44" t="s">
        <v>393</v>
      </c>
      <c r="D75" s="133"/>
      <c r="E75" s="133"/>
      <c r="F75" s="133"/>
      <c r="G75" s="133"/>
      <c r="H75" s="133"/>
      <c r="I75" s="133"/>
    </row>
    <row r="76" spans="2:9" ht="9.75" customHeight="1" x14ac:dyDescent="0.25">
      <c r="B76" s="39"/>
      <c r="C76" s="44" t="s">
        <v>394</v>
      </c>
      <c r="D76" s="133"/>
      <c r="E76" s="133"/>
      <c r="F76" s="133"/>
      <c r="G76" s="133"/>
      <c r="H76" s="133"/>
      <c r="I76" s="133"/>
    </row>
    <row r="77" spans="2:9" ht="9.75" customHeight="1" x14ac:dyDescent="0.25">
      <c r="B77" s="55"/>
      <c r="C77" s="56"/>
      <c r="D77" s="133"/>
      <c r="E77" s="133"/>
      <c r="F77" s="133"/>
      <c r="G77" s="133"/>
      <c r="H77" s="133"/>
      <c r="I77" s="133"/>
    </row>
    <row r="78" spans="2:9" ht="9.75" customHeight="1" x14ac:dyDescent="0.25">
      <c r="B78" s="231" t="s">
        <v>395</v>
      </c>
      <c r="C78" s="255"/>
      <c r="D78" s="135">
        <f>SUM(D79:D82)</f>
        <v>0</v>
      </c>
      <c r="E78" s="135">
        <f t="shared" ref="E78:H78" si="20">SUM(E79:E82)</f>
        <v>0</v>
      </c>
      <c r="F78" s="135">
        <f t="shared" si="20"/>
        <v>0</v>
      </c>
      <c r="G78" s="135">
        <f t="shared" si="20"/>
        <v>0</v>
      </c>
      <c r="H78" s="135">
        <f t="shared" si="20"/>
        <v>0</v>
      </c>
      <c r="I78" s="135">
        <f t="shared" ref="I78" si="21">+F78-G78</f>
        <v>0</v>
      </c>
    </row>
    <row r="79" spans="2:9" ht="9.75" customHeight="1" x14ac:dyDescent="0.25">
      <c r="B79" s="39"/>
      <c r="C79" s="44" t="s">
        <v>396</v>
      </c>
      <c r="D79" s="133"/>
      <c r="E79" s="133"/>
      <c r="F79" s="133"/>
      <c r="G79" s="133"/>
      <c r="H79" s="133"/>
      <c r="I79" s="133"/>
    </row>
    <row r="80" spans="2:9" ht="16.5" x14ac:dyDescent="0.25">
      <c r="B80" s="39"/>
      <c r="C80" s="59" t="s">
        <v>397</v>
      </c>
      <c r="D80" s="133"/>
      <c r="E80" s="133"/>
      <c r="F80" s="133"/>
      <c r="G80" s="133"/>
      <c r="H80" s="133"/>
      <c r="I80" s="133"/>
    </row>
    <row r="81" spans="2:9" ht="9.75" customHeight="1" x14ac:dyDescent="0.25">
      <c r="B81" s="39"/>
      <c r="C81" s="44" t="s">
        <v>398</v>
      </c>
      <c r="D81" s="133"/>
      <c r="E81" s="133"/>
      <c r="F81" s="133"/>
      <c r="G81" s="133"/>
      <c r="H81" s="133"/>
      <c r="I81" s="133"/>
    </row>
    <row r="82" spans="2:9" ht="9.75" customHeight="1" x14ac:dyDescent="0.25">
      <c r="B82" s="39"/>
      <c r="C82" s="44" t="s">
        <v>399</v>
      </c>
      <c r="D82" s="133"/>
      <c r="E82" s="133"/>
      <c r="F82" s="133"/>
      <c r="G82" s="133"/>
      <c r="H82" s="133"/>
      <c r="I82" s="133"/>
    </row>
    <row r="83" spans="2:9" ht="9.75" customHeight="1" x14ac:dyDescent="0.25">
      <c r="B83" s="55"/>
      <c r="C83" s="56"/>
      <c r="D83" s="133"/>
      <c r="E83" s="133"/>
      <c r="F83" s="133"/>
      <c r="G83" s="133"/>
      <c r="H83" s="133"/>
      <c r="I83" s="133"/>
    </row>
    <row r="84" spans="2:9" ht="9.75" customHeight="1" x14ac:dyDescent="0.25">
      <c r="B84" s="231" t="s">
        <v>360</v>
      </c>
      <c r="C84" s="255"/>
      <c r="D84" s="135">
        <f>+D10+D47</f>
        <v>1129819360</v>
      </c>
      <c r="E84" s="135">
        <f t="shared" ref="E84:H84" si="22">+E10+E47</f>
        <v>605873441</v>
      </c>
      <c r="F84" s="135">
        <f t="shared" si="22"/>
        <v>1735692801</v>
      </c>
      <c r="G84" s="135">
        <f t="shared" si="22"/>
        <v>1623685322</v>
      </c>
      <c r="H84" s="135">
        <f t="shared" si="22"/>
        <v>1605015831</v>
      </c>
      <c r="I84" s="135">
        <f t="shared" ref="I84" si="23">+F84-G84</f>
        <v>112007479</v>
      </c>
    </row>
    <row r="85" spans="2:9" ht="9.75" customHeight="1" thickBot="1" x14ac:dyDescent="0.3">
      <c r="B85" s="57"/>
      <c r="C85" s="58"/>
      <c r="D85" s="10"/>
      <c r="E85" s="10"/>
      <c r="F85" s="10"/>
      <c r="G85" s="10"/>
      <c r="H85" s="10"/>
      <c r="I85" s="10"/>
    </row>
    <row r="87" spans="2:9" x14ac:dyDescent="0.25">
      <c r="D87" s="168"/>
      <c r="E87" s="168"/>
      <c r="F87" s="168"/>
      <c r="G87" s="168"/>
      <c r="H87" s="168"/>
      <c r="I87" s="168"/>
    </row>
    <row r="88" spans="2:9" x14ac:dyDescent="0.25">
      <c r="D88" s="168"/>
      <c r="E88" s="168"/>
      <c r="F88" s="168"/>
      <c r="G88" s="168"/>
      <c r="H88" s="168"/>
      <c r="I88" s="168"/>
    </row>
    <row r="89" spans="2:9" x14ac:dyDescent="0.25">
      <c r="D89" s="134"/>
      <c r="E89" s="134"/>
      <c r="F89" s="134"/>
      <c r="G89" s="134"/>
      <c r="H89" s="134"/>
      <c r="I89" s="134"/>
    </row>
  </sheetData>
  <mergeCells count="20">
    <mergeCell ref="B7:C8"/>
    <mergeCell ref="D7:H7"/>
    <mergeCell ref="I7:I8"/>
    <mergeCell ref="B2:I2"/>
    <mergeCell ref="B3:I3"/>
    <mergeCell ref="B4:I4"/>
    <mergeCell ref="B5:I5"/>
    <mergeCell ref="B6:I6"/>
    <mergeCell ref="B84:C84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7:C67"/>
    <mergeCell ref="B78:C78"/>
  </mergeCells>
  <pageMargins left="0.7" right="0.7" top="0.75" bottom="0.75" header="0.3" footer="0.3"/>
  <pageSetup scale="7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6"/>
  <sheetViews>
    <sheetView zoomScale="190" zoomScaleNormal="190" workbookViewId="0">
      <selection activeCell="B6" sqref="B6:H6"/>
    </sheetView>
  </sheetViews>
  <sheetFormatPr baseColWidth="10" defaultRowHeight="15" x14ac:dyDescent="0.25"/>
  <cols>
    <col min="1" max="1" width="1.5703125" customWidth="1"/>
    <col min="2" max="2" width="22.85546875" customWidth="1"/>
    <col min="3" max="3" width="14.42578125" bestFit="1" customWidth="1"/>
    <col min="4" max="4" width="13" bestFit="1" customWidth="1"/>
    <col min="5" max="5" width="13.5703125" bestFit="1" customWidth="1"/>
    <col min="6" max="6" width="14.42578125" bestFit="1" customWidth="1"/>
    <col min="7" max="7" width="13.85546875" bestFit="1" customWidth="1"/>
    <col min="8" max="8" width="11.5703125" bestFit="1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170" t="s">
        <v>526</v>
      </c>
      <c r="C2" s="171"/>
      <c r="D2" s="171"/>
      <c r="E2" s="171"/>
      <c r="F2" s="171"/>
      <c r="G2" s="171"/>
      <c r="H2" s="290"/>
    </row>
    <row r="3" spans="2:8" ht="9.75" customHeight="1" x14ac:dyDescent="0.25">
      <c r="B3" s="236" t="s">
        <v>280</v>
      </c>
      <c r="C3" s="237"/>
      <c r="D3" s="237"/>
      <c r="E3" s="237"/>
      <c r="F3" s="237"/>
      <c r="G3" s="237"/>
      <c r="H3" s="291"/>
    </row>
    <row r="4" spans="2:8" ht="9.75" customHeight="1" x14ac:dyDescent="0.25">
      <c r="B4" s="236" t="s">
        <v>401</v>
      </c>
      <c r="C4" s="237"/>
      <c r="D4" s="237"/>
      <c r="E4" s="237"/>
      <c r="F4" s="237"/>
      <c r="G4" s="237"/>
      <c r="H4" s="291"/>
    </row>
    <row r="5" spans="2:8" ht="9.75" customHeight="1" x14ac:dyDescent="0.25">
      <c r="B5" s="236" t="s">
        <v>566</v>
      </c>
      <c r="C5" s="237"/>
      <c r="D5" s="237"/>
      <c r="E5" s="237"/>
      <c r="F5" s="237"/>
      <c r="G5" s="237"/>
      <c r="H5" s="291"/>
    </row>
    <row r="6" spans="2:8" ht="9.75" customHeight="1" thickBot="1" x14ac:dyDescent="0.3">
      <c r="B6" s="239" t="s">
        <v>1</v>
      </c>
      <c r="C6" s="240"/>
      <c r="D6" s="240"/>
      <c r="E6" s="240"/>
      <c r="F6" s="240"/>
      <c r="G6" s="240"/>
      <c r="H6" s="292"/>
    </row>
    <row r="7" spans="2:8" ht="15.75" thickBot="1" x14ac:dyDescent="0.3">
      <c r="B7" s="208" t="s">
        <v>523</v>
      </c>
      <c r="C7" s="280" t="s">
        <v>282</v>
      </c>
      <c r="D7" s="281"/>
      <c r="E7" s="281"/>
      <c r="F7" s="281"/>
      <c r="G7" s="282"/>
      <c r="H7" s="210" t="s">
        <v>540</v>
      </c>
    </row>
    <row r="8" spans="2:8" ht="17.25" thickBot="1" x14ac:dyDescent="0.3">
      <c r="B8" s="209"/>
      <c r="C8" s="157" t="s">
        <v>536</v>
      </c>
      <c r="D8" s="157" t="s">
        <v>283</v>
      </c>
      <c r="E8" s="157" t="s">
        <v>284</v>
      </c>
      <c r="F8" s="157" t="s">
        <v>402</v>
      </c>
      <c r="G8" s="157" t="s">
        <v>196</v>
      </c>
      <c r="H8" s="211"/>
    </row>
    <row r="9" spans="2:8" ht="16.5" x14ac:dyDescent="0.25">
      <c r="B9" s="112" t="s">
        <v>403</v>
      </c>
      <c r="C9" s="137">
        <f>+C10+C11+C12+C15+C16+C19</f>
        <v>1340881</v>
      </c>
      <c r="D9" s="135">
        <f t="shared" ref="D9:G9" si="0">+D10+D11+D12+D15+D16+D19</f>
        <v>4977920</v>
      </c>
      <c r="E9" s="135">
        <f t="shared" si="0"/>
        <v>6318801</v>
      </c>
      <c r="F9" s="135">
        <f t="shared" si="0"/>
        <v>1608178</v>
      </c>
      <c r="G9" s="135">
        <f t="shared" si="0"/>
        <v>1608178</v>
      </c>
      <c r="H9" s="135">
        <f t="shared" ref="H9" si="1">+E9-F9</f>
        <v>4710623</v>
      </c>
    </row>
    <row r="10" spans="2:8" ht="16.5" x14ac:dyDescent="0.25">
      <c r="B10" s="62" t="s">
        <v>404</v>
      </c>
      <c r="C10" s="60"/>
      <c r="D10" s="61"/>
      <c r="E10" s="61"/>
      <c r="F10" s="61"/>
      <c r="G10" s="61"/>
      <c r="H10" s="61"/>
    </row>
    <row r="11" spans="2:8" ht="10.5" customHeight="1" x14ac:dyDescent="0.25">
      <c r="B11" s="62" t="s">
        <v>405</v>
      </c>
      <c r="C11" s="60"/>
      <c r="D11" s="61"/>
      <c r="E11" s="61"/>
      <c r="F11" s="61"/>
      <c r="G11" s="61"/>
      <c r="H11" s="61"/>
    </row>
    <row r="12" spans="2:8" ht="10.5" customHeight="1" x14ac:dyDescent="0.25">
      <c r="B12" s="62" t="s">
        <v>406</v>
      </c>
      <c r="C12" s="146">
        <f>SUM(C13:C14)</f>
        <v>1340881</v>
      </c>
      <c r="D12" s="133">
        <f t="shared" ref="D12:G12" si="2">SUM(D13:D14)</f>
        <v>4977920</v>
      </c>
      <c r="E12" s="133">
        <f t="shared" si="2"/>
        <v>6318801</v>
      </c>
      <c r="F12" s="133">
        <f t="shared" si="2"/>
        <v>1608178</v>
      </c>
      <c r="G12" s="133">
        <f t="shared" si="2"/>
        <v>1608178</v>
      </c>
      <c r="H12" s="133">
        <f t="shared" ref="H12:H14" si="3">+E12-F12</f>
        <v>4710623</v>
      </c>
    </row>
    <row r="13" spans="2:8" ht="10.5" customHeight="1" x14ac:dyDescent="0.25">
      <c r="B13" s="62" t="s">
        <v>407</v>
      </c>
      <c r="C13" s="136">
        <v>0</v>
      </c>
      <c r="D13" s="133">
        <v>4421720</v>
      </c>
      <c r="E13" s="130">
        <f t="shared" ref="E13:E14" si="4">+C13+D13</f>
        <v>4421720</v>
      </c>
      <c r="F13" s="133">
        <v>0</v>
      </c>
      <c r="G13" s="133">
        <v>0</v>
      </c>
      <c r="H13" s="133">
        <f t="shared" si="3"/>
        <v>4421720</v>
      </c>
    </row>
    <row r="14" spans="2:8" ht="10.5" customHeight="1" x14ac:dyDescent="0.25">
      <c r="B14" s="62" t="s">
        <v>408</v>
      </c>
      <c r="C14" s="146">
        <v>1340881</v>
      </c>
      <c r="D14" s="133">
        <v>556200</v>
      </c>
      <c r="E14" s="130">
        <f t="shared" si="4"/>
        <v>1897081</v>
      </c>
      <c r="F14" s="133">
        <v>1608178</v>
      </c>
      <c r="G14" s="133">
        <v>1608178</v>
      </c>
      <c r="H14" s="133">
        <f t="shared" si="3"/>
        <v>288903</v>
      </c>
    </row>
    <row r="15" spans="2:8" ht="10.5" customHeight="1" x14ac:dyDescent="0.25">
      <c r="B15" s="62" t="s">
        <v>409</v>
      </c>
      <c r="C15" s="60"/>
      <c r="D15" s="61"/>
      <c r="E15" s="61"/>
      <c r="F15" s="61"/>
      <c r="G15" s="61"/>
      <c r="H15" s="61"/>
    </row>
    <row r="16" spans="2:8" ht="24.75" x14ac:dyDescent="0.25">
      <c r="B16" s="62" t="s">
        <v>410</v>
      </c>
      <c r="C16" s="60"/>
      <c r="D16" s="61"/>
      <c r="E16" s="61"/>
      <c r="F16" s="61"/>
      <c r="G16" s="61"/>
      <c r="H16" s="61"/>
    </row>
    <row r="17" spans="2:8" ht="10.5" customHeight="1" x14ac:dyDescent="0.25">
      <c r="B17" s="63" t="s">
        <v>411</v>
      </c>
      <c r="C17" s="60"/>
      <c r="D17" s="61"/>
      <c r="E17" s="61"/>
      <c r="F17" s="61"/>
      <c r="G17" s="61"/>
      <c r="H17" s="61"/>
    </row>
    <row r="18" spans="2:8" ht="10.5" customHeight="1" x14ac:dyDescent="0.25">
      <c r="B18" s="63" t="s">
        <v>412</v>
      </c>
      <c r="C18" s="60"/>
      <c r="D18" s="61"/>
      <c r="E18" s="61"/>
      <c r="F18" s="61"/>
      <c r="G18" s="61"/>
      <c r="H18" s="61"/>
    </row>
    <row r="19" spans="2:8" ht="10.5" customHeight="1" x14ac:dyDescent="0.25">
      <c r="B19" s="62" t="s">
        <v>413</v>
      </c>
      <c r="C19" s="60"/>
      <c r="D19" s="61"/>
      <c r="E19" s="61"/>
      <c r="F19" s="61"/>
      <c r="G19" s="61"/>
      <c r="H19" s="61"/>
    </row>
    <row r="20" spans="2:8" ht="10.5" customHeight="1" x14ac:dyDescent="0.25">
      <c r="B20" s="62"/>
      <c r="C20" s="60"/>
      <c r="D20" s="61"/>
      <c r="E20" s="61"/>
      <c r="F20" s="61"/>
      <c r="G20" s="61"/>
      <c r="H20" s="61"/>
    </row>
    <row r="21" spans="2:8" ht="16.5" x14ac:dyDescent="0.25">
      <c r="B21" s="54" t="s">
        <v>414</v>
      </c>
      <c r="C21" s="137">
        <f>+C22+C23+C27+C28+C31+C24</f>
        <v>875387852</v>
      </c>
      <c r="D21" s="137">
        <f t="shared" ref="D21:G21" si="5">+D22+D23+D27+D28+D31+D24</f>
        <v>460828476</v>
      </c>
      <c r="E21" s="137">
        <f t="shared" si="5"/>
        <v>1336216328</v>
      </c>
      <c r="F21" s="137">
        <f t="shared" si="5"/>
        <v>1302364700</v>
      </c>
      <c r="G21" s="137">
        <f t="shared" si="5"/>
        <v>1301297170</v>
      </c>
      <c r="H21" s="137">
        <f t="shared" ref="H21" si="6">+E21-F21</f>
        <v>33851628</v>
      </c>
    </row>
    <row r="22" spans="2:8" ht="16.5" x14ac:dyDescent="0.25">
      <c r="B22" s="62" t="s">
        <v>404</v>
      </c>
      <c r="C22" s="60"/>
      <c r="D22" s="61"/>
      <c r="E22" s="61"/>
      <c r="F22" s="61"/>
      <c r="G22" s="61"/>
      <c r="H22" s="61"/>
    </row>
    <row r="23" spans="2:8" ht="10.5" customHeight="1" x14ac:dyDescent="0.25">
      <c r="B23" s="62" t="s">
        <v>405</v>
      </c>
      <c r="C23" s="60"/>
      <c r="D23" s="61"/>
      <c r="E23" s="61"/>
      <c r="F23" s="61"/>
      <c r="G23" s="61"/>
      <c r="H23" s="61"/>
    </row>
    <row r="24" spans="2:8" ht="10.5" customHeight="1" x14ac:dyDescent="0.25">
      <c r="B24" s="62" t="s">
        <v>406</v>
      </c>
      <c r="C24" s="146">
        <f>SUM(C25:C26)</f>
        <v>875387852</v>
      </c>
      <c r="D24" s="133">
        <f t="shared" ref="D24:G24" si="7">SUM(D25:D26)</f>
        <v>460828476</v>
      </c>
      <c r="E24" s="133">
        <f t="shared" si="7"/>
        <v>1336216328</v>
      </c>
      <c r="F24" s="133">
        <f t="shared" si="7"/>
        <v>1302364700</v>
      </c>
      <c r="G24" s="133">
        <f t="shared" si="7"/>
        <v>1301297170</v>
      </c>
      <c r="H24" s="133">
        <f t="shared" ref="H24" si="8">+E24-F24</f>
        <v>33851628</v>
      </c>
    </row>
    <row r="25" spans="2:8" ht="10.5" customHeight="1" x14ac:dyDescent="0.25">
      <c r="B25" s="62" t="s">
        <v>407</v>
      </c>
      <c r="C25" s="146">
        <v>50378860</v>
      </c>
      <c r="D25" s="133">
        <v>37216112</v>
      </c>
      <c r="E25" s="130">
        <f t="shared" ref="E25:E26" si="9">+C25+D25</f>
        <v>87594972</v>
      </c>
      <c r="F25" s="133">
        <v>73452105</v>
      </c>
      <c r="G25" s="133">
        <v>73384593</v>
      </c>
      <c r="H25" s="133">
        <v>19815747</v>
      </c>
    </row>
    <row r="26" spans="2:8" ht="10.5" customHeight="1" x14ac:dyDescent="0.25">
      <c r="B26" s="62" t="s">
        <v>408</v>
      </c>
      <c r="C26" s="146">
        <v>825008992</v>
      </c>
      <c r="D26" s="133">
        <v>423612364</v>
      </c>
      <c r="E26" s="130">
        <f t="shared" si="9"/>
        <v>1248621356</v>
      </c>
      <c r="F26" s="133">
        <v>1228912595</v>
      </c>
      <c r="G26" s="133">
        <v>1227912577</v>
      </c>
      <c r="H26" s="133">
        <v>33947057</v>
      </c>
    </row>
    <row r="27" spans="2:8" ht="10.5" customHeight="1" x14ac:dyDescent="0.25">
      <c r="B27" s="62" t="s">
        <v>409</v>
      </c>
      <c r="C27" s="60"/>
      <c r="D27" s="61"/>
      <c r="E27" s="61"/>
      <c r="F27" s="61"/>
      <c r="G27" s="61"/>
      <c r="H27" s="61"/>
    </row>
    <row r="28" spans="2:8" ht="24.75" x14ac:dyDescent="0.25">
      <c r="B28" s="62" t="s">
        <v>410</v>
      </c>
      <c r="C28" s="60"/>
      <c r="D28" s="61"/>
      <c r="E28" s="61"/>
      <c r="F28" s="61"/>
      <c r="G28" s="61"/>
      <c r="H28" s="61"/>
    </row>
    <row r="29" spans="2:8" ht="10.5" customHeight="1" x14ac:dyDescent="0.25">
      <c r="B29" s="63" t="s">
        <v>411</v>
      </c>
      <c r="C29" s="60"/>
      <c r="D29" s="61"/>
      <c r="E29" s="61"/>
      <c r="F29" s="61"/>
      <c r="G29" s="61"/>
      <c r="H29" s="61"/>
    </row>
    <row r="30" spans="2:8" ht="10.5" customHeight="1" x14ac:dyDescent="0.25">
      <c r="B30" s="63" t="s">
        <v>412</v>
      </c>
      <c r="C30" s="60"/>
      <c r="D30" s="61"/>
      <c r="E30" s="61"/>
      <c r="F30" s="61"/>
      <c r="G30" s="61"/>
      <c r="H30" s="61"/>
    </row>
    <row r="31" spans="2:8" ht="10.5" customHeight="1" x14ac:dyDescent="0.25">
      <c r="B31" s="62" t="s">
        <v>413</v>
      </c>
      <c r="C31" s="60"/>
      <c r="D31" s="61"/>
      <c r="E31" s="61"/>
      <c r="F31" s="61"/>
      <c r="G31" s="61"/>
      <c r="H31" s="61"/>
    </row>
    <row r="32" spans="2:8" ht="16.5" x14ac:dyDescent="0.25">
      <c r="B32" s="54" t="s">
        <v>415</v>
      </c>
      <c r="C32" s="138">
        <f>+C9+C21</f>
        <v>876728733</v>
      </c>
      <c r="D32" s="138">
        <f t="shared" ref="D32:H32" si="10">+D9+D21</f>
        <v>465806396</v>
      </c>
      <c r="E32" s="138">
        <f t="shared" si="10"/>
        <v>1342535129</v>
      </c>
      <c r="F32" s="138">
        <f t="shared" si="10"/>
        <v>1303972878</v>
      </c>
      <c r="G32" s="138">
        <f t="shared" si="10"/>
        <v>1302905348</v>
      </c>
      <c r="H32" s="138">
        <f t="shared" si="10"/>
        <v>38562251</v>
      </c>
    </row>
    <row r="33" spans="2:8" ht="15.75" thickBot="1" x14ac:dyDescent="0.3">
      <c r="B33" s="64"/>
      <c r="C33" s="65"/>
      <c r="D33" s="2"/>
      <c r="E33" s="2"/>
      <c r="F33" s="2"/>
      <c r="G33" s="2"/>
      <c r="H33" s="2"/>
    </row>
    <row r="35" spans="2:8" x14ac:dyDescent="0.25">
      <c r="C35" s="134"/>
      <c r="D35" s="134"/>
      <c r="E35" s="134"/>
      <c r="F35" s="134"/>
      <c r="G35" s="134"/>
      <c r="H35" s="134"/>
    </row>
    <row r="36" spans="2:8" x14ac:dyDescent="0.25">
      <c r="C36" s="134"/>
      <c r="D36" s="134"/>
      <c r="E36" s="134"/>
      <c r="F36" s="134"/>
      <c r="G36" s="134"/>
      <c r="H36" s="134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ANEXO 1 -F1</vt:lpstr>
      <vt:lpstr>ANEXO 1 -F2</vt:lpstr>
      <vt:lpstr>ANEXO 1 -F3</vt:lpstr>
      <vt:lpstr>ANEXO 1 -F4</vt:lpstr>
      <vt:lpstr>ANEXO 1 -F5</vt:lpstr>
      <vt:lpstr>ANEXO 1 -F6A (2)</vt:lpstr>
      <vt:lpstr>ANEXO 1 -F6B (2)</vt:lpstr>
      <vt:lpstr>ANEXO 1 -F6C</vt:lpstr>
      <vt:lpstr>ANEXO 1 -F6D</vt:lpstr>
      <vt:lpstr>ANEXO 1 -F7A</vt:lpstr>
      <vt:lpstr>ANEXO 1 -F7B</vt:lpstr>
      <vt:lpstr>ANEXO 1 -F7C</vt:lpstr>
      <vt:lpstr>ANEXO 1 -F7D</vt:lpstr>
      <vt:lpstr>ANEXO 1 -F8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contab1</cp:lastModifiedBy>
  <cp:lastPrinted>2017-07-11T16:16:31Z</cp:lastPrinted>
  <dcterms:created xsi:type="dcterms:W3CDTF">2016-12-03T17:06:18Z</dcterms:created>
  <dcterms:modified xsi:type="dcterms:W3CDTF">2017-10-08T01:12:01Z</dcterms:modified>
</cp:coreProperties>
</file>