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9"/>
  </bookViews>
  <sheets>
    <sheet name="1" sheetId="1" r:id="rId1"/>
    <sheet name="1BIS" sheetId="2" r:id="rId2"/>
    <sheet name="2" sheetId="3" r:id="rId3"/>
    <sheet name="2 BIS" sheetId="4" r:id="rId4"/>
    <sheet name="3" sheetId="5" r:id="rId5"/>
    <sheet name="4" sheetId="9" r:id="rId6"/>
    <sheet name="5" sheetId="10" r:id="rId7"/>
    <sheet name="6A" sheetId="11" r:id="rId8"/>
    <sheet name="6B" sheetId="12" r:id="rId9"/>
    <sheet name="6C" sheetId="13" r:id="rId10"/>
    <sheet name="6D" sheetId="14" r:id="rId11"/>
    <sheet name="7A" sheetId="15" r:id="rId12"/>
    <sheet name="7B" sheetId="16" r:id="rId13"/>
    <sheet name="7C" sheetId="17" r:id="rId14"/>
    <sheet name="7D" sheetId="18" r:id="rId15"/>
    <sheet name="8" sheetId="19" r:id="rId16"/>
  </sheets>
  <definedNames>
    <definedName name="_xlnm.Print_Area" localSheetId="0">'1'!$A$1:$F$47,'1'!$A$49:$F$85</definedName>
    <definedName name="_xlnm.Print_Area" localSheetId="1">'1BIS'!$A$2:$F$38</definedName>
    <definedName name="_xlnm.Print_Area" localSheetId="2">'2'!$A$1:$I$30</definedName>
    <definedName name="_xlnm.Print_Area" localSheetId="3">'2 BIS'!$A$1:$F$7</definedName>
    <definedName name="_xlnm.Print_Area" localSheetId="4">'3'!$A$1:$K$18</definedName>
    <definedName name="_xlnm.Print_Area" localSheetId="5">'4'!$A$1:$E$34,'4'!$A$36:$E$63,'4'!$A$65:$E$79</definedName>
    <definedName name="_xlnm.Print_Area" localSheetId="6">'5'!$A$1:$I$79</definedName>
    <definedName name="_xlnm.Print_Area" localSheetId="7">'6A'!$A$1:$H$161</definedName>
    <definedName name="_xlnm.Print_Area" localSheetId="8">'6B'!$A$1:$G$33</definedName>
    <definedName name="_xlnm.Print_Area" localSheetId="9">'6C'!$A$1:$H$84</definedName>
    <definedName name="_xlnm.Print_Area" localSheetId="10">'6D'!$A$1:$G$32</definedName>
    <definedName name="_xlnm.Print_Area" localSheetId="12">'7B'!$A$1:$H$30</definedName>
  </definedNames>
  <calcPr calcId="144525"/>
</workbook>
</file>

<file path=xl/calcChain.xml><?xml version="1.0" encoding="utf-8"?>
<calcChain xmlns="http://schemas.openxmlformats.org/spreadsheetml/2006/main">
  <c r="E8" i="12" l="1"/>
  <c r="H160" i="11"/>
  <c r="D27" i="11"/>
  <c r="I43" i="10"/>
  <c r="H43" i="10"/>
  <c r="G43" i="10"/>
  <c r="F43" i="10"/>
  <c r="E43" i="10"/>
  <c r="I15" i="10"/>
  <c r="I17" i="10"/>
  <c r="E18" i="1"/>
  <c r="G47" i="11" l="1"/>
  <c r="F47" i="11"/>
  <c r="E14" i="9"/>
  <c r="D14" i="9"/>
  <c r="E9" i="9"/>
  <c r="E52" i="9" s="1"/>
  <c r="D9" i="9"/>
  <c r="D52" i="9" s="1"/>
  <c r="E79" i="1"/>
  <c r="E68" i="1"/>
  <c r="F63" i="1"/>
  <c r="E63" i="1"/>
  <c r="B60" i="1"/>
  <c r="F18" i="1"/>
  <c r="G10" i="13" l="1"/>
  <c r="G9" i="13" s="1"/>
  <c r="F10" i="13"/>
  <c r="F9" i="13" s="1"/>
  <c r="F83" i="13" s="1"/>
  <c r="E10" i="13"/>
  <c r="F8" i="12" l="1"/>
  <c r="G27" i="11"/>
  <c r="F27" i="11"/>
  <c r="G17" i="11"/>
  <c r="F17" i="11"/>
  <c r="G9" i="11"/>
  <c r="F9" i="11"/>
  <c r="D22" i="9"/>
  <c r="E8" i="1"/>
  <c r="B24" i="1"/>
  <c r="B16" i="1"/>
  <c r="B8" i="1"/>
  <c r="B46" i="1" l="1"/>
  <c r="B62" i="1" s="1"/>
  <c r="G8" i="11"/>
  <c r="F8" i="11"/>
  <c r="I14" i="10"/>
  <c r="D61" i="9"/>
  <c r="G5" i="18" l="1"/>
  <c r="F5" i="18"/>
  <c r="F27" i="18" s="1"/>
  <c r="E5" i="18"/>
  <c r="E27" i="18" s="1"/>
  <c r="D5" i="18"/>
  <c r="D27" i="18" s="1"/>
  <c r="C5" i="18"/>
  <c r="C27" i="18" s="1"/>
  <c r="G27" i="18"/>
  <c r="B27" i="18"/>
  <c r="B5" i="18"/>
  <c r="B30" i="17"/>
  <c r="F6" i="17"/>
  <c r="E6" i="17"/>
  <c r="D6" i="17"/>
  <c r="C6" i="17"/>
  <c r="B6" i="17"/>
  <c r="A1" i="17"/>
  <c r="G7" i="16"/>
  <c r="F7" i="16"/>
  <c r="E7" i="16"/>
  <c r="D7" i="16"/>
  <c r="D29" i="16" s="1"/>
  <c r="C7" i="16"/>
  <c r="G29" i="16"/>
  <c r="F29" i="16"/>
  <c r="E29" i="16"/>
  <c r="C29" i="16"/>
  <c r="B7" i="16"/>
  <c r="B29" i="16" s="1"/>
  <c r="A1" i="16"/>
  <c r="G8" i="15"/>
  <c r="G32" i="15" s="1"/>
  <c r="F8" i="15"/>
  <c r="F32" i="15" s="1"/>
  <c r="E8" i="15"/>
  <c r="E32" i="15" s="1"/>
  <c r="D8" i="15"/>
  <c r="D32" i="15" s="1"/>
  <c r="C8" i="15"/>
  <c r="C32" i="15" s="1"/>
  <c r="B8" i="15"/>
  <c r="B32" i="15" s="1"/>
  <c r="A1" i="15"/>
  <c r="D9" i="11" l="1"/>
  <c r="I19" i="10"/>
  <c r="C8" i="12" l="1"/>
  <c r="D47" i="11"/>
  <c r="D17" i="11"/>
  <c r="C8" i="1" l="1"/>
  <c r="F57" i="1" l="1"/>
  <c r="E57" i="1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I19" i="3" s="1"/>
  <c r="D8" i="3"/>
  <c r="D19" i="3" s="1"/>
  <c r="E8" i="3"/>
  <c r="E19" i="3" s="1"/>
  <c r="F8" i="3"/>
  <c r="F19" i="3" s="1"/>
  <c r="G8" i="3"/>
  <c r="H8" i="3"/>
  <c r="H19" i="3" s="1"/>
  <c r="C8" i="3"/>
  <c r="C19" i="3" s="1"/>
  <c r="C20" i="14"/>
  <c r="D20" i="14"/>
  <c r="E20" i="14"/>
  <c r="F20" i="14"/>
  <c r="G20" i="14"/>
  <c r="B20" i="14"/>
  <c r="D10" i="14"/>
  <c r="G10" i="14" s="1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D9" i="14"/>
  <c r="G9" i="14" s="1"/>
  <c r="C8" i="14"/>
  <c r="C31" i="14" s="1"/>
  <c r="E8" i="14"/>
  <c r="E31" i="14" s="1"/>
  <c r="F8" i="14"/>
  <c r="F31" i="14" s="1"/>
  <c r="B8" i="14"/>
  <c r="E44" i="13"/>
  <c r="H44" i="13" s="1"/>
  <c r="E43" i="13"/>
  <c r="H43" i="13" s="1"/>
  <c r="E42" i="13"/>
  <c r="H42" i="13" s="1"/>
  <c r="E41" i="13"/>
  <c r="H41" i="13" s="1"/>
  <c r="D40" i="13"/>
  <c r="F40" i="13"/>
  <c r="G40" i="13"/>
  <c r="C40" i="13"/>
  <c r="E38" i="13"/>
  <c r="H38" i="13" s="1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D29" i="13"/>
  <c r="F29" i="13"/>
  <c r="G29" i="13"/>
  <c r="C29" i="13"/>
  <c r="E27" i="13"/>
  <c r="H27" i="13" s="1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D20" i="13"/>
  <c r="F20" i="13"/>
  <c r="G20" i="13"/>
  <c r="C20" i="13"/>
  <c r="H10" i="13"/>
  <c r="H9" i="13" s="1"/>
  <c r="E13" i="13"/>
  <c r="H13" i="13" s="1"/>
  <c r="E14" i="13"/>
  <c r="H14" i="13" s="1"/>
  <c r="E15" i="13"/>
  <c r="H15" i="13" s="1"/>
  <c r="E16" i="13"/>
  <c r="H16" i="13" s="1"/>
  <c r="E17" i="13"/>
  <c r="H17" i="13" s="1"/>
  <c r="E18" i="13"/>
  <c r="H18" i="13" s="1"/>
  <c r="E11" i="13"/>
  <c r="H11" i="13" s="1"/>
  <c r="D10" i="13"/>
  <c r="C10" i="13"/>
  <c r="D46" i="13"/>
  <c r="E46" i="13"/>
  <c r="F46" i="13"/>
  <c r="G46" i="13"/>
  <c r="H46" i="13"/>
  <c r="C46" i="13"/>
  <c r="D11" i="12"/>
  <c r="D12" i="12"/>
  <c r="D13" i="12"/>
  <c r="D14" i="12"/>
  <c r="D15" i="12"/>
  <c r="D16" i="12"/>
  <c r="D17" i="12"/>
  <c r="D18" i="12"/>
  <c r="D10" i="12"/>
  <c r="G10" i="12" s="1"/>
  <c r="C32" i="12"/>
  <c r="E32" i="12"/>
  <c r="F32" i="12"/>
  <c r="B8" i="12"/>
  <c r="B32" i="12" s="1"/>
  <c r="F74" i="11"/>
  <c r="D74" i="11"/>
  <c r="C74" i="11"/>
  <c r="F70" i="11"/>
  <c r="D70" i="11"/>
  <c r="C70" i="11"/>
  <c r="F61" i="11"/>
  <c r="D61" i="11"/>
  <c r="C61" i="11"/>
  <c r="E61" i="11" s="1"/>
  <c r="F57" i="11"/>
  <c r="D57" i="11"/>
  <c r="C57" i="11"/>
  <c r="C47" i="11"/>
  <c r="F37" i="11"/>
  <c r="C37" i="11"/>
  <c r="C27" i="11"/>
  <c r="C17" i="11"/>
  <c r="E10" i="11"/>
  <c r="E11" i="11"/>
  <c r="H11" i="11" s="1"/>
  <c r="E12" i="11"/>
  <c r="H12" i="11" s="1"/>
  <c r="E13" i="11"/>
  <c r="H13" i="11" s="1"/>
  <c r="E14" i="11"/>
  <c r="E15" i="11"/>
  <c r="H15" i="11" s="1"/>
  <c r="E16" i="11"/>
  <c r="H16" i="11" s="1"/>
  <c r="E18" i="11"/>
  <c r="E19" i="11"/>
  <c r="H19" i="11" s="1"/>
  <c r="E20" i="11"/>
  <c r="H20" i="11" s="1"/>
  <c r="E21" i="11"/>
  <c r="H21" i="11" s="1"/>
  <c r="E22" i="11"/>
  <c r="H22" i="11" s="1"/>
  <c r="E23" i="11"/>
  <c r="H23" i="11" s="1"/>
  <c r="E24" i="11"/>
  <c r="H24" i="11" s="1"/>
  <c r="E25" i="11"/>
  <c r="H25" i="11" s="1"/>
  <c r="E26" i="11"/>
  <c r="H26" i="11" s="1"/>
  <c r="E28" i="11"/>
  <c r="H28" i="11" s="1"/>
  <c r="E29" i="11"/>
  <c r="H29" i="11" s="1"/>
  <c r="E30" i="11"/>
  <c r="H30" i="11" s="1"/>
  <c r="E31" i="11"/>
  <c r="H31" i="11" s="1"/>
  <c r="E32" i="11"/>
  <c r="H32" i="11" s="1"/>
  <c r="E33" i="11"/>
  <c r="H33" i="11" s="1"/>
  <c r="E34" i="11"/>
  <c r="H34" i="11" s="1"/>
  <c r="E35" i="11"/>
  <c r="H35" i="11" s="1"/>
  <c r="E36" i="11"/>
  <c r="H36" i="11" s="1"/>
  <c r="E38" i="11"/>
  <c r="H38" i="11" s="1"/>
  <c r="E39" i="11"/>
  <c r="H39" i="11" s="1"/>
  <c r="E40" i="11"/>
  <c r="H40" i="11" s="1"/>
  <c r="E41" i="11"/>
  <c r="H41" i="11" s="1"/>
  <c r="E42" i="11"/>
  <c r="H42" i="11" s="1"/>
  <c r="E43" i="11"/>
  <c r="H43" i="11" s="1"/>
  <c r="E44" i="11"/>
  <c r="H44" i="11" s="1"/>
  <c r="E45" i="11"/>
  <c r="H45" i="11" s="1"/>
  <c r="E46" i="11"/>
  <c r="H46" i="11" s="1"/>
  <c r="E48" i="11"/>
  <c r="H48" i="11" s="1"/>
  <c r="E49" i="11"/>
  <c r="H49" i="11" s="1"/>
  <c r="E50" i="11"/>
  <c r="H50" i="11" s="1"/>
  <c r="E51" i="11"/>
  <c r="H51" i="11" s="1"/>
  <c r="E52" i="11"/>
  <c r="H52" i="11" s="1"/>
  <c r="E53" i="11"/>
  <c r="H53" i="11" s="1"/>
  <c r="E54" i="11"/>
  <c r="H54" i="11" s="1"/>
  <c r="E55" i="11"/>
  <c r="H55" i="11" s="1"/>
  <c r="E56" i="11"/>
  <c r="H56" i="11" s="1"/>
  <c r="E57" i="11"/>
  <c r="H57" i="11" s="1"/>
  <c r="E58" i="11"/>
  <c r="H58" i="11" s="1"/>
  <c r="E59" i="11"/>
  <c r="H59" i="11" s="1"/>
  <c r="E60" i="11"/>
  <c r="H60" i="11" s="1"/>
  <c r="E62" i="11"/>
  <c r="H62" i="11" s="1"/>
  <c r="E63" i="11"/>
  <c r="H63" i="11" s="1"/>
  <c r="E64" i="11"/>
  <c r="H64" i="11" s="1"/>
  <c r="E65" i="11"/>
  <c r="H65" i="11" s="1"/>
  <c r="E66" i="11"/>
  <c r="H66" i="11" s="1"/>
  <c r="E67" i="11"/>
  <c r="H67" i="11" s="1"/>
  <c r="E68" i="11"/>
  <c r="H68" i="11" s="1"/>
  <c r="E69" i="11"/>
  <c r="H69" i="11" s="1"/>
  <c r="E71" i="11"/>
  <c r="H71" i="11" s="1"/>
  <c r="E72" i="11"/>
  <c r="H72" i="11" s="1"/>
  <c r="E73" i="11"/>
  <c r="H73" i="11" s="1"/>
  <c r="E75" i="11"/>
  <c r="H75" i="11" s="1"/>
  <c r="E76" i="11"/>
  <c r="H76" i="11" s="1"/>
  <c r="E77" i="11"/>
  <c r="H77" i="11" s="1"/>
  <c r="E78" i="11"/>
  <c r="H78" i="11" s="1"/>
  <c r="E79" i="11"/>
  <c r="H79" i="11" s="1"/>
  <c r="E80" i="11"/>
  <c r="H80" i="11" s="1"/>
  <c r="E81" i="11"/>
  <c r="H81" i="11" s="1"/>
  <c r="C9" i="11"/>
  <c r="E78" i="10"/>
  <c r="F78" i="10"/>
  <c r="G78" i="10"/>
  <c r="H78" i="10"/>
  <c r="I78" i="10"/>
  <c r="D78" i="10"/>
  <c r="E70" i="10"/>
  <c r="F70" i="10"/>
  <c r="G70" i="10"/>
  <c r="H70" i="10"/>
  <c r="I70" i="10"/>
  <c r="D70" i="10"/>
  <c r="E68" i="10"/>
  <c r="F68" i="10"/>
  <c r="G68" i="10"/>
  <c r="H68" i="10"/>
  <c r="I68" i="10"/>
  <c r="D68" i="10"/>
  <c r="E39" i="10"/>
  <c r="F39" i="10"/>
  <c r="G39" i="10"/>
  <c r="H39" i="10"/>
  <c r="I39" i="10"/>
  <c r="D39" i="10"/>
  <c r="E37" i="10"/>
  <c r="F37" i="10"/>
  <c r="G37" i="10"/>
  <c r="H37" i="10"/>
  <c r="I37" i="10"/>
  <c r="D37" i="10"/>
  <c r="E30" i="10"/>
  <c r="F30" i="10"/>
  <c r="G30" i="10"/>
  <c r="G73" i="10" s="1"/>
  <c r="H30" i="10"/>
  <c r="I30" i="10"/>
  <c r="D30" i="10"/>
  <c r="E73" i="10"/>
  <c r="H73" i="10"/>
  <c r="D69" i="9"/>
  <c r="D77" i="9" s="1"/>
  <c r="D78" i="9" s="1"/>
  <c r="E69" i="9"/>
  <c r="E77" i="9" s="1"/>
  <c r="E78" i="9" s="1"/>
  <c r="C69" i="9"/>
  <c r="C77" i="9" s="1"/>
  <c r="C78" i="9" s="1"/>
  <c r="C57" i="9"/>
  <c r="D53" i="9"/>
  <c r="E53" i="9"/>
  <c r="C53" i="9"/>
  <c r="D42" i="9"/>
  <c r="E42" i="9"/>
  <c r="C42" i="9"/>
  <c r="D39" i="9"/>
  <c r="E39" i="9"/>
  <c r="E46" i="9" s="1"/>
  <c r="C39" i="9"/>
  <c r="D29" i="9"/>
  <c r="E29" i="9"/>
  <c r="C29" i="9"/>
  <c r="D18" i="9"/>
  <c r="E18" i="9"/>
  <c r="C18" i="9"/>
  <c r="C14" i="9"/>
  <c r="C9" i="9"/>
  <c r="C12" i="5"/>
  <c r="D12" i="5"/>
  <c r="E12" i="5"/>
  <c r="F12" i="5"/>
  <c r="G12" i="5"/>
  <c r="H12" i="5"/>
  <c r="I12" i="5"/>
  <c r="J12" i="5"/>
  <c r="K12" i="5"/>
  <c r="B12" i="5"/>
  <c r="C7" i="5"/>
  <c r="C17" i="5" s="1"/>
  <c r="D7" i="5"/>
  <c r="E7" i="5"/>
  <c r="F7" i="5"/>
  <c r="F17" i="5" s="1"/>
  <c r="G7" i="5"/>
  <c r="G17" i="5" s="1"/>
  <c r="H7" i="5"/>
  <c r="I7" i="5"/>
  <c r="J7" i="5"/>
  <c r="J17" i="5" s="1"/>
  <c r="K7" i="5"/>
  <c r="K17" i="5" s="1"/>
  <c r="B7" i="5"/>
  <c r="C4" i="4"/>
  <c r="D4" i="4"/>
  <c r="E4" i="4"/>
  <c r="F4" i="4"/>
  <c r="B4" i="4"/>
  <c r="G19" i="3"/>
  <c r="C24" i="1"/>
  <c r="C16" i="1"/>
  <c r="F8" i="1"/>
  <c r="F46" i="1" s="1"/>
  <c r="E46" i="1"/>
  <c r="E59" i="1" s="1"/>
  <c r="E81" i="1" s="1"/>
  <c r="H18" i="11" l="1"/>
  <c r="E17" i="11"/>
  <c r="H17" i="11" s="1"/>
  <c r="H10" i="11"/>
  <c r="H9" i="11" s="1"/>
  <c r="E9" i="11"/>
  <c r="G8" i="12"/>
  <c r="H27" i="11"/>
  <c r="D46" i="9"/>
  <c r="H29" i="13"/>
  <c r="E40" i="13"/>
  <c r="I17" i="5"/>
  <c r="E17" i="5"/>
  <c r="I73" i="10"/>
  <c r="D8" i="11"/>
  <c r="D160" i="11" s="1"/>
  <c r="D8" i="14"/>
  <c r="D31" i="14" s="1"/>
  <c r="B17" i="5"/>
  <c r="H17" i="5"/>
  <c r="D17" i="5"/>
  <c r="C46" i="9"/>
  <c r="D43" i="10"/>
  <c r="D73" i="10" s="1"/>
  <c r="E70" i="11"/>
  <c r="H70" i="11" s="1"/>
  <c r="D9" i="13"/>
  <c r="D83" i="13" s="1"/>
  <c r="E20" i="13"/>
  <c r="E29" i="13"/>
  <c r="B31" i="14"/>
  <c r="E74" i="11"/>
  <c r="E61" i="9"/>
  <c r="E62" i="9" s="1"/>
  <c r="D62" i="9"/>
  <c r="F73" i="10"/>
  <c r="G8" i="14"/>
  <c r="G31" i="14" s="1"/>
  <c r="G83" i="13"/>
  <c r="E9" i="13"/>
  <c r="E83" i="13" s="1"/>
  <c r="C9" i="13"/>
  <c r="C83" i="13" s="1"/>
  <c r="H40" i="13"/>
  <c r="H20" i="13"/>
  <c r="D8" i="12"/>
  <c r="F160" i="11"/>
  <c r="H74" i="11"/>
  <c r="E37" i="11"/>
  <c r="H37" i="11" s="1"/>
  <c r="C8" i="11"/>
  <c r="C160" i="11" s="1"/>
  <c r="H61" i="11"/>
  <c r="E47" i="11"/>
  <c r="H47" i="11" s="1"/>
  <c r="E27" i="11"/>
  <c r="C61" i="9"/>
  <c r="C62" i="9" s="1"/>
  <c r="E22" i="9"/>
  <c r="E23" i="9" s="1"/>
  <c r="E24" i="9" s="1"/>
  <c r="E33" i="9" s="1"/>
  <c r="D23" i="9"/>
  <c r="D24" i="9" s="1"/>
  <c r="D33" i="9" s="1"/>
  <c r="C22" i="9"/>
  <c r="C23" i="9" s="1"/>
  <c r="C24" i="9" s="1"/>
  <c r="C33" i="9" s="1"/>
  <c r="C46" i="1"/>
  <c r="E8" i="11" l="1"/>
  <c r="E160" i="11" s="1"/>
  <c r="H83" i="13"/>
  <c r="G32" i="12"/>
  <c r="D32" i="12"/>
</calcChain>
</file>

<file path=xl/sharedStrings.xml><?xml version="1.0" encoding="utf-8"?>
<sst xmlns="http://schemas.openxmlformats.org/spreadsheetml/2006/main" count="869" uniqueCount="560">
  <si>
    <t>NOMBRE DEL ENTE PÚBLICO (a)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</si>
  <si>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</si>
  <si>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</si>
  <si>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</si>
  <si>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</si>
  <si>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</si>
  <si>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</si>
  <si>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</si>
  <si>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</si>
  <si>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</si>
  <si>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</si>
  <si>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</si>
  <si>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</si>
  <si>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</si>
  <si>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</si>
  <si>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</si>
  <si>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</si>
  <si>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</si>
  <si>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</si>
  <si>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</si>
  <si>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</si>
  <si>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</si>
  <si>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</si>
  <si>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</si>
  <si>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</si>
  <si>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</si>
  <si>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</si>
  <si>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</si>
  <si>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</si>
  <si>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</si>
  <si>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</si>
  <si>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</si>
  <si>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</si>
  <si>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</si>
  <si>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</si>
  <si>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</si>
  <si>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</si>
  <si>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</si>
  <si>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</si>
  <si>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</si>
  <si>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</si>
  <si>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</si>
  <si>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</si>
  <si>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</si>
  <si>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</si>
  <si>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</si>
  <si>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</si>
  <si>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</si>
  <si>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</si>
  <si>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</si>
  <si>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</si>
  <si>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</si>
  <si>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</si>
  <si>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</si>
  <si>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</si>
  <si>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</si>
  <si>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</si>
  <si>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</si>
  <si>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</si>
  <si>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</si>
  <si>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</si>
  <si>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</si>
  <si>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</si>
  <si>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</si>
  <si>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</si>
  <si>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</si>
  <si>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</si>
  <si>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</si>
  <si>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</si>
  <si>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</si>
  <si>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</si>
  <si>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</si>
  <si>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</si>
  <si>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</si>
  <si>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</si>
  <si>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</si>
  <si>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</si>
  <si>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</si>
  <si>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</si>
  <si>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</si>
  <si>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</si>
  <si>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</si>
  <si>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</si>
  <si>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</si>
  <si>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</si>
  <si>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</si>
  <si>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</si>
  <si>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</si>
  <si>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</si>
  <si>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</si>
  <si>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</si>
  <si>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</si>
  <si>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</si>
  <si>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</si>
  <si>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</si>
  <si>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</si>
  <si>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</si>
  <si>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</si>
  <si>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</si>
  <si>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</si>
  <si>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</si>
  <si>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</si>
  <si>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</si>
  <si>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</si>
  <si>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</si>
  <si>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</si>
  <si>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</si>
  <si>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</si>
  <si>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</si>
  <si>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</si>
  <si>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</si>
  <si>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</si>
  <si>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</si>
  <si>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</si>
  <si>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</si>
  <si>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</si>
  <si>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</si>
  <si>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</si>
  <si>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</si>
  <si>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</si>
  <si>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</si>
  <si>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</si>
  <si>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</si>
  <si>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</si>
  <si>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</si>
  <si>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</si>
  <si>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</si>
  <si>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</si>
  <si>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</si>
  <si>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</si>
  <si>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</si>
  <si>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</si>
  <si>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</si>
  <si>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</si>
  <si>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</si>
  <si>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</si>
  <si>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</si>
  <si>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</si>
  <si>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</si>
  <si>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</si>
  <si>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</si>
  <si>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</si>
  <si>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</si>
  <si>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</si>
  <si>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</si>
  <si>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</si>
  <si>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</si>
  <si>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</si>
  <si>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</si>
  <si>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</si>
  <si>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</si>
  <si>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</si>
  <si>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</si>
  <si>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</si>
  <si>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</si>
  <si>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</si>
  <si>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</si>
  <si>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</si>
  <si>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</si>
  <si>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</si>
  <si>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</si>
  <si>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</si>
  <si>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</si>
  <si>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</si>
  <si>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</si>
  <si>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</si>
  <si>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</si>
  <si>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</si>
  <si>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</si>
  <si>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</si>
  <si>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</si>
  <si>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</si>
  <si>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</si>
  <si>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</si>
  <si>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</si>
  <si>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</si>
  <si>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</si>
  <si>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</si>
  <si>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</si>
  <si>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</si>
  <si>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</si>
  <si>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</si>
  <si>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</si>
  <si>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</si>
  <si>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</si>
  <si>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</si>
  <si>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</si>
  <si>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</si>
  <si>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</si>
  <si>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</si>
  <si>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</si>
  <si>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</si>
  <si>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</si>
  <si>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</si>
  <si>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</si>
  <si>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</si>
  <si>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</si>
  <si>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</si>
  <si>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</si>
  <si>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</si>
  <si>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</si>
  <si>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</si>
  <si>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</si>
  <si>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</si>
  <si>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</si>
  <si>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</si>
  <si>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</si>
  <si>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</si>
  <si>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</si>
  <si>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</si>
  <si>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</si>
  <si>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</si>
  <si>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</si>
  <si>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</si>
  <si>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</si>
  <si>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</si>
  <si>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</si>
  <si>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</si>
  <si>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</si>
  <si>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</si>
  <si>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</si>
  <si>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</si>
  <si>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</si>
  <si>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</si>
  <si>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</si>
  <si>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</si>
  <si>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</si>
  <si>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</si>
  <si>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</si>
  <si>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</si>
  <si>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</si>
  <si>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</si>
  <si>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</si>
  <si>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</si>
  <si>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</si>
  <si>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</si>
  <si>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</si>
  <si>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</si>
  <si>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</si>
  <si>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</si>
  <si>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</si>
  <si>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</si>
  <si>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</si>
  <si>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</si>
  <si>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</si>
  <si>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</si>
  <si>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</si>
  <si>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</si>
  <si>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</si>
  <si>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</si>
  <si>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</si>
  <si>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</si>
  <si>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</si>
  <si>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</si>
  <si>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</si>
  <si>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</si>
  <si>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</si>
  <si>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</si>
  <si>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</si>
  <si>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</si>
  <si>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</si>
  <si>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</si>
  <si>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</si>
  <si>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</si>
  <si>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</si>
  <si>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</si>
  <si>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</si>
  <si>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</si>
  <si>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</si>
  <si>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</si>
  <si>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</si>
  <si>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</si>
  <si>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</si>
  <si>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</si>
  <si>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</si>
  <si>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</si>
  <si>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</si>
  <si>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</si>
  <si>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</si>
  <si>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</si>
  <si>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</si>
  <si>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</si>
  <si>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</si>
  <si>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</si>
  <si>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</si>
  <si>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</si>
  <si>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</si>
  <si>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</si>
  <si>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</si>
  <si>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</si>
  <si>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</si>
  <si>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</si>
  <si>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</si>
  <si>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</si>
  <si>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</si>
  <si>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</si>
  <si>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</si>
  <si>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</si>
  <si>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</si>
  <si>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</si>
  <si>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</si>
  <si>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</si>
  <si>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</si>
  <si>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</si>
  <si>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</si>
  <si>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</si>
  <si>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</si>
  <si>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</si>
  <si>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</si>
  <si>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</si>
  <si>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</si>
  <si>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</si>
  <si>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</si>
  <si>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</si>
  <si>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</si>
  <si>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</si>
  <si>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</si>
  <si>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</si>
  <si>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</si>
  <si>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</si>
  <si>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</si>
  <si>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</si>
  <si>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</si>
  <si>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</si>
  <si>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</si>
  <si>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</si>
  <si>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</si>
  <si>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</si>
  <si>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</si>
  <si>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</si>
  <si>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</si>
  <si>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</si>
  <si>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</si>
  <si>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</si>
  <si>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</si>
  <si>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</si>
  <si>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</si>
  <si>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</si>
  <si>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</si>
  <si>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</si>
  <si>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</si>
  <si>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</si>
  <si>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</si>
  <si>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</si>
  <si>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</si>
  <si>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</si>
  <si>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</si>
  <si>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</si>
  <si>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</si>
  <si>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</si>
  <si>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</si>
  <si>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</si>
  <si>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</si>
  <si>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</si>
  <si>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</si>
  <si>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</si>
  <si>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</si>
  <si>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</si>
  <si>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</si>
  <si>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</si>
  <si>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</si>
  <si>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</si>
  <si>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</si>
  <si>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</si>
  <si>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</si>
  <si>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</si>
  <si>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</si>
  <si>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</si>
  <si>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</si>
  <si>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</si>
  <si>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</si>
  <si>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</si>
  <si>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</si>
  <si>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</si>
  <si>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</si>
  <si>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</si>
  <si>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</si>
  <si>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</si>
  <si>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</si>
  <si>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</si>
  <si>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</si>
  <si>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</si>
  <si>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</si>
  <si>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</si>
  <si>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</si>
  <si>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</si>
  <si>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</si>
  <si>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</si>
  <si>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</si>
  <si>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</si>
  <si>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</si>
  <si>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</si>
  <si>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</si>
  <si>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</si>
  <si>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</si>
  <si>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</si>
  <si>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</si>
  <si>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</si>
  <si>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</si>
  <si>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</si>
  <si>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</si>
  <si>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</si>
  <si>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</si>
  <si>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</si>
  <si>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</si>
  <si>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</si>
  <si>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</si>
  <si>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</si>
  <si>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</si>
  <si>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</si>
  <si>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</si>
  <si>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</si>
  <si>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</si>
  <si>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</si>
  <si>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</si>
  <si>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</si>
  <si>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</si>
  <si>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</si>
  <si>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</si>
  <si>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</si>
  <si>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</si>
  <si>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</si>
  <si>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</si>
  <si>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</si>
  <si>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</si>
  <si>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</si>
  <si>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</si>
  <si>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</si>
  <si>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</si>
  <si>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</si>
  <si>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Proyecciones de Ingresos - LDF</t>
  </si>
  <si>
    <t xml:space="preserve">(CIFRAS NOMINALES) </t>
  </si>
  <si>
    <t>Concepto (b)</t>
  </si>
  <si>
    <t xml:space="preserve">Año en Cuestión </t>
  </si>
  <si>
    <r>
      <t>1.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</si>
  <si>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Impuestos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</si>
  <si>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Cuotas y Aportaciones de Seguridad Social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</si>
  <si>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Contribuciones de Mejoras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</si>
  <si>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Derechos</t>
    </r>
  </si>
  <si>
    <r>
      <t>E.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Productos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</si>
  <si>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Aprovechamientos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</si>
  <si>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por Ventas de Bienes y Servicios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</si>
  <si>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</si>
  <si>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</si>
  <si>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Transferencias</t>
    </r>
  </si>
  <si>
    <r>
      <t>K.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Convenios</t>
    </r>
  </si>
  <si>
    <r>
      <t>L.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Otros Ingresos de Libre Disposición</t>
    </r>
  </si>
  <si>
    <r>
      <t>2.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Transferencias Federales Etiquetadas (2=A+B+C+D+E)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</si>
  <si>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Aportaciones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</si>
  <si>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</si>
  <si>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Fondos Distintos de Aportaciones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</si>
  <si>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Subsidios y Subvenciones, y Pensiones y Jubilaciones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</si>
  <si>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Otras Transferencias Federales Etiquetadas</t>
    </r>
  </si>
  <si>
    <r>
      <t>3.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Derivados de Financiamientos (3=A)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</si>
  <si>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Derivados de Financiamientos</t>
    </r>
  </si>
  <si>
    <r>
      <t>4.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Total de Ingresos Proyectados (4=1+2+3)</t>
    </r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</si>
  <si>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</si>
  <si>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</si>
  <si>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</si>
  <si>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NOMBRE DE LA ENTIDAD FEDERATIVA / MUNICIPIO(a)</t>
  </si>
  <si>
    <t>Proyecciones de Egresos - LDF</t>
  </si>
  <si>
    <t>(CIFRAS NOMINALES)</t>
  </si>
  <si>
    <r>
      <t>1.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Gasto No Etiquetado</t>
    </r>
    <r>
      <rPr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(1=A+B+C+D+E+F+G+H+I)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</si>
  <si>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Servicios Personales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</si>
  <si>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Materiales y Suministros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</si>
  <si>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Servicios Generales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</si>
  <si>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Asignaciones, Subsidios y Otras Ayudas</t>
    </r>
  </si>
  <si>
    <r>
      <t>E.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Bienes Muebles, Inmuebles e Intangibles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</si>
  <si>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Inversión Pública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</si>
  <si>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Inversiones Financieras y Otras Provisiones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</si>
  <si>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 xml:space="preserve">Participaciones y Aportaciones 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</si>
  <si>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6"/>
        <color theme="1"/>
        <rFont val="Arial"/>
        <family val="2"/>
      </rPr>
      <t>Deuda Pública</t>
    </r>
  </si>
  <si>
    <r>
      <t>2.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Gasto Etiquetado (2=A+B+C+D+E+F+G+H+I)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</si>
  <si>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 y Aportaciones</t>
    </r>
  </si>
  <si>
    <r>
      <t>3.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Total de Egresos Proyectados (3 = 1 + 2)</t>
    </r>
  </si>
  <si>
    <t>Resultados de Ingresos - LDF</t>
  </si>
  <si>
    <r>
      <t>1.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</si>
  <si>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Impuestos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</si>
  <si>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Cuotas y Aportaciones de Seguridad Social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</si>
  <si>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Productos</t>
    </r>
  </si>
  <si>
    <r>
      <t>F.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Aprovechamientos</t>
    </r>
  </si>
  <si>
    <r>
      <t>I.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</si>
  <si>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 xml:space="preserve">Transferencias </t>
    </r>
  </si>
  <si>
    <r>
      <t>K.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</si>
  <si>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2.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Transferencias Federales Etiquetadas</t>
    </r>
    <r>
      <rPr>
        <b/>
        <vertAlign val="superscript"/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(2=A+B+C+D+E)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</si>
  <si>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Aportaciones</t>
    </r>
  </si>
  <si>
    <r>
      <t>3.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Ingresos Derivados de Financiamientos (3=A)</t>
    </r>
  </si>
  <si>
    <r>
      <t>4.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Total de Resultados de Ingresos (4=1+2+3)</t>
    </r>
  </si>
  <si>
    <t>Resultados de Egresos - LDF</t>
  </si>
  <si>
    <r>
      <t>3.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Total del Resultado de Egresos (3=1+2)</t>
    </r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</si>
  <si>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</si>
  <si>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</si>
  <si>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</si>
  <si>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</si>
  <si>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</si>
  <si>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</si>
  <si>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</si>
  <si>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</si>
  <si>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</si>
  <si>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</si>
  <si>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</si>
  <si>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</si>
  <si>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</si>
  <si>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</si>
  <si>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</si>
  <si>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</si>
  <si>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</si>
  <si>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</si>
  <si>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</si>
  <si>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</si>
  <si>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</si>
  <si>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</si>
  <si>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</si>
  <si>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</si>
  <si>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</si>
  <si>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</si>
  <si>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</si>
  <si>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</si>
  <si>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</si>
  <si>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</si>
  <si>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</si>
  <si>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</si>
  <si>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</si>
  <si>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</si>
  <si>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</si>
  <si>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</si>
  <si>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</si>
  <si>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</si>
  <si>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</si>
  <si>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</si>
  <si>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</si>
  <si>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</si>
  <si>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</si>
  <si>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</si>
  <si>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</si>
  <si>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</si>
  <si>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TRIBUNAL DE CONCILIACION Y ARBITRAJE DEL ESTADO DE TLAXCALA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</si>
  <si>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</si>
  <si>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</si>
  <si>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A. Presidencia</t>
  </si>
  <si>
    <t>B. Representacion Patronal</t>
  </si>
  <si>
    <t>C. Representación de los Trabajadores</t>
  </si>
  <si>
    <t>D. Dirección Administrativa</t>
  </si>
  <si>
    <t>E. Secretaria de Acuerdos</t>
  </si>
  <si>
    <t>F. Actuaria</t>
  </si>
  <si>
    <t>G. Proyección</t>
  </si>
  <si>
    <t>H. Oficialía</t>
  </si>
  <si>
    <t>I. Sretetaría de Amparos</t>
  </si>
  <si>
    <t>(I=A+B+C+D+E+F+G+H+I)</t>
  </si>
  <si>
    <t>Monto pagado de la inversión al 31 de diciembre de 2017 (k)</t>
  </si>
  <si>
    <t>Monto pagado de la inversión actualizado al 31 de diciembre de 2017 (l)</t>
  </si>
  <si>
    <t>Saldo pendiente por pagar de la inversión al 31 de diciembre de 2017 (m = g – l)</t>
  </si>
  <si>
    <t>2018 (d)</t>
  </si>
  <si>
    <t>31 de diciembre de 2017 (e)</t>
  </si>
  <si>
    <t>31 de diciembre de 2017 €</t>
  </si>
  <si>
    <t>al 31 de Diciembre de 2017 (d)</t>
  </si>
  <si>
    <t>2018 (c)</t>
  </si>
  <si>
    <r>
      <t xml:space="preserve">Año del Ejercicio Vigente </t>
    </r>
    <r>
      <rPr>
        <b/>
        <vertAlign val="superscript"/>
        <sz val="6"/>
        <color theme="1"/>
        <rFont val="Arial"/>
        <family val="2"/>
      </rPr>
      <t xml:space="preserve">2 </t>
    </r>
    <r>
      <rPr>
        <b/>
        <sz val="6"/>
        <color theme="1"/>
        <rFont val="Arial"/>
        <family val="2"/>
      </rPr>
      <t>(d) 2018</t>
    </r>
  </si>
  <si>
    <t>Al 31 de Diciembre de 2017 y al 31 de Diciembre de 2018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</si>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</sst>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  <numFmt numFmtId="167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12"/>
      <color theme="1"/>
      <name val="Times New Roman"/>
      <family val="1"/>
    </font>
    <font>
      <b/>
      <vertAlign val="superscript"/>
      <sz val="6"/>
      <color theme="1"/>
      <name val="Arial"/>
      <family val="2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0"/>
      <name val="Arial"/>
      <family val="2"/>
    </font>
    <font>
      <sz val="7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270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1" fillId="0" borderId="5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 indent="3"/>
    </xf>
    <xf numFmtId="0" fontId="5" fillId="0" borderId="11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10" fillId="0" borderId="8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11" fillId="0" borderId="9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3"/>
    </xf>
    <xf numFmtId="0" fontId="1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14" fillId="0" borderId="1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left" vertical="center" wrapText="1" inden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 indent="2"/>
    </xf>
    <xf numFmtId="0" fontId="12" fillId="0" borderId="6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3" fillId="0" borderId="0" xfId="0" applyFont="1"/>
    <xf numFmtId="0" fontId="14" fillId="0" borderId="7" xfId="0" applyFont="1" applyBorder="1" applyAlignment="1">
      <alignment horizontal="left" vertical="center" wrapText="1" indent="1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4" fillId="0" borderId="7" xfId="0" applyFont="1" applyBorder="1" applyAlignment="1">
      <alignment horizontal="left" vertical="center" indent="1"/>
    </xf>
    <xf numFmtId="0" fontId="14" fillId="0" borderId="9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6" xfId="0" applyFont="1" applyBorder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16" xfId="0" applyFont="1" applyBorder="1" applyAlignment="1">
      <alignment horizontal="justify" vertical="center"/>
    </xf>
    <xf numFmtId="0" fontId="14" fillId="0" borderId="1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9" xfId="0" applyFont="1" applyBorder="1" applyAlignment="1">
      <alignment horizontal="justify" vertical="center"/>
    </xf>
    <xf numFmtId="0" fontId="12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justify" vertical="center"/>
    </xf>
    <xf numFmtId="0" fontId="12" fillId="0" borderId="7" xfId="0" applyFont="1" applyBorder="1" applyAlignment="1">
      <alignment horizontal="justify" vertical="center"/>
    </xf>
    <xf numFmtId="0" fontId="12" fillId="0" borderId="9" xfId="0" applyFont="1" applyBorder="1" applyAlignment="1">
      <alignment horizontal="justify" vertical="center"/>
    </xf>
    <xf numFmtId="0" fontId="12" fillId="0" borderId="11" xfId="0" applyFont="1" applyBorder="1" applyAlignment="1">
      <alignment horizontal="justify" vertical="center"/>
    </xf>
    <xf numFmtId="0" fontId="14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44" fontId="14" fillId="0" borderId="7" xfId="1" applyFont="1" applyBorder="1" applyAlignment="1">
      <alignment horizontal="justify" vertical="center" wrapText="1"/>
    </xf>
    <xf numFmtId="165" fontId="14" fillId="0" borderId="7" xfId="1" applyNumberFormat="1" applyFont="1" applyBorder="1" applyAlignment="1">
      <alignment horizontal="justify" vertical="center" wrapText="1"/>
    </xf>
    <xf numFmtId="166" fontId="14" fillId="0" borderId="4" xfId="1" applyNumberFormat="1" applyFont="1" applyBorder="1" applyAlignment="1">
      <alignment horizontal="justify" vertical="center" wrapText="1"/>
    </xf>
    <xf numFmtId="0" fontId="0" fillId="0" borderId="0" xfId="0" applyFill="1"/>
    <xf numFmtId="44" fontId="12" fillId="0" borderId="7" xfId="1" applyFont="1" applyBorder="1" applyAlignment="1">
      <alignment horizontal="justify" vertical="center" wrapText="1"/>
    </xf>
    <xf numFmtId="44" fontId="14" fillId="0" borderId="11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12" fillId="0" borderId="11" xfId="1" applyFont="1" applyBorder="1" applyAlignment="1">
      <alignment horizontal="justify" vertical="center" wrapText="1"/>
    </xf>
    <xf numFmtId="44" fontId="14" fillId="0" borderId="7" xfId="1" applyFont="1" applyBorder="1" applyAlignment="1">
      <alignment vertical="center"/>
    </xf>
    <xf numFmtId="44" fontId="12" fillId="0" borderId="5" xfId="1" applyFont="1" applyBorder="1" applyAlignment="1">
      <alignment vertical="center"/>
    </xf>
    <xf numFmtId="44" fontId="14" fillId="0" borderId="7" xfId="1" applyFont="1" applyBorder="1" applyAlignment="1">
      <alignment horizontal="center" vertical="center"/>
    </xf>
    <xf numFmtId="44" fontId="0" fillId="0" borderId="0" xfId="1" applyFont="1"/>
    <xf numFmtId="44" fontId="14" fillId="0" borderId="11" xfId="1" applyFont="1" applyBorder="1" applyAlignment="1">
      <alignment horizontal="center" vertical="center"/>
    </xf>
    <xf numFmtId="44" fontId="14" fillId="0" borderId="5" xfId="1" applyFont="1" applyBorder="1" applyAlignment="1">
      <alignment horizontal="center" vertical="center"/>
    </xf>
    <xf numFmtId="44" fontId="13" fillId="0" borderId="0" xfId="1" applyFont="1"/>
    <xf numFmtId="44" fontId="14" fillId="0" borderId="8" xfId="1" applyFont="1" applyBorder="1" applyAlignment="1">
      <alignment horizontal="center" vertical="center"/>
    </xf>
    <xf numFmtId="44" fontId="12" fillId="0" borderId="1" xfId="1" applyFont="1" applyBorder="1" applyAlignment="1">
      <alignment vertical="center"/>
    </xf>
    <xf numFmtId="165" fontId="12" fillId="0" borderId="5" xfId="1" applyNumberFormat="1" applyFont="1" applyBorder="1" applyAlignment="1">
      <alignment horizontal="center" vertical="center" wrapText="1"/>
    </xf>
    <xf numFmtId="165" fontId="14" fillId="0" borderId="5" xfId="1" applyNumberFormat="1" applyFont="1" applyBorder="1" applyAlignment="1">
      <alignment horizontal="center" vertical="center" wrapText="1"/>
    </xf>
    <xf numFmtId="165" fontId="14" fillId="0" borderId="7" xfId="1" applyNumberFormat="1" applyFont="1" applyBorder="1" applyAlignment="1">
      <alignment horizontal="center" vertical="center" wrapText="1"/>
    </xf>
    <xf numFmtId="165" fontId="12" fillId="0" borderId="7" xfId="1" applyNumberFormat="1" applyFont="1" applyBorder="1" applyAlignment="1">
      <alignment horizontal="center" vertical="center" wrapText="1"/>
    </xf>
    <xf numFmtId="165" fontId="12" fillId="0" borderId="8" xfId="1" applyNumberFormat="1" applyFont="1" applyBorder="1" applyAlignment="1">
      <alignment horizontal="center" vertical="center" wrapText="1"/>
    </xf>
    <xf numFmtId="165" fontId="12" fillId="0" borderId="11" xfId="1" applyNumberFormat="1" applyFont="1" applyBorder="1" applyAlignment="1">
      <alignment horizontal="center" vertical="center" wrapText="1"/>
    </xf>
    <xf numFmtId="165" fontId="14" fillId="0" borderId="7" xfId="1" applyNumberFormat="1" applyFont="1" applyBorder="1" applyAlignment="1">
      <alignment horizontal="center" vertical="center"/>
    </xf>
    <xf numFmtId="165" fontId="12" fillId="0" borderId="7" xfId="1" applyNumberFormat="1" applyFont="1" applyBorder="1" applyAlignment="1">
      <alignment horizontal="center" vertical="center"/>
    </xf>
    <xf numFmtId="165" fontId="14" fillId="0" borderId="11" xfId="1" applyNumberFormat="1" applyFont="1" applyBorder="1" applyAlignment="1">
      <alignment horizontal="center" vertical="center" wrapText="1"/>
    </xf>
    <xf numFmtId="165" fontId="12" fillId="0" borderId="5" xfId="1" applyNumberFormat="1" applyFont="1" applyBorder="1" applyAlignment="1">
      <alignment horizontal="center" vertical="center"/>
    </xf>
    <xf numFmtId="165" fontId="14" fillId="0" borderId="5" xfId="1" applyNumberFormat="1" applyFont="1" applyBorder="1" applyAlignment="1">
      <alignment horizontal="center" vertical="center"/>
    </xf>
    <xf numFmtId="165" fontId="12" fillId="0" borderId="8" xfId="1" applyNumberFormat="1" applyFont="1" applyBorder="1" applyAlignment="1">
      <alignment horizontal="center" vertical="center"/>
    </xf>
    <xf numFmtId="165" fontId="12" fillId="0" borderId="11" xfId="1" applyNumberFormat="1" applyFont="1" applyBorder="1" applyAlignment="1">
      <alignment horizontal="center" vertical="center"/>
    </xf>
    <xf numFmtId="165" fontId="14" fillId="0" borderId="11" xfId="1" applyNumberFormat="1" applyFont="1" applyBorder="1" applyAlignment="1">
      <alignment horizontal="center" vertical="center"/>
    </xf>
    <xf numFmtId="165" fontId="14" fillId="0" borderId="7" xfId="1" applyNumberFormat="1" applyFont="1" applyFill="1" applyBorder="1" applyAlignment="1">
      <alignment horizontal="center" vertical="center"/>
    </xf>
    <xf numFmtId="165" fontId="14" fillId="0" borderId="7" xfId="1" applyNumberFormat="1" applyFont="1" applyBorder="1" applyAlignment="1">
      <alignment vertical="center" wrapText="1"/>
    </xf>
    <xf numFmtId="165" fontId="14" fillId="0" borderId="11" xfId="0" applyNumberFormat="1" applyFont="1" applyBorder="1" applyAlignment="1">
      <alignment vertical="center" wrapText="1"/>
    </xf>
    <xf numFmtId="165" fontId="12" fillId="0" borderId="7" xfId="1" applyNumberFormat="1" applyFont="1" applyBorder="1" applyAlignment="1">
      <alignment vertical="center" wrapText="1"/>
    </xf>
    <xf numFmtId="164" fontId="14" fillId="0" borderId="7" xfId="1" applyNumberFormat="1" applyFont="1" applyBorder="1" applyAlignment="1">
      <alignment vertical="center"/>
    </xf>
    <xf numFmtId="165" fontId="14" fillId="0" borderId="7" xfId="1" applyNumberFormat="1" applyFont="1" applyBorder="1" applyAlignment="1">
      <alignment vertical="center"/>
    </xf>
    <xf numFmtId="165" fontId="12" fillId="0" borderId="7" xfId="1" applyNumberFormat="1" applyFont="1" applyBorder="1" applyAlignment="1">
      <alignment vertical="center"/>
    </xf>
    <xf numFmtId="165" fontId="14" fillId="0" borderId="11" xfId="0" applyNumberFormat="1" applyFont="1" applyBorder="1" applyAlignment="1">
      <alignment vertical="center"/>
    </xf>
    <xf numFmtId="165" fontId="15" fillId="0" borderId="7" xfId="1" applyNumberFormat="1" applyFont="1" applyBorder="1" applyAlignment="1">
      <alignment horizontal="justify" vertical="center" wrapText="1"/>
    </xf>
    <xf numFmtId="165" fontId="12" fillId="0" borderId="7" xfId="1" applyNumberFormat="1" applyFont="1" applyBorder="1" applyAlignment="1">
      <alignment horizontal="justify" vertical="center" wrapText="1"/>
    </xf>
    <xf numFmtId="165" fontId="14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/>
    </xf>
    <xf numFmtId="0" fontId="18" fillId="0" borderId="0" xfId="0" applyFont="1"/>
    <xf numFmtId="0" fontId="19" fillId="4" borderId="4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vertical="center" wrapText="1"/>
    </xf>
    <xf numFmtId="43" fontId="5" fillId="0" borderId="7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167" fontId="5" fillId="0" borderId="7" xfId="0" applyNumberFormat="1" applyFont="1" applyBorder="1" applyAlignment="1">
      <alignment horizontal="justify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justify" vertical="center" wrapText="1"/>
    </xf>
    <xf numFmtId="41" fontId="5" fillId="0" borderId="7" xfId="0" applyNumberFormat="1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left" vertical="center" wrapText="1" indent="4"/>
    </xf>
    <xf numFmtId="0" fontId="5" fillId="0" borderId="8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justify" vertical="center" wrapText="1"/>
    </xf>
    <xf numFmtId="0" fontId="1" fillId="4" borderId="15" xfId="0" applyFont="1" applyFill="1" applyBorder="1" applyAlignment="1">
      <alignment horizontal="center" vertical="center"/>
    </xf>
    <xf numFmtId="41" fontId="5" fillId="0" borderId="7" xfId="0" applyNumberFormat="1" applyFont="1" applyBorder="1" applyAlignment="1">
      <alignment horizontal="justify" vertical="center"/>
    </xf>
    <xf numFmtId="0" fontId="14" fillId="0" borderId="7" xfId="0" applyFont="1" applyBorder="1" applyAlignment="1">
      <alignment horizontal="left" vertical="center"/>
    </xf>
    <xf numFmtId="41" fontId="14" fillId="3" borderId="7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vertical="center"/>
    </xf>
    <xf numFmtId="0" fontId="19" fillId="4" borderId="4" xfId="0" applyFont="1" applyFill="1" applyBorder="1" applyAlignment="1">
      <alignment vertical="center"/>
    </xf>
    <xf numFmtId="0" fontId="19" fillId="4" borderId="9" xfId="0" applyFont="1" applyFill="1" applyBorder="1" applyAlignment="1">
      <alignment vertical="center"/>
    </xf>
    <xf numFmtId="0" fontId="19" fillId="4" borderId="11" xfId="0" applyFont="1" applyFill="1" applyBorder="1" applyAlignment="1">
      <alignment vertical="center"/>
    </xf>
    <xf numFmtId="0" fontId="19" fillId="4" borderId="13" xfId="0" applyFont="1" applyFill="1" applyBorder="1" applyAlignment="1">
      <alignment vertical="center"/>
    </xf>
    <xf numFmtId="0" fontId="19" fillId="4" borderId="15" xfId="0" applyFont="1" applyFill="1" applyBorder="1" applyAlignment="1">
      <alignment vertical="center"/>
    </xf>
    <xf numFmtId="164" fontId="12" fillId="0" borderId="5" xfId="1" applyNumberFormat="1" applyFont="1" applyBorder="1" applyAlignment="1">
      <alignment vertical="center"/>
    </xf>
    <xf numFmtId="164" fontId="12" fillId="0" borderId="8" xfId="1" applyNumberFormat="1" applyFont="1" applyBorder="1" applyAlignment="1">
      <alignment vertical="center"/>
    </xf>
    <xf numFmtId="44" fontId="12" fillId="0" borderId="5" xfId="1" applyFont="1" applyBorder="1" applyAlignment="1">
      <alignment vertical="center"/>
    </xf>
    <xf numFmtId="44" fontId="12" fillId="0" borderId="8" xfId="1" applyFont="1" applyBorder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2" xfId="0" applyFont="1" applyBorder="1" applyAlignment="1">
      <alignment horizontal="justify" vertical="center"/>
    </xf>
    <xf numFmtId="0" fontId="14" fillId="0" borderId="3" xfId="0" applyFont="1" applyBorder="1" applyAlignment="1">
      <alignment horizontal="justify" vertical="center"/>
    </xf>
    <xf numFmtId="0" fontId="14" fillId="0" borderId="4" xfId="0" applyFont="1" applyBorder="1" applyAlignment="1">
      <alignment horizontal="justify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165" fontId="14" fillId="0" borderId="18" xfId="1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4" fillId="0" borderId="0" xfId="0" applyFont="1" applyAlignment="1">
      <alignment horizontal="justify" vertical="center"/>
    </xf>
    <xf numFmtId="0" fontId="14" fillId="0" borderId="16" xfId="0" applyFont="1" applyBorder="1" applyAlignment="1">
      <alignment horizontal="justify" vertical="center"/>
    </xf>
    <xf numFmtId="0" fontId="14" fillId="0" borderId="10" xfId="0" applyFont="1" applyBorder="1" applyAlignment="1">
      <alignment horizontal="justify" vertical="center"/>
    </xf>
    <xf numFmtId="0" fontId="14" fillId="0" borderId="17" xfId="0" applyFont="1" applyBorder="1" applyAlignment="1">
      <alignment horizontal="justify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0" fontId="19" fillId="4" borderId="19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9" fillId="4" borderId="3" xfId="0" applyFont="1" applyFill="1" applyBorder="1" applyAlignment="1">
      <alignment horizontal="center" vertical="center" wrapText="1"/>
    </xf>
    <xf numFmtId="165" fontId="14" fillId="0" borderId="5" xfId="1" applyNumberFormat="1" applyFont="1" applyBorder="1" applyAlignment="1">
      <alignment horizontal="center"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85"/>
  <sheetViews>
    <sheetView zoomScale="110" zoomScaleNormal="110" workbookViewId="0">
      <selection activeCell="A35" sqref="A35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6" x14ac:dyDescent="0.25">
      <c r="A1" s="162" t="s">
        <v>536</v>
      </c>
      <c r="B1" s="163"/>
      <c r="C1" s="163"/>
      <c r="D1" s="163"/>
      <c r="E1" s="163"/>
      <c r="F1" s="164"/>
    </row>
    <row r="2" spans="1:6" x14ac:dyDescent="0.25">
      <c r="A2" s="165" t="s">
        <v>1</v>
      </c>
      <c r="B2" s="166"/>
      <c r="C2" s="166"/>
      <c r="D2" s="166"/>
      <c r="E2" s="166"/>
      <c r="F2" s="167"/>
    </row>
    <row r="3" spans="1:6" x14ac:dyDescent="0.25">
      <c r="A3" s="165" t="s">
        <v>558</v>
      </c>
      <c r="B3" s="166"/>
      <c r="C3" s="166"/>
      <c r="D3" s="166"/>
      <c r="E3" s="166"/>
      <c r="F3" s="167"/>
    </row>
    <row r="4" spans="1:6" ht="15.75" thickBot="1" x14ac:dyDescent="0.3">
      <c r="A4" s="168" t="s">
        <v>2</v>
      </c>
      <c r="B4" s="169"/>
      <c r="C4" s="169"/>
      <c r="D4" s="169"/>
      <c r="E4" s="169"/>
      <c r="F4" s="170"/>
    </row>
    <row r="5" spans="1:6" ht="27.75" thickBot="1" x14ac:dyDescent="0.3">
      <c r="A5" s="48" t="s">
        <v>3</v>
      </c>
      <c r="B5" s="49" t="s">
        <v>552</v>
      </c>
      <c r="C5" s="49" t="s">
        <v>553</v>
      </c>
      <c r="D5" s="50" t="s">
        <v>3</v>
      </c>
      <c r="E5" s="49" t="s">
        <v>552</v>
      </c>
      <c r="F5" s="49" t="s">
        <v>554</v>
      </c>
    </row>
    <row r="6" spans="1:6" x14ac:dyDescent="0.25">
      <c r="A6" s="47" t="s">
        <v>4</v>
      </c>
      <c r="B6" s="45"/>
      <c r="C6" s="45"/>
      <c r="D6" s="45" t="s">
        <v>5</v>
      </c>
      <c r="E6" s="45"/>
      <c r="F6" s="45"/>
    </row>
    <row r="7" spans="1:6" x14ac:dyDescent="0.25">
      <c r="A7" s="47" t="s">
        <v>6</v>
      </c>
      <c r="B7" s="38"/>
      <c r="C7" s="38"/>
      <c r="D7" s="45" t="s">
        <v>7</v>
      </c>
      <c r="E7" s="38"/>
      <c r="F7" s="38"/>
    </row>
    <row r="8" spans="1:6" x14ac:dyDescent="0.25">
      <c r="A8" s="39" t="s">
        <v>8</v>
      </c>
      <c r="B8" s="95">
        <f>SUM(B9:B15)</f>
        <v>697938</v>
      </c>
      <c r="C8" s="95">
        <f>SUM(C9:C15)</f>
        <v>366208.95</v>
      </c>
      <c r="D8" s="38" t="s">
        <v>9</v>
      </c>
      <c r="E8" s="95">
        <f>SUM(E9:E17)</f>
        <v>430351</v>
      </c>
      <c r="F8" s="95">
        <f>SUM(F9:F17)</f>
        <v>405115.57</v>
      </c>
    </row>
    <row r="9" spans="1:6" x14ac:dyDescent="0.25">
      <c r="A9" s="39" t="s">
        <v>10</v>
      </c>
      <c r="B9" s="95">
        <v>20115</v>
      </c>
      <c r="C9" s="95">
        <v>20114.740000000002</v>
      </c>
      <c r="D9" s="38" t="s">
        <v>11</v>
      </c>
      <c r="E9" s="95">
        <v>3132</v>
      </c>
      <c r="F9" s="95">
        <v>3132.35</v>
      </c>
    </row>
    <row r="10" spans="1:6" x14ac:dyDescent="0.25">
      <c r="A10" s="39" t="s">
        <v>12</v>
      </c>
      <c r="B10" s="95">
        <v>677823</v>
      </c>
      <c r="C10" s="95">
        <v>346094.21</v>
      </c>
      <c r="D10" s="38" t="s">
        <v>13</v>
      </c>
      <c r="E10" s="95">
        <v>1159</v>
      </c>
      <c r="F10" s="95">
        <v>1160.6099999999999</v>
      </c>
    </row>
    <row r="11" spans="1:6" x14ac:dyDescent="0.25">
      <c r="A11" s="39" t="s">
        <v>14</v>
      </c>
      <c r="B11" s="95">
        <v>0</v>
      </c>
      <c r="C11" s="95">
        <v>0</v>
      </c>
      <c r="D11" s="38" t="s">
        <v>15</v>
      </c>
      <c r="E11" s="95">
        <v>0</v>
      </c>
      <c r="F11" s="95">
        <v>0</v>
      </c>
    </row>
    <row r="12" spans="1:6" x14ac:dyDescent="0.25">
      <c r="A12" s="39" t="s">
        <v>16</v>
      </c>
      <c r="B12" s="95">
        <v>0</v>
      </c>
      <c r="C12" s="95">
        <v>0</v>
      </c>
      <c r="D12" s="38" t="s">
        <v>17</v>
      </c>
      <c r="E12" s="95">
        <v>0</v>
      </c>
      <c r="F12" s="95">
        <v>0</v>
      </c>
    </row>
    <row r="13" spans="1:6" x14ac:dyDescent="0.25">
      <c r="A13" s="39" t="s">
        <v>18</v>
      </c>
      <c r="B13" s="95">
        <v>0</v>
      </c>
      <c r="C13" s="95">
        <v>0</v>
      </c>
      <c r="D13" s="38" t="s">
        <v>19</v>
      </c>
      <c r="E13" s="95">
        <v>0</v>
      </c>
      <c r="F13" s="95">
        <v>0</v>
      </c>
    </row>
    <row r="14" spans="1:6" ht="18" x14ac:dyDescent="0.25">
      <c r="A14" s="39" t="s">
        <v>20</v>
      </c>
      <c r="B14" s="95">
        <v>0</v>
      </c>
      <c r="C14" s="95">
        <v>0</v>
      </c>
      <c r="D14" s="38" t="s">
        <v>21</v>
      </c>
      <c r="E14" s="95">
        <v>0</v>
      </c>
      <c r="F14" s="95">
        <v>0</v>
      </c>
    </row>
    <row r="15" spans="1:6" x14ac:dyDescent="0.25">
      <c r="A15" s="39" t="s">
        <v>22</v>
      </c>
      <c r="B15" s="95">
        <v>0</v>
      </c>
      <c r="C15" s="95">
        <v>0</v>
      </c>
      <c r="D15" s="38" t="s">
        <v>23</v>
      </c>
      <c r="E15" s="95">
        <v>426060</v>
      </c>
      <c r="F15" s="95">
        <v>400822.61</v>
      </c>
    </row>
    <row r="16" spans="1:6" ht="18" x14ac:dyDescent="0.25">
      <c r="A16" s="51" t="s">
        <v>24</v>
      </c>
      <c r="B16" s="95">
        <f>SUM(B17:B23)</f>
        <v>-871</v>
      </c>
      <c r="C16" s="95">
        <f>SUM(C17:C23)</f>
        <v>26393.350000000002</v>
      </c>
      <c r="D16" s="38" t="s">
        <v>25</v>
      </c>
      <c r="E16" s="95">
        <v>0</v>
      </c>
      <c r="F16" s="95">
        <v>0</v>
      </c>
    </row>
    <row r="17" spans="1:6" x14ac:dyDescent="0.25">
      <c r="A17" s="39" t="s">
        <v>26</v>
      </c>
      <c r="B17" s="95">
        <v>0</v>
      </c>
      <c r="C17" s="95">
        <v>0</v>
      </c>
      <c r="D17" s="38" t="s">
        <v>27</v>
      </c>
      <c r="E17" s="95">
        <v>0</v>
      </c>
      <c r="F17" s="95">
        <v>0</v>
      </c>
    </row>
    <row r="18" spans="1:6" x14ac:dyDescent="0.25">
      <c r="A18" s="39" t="s">
        <v>28</v>
      </c>
      <c r="B18" s="95">
        <v>0</v>
      </c>
      <c r="C18" s="95">
        <v>0</v>
      </c>
      <c r="D18" s="38" t="s">
        <v>29</v>
      </c>
      <c r="E18" s="95">
        <f>+E19+E20+E21</f>
        <v>100</v>
      </c>
      <c r="F18" s="95">
        <f>+F19+F20+F21</f>
        <v>100</v>
      </c>
    </row>
    <row r="19" spans="1:6" x14ac:dyDescent="0.25">
      <c r="A19" s="39" t="s">
        <v>30</v>
      </c>
      <c r="B19" s="95">
        <v>-898</v>
      </c>
      <c r="C19" s="95">
        <v>26203.65</v>
      </c>
      <c r="D19" s="38" t="s">
        <v>31</v>
      </c>
      <c r="E19" s="95">
        <v>0</v>
      </c>
      <c r="F19" s="95">
        <v>0</v>
      </c>
    </row>
    <row r="20" spans="1:6" ht="18" x14ac:dyDescent="0.25">
      <c r="A20" s="39" t="s">
        <v>32</v>
      </c>
      <c r="B20" s="95">
        <v>0</v>
      </c>
      <c r="C20" s="95">
        <v>0</v>
      </c>
      <c r="D20" s="38" t="s">
        <v>33</v>
      </c>
      <c r="E20" s="95">
        <v>0</v>
      </c>
      <c r="F20" s="95">
        <v>0</v>
      </c>
    </row>
    <row r="21" spans="1:6" x14ac:dyDescent="0.25">
      <c r="A21" s="39" t="s">
        <v>34</v>
      </c>
      <c r="B21" s="95">
        <v>0</v>
      </c>
      <c r="C21" s="95">
        <v>0</v>
      </c>
      <c r="D21" s="38" t="s">
        <v>35</v>
      </c>
      <c r="E21" s="95">
        <v>100</v>
      </c>
      <c r="F21" s="95">
        <v>100</v>
      </c>
    </row>
    <row r="22" spans="1:6" x14ac:dyDescent="0.25">
      <c r="A22" s="39" t="s">
        <v>36</v>
      </c>
      <c r="B22" s="95">
        <v>0</v>
      </c>
      <c r="C22" s="95">
        <v>0</v>
      </c>
      <c r="D22" s="38" t="s">
        <v>37</v>
      </c>
      <c r="E22" s="95">
        <v>0</v>
      </c>
      <c r="F22" s="95">
        <v>0</v>
      </c>
    </row>
    <row r="23" spans="1:6" x14ac:dyDescent="0.25">
      <c r="A23" s="39" t="s">
        <v>38</v>
      </c>
      <c r="B23" s="95">
        <v>27</v>
      </c>
      <c r="C23" s="95">
        <v>189.7</v>
      </c>
      <c r="D23" s="38" t="s">
        <v>39</v>
      </c>
      <c r="E23" s="95">
        <v>0</v>
      </c>
      <c r="F23" s="95">
        <v>0</v>
      </c>
    </row>
    <row r="24" spans="1:6" x14ac:dyDescent="0.25">
      <c r="A24" s="39" t="s">
        <v>40</v>
      </c>
      <c r="B24" s="95">
        <f>SUM(B25:B29)</f>
        <v>1790</v>
      </c>
      <c r="C24" s="95">
        <f>SUM(C25:C29)</f>
        <v>1790</v>
      </c>
      <c r="D24" s="38" t="s">
        <v>41</v>
      </c>
      <c r="E24" s="95">
        <v>0</v>
      </c>
      <c r="F24" s="95">
        <v>0</v>
      </c>
    </row>
    <row r="25" spans="1:6" ht="18" x14ac:dyDescent="0.25">
      <c r="A25" s="39" t="s">
        <v>42</v>
      </c>
      <c r="B25" s="95">
        <v>1790</v>
      </c>
      <c r="C25" s="95">
        <v>1790</v>
      </c>
      <c r="D25" s="38" t="s">
        <v>43</v>
      </c>
      <c r="E25" s="95">
        <v>0</v>
      </c>
      <c r="F25" s="95">
        <v>0</v>
      </c>
    </row>
    <row r="26" spans="1:6" ht="18" x14ac:dyDescent="0.25">
      <c r="A26" s="39" t="s">
        <v>44</v>
      </c>
      <c r="B26" s="95">
        <v>0</v>
      </c>
      <c r="C26" s="95">
        <v>0</v>
      </c>
      <c r="D26" s="38" t="s">
        <v>45</v>
      </c>
      <c r="E26" s="95">
        <v>0</v>
      </c>
      <c r="F26" s="95">
        <v>0</v>
      </c>
    </row>
    <row r="27" spans="1:6" ht="18" x14ac:dyDescent="0.25">
      <c r="A27" s="39" t="s">
        <v>46</v>
      </c>
      <c r="B27" s="95">
        <v>0</v>
      </c>
      <c r="C27" s="95">
        <v>0</v>
      </c>
      <c r="D27" s="38" t="s">
        <v>47</v>
      </c>
      <c r="E27" s="95">
        <v>0</v>
      </c>
      <c r="F27" s="95">
        <v>0</v>
      </c>
    </row>
    <row r="28" spans="1:6" x14ac:dyDescent="0.25">
      <c r="A28" s="39" t="s">
        <v>48</v>
      </c>
      <c r="B28" s="95">
        <v>0</v>
      </c>
      <c r="C28" s="95">
        <v>0</v>
      </c>
      <c r="D28" s="38" t="s">
        <v>49</v>
      </c>
      <c r="E28" s="95">
        <v>0</v>
      </c>
      <c r="F28" s="95">
        <v>0</v>
      </c>
    </row>
    <row r="29" spans="1:6" x14ac:dyDescent="0.25">
      <c r="A29" s="39" t="s">
        <v>50</v>
      </c>
      <c r="B29" s="95">
        <v>0</v>
      </c>
      <c r="C29" s="95">
        <v>0</v>
      </c>
      <c r="D29" s="38" t="s">
        <v>51</v>
      </c>
      <c r="E29" s="95">
        <v>0</v>
      </c>
      <c r="F29" s="95">
        <v>0</v>
      </c>
    </row>
    <row r="30" spans="1:6" ht="18" x14ac:dyDescent="0.25">
      <c r="A30" s="39" t="s">
        <v>52</v>
      </c>
      <c r="B30" s="95">
        <v>0</v>
      </c>
      <c r="C30" s="95">
        <v>0</v>
      </c>
      <c r="D30" s="38" t="s">
        <v>53</v>
      </c>
      <c r="E30" s="95">
        <v>0</v>
      </c>
      <c r="F30" s="95">
        <v>0</v>
      </c>
    </row>
    <row r="31" spans="1:6" x14ac:dyDescent="0.25">
      <c r="A31" s="39" t="s">
        <v>54</v>
      </c>
      <c r="B31" s="95">
        <v>0</v>
      </c>
      <c r="C31" s="95">
        <v>0</v>
      </c>
      <c r="D31" s="38" t="s">
        <v>55</v>
      </c>
      <c r="E31" s="95">
        <v>0</v>
      </c>
      <c r="F31" s="95">
        <v>0</v>
      </c>
    </row>
    <row r="32" spans="1:6" x14ac:dyDescent="0.25">
      <c r="A32" s="39" t="s">
        <v>56</v>
      </c>
      <c r="B32" s="95">
        <v>0</v>
      </c>
      <c r="C32" s="95">
        <v>0</v>
      </c>
      <c r="D32" s="38" t="s">
        <v>57</v>
      </c>
      <c r="E32" s="95">
        <v>0</v>
      </c>
      <c r="F32" s="95">
        <v>0</v>
      </c>
    </row>
    <row r="33" spans="1:6" x14ac:dyDescent="0.25">
      <c r="A33" s="39" t="s">
        <v>58</v>
      </c>
      <c r="B33" s="95">
        <v>0</v>
      </c>
      <c r="C33" s="95">
        <v>0</v>
      </c>
      <c r="D33" s="38" t="s">
        <v>59</v>
      </c>
      <c r="E33" s="95">
        <v>0</v>
      </c>
      <c r="F33" s="95">
        <v>0</v>
      </c>
    </row>
    <row r="34" spans="1:6" ht="18" x14ac:dyDescent="0.25">
      <c r="A34" s="39" t="s">
        <v>60</v>
      </c>
      <c r="B34" s="95">
        <v>0</v>
      </c>
      <c r="C34" s="95">
        <v>0</v>
      </c>
      <c r="D34" s="38" t="s">
        <v>61</v>
      </c>
      <c r="E34" s="95">
        <v>0</v>
      </c>
      <c r="F34" s="95">
        <v>0</v>
      </c>
    </row>
    <row r="35" spans="1:6" x14ac:dyDescent="0.25">
      <c r="A35" s="39" t="s">
        <v>62</v>
      </c>
      <c r="B35" s="95">
        <v>0</v>
      </c>
      <c r="C35" s="95">
        <v>0</v>
      </c>
      <c r="D35" s="38" t="s">
        <v>63</v>
      </c>
      <c r="E35" s="95">
        <v>0</v>
      </c>
      <c r="F35" s="95">
        <v>0</v>
      </c>
    </row>
    <row r="36" spans="1:6" x14ac:dyDescent="0.25">
      <c r="A36" s="39" t="s">
        <v>64</v>
      </c>
      <c r="B36" s="95">
        <v>0</v>
      </c>
      <c r="C36" s="95">
        <v>0</v>
      </c>
      <c r="D36" s="38" t="s">
        <v>65</v>
      </c>
      <c r="E36" s="95">
        <v>0</v>
      </c>
      <c r="F36" s="95">
        <v>0</v>
      </c>
    </row>
    <row r="37" spans="1:6" x14ac:dyDescent="0.25">
      <c r="A37" s="39" t="s">
        <v>66</v>
      </c>
      <c r="B37" s="95">
        <v>0</v>
      </c>
      <c r="C37" s="95">
        <v>0</v>
      </c>
      <c r="D37" s="38" t="s">
        <v>67</v>
      </c>
      <c r="E37" s="95">
        <v>0</v>
      </c>
      <c r="F37" s="95">
        <v>0</v>
      </c>
    </row>
    <row r="38" spans="1:6" ht="18" x14ac:dyDescent="0.25">
      <c r="A38" s="39" t="s">
        <v>68</v>
      </c>
      <c r="B38" s="95">
        <v>0</v>
      </c>
      <c r="C38" s="95">
        <v>0</v>
      </c>
      <c r="D38" s="38" t="s">
        <v>69</v>
      </c>
      <c r="E38" s="95">
        <v>0</v>
      </c>
      <c r="F38" s="95">
        <v>0</v>
      </c>
    </row>
    <row r="39" spans="1:6" x14ac:dyDescent="0.25">
      <c r="A39" s="39" t="s">
        <v>70</v>
      </c>
      <c r="B39" s="95">
        <v>0</v>
      </c>
      <c r="C39" s="95">
        <v>0</v>
      </c>
      <c r="D39" s="38" t="s">
        <v>71</v>
      </c>
      <c r="E39" s="95">
        <v>0</v>
      </c>
      <c r="F39" s="95">
        <v>0</v>
      </c>
    </row>
    <row r="40" spans="1:6" x14ac:dyDescent="0.25">
      <c r="A40" s="39" t="s">
        <v>72</v>
      </c>
      <c r="B40" s="95">
        <v>0</v>
      </c>
      <c r="C40" s="95">
        <v>0</v>
      </c>
      <c r="D40" s="38" t="s">
        <v>73</v>
      </c>
      <c r="E40" s="95">
        <v>0</v>
      </c>
      <c r="F40" s="95">
        <v>0</v>
      </c>
    </row>
    <row r="41" spans="1:6" x14ac:dyDescent="0.25">
      <c r="A41" s="39" t="s">
        <v>74</v>
      </c>
      <c r="B41" s="95">
        <v>0</v>
      </c>
      <c r="C41" s="95">
        <v>0</v>
      </c>
      <c r="D41" s="38" t="s">
        <v>75</v>
      </c>
      <c r="E41" s="95">
        <v>0</v>
      </c>
      <c r="F41" s="95">
        <v>0</v>
      </c>
    </row>
    <row r="42" spans="1:6" x14ac:dyDescent="0.25">
      <c r="A42" s="39" t="s">
        <v>76</v>
      </c>
      <c r="B42" s="95">
        <v>0</v>
      </c>
      <c r="C42" s="95">
        <v>0</v>
      </c>
      <c r="D42" s="38" t="s">
        <v>77</v>
      </c>
      <c r="E42" s="95">
        <v>0</v>
      </c>
      <c r="F42" s="95">
        <v>0</v>
      </c>
    </row>
    <row r="43" spans="1:6" ht="18" x14ac:dyDescent="0.25">
      <c r="A43" s="39" t="s">
        <v>78</v>
      </c>
      <c r="B43" s="95">
        <v>0</v>
      </c>
      <c r="C43" s="95">
        <v>0</v>
      </c>
      <c r="D43" s="38" t="s">
        <v>79</v>
      </c>
      <c r="E43" s="95">
        <v>0</v>
      </c>
      <c r="F43" s="95">
        <v>0</v>
      </c>
    </row>
    <row r="44" spans="1:6" x14ac:dyDescent="0.25">
      <c r="A44" s="39" t="s">
        <v>80</v>
      </c>
      <c r="B44" s="95">
        <v>0</v>
      </c>
      <c r="C44" s="95">
        <v>0</v>
      </c>
      <c r="D44" s="38" t="s">
        <v>81</v>
      </c>
      <c r="E44" s="95">
        <v>0</v>
      </c>
      <c r="F44" s="95">
        <v>0</v>
      </c>
    </row>
    <row r="45" spans="1:6" x14ac:dyDescent="0.25">
      <c r="A45" s="39"/>
      <c r="B45" s="95"/>
      <c r="C45" s="95"/>
      <c r="D45" s="38"/>
      <c r="E45" s="95"/>
      <c r="F45" s="95"/>
    </row>
    <row r="46" spans="1:6" ht="18" x14ac:dyDescent="0.25">
      <c r="A46" s="47" t="s">
        <v>82</v>
      </c>
      <c r="B46" s="95">
        <f>B8+B16+B24+B30+B36+B37+B40</f>
        <v>698857</v>
      </c>
      <c r="C46" s="95">
        <f>C8+C16+C24+C30+C36+C37+C40</f>
        <v>394392.3</v>
      </c>
      <c r="D46" s="45" t="s">
        <v>83</v>
      </c>
      <c r="E46" s="95">
        <f>E8+E18+E22+E25+E26+E30+E37+E41</f>
        <v>430451</v>
      </c>
      <c r="F46" s="95">
        <f>F8+F18+F22+F25+F26+F30+F37+F41</f>
        <v>405215.57</v>
      </c>
    </row>
    <row r="47" spans="1:6" ht="15.75" thickBot="1" x14ac:dyDescent="0.3">
      <c r="A47" s="52"/>
      <c r="B47" s="41"/>
      <c r="C47" s="41"/>
      <c r="D47" s="53"/>
      <c r="E47" s="41"/>
      <c r="F47" s="41"/>
    </row>
    <row r="48" spans="1:6" ht="15.75" thickBot="1" x14ac:dyDescent="0.3"/>
    <row r="49" spans="1:6" x14ac:dyDescent="0.25">
      <c r="A49" s="42" t="s">
        <v>84</v>
      </c>
      <c r="B49" s="96"/>
      <c r="C49" s="96"/>
      <c r="D49" s="44" t="s">
        <v>85</v>
      </c>
      <c r="E49" s="43"/>
      <c r="F49" s="43"/>
    </row>
    <row r="50" spans="1:6" x14ac:dyDescent="0.25">
      <c r="A50" s="39" t="s">
        <v>86</v>
      </c>
      <c r="B50" s="95">
        <v>0</v>
      </c>
      <c r="C50" s="95">
        <v>0</v>
      </c>
      <c r="D50" s="38" t="s">
        <v>87</v>
      </c>
      <c r="E50" s="95">
        <v>0</v>
      </c>
      <c r="F50" s="95">
        <v>0</v>
      </c>
    </row>
    <row r="51" spans="1:6" x14ac:dyDescent="0.25">
      <c r="A51" s="39" t="s">
        <v>88</v>
      </c>
      <c r="B51" s="95">
        <v>0</v>
      </c>
      <c r="C51" s="95">
        <v>0</v>
      </c>
      <c r="D51" s="38" t="s">
        <v>89</v>
      </c>
      <c r="E51" s="95">
        <v>0</v>
      </c>
      <c r="F51" s="95">
        <v>0</v>
      </c>
    </row>
    <row r="52" spans="1:6" x14ac:dyDescent="0.25">
      <c r="A52" s="39" t="s">
        <v>90</v>
      </c>
      <c r="B52" s="95">
        <v>0</v>
      </c>
      <c r="C52" s="95">
        <v>0</v>
      </c>
      <c r="D52" s="38" t="s">
        <v>91</v>
      </c>
      <c r="E52" s="95">
        <v>0</v>
      </c>
      <c r="F52" s="95">
        <v>0</v>
      </c>
    </row>
    <row r="53" spans="1:6" x14ac:dyDescent="0.25">
      <c r="A53" s="39" t="s">
        <v>92</v>
      </c>
      <c r="B53" s="95">
        <v>2985060</v>
      </c>
      <c r="C53" s="95">
        <v>2716934.65</v>
      </c>
      <c r="D53" s="38" t="s">
        <v>93</v>
      </c>
      <c r="E53" s="95">
        <v>0</v>
      </c>
      <c r="F53" s="95">
        <v>0</v>
      </c>
    </row>
    <row r="54" spans="1:6" ht="18" x14ac:dyDescent="0.25">
      <c r="A54" s="39" t="s">
        <v>94</v>
      </c>
      <c r="B54" s="95">
        <v>78000</v>
      </c>
      <c r="C54" s="95">
        <v>0</v>
      </c>
      <c r="D54" s="38" t="s">
        <v>95</v>
      </c>
      <c r="E54" s="95">
        <v>0</v>
      </c>
      <c r="F54" s="95">
        <v>0</v>
      </c>
    </row>
    <row r="55" spans="1:6" x14ac:dyDescent="0.25">
      <c r="A55" s="39" t="s">
        <v>96</v>
      </c>
      <c r="B55" s="95">
        <v>-1986138</v>
      </c>
      <c r="C55" s="95">
        <v>-1744791.09</v>
      </c>
      <c r="D55" s="38" t="s">
        <v>97</v>
      </c>
      <c r="E55" s="95">
        <v>0</v>
      </c>
      <c r="F55" s="95">
        <v>0</v>
      </c>
    </row>
    <row r="56" spans="1:6" x14ac:dyDescent="0.25">
      <c r="A56" s="39" t="s">
        <v>98</v>
      </c>
      <c r="B56" s="95">
        <v>0</v>
      </c>
      <c r="C56" s="95">
        <v>0</v>
      </c>
      <c r="D56" s="45"/>
      <c r="E56" s="95"/>
      <c r="F56" s="95"/>
    </row>
    <row r="57" spans="1:6" x14ac:dyDescent="0.25">
      <c r="A57" s="39" t="s">
        <v>99</v>
      </c>
      <c r="B57" s="95">
        <v>0</v>
      </c>
      <c r="C57" s="95">
        <v>0</v>
      </c>
      <c r="D57" s="45" t="s">
        <v>100</v>
      </c>
      <c r="E57" s="95">
        <f>SUM(E50:E55)</f>
        <v>0</v>
      </c>
      <c r="F57" s="95">
        <f>SUM(F50:F55)</f>
        <v>0</v>
      </c>
    </row>
    <row r="58" spans="1:6" x14ac:dyDescent="0.25">
      <c r="A58" s="39" t="s">
        <v>101</v>
      </c>
      <c r="B58" s="95">
        <v>0</v>
      </c>
      <c r="C58" s="95">
        <v>0</v>
      </c>
      <c r="D58" s="46"/>
      <c r="E58" s="95"/>
      <c r="F58" s="95"/>
    </row>
    <row r="59" spans="1:6" x14ac:dyDescent="0.25">
      <c r="A59" s="39"/>
      <c r="B59" s="95"/>
      <c r="C59" s="95"/>
      <c r="D59" s="45" t="s">
        <v>102</v>
      </c>
      <c r="E59" s="95">
        <f>+E46+E57</f>
        <v>430451</v>
      </c>
      <c r="F59" s="95">
        <v>405215.57</v>
      </c>
    </row>
    <row r="60" spans="1:6" ht="18" x14ac:dyDescent="0.25">
      <c r="A60" s="47" t="s">
        <v>103</v>
      </c>
      <c r="B60" s="95">
        <f>+SUM(B50:B58)</f>
        <v>1076922</v>
      </c>
      <c r="C60" s="95">
        <v>972143.55999999982</v>
      </c>
      <c r="D60" s="38"/>
      <c r="E60" s="95"/>
      <c r="F60" s="95"/>
    </row>
    <row r="61" spans="1:6" x14ac:dyDescent="0.25">
      <c r="A61" s="39"/>
      <c r="B61" s="95"/>
      <c r="C61" s="95"/>
      <c r="D61" s="45" t="s">
        <v>104</v>
      </c>
      <c r="E61" s="95"/>
      <c r="F61" s="95"/>
    </row>
    <row r="62" spans="1:6" x14ac:dyDescent="0.25">
      <c r="A62" s="47" t="s">
        <v>105</v>
      </c>
      <c r="B62" s="95">
        <f>+B46+B60</f>
        <v>1775779</v>
      </c>
      <c r="C62" s="95">
        <v>1366535.8599999999</v>
      </c>
      <c r="D62" s="45"/>
      <c r="E62" s="95"/>
      <c r="F62" s="95"/>
    </row>
    <row r="63" spans="1:6" x14ac:dyDescent="0.25">
      <c r="A63" s="39"/>
      <c r="B63" s="38"/>
      <c r="C63" s="38"/>
      <c r="D63" s="45" t="s">
        <v>106</v>
      </c>
      <c r="E63" s="95">
        <f>+E66</f>
        <v>1826338</v>
      </c>
      <c r="F63" s="95">
        <f>+F66</f>
        <v>1826338.29</v>
      </c>
    </row>
    <row r="64" spans="1:6" x14ac:dyDescent="0.25">
      <c r="A64" s="39"/>
      <c r="B64" s="38"/>
      <c r="C64" s="38"/>
      <c r="D64" s="38" t="s">
        <v>107</v>
      </c>
      <c r="E64" s="95">
        <v>0</v>
      </c>
      <c r="F64" s="95">
        <v>0</v>
      </c>
    </row>
    <row r="65" spans="1:6" x14ac:dyDescent="0.25">
      <c r="A65" s="39"/>
      <c r="B65" s="38"/>
      <c r="C65" s="38"/>
      <c r="D65" s="38" t="s">
        <v>108</v>
      </c>
      <c r="E65" s="95">
        <v>0</v>
      </c>
      <c r="F65" s="95">
        <v>0</v>
      </c>
    </row>
    <row r="66" spans="1:6" x14ac:dyDescent="0.25">
      <c r="A66" s="39"/>
      <c r="B66" s="38"/>
      <c r="C66" s="38"/>
      <c r="D66" s="38" t="s">
        <v>109</v>
      </c>
      <c r="E66" s="95">
        <v>1826338</v>
      </c>
      <c r="F66" s="95">
        <v>1826338.29</v>
      </c>
    </row>
    <row r="67" spans="1:6" x14ac:dyDescent="0.25">
      <c r="A67" s="39"/>
      <c r="B67" s="38"/>
      <c r="C67" s="38"/>
      <c r="D67" s="38"/>
      <c r="E67" s="95"/>
      <c r="F67" s="95"/>
    </row>
    <row r="68" spans="1:6" ht="18" x14ac:dyDescent="0.25">
      <c r="A68" s="39"/>
      <c r="B68" s="38"/>
      <c r="C68" s="38"/>
      <c r="D68" s="45" t="s">
        <v>110</v>
      </c>
      <c r="E68" s="95">
        <f>+E69+E70+E71+E72+E73</f>
        <v>-594359</v>
      </c>
      <c r="F68" s="95">
        <v>-865018</v>
      </c>
    </row>
    <row r="69" spans="1:6" x14ac:dyDescent="0.25">
      <c r="A69" s="39"/>
      <c r="B69" s="38"/>
      <c r="C69" s="38"/>
      <c r="D69" s="38" t="s">
        <v>111</v>
      </c>
      <c r="E69" s="95">
        <v>268800</v>
      </c>
      <c r="F69" s="95">
        <v>145211.96</v>
      </c>
    </row>
    <row r="70" spans="1:6" x14ac:dyDescent="0.25">
      <c r="A70" s="39"/>
      <c r="B70" s="38"/>
      <c r="C70" s="38"/>
      <c r="D70" s="38" t="s">
        <v>112</v>
      </c>
      <c r="E70" s="95">
        <v>-863159</v>
      </c>
      <c r="F70" s="95">
        <v>-1010229.96</v>
      </c>
    </row>
    <row r="71" spans="1:6" x14ac:dyDescent="0.25">
      <c r="A71" s="39"/>
      <c r="B71" s="38"/>
      <c r="C71" s="38"/>
      <c r="D71" s="38" t="s">
        <v>113</v>
      </c>
      <c r="E71" s="95">
        <v>0</v>
      </c>
      <c r="F71" s="95">
        <v>0</v>
      </c>
    </row>
    <row r="72" spans="1:6" x14ac:dyDescent="0.25">
      <c r="A72" s="39"/>
      <c r="B72" s="38"/>
      <c r="C72" s="38"/>
      <c r="D72" s="38" t="s">
        <v>114</v>
      </c>
      <c r="E72" s="95">
        <v>0</v>
      </c>
      <c r="F72" s="95">
        <v>0</v>
      </c>
    </row>
    <row r="73" spans="1:6" x14ac:dyDescent="0.25">
      <c r="A73" s="39"/>
      <c r="B73" s="38"/>
      <c r="C73" s="38"/>
      <c r="D73" s="38" t="s">
        <v>115</v>
      </c>
      <c r="E73" s="95">
        <v>0</v>
      </c>
      <c r="F73" s="95">
        <v>0</v>
      </c>
    </row>
    <row r="74" spans="1:6" x14ac:dyDescent="0.25">
      <c r="A74" s="39"/>
      <c r="B74" s="38"/>
      <c r="C74" s="38"/>
      <c r="D74" s="38"/>
      <c r="E74" s="95"/>
      <c r="F74" s="95"/>
    </row>
    <row r="75" spans="1:6" ht="18" x14ac:dyDescent="0.25">
      <c r="A75" s="39"/>
      <c r="B75" s="38"/>
      <c r="C75" s="38"/>
      <c r="D75" s="45" t="s">
        <v>116</v>
      </c>
      <c r="E75" s="95">
        <v>0</v>
      </c>
      <c r="F75" s="95">
        <v>0</v>
      </c>
    </row>
    <row r="76" spans="1:6" x14ac:dyDescent="0.25">
      <c r="A76" s="39"/>
      <c r="B76" s="38"/>
      <c r="C76" s="38"/>
      <c r="D76" s="38" t="s">
        <v>117</v>
      </c>
      <c r="E76" s="95">
        <v>0</v>
      </c>
      <c r="F76" s="95">
        <v>0</v>
      </c>
    </row>
    <row r="77" spans="1:6" x14ac:dyDescent="0.25">
      <c r="A77" s="39"/>
      <c r="B77" s="38"/>
      <c r="C77" s="38"/>
      <c r="D77" s="38" t="s">
        <v>118</v>
      </c>
      <c r="E77" s="95">
        <v>0</v>
      </c>
      <c r="F77" s="95">
        <v>0</v>
      </c>
    </row>
    <row r="78" spans="1:6" x14ac:dyDescent="0.25">
      <c r="A78" s="39"/>
      <c r="B78" s="38"/>
      <c r="C78" s="38"/>
      <c r="D78" s="38"/>
      <c r="E78" s="95"/>
      <c r="F78" s="95"/>
    </row>
    <row r="79" spans="1:6" x14ac:dyDescent="0.25">
      <c r="A79" s="39"/>
      <c r="B79" s="38"/>
      <c r="C79" s="38"/>
      <c r="D79" s="45" t="s">
        <v>119</v>
      </c>
      <c r="E79" s="95">
        <f>+E63+E68+E75</f>
        <v>1231979</v>
      </c>
      <c r="F79" s="95">
        <v>961320.29</v>
      </c>
    </row>
    <row r="80" spans="1:6" x14ac:dyDescent="0.25">
      <c r="A80" s="39"/>
      <c r="B80" s="38"/>
      <c r="C80" s="38"/>
      <c r="D80" s="38"/>
      <c r="E80" s="95"/>
      <c r="F80" s="95"/>
    </row>
    <row r="81" spans="1:6" ht="18" x14ac:dyDescent="0.25">
      <c r="A81" s="39"/>
      <c r="B81" s="38"/>
      <c r="C81" s="38"/>
      <c r="D81" s="45" t="s">
        <v>120</v>
      </c>
      <c r="E81" s="95">
        <f>+E59+E79</f>
        <v>1662430</v>
      </c>
      <c r="F81" s="95">
        <v>1366535.86</v>
      </c>
    </row>
    <row r="82" spans="1:6" x14ac:dyDescent="0.25">
      <c r="A82" s="39"/>
      <c r="B82" s="38"/>
      <c r="C82" s="38"/>
      <c r="D82" s="38"/>
      <c r="E82" s="38"/>
      <c r="F82" s="38"/>
    </row>
    <row r="83" spans="1:6" x14ac:dyDescent="0.25">
      <c r="A83" s="39"/>
      <c r="B83" s="38"/>
      <c r="C83" s="38"/>
      <c r="D83" s="38"/>
      <c r="E83" s="38"/>
      <c r="F83" s="38"/>
    </row>
    <row r="84" spans="1:6" x14ac:dyDescent="0.25">
      <c r="A84" s="39"/>
      <c r="B84" s="38"/>
      <c r="C84" s="38"/>
      <c r="D84" s="38"/>
      <c r="E84" s="38"/>
      <c r="F84" s="38"/>
    </row>
    <row r="85" spans="1:6" ht="15.75" thickBot="1" x14ac:dyDescent="0.3">
      <c r="A85" s="40"/>
      <c r="B85" s="41"/>
      <c r="C85" s="41"/>
      <c r="D85" s="41"/>
      <c r="E85" s="41"/>
      <c r="F85" s="41"/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38"/>
  <sheetViews>
    <sheetView workbookViewId="0">
      <selection activeCell="E35" sqref="E35"/>
    </sheetView>
  </sheetViews>
  <sheetFormatPr baseColWidth="10" defaultRowHeight="15" x14ac:dyDescent="0.25"/>
  <cols>
    <col min="1" max="1" width="40.5703125" bestFit="1" customWidth="1"/>
    <col min="4" max="4" width="49.42578125" bestFit="1" customWidth="1"/>
  </cols>
  <sheetData>
    <row r="1" spans="1:6" ht="15.75" thickBot="1" x14ac:dyDescent="0.3"/>
    <row r="2" spans="1:6" x14ac:dyDescent="0.25">
      <c r="A2" s="42" t="s">
        <v>84</v>
      </c>
      <c r="B2" s="96"/>
      <c r="C2" s="96"/>
      <c r="D2" s="44" t="s">
        <v>85</v>
      </c>
      <c r="E2" s="43"/>
      <c r="F2" s="43"/>
    </row>
    <row r="3" spans="1:6" x14ac:dyDescent="0.25">
      <c r="A3" s="39" t="s">
        <v>86</v>
      </c>
      <c r="B3" s="95">
        <v>0</v>
      </c>
      <c r="C3" s="95">
        <v>0</v>
      </c>
      <c r="D3" s="38" t="s">
        <v>87</v>
      </c>
      <c r="E3" s="95">
        <v>0</v>
      </c>
      <c r="F3" s="95">
        <v>0</v>
      </c>
    </row>
    <row r="4" spans="1:6" x14ac:dyDescent="0.25">
      <c r="A4" s="39" t="s">
        <v>88</v>
      </c>
      <c r="B4" s="95">
        <v>0</v>
      </c>
      <c r="C4" s="95">
        <v>0</v>
      </c>
      <c r="D4" s="38" t="s">
        <v>89</v>
      </c>
      <c r="E4" s="95">
        <v>0</v>
      </c>
      <c r="F4" s="95">
        <v>0</v>
      </c>
    </row>
    <row r="5" spans="1:6" x14ac:dyDescent="0.25">
      <c r="A5" s="39" t="s">
        <v>90</v>
      </c>
      <c r="B5" s="95">
        <v>0</v>
      </c>
      <c r="C5" s="95">
        <v>0</v>
      </c>
      <c r="D5" s="38" t="s">
        <v>91</v>
      </c>
      <c r="E5" s="95">
        <v>0</v>
      </c>
      <c r="F5" s="95">
        <v>0</v>
      </c>
    </row>
    <row r="6" spans="1:6" x14ac:dyDescent="0.25">
      <c r="A6" s="39" t="s">
        <v>92</v>
      </c>
      <c r="B6" s="95">
        <v>3165151</v>
      </c>
      <c r="C6" s="95">
        <v>2716934.65</v>
      </c>
      <c r="D6" s="38" t="s">
        <v>93</v>
      </c>
      <c r="E6" s="95">
        <v>0</v>
      </c>
      <c r="F6" s="95">
        <v>0</v>
      </c>
    </row>
    <row r="7" spans="1:6" x14ac:dyDescent="0.25">
      <c r="A7" s="39" t="s">
        <v>94</v>
      </c>
      <c r="B7" s="95">
        <v>78000</v>
      </c>
      <c r="C7" s="95">
        <v>0</v>
      </c>
      <c r="D7" s="38" t="s">
        <v>95</v>
      </c>
      <c r="E7" s="95">
        <v>0</v>
      </c>
      <c r="F7" s="95">
        <v>0</v>
      </c>
    </row>
    <row r="8" spans="1:6" x14ac:dyDescent="0.25">
      <c r="A8" s="39" t="s">
        <v>96</v>
      </c>
      <c r="B8" s="95">
        <v>-2073046</v>
      </c>
      <c r="C8" s="95">
        <v>-1744791.09</v>
      </c>
      <c r="D8" s="38" t="s">
        <v>97</v>
      </c>
      <c r="E8" s="95">
        <v>0</v>
      </c>
      <c r="F8" s="95">
        <v>0</v>
      </c>
    </row>
    <row r="9" spans="1:6" x14ac:dyDescent="0.25">
      <c r="A9" s="39" t="s">
        <v>98</v>
      </c>
      <c r="B9" s="95">
        <v>0</v>
      </c>
      <c r="C9" s="95">
        <v>0</v>
      </c>
      <c r="D9" s="45"/>
      <c r="E9" s="95"/>
      <c r="F9" s="95"/>
    </row>
    <row r="10" spans="1:6" x14ac:dyDescent="0.25">
      <c r="A10" s="39" t="s">
        <v>99</v>
      </c>
      <c r="B10" s="95">
        <v>0</v>
      </c>
      <c r="C10" s="95">
        <v>0</v>
      </c>
      <c r="D10" s="45" t="s">
        <v>100</v>
      </c>
      <c r="E10" s="95">
        <v>0</v>
      </c>
      <c r="F10" s="95">
        <v>0</v>
      </c>
    </row>
    <row r="11" spans="1:6" x14ac:dyDescent="0.25">
      <c r="A11" s="39" t="s">
        <v>101</v>
      </c>
      <c r="B11" s="95">
        <v>0</v>
      </c>
      <c r="C11" s="95">
        <v>0</v>
      </c>
      <c r="D11" s="46"/>
      <c r="E11" s="95"/>
      <c r="F11" s="95"/>
    </row>
    <row r="12" spans="1:6" x14ac:dyDescent="0.25">
      <c r="A12" s="39"/>
      <c r="B12" s="95"/>
      <c r="C12" s="95"/>
      <c r="D12" s="45" t="s">
        <v>102</v>
      </c>
      <c r="E12" s="95">
        <v>430451</v>
      </c>
      <c r="F12" s="95">
        <v>405215.57</v>
      </c>
    </row>
    <row r="13" spans="1:6" ht="18" x14ac:dyDescent="0.25">
      <c r="A13" s="47" t="s">
        <v>103</v>
      </c>
      <c r="B13" s="95">
        <v>1170106</v>
      </c>
      <c r="C13" s="95">
        <v>972143.55999999982</v>
      </c>
      <c r="D13" s="38"/>
      <c r="E13" s="95"/>
      <c r="F13" s="95"/>
    </row>
    <row r="14" spans="1:6" x14ac:dyDescent="0.25">
      <c r="A14" s="39"/>
      <c r="B14" s="95"/>
      <c r="C14" s="95"/>
      <c r="D14" s="45" t="s">
        <v>104</v>
      </c>
      <c r="E14" s="95"/>
      <c r="F14" s="95"/>
    </row>
    <row r="15" spans="1:6" x14ac:dyDescent="0.25">
      <c r="A15" s="47" t="s">
        <v>105</v>
      </c>
      <c r="B15" s="95">
        <v>1868962</v>
      </c>
      <c r="C15" s="95">
        <v>1366535.8599999999</v>
      </c>
      <c r="D15" s="45"/>
      <c r="E15" s="95"/>
      <c r="F15" s="95"/>
    </row>
    <row r="16" spans="1:6" x14ac:dyDescent="0.25">
      <c r="A16" s="39"/>
      <c r="B16" s="38"/>
      <c r="C16" s="38"/>
      <c r="D16" s="45" t="s">
        <v>106</v>
      </c>
      <c r="E16" s="95">
        <v>1826338</v>
      </c>
      <c r="F16" s="95">
        <v>1826338.29</v>
      </c>
    </row>
    <row r="17" spans="1:6" x14ac:dyDescent="0.25">
      <c r="A17" s="39"/>
      <c r="B17" s="38"/>
      <c r="C17" s="38"/>
      <c r="D17" s="38" t="s">
        <v>107</v>
      </c>
      <c r="E17" s="95">
        <v>0</v>
      </c>
      <c r="F17" s="95">
        <v>0</v>
      </c>
    </row>
    <row r="18" spans="1:6" x14ac:dyDescent="0.25">
      <c r="A18" s="39"/>
      <c r="B18" s="38"/>
      <c r="C18" s="38"/>
      <c r="D18" s="38" t="s">
        <v>108</v>
      </c>
      <c r="E18" s="95">
        <v>0</v>
      </c>
      <c r="F18" s="95">
        <v>0</v>
      </c>
    </row>
    <row r="19" spans="1:6" x14ac:dyDescent="0.25">
      <c r="A19" s="39"/>
      <c r="B19" s="38"/>
      <c r="C19" s="38"/>
      <c r="D19" s="38" t="s">
        <v>109</v>
      </c>
      <c r="E19" s="95">
        <v>1826338</v>
      </c>
      <c r="F19" s="95">
        <v>1826338.29</v>
      </c>
    </row>
    <row r="20" spans="1:6" x14ac:dyDescent="0.25">
      <c r="A20" s="39"/>
      <c r="B20" s="38"/>
      <c r="C20" s="38"/>
      <c r="D20" s="38"/>
      <c r="E20" s="95"/>
      <c r="F20" s="95"/>
    </row>
    <row r="21" spans="1:6" ht="18" x14ac:dyDescent="0.25">
      <c r="A21" s="39"/>
      <c r="B21" s="38"/>
      <c r="C21" s="38"/>
      <c r="D21" s="45" t="s">
        <v>110</v>
      </c>
      <c r="E21" s="95">
        <v>-387827</v>
      </c>
      <c r="F21" s="95">
        <v>-865018</v>
      </c>
    </row>
    <row r="22" spans="1:6" x14ac:dyDescent="0.25">
      <c r="A22" s="39"/>
      <c r="B22" s="38"/>
      <c r="C22" s="38"/>
      <c r="D22" s="38" t="s">
        <v>111</v>
      </c>
      <c r="E22" s="95">
        <v>475332</v>
      </c>
      <c r="F22" s="95">
        <v>145212</v>
      </c>
    </row>
    <row r="23" spans="1:6" x14ac:dyDescent="0.25">
      <c r="A23" s="39"/>
      <c r="B23" s="38"/>
      <c r="C23" s="38"/>
      <c r="D23" s="38" t="s">
        <v>112</v>
      </c>
      <c r="E23" s="95">
        <v>-863159</v>
      </c>
      <c r="F23" s="95">
        <v>-1010229.96</v>
      </c>
    </row>
    <row r="24" spans="1:6" x14ac:dyDescent="0.25">
      <c r="A24" s="39"/>
      <c r="B24" s="38"/>
      <c r="C24" s="38"/>
      <c r="D24" s="38" t="s">
        <v>113</v>
      </c>
      <c r="E24" s="95">
        <v>0</v>
      </c>
      <c r="F24" s="95">
        <v>0</v>
      </c>
    </row>
    <row r="25" spans="1:6" x14ac:dyDescent="0.25">
      <c r="A25" s="39"/>
      <c r="B25" s="38"/>
      <c r="C25" s="38"/>
      <c r="D25" s="38" t="s">
        <v>114</v>
      </c>
      <c r="E25" s="95">
        <v>0</v>
      </c>
      <c r="F25" s="95">
        <v>0</v>
      </c>
    </row>
    <row r="26" spans="1:6" x14ac:dyDescent="0.25">
      <c r="A26" s="39"/>
      <c r="B26" s="38"/>
      <c r="C26" s="38"/>
      <c r="D26" s="38" t="s">
        <v>115</v>
      </c>
      <c r="E26" s="95">
        <v>0</v>
      </c>
      <c r="F26" s="95">
        <v>0</v>
      </c>
    </row>
    <row r="27" spans="1:6" x14ac:dyDescent="0.25">
      <c r="A27" s="39"/>
      <c r="B27" s="38"/>
      <c r="C27" s="38"/>
      <c r="D27" s="38"/>
      <c r="E27" s="95"/>
      <c r="F27" s="95"/>
    </row>
    <row r="28" spans="1:6" ht="18" x14ac:dyDescent="0.25">
      <c r="A28" s="39"/>
      <c r="B28" s="38"/>
      <c r="C28" s="38"/>
      <c r="D28" s="45" t="s">
        <v>116</v>
      </c>
      <c r="E28" s="95">
        <v>0</v>
      </c>
      <c r="F28" s="95">
        <v>0</v>
      </c>
    </row>
    <row r="29" spans="1:6" x14ac:dyDescent="0.25">
      <c r="A29" s="39"/>
      <c r="B29" s="38"/>
      <c r="C29" s="38"/>
      <c r="D29" s="38" t="s">
        <v>117</v>
      </c>
      <c r="E29" s="95">
        <v>0</v>
      </c>
      <c r="F29" s="95">
        <v>0</v>
      </c>
    </row>
    <row r="30" spans="1:6" x14ac:dyDescent="0.25">
      <c r="A30" s="39"/>
      <c r="B30" s="38"/>
      <c r="C30" s="38"/>
      <c r="D30" s="38" t="s">
        <v>118</v>
      </c>
      <c r="E30" s="95">
        <v>0</v>
      </c>
      <c r="F30" s="95">
        <v>0</v>
      </c>
    </row>
    <row r="31" spans="1:6" x14ac:dyDescent="0.25">
      <c r="A31" s="39"/>
      <c r="B31" s="38"/>
      <c r="C31" s="38"/>
      <c r="D31" s="38"/>
      <c r="E31" s="95"/>
      <c r="F31" s="95"/>
    </row>
    <row r="32" spans="1:6" x14ac:dyDescent="0.25">
      <c r="A32" s="39"/>
      <c r="B32" s="38"/>
      <c r="C32" s="38"/>
      <c r="D32" s="45" t="s">
        <v>119</v>
      </c>
      <c r="E32" s="95">
        <v>1438511</v>
      </c>
      <c r="F32" s="95">
        <v>961320.29</v>
      </c>
    </row>
    <row r="33" spans="1:6" x14ac:dyDescent="0.25">
      <c r="A33" s="39"/>
      <c r="B33" s="38"/>
      <c r="C33" s="38"/>
      <c r="D33" s="38"/>
      <c r="E33" s="95"/>
      <c r="F33" s="95"/>
    </row>
    <row r="34" spans="1:6" x14ac:dyDescent="0.25">
      <c r="A34" s="39"/>
      <c r="B34" s="38"/>
      <c r="C34" s="38"/>
      <c r="D34" s="45" t="s">
        <v>120</v>
      </c>
      <c r="E34" s="95">
        <v>1868962</v>
      </c>
      <c r="F34" s="95">
        <v>1366535.86</v>
      </c>
    </row>
    <row r="35" spans="1:6" x14ac:dyDescent="0.25">
      <c r="A35" s="39"/>
      <c r="B35" s="38"/>
      <c r="C35" s="38"/>
      <c r="D35" s="38"/>
      <c r="E35" s="38"/>
      <c r="F35" s="38"/>
    </row>
    <row r="36" spans="1:6" x14ac:dyDescent="0.25">
      <c r="A36" s="39"/>
      <c r="B36" s="38"/>
      <c r="C36" s="38"/>
      <c r="D36" s="38"/>
      <c r="E36" s="38"/>
      <c r="F36" s="38"/>
    </row>
    <row r="37" spans="1:6" x14ac:dyDescent="0.25">
      <c r="A37" s="39"/>
      <c r="B37" s="38"/>
      <c r="C37" s="38"/>
      <c r="D37" s="38"/>
      <c r="E37" s="38"/>
      <c r="F37" s="38"/>
    </row>
    <row r="38" spans="1:6" ht="15.75" thickBot="1" x14ac:dyDescent="0.3">
      <c r="A38" s="40"/>
      <c r="B38" s="41"/>
      <c r="C38" s="41"/>
      <c r="D38" s="41"/>
      <c r="E38" s="41"/>
      <c r="F38" s="41"/>
    </row>
  </sheetData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0"/>
  <sheetViews>
    <sheetView zoomScale="110" zoomScaleNormal="110" workbookViewId="0">
      <selection activeCell="G18" sqref="G18"/>
    </sheetView>
  </sheetViews>
  <sheetFormatPr baseColWidth="10" defaultRowHeight="15" x14ac:dyDescent="0.25"/>
  <cols>
    <col min="1" max="1" width="7.7109375" customWidth="1"/>
    <col min="2" max="2" width="20.140625" customWidth="1"/>
    <col min="9" max="9" width="13" customWidth="1"/>
  </cols>
  <sheetData>
    <row r="1" spans="1:9" ht="15.75" thickBot="1" x14ac:dyDescent="0.3">
      <c r="A1" s="171" t="s">
        <v>536</v>
      </c>
      <c r="B1" s="172"/>
      <c r="C1" s="172"/>
      <c r="D1" s="172"/>
      <c r="E1" s="172"/>
      <c r="F1" s="172"/>
      <c r="G1" s="172"/>
      <c r="H1" s="172"/>
      <c r="I1" s="173"/>
    </row>
    <row r="2" spans="1:9" ht="15.75" thickBot="1" x14ac:dyDescent="0.3">
      <c r="A2" s="174" t="s">
        <v>121</v>
      </c>
      <c r="B2" s="175"/>
      <c r="C2" s="175"/>
      <c r="D2" s="175"/>
      <c r="E2" s="175"/>
      <c r="F2" s="175"/>
      <c r="G2" s="175"/>
      <c r="H2" s="175"/>
      <c r="I2" s="176"/>
    </row>
    <row r="3" spans="1:9" ht="15.75" thickBot="1" x14ac:dyDescent="0.3">
      <c r="A3" s="174" t="s">
        <v>559</v>
      </c>
      <c r="B3" s="175"/>
      <c r="C3" s="175"/>
      <c r="D3" s="175"/>
      <c r="E3" s="175"/>
      <c r="F3" s="175"/>
      <c r="G3" s="175"/>
      <c r="H3" s="175"/>
      <c r="I3" s="176"/>
    </row>
    <row r="4" spans="1:9" ht="15.75" thickBot="1" x14ac:dyDescent="0.3">
      <c r="A4" s="174" t="s">
        <v>2</v>
      </c>
      <c r="B4" s="175"/>
      <c r="C4" s="175"/>
      <c r="D4" s="175"/>
      <c r="E4" s="175"/>
      <c r="F4" s="175"/>
      <c r="G4" s="175"/>
      <c r="H4" s="175"/>
      <c r="I4" s="176"/>
    </row>
    <row r="5" spans="1:9" ht="24" customHeight="1" x14ac:dyDescent="0.25">
      <c r="A5" s="177" t="s">
        <v>122</v>
      </c>
      <c r="B5" s="178"/>
      <c r="C5" s="144" t="s">
        <v>123</v>
      </c>
      <c r="D5" s="179" t="s">
        <v>124</v>
      </c>
      <c r="E5" s="179" t="s">
        <v>125</v>
      </c>
      <c r="F5" s="179" t="s">
        <v>126</v>
      </c>
      <c r="G5" s="144" t="s">
        <v>127</v>
      </c>
      <c r="H5" s="179" t="s">
        <v>129</v>
      </c>
      <c r="I5" s="179" t="s">
        <v>130</v>
      </c>
    </row>
    <row r="6" spans="1:9" ht="36.75" customHeight="1" thickBot="1" x14ac:dyDescent="0.3">
      <c r="A6" s="168"/>
      <c r="B6" s="170"/>
      <c r="C6" s="137" t="s">
        <v>555</v>
      </c>
      <c r="D6" s="180"/>
      <c r="E6" s="180"/>
      <c r="F6" s="180"/>
      <c r="G6" s="137" t="s">
        <v>128</v>
      </c>
      <c r="H6" s="180"/>
      <c r="I6" s="180"/>
    </row>
    <row r="7" spans="1:9" x14ac:dyDescent="0.25">
      <c r="A7" s="183"/>
      <c r="B7" s="184"/>
      <c r="C7" s="1"/>
      <c r="D7" s="1"/>
      <c r="E7" s="1"/>
      <c r="F7" s="1"/>
      <c r="G7" s="1"/>
      <c r="H7" s="1"/>
      <c r="I7" s="1"/>
    </row>
    <row r="8" spans="1:9" x14ac:dyDescent="0.25">
      <c r="A8" s="185" t="s">
        <v>131</v>
      </c>
      <c r="B8" s="186"/>
      <c r="C8" s="134">
        <f>C9+C13</f>
        <v>0</v>
      </c>
      <c r="D8" s="134">
        <f t="shared" ref="D8:H8" si="0">D9+D13</f>
        <v>0</v>
      </c>
      <c r="E8" s="134">
        <f t="shared" si="0"/>
        <v>0</v>
      </c>
      <c r="F8" s="134">
        <f t="shared" si="0"/>
        <v>0</v>
      </c>
      <c r="G8" s="134">
        <f t="shared" si="0"/>
        <v>0</v>
      </c>
      <c r="H8" s="134">
        <f t="shared" si="0"/>
        <v>0</v>
      </c>
      <c r="I8" s="134">
        <f>I13+I9</f>
        <v>0</v>
      </c>
    </row>
    <row r="9" spans="1:9" x14ac:dyDescent="0.25">
      <c r="A9" s="185" t="s">
        <v>132</v>
      </c>
      <c r="B9" s="186"/>
      <c r="C9" s="95">
        <v>0</v>
      </c>
      <c r="D9" s="95">
        <v>0</v>
      </c>
      <c r="E9" s="95">
        <v>0</v>
      </c>
      <c r="F9" s="95">
        <v>0</v>
      </c>
      <c r="G9" s="95">
        <v>0</v>
      </c>
      <c r="H9" s="95">
        <v>0</v>
      </c>
      <c r="I9" s="95">
        <v>0</v>
      </c>
    </row>
    <row r="10" spans="1:9" x14ac:dyDescent="0.25">
      <c r="A10" s="7"/>
      <c r="B10" s="10" t="s">
        <v>133</v>
      </c>
      <c r="C10" s="95">
        <v>0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95">
        <v>0</v>
      </c>
    </row>
    <row r="11" spans="1:9" x14ac:dyDescent="0.25">
      <c r="A11" s="36"/>
      <c r="B11" s="10" t="s">
        <v>134</v>
      </c>
      <c r="C11" s="95">
        <v>0</v>
      </c>
      <c r="D11" s="95">
        <v>0</v>
      </c>
      <c r="E11" s="95">
        <v>0</v>
      </c>
      <c r="F11" s="95">
        <v>0</v>
      </c>
      <c r="G11" s="95">
        <v>0</v>
      </c>
      <c r="H11" s="95">
        <v>0</v>
      </c>
      <c r="I11" s="95">
        <v>0</v>
      </c>
    </row>
    <row r="12" spans="1:9" x14ac:dyDescent="0.25">
      <c r="A12" s="36"/>
      <c r="B12" s="10" t="s">
        <v>135</v>
      </c>
      <c r="C12" s="95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</row>
    <row r="13" spans="1:9" x14ac:dyDescent="0.25">
      <c r="A13" s="185" t="s">
        <v>136</v>
      </c>
      <c r="B13" s="186"/>
      <c r="C13" s="95">
        <v>0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I13" s="95">
        <v>0</v>
      </c>
    </row>
    <row r="14" spans="1:9" x14ac:dyDescent="0.25">
      <c r="A14" s="7"/>
      <c r="B14" s="10" t="s">
        <v>137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</row>
    <row r="15" spans="1:9" x14ac:dyDescent="0.25">
      <c r="A15" s="36"/>
      <c r="B15" s="10" t="s">
        <v>138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  <c r="I15" s="95">
        <v>0</v>
      </c>
    </row>
    <row r="16" spans="1:9" x14ac:dyDescent="0.25">
      <c r="A16" s="36"/>
      <c r="B16" s="10" t="s">
        <v>139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5">
        <v>0</v>
      </c>
    </row>
    <row r="17" spans="1:11" x14ac:dyDescent="0.25">
      <c r="A17" s="185" t="s">
        <v>140</v>
      </c>
      <c r="B17" s="186"/>
      <c r="C17" s="95">
        <v>405215.57</v>
      </c>
      <c r="D17" s="135">
        <v>0</v>
      </c>
      <c r="E17" s="135">
        <v>0</v>
      </c>
      <c r="F17" s="135">
        <v>0</v>
      </c>
      <c r="G17" s="135">
        <v>430451.4</v>
      </c>
      <c r="H17" s="135">
        <v>0</v>
      </c>
      <c r="I17" s="135">
        <v>0</v>
      </c>
      <c r="J17" s="97"/>
      <c r="K17" s="97"/>
    </row>
    <row r="18" spans="1:11" x14ac:dyDescent="0.25">
      <c r="A18" s="36"/>
      <c r="B18" s="10"/>
      <c r="C18" s="95"/>
      <c r="D18" s="95"/>
      <c r="E18" s="95"/>
      <c r="F18" s="95"/>
      <c r="G18" s="95"/>
      <c r="H18" s="95"/>
      <c r="I18" s="95"/>
    </row>
    <row r="19" spans="1:11" ht="16.5" customHeight="1" x14ac:dyDescent="0.25">
      <c r="A19" s="185" t="s">
        <v>141</v>
      </c>
      <c r="B19" s="186"/>
      <c r="C19" s="134">
        <f>C8+C17</f>
        <v>405215.57</v>
      </c>
      <c r="D19" s="134">
        <f t="shared" ref="D19:H19" si="1">D8+D17</f>
        <v>0</v>
      </c>
      <c r="E19" s="134">
        <f t="shared" si="1"/>
        <v>0</v>
      </c>
      <c r="F19" s="134">
        <f t="shared" si="1"/>
        <v>0</v>
      </c>
      <c r="G19" s="134">
        <f t="shared" si="1"/>
        <v>430451.4</v>
      </c>
      <c r="H19" s="134">
        <f t="shared" si="1"/>
        <v>0</v>
      </c>
      <c r="I19" s="134">
        <f>I8+I17</f>
        <v>0</v>
      </c>
    </row>
    <row r="20" spans="1:11" x14ac:dyDescent="0.25">
      <c r="A20" s="185"/>
      <c r="B20" s="186"/>
      <c r="C20" s="134"/>
      <c r="D20" s="134"/>
      <c r="E20" s="134"/>
      <c r="F20" s="134"/>
      <c r="G20" s="134"/>
      <c r="H20" s="134"/>
      <c r="I20" s="134"/>
    </row>
    <row r="21" spans="1:11" ht="16.5" customHeight="1" x14ac:dyDescent="0.25">
      <c r="A21" s="185" t="s">
        <v>537</v>
      </c>
      <c r="B21" s="186"/>
      <c r="C21" s="134">
        <f>C22+C23+C24</f>
        <v>0</v>
      </c>
      <c r="D21" s="134">
        <f t="shared" ref="D21:G21" si="2">D22+D23+D24</f>
        <v>0</v>
      </c>
      <c r="E21" s="134">
        <f t="shared" si="2"/>
        <v>0</v>
      </c>
      <c r="F21" s="134">
        <f t="shared" si="2"/>
        <v>0</v>
      </c>
      <c r="G21" s="134">
        <f t="shared" si="2"/>
        <v>0</v>
      </c>
      <c r="H21" s="134">
        <f>H22+H23+H24</f>
        <v>0</v>
      </c>
      <c r="I21" s="134">
        <f>I22+I23+I24</f>
        <v>0</v>
      </c>
    </row>
    <row r="22" spans="1:11" x14ac:dyDescent="0.25">
      <c r="A22" s="187" t="s">
        <v>142</v>
      </c>
      <c r="B22" s="188"/>
      <c r="C22" s="95">
        <v>0</v>
      </c>
      <c r="D22" s="95">
        <v>0</v>
      </c>
      <c r="E22" s="95">
        <v>0</v>
      </c>
      <c r="F22" s="95">
        <v>0</v>
      </c>
      <c r="G22" s="95">
        <v>0</v>
      </c>
      <c r="H22" s="95">
        <v>0</v>
      </c>
      <c r="I22" s="95">
        <v>0</v>
      </c>
    </row>
    <row r="23" spans="1:11" x14ac:dyDescent="0.25">
      <c r="A23" s="187" t="s">
        <v>143</v>
      </c>
      <c r="B23" s="188"/>
      <c r="C23" s="95">
        <v>0</v>
      </c>
      <c r="D23" s="95">
        <v>0</v>
      </c>
      <c r="E23" s="95">
        <v>0</v>
      </c>
      <c r="F23" s="95">
        <v>0</v>
      </c>
      <c r="G23" s="95">
        <v>0</v>
      </c>
      <c r="H23" s="95">
        <v>0</v>
      </c>
      <c r="I23" s="95">
        <v>0</v>
      </c>
    </row>
    <row r="24" spans="1:11" x14ac:dyDescent="0.25">
      <c r="A24" s="187" t="s">
        <v>144</v>
      </c>
      <c r="B24" s="188"/>
      <c r="C24" s="95">
        <v>0</v>
      </c>
      <c r="D24" s="95">
        <v>0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</row>
    <row r="25" spans="1:11" x14ac:dyDescent="0.25">
      <c r="A25" s="181"/>
      <c r="B25" s="182"/>
      <c r="C25" s="133"/>
      <c r="D25" s="133"/>
      <c r="E25" s="133"/>
      <c r="F25" s="133"/>
      <c r="G25" s="133"/>
      <c r="H25" s="133"/>
      <c r="I25" s="133"/>
    </row>
    <row r="26" spans="1:11" ht="16.5" customHeight="1" x14ac:dyDescent="0.25">
      <c r="A26" s="185" t="s">
        <v>145</v>
      </c>
      <c r="B26" s="186"/>
      <c r="C26" s="134">
        <f>C27+C28+C29</f>
        <v>0</v>
      </c>
      <c r="D26" s="134">
        <f t="shared" ref="D26" si="3">D27+D28+D29</f>
        <v>0</v>
      </c>
      <c r="E26" s="134">
        <f t="shared" ref="E26" si="4">E27+E28+E29</f>
        <v>0</v>
      </c>
      <c r="F26" s="134">
        <f t="shared" ref="F26" si="5">F27+F28+F29</f>
        <v>0</v>
      </c>
      <c r="G26" s="134">
        <f t="shared" ref="G26" si="6">G27+G28+G29</f>
        <v>0</v>
      </c>
      <c r="H26" s="134">
        <f>H27+H28+H29</f>
        <v>0</v>
      </c>
      <c r="I26" s="134">
        <f>I27+I28+I29</f>
        <v>0</v>
      </c>
    </row>
    <row r="27" spans="1:11" x14ac:dyDescent="0.25">
      <c r="A27" s="187" t="s">
        <v>146</v>
      </c>
      <c r="B27" s="188"/>
      <c r="C27" s="95">
        <v>0</v>
      </c>
      <c r="D27" s="95">
        <v>0</v>
      </c>
      <c r="E27" s="95">
        <v>0</v>
      </c>
      <c r="F27" s="95">
        <v>0</v>
      </c>
      <c r="G27" s="95">
        <v>0</v>
      </c>
      <c r="H27" s="95">
        <v>0</v>
      </c>
      <c r="I27" s="95">
        <v>0</v>
      </c>
    </row>
    <row r="28" spans="1:11" x14ac:dyDescent="0.25">
      <c r="A28" s="187" t="s">
        <v>147</v>
      </c>
      <c r="B28" s="188"/>
      <c r="C28" s="95">
        <v>0</v>
      </c>
      <c r="D28" s="95">
        <v>0</v>
      </c>
      <c r="E28" s="95">
        <v>0</v>
      </c>
      <c r="F28" s="95">
        <v>0</v>
      </c>
      <c r="G28" s="95">
        <v>0</v>
      </c>
      <c r="H28" s="95">
        <v>0</v>
      </c>
      <c r="I28" s="95">
        <v>0</v>
      </c>
    </row>
    <row r="29" spans="1:11" x14ac:dyDescent="0.25">
      <c r="A29" s="187" t="s">
        <v>148</v>
      </c>
      <c r="B29" s="188"/>
      <c r="C29" s="95">
        <v>0</v>
      </c>
      <c r="D29" s="95">
        <v>0</v>
      </c>
      <c r="E29" s="95">
        <v>0</v>
      </c>
      <c r="F29" s="95">
        <v>0</v>
      </c>
      <c r="G29" s="95">
        <v>0</v>
      </c>
      <c r="H29" s="95">
        <v>0</v>
      </c>
      <c r="I29" s="95">
        <v>0</v>
      </c>
    </row>
    <row r="30" spans="1:11" ht="15.75" thickBot="1" x14ac:dyDescent="0.3">
      <c r="A30" s="189"/>
      <c r="B30" s="190"/>
      <c r="C30" s="136"/>
      <c r="D30" s="136"/>
      <c r="E30" s="136"/>
      <c r="F30" s="136"/>
      <c r="G30" s="136"/>
      <c r="H30" s="136"/>
      <c r="I30" s="136"/>
    </row>
  </sheetData>
  <mergeCells count="27"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7"/>
  <sheetViews>
    <sheetView workbookViewId="0">
      <selection activeCell="B1" sqref="B1"/>
    </sheetView>
  </sheetViews>
  <sheetFormatPr baseColWidth="10" defaultRowHeight="15" x14ac:dyDescent="0.25"/>
  <cols>
    <col min="1" max="1" width="24" bestFit="1" customWidth="1"/>
    <col min="5" max="5" width="13.85546875" customWidth="1"/>
  </cols>
  <sheetData>
    <row r="1" spans="1:6" ht="18" x14ac:dyDescent="0.25">
      <c r="A1" s="191" t="s">
        <v>149</v>
      </c>
      <c r="B1" s="140" t="s">
        <v>150</v>
      </c>
      <c r="C1" s="140" t="s">
        <v>152</v>
      </c>
      <c r="D1" s="140" t="s">
        <v>155</v>
      </c>
      <c r="E1" s="179" t="s">
        <v>157</v>
      </c>
      <c r="F1" s="140" t="s">
        <v>158</v>
      </c>
    </row>
    <row r="2" spans="1:6" x14ac:dyDescent="0.25">
      <c r="A2" s="192"/>
      <c r="B2" s="144" t="s">
        <v>151</v>
      </c>
      <c r="C2" s="144" t="s">
        <v>153</v>
      </c>
      <c r="D2" s="144" t="s">
        <v>156</v>
      </c>
      <c r="E2" s="194"/>
      <c r="F2" s="144" t="s">
        <v>159</v>
      </c>
    </row>
    <row r="3" spans="1:6" ht="15.75" thickBot="1" x14ac:dyDescent="0.3">
      <c r="A3" s="193"/>
      <c r="B3" s="145"/>
      <c r="C3" s="137" t="s">
        <v>154</v>
      </c>
      <c r="D3" s="145"/>
      <c r="E3" s="180"/>
      <c r="F3" s="145"/>
    </row>
    <row r="4" spans="1:6" ht="18" x14ac:dyDescent="0.25">
      <c r="A4" s="37" t="s">
        <v>160</v>
      </c>
      <c r="B4" s="94">
        <f>SUM(B5:B7)</f>
        <v>0</v>
      </c>
      <c r="C4" s="94">
        <f t="shared" ref="C4:F4" si="0">SUM(C5:C7)</f>
        <v>0</v>
      </c>
      <c r="D4" s="94">
        <f t="shared" si="0"/>
        <v>0</v>
      </c>
      <c r="E4" s="94">
        <f t="shared" si="0"/>
        <v>0</v>
      </c>
      <c r="F4" s="94">
        <f t="shared" si="0"/>
        <v>0</v>
      </c>
    </row>
    <row r="5" spans="1:6" x14ac:dyDescent="0.25">
      <c r="A5" s="39" t="s">
        <v>161</v>
      </c>
      <c r="B5" s="94">
        <v>0</v>
      </c>
      <c r="C5" s="94">
        <v>0</v>
      </c>
      <c r="D5" s="94">
        <v>0</v>
      </c>
      <c r="E5" s="94">
        <v>0</v>
      </c>
      <c r="F5" s="94">
        <v>0</v>
      </c>
    </row>
    <row r="6" spans="1:6" x14ac:dyDescent="0.25">
      <c r="A6" s="39" t="s">
        <v>162</v>
      </c>
      <c r="B6" s="94">
        <v>0</v>
      </c>
      <c r="C6" s="94">
        <v>0</v>
      </c>
      <c r="D6" s="94">
        <v>0</v>
      </c>
      <c r="E6" s="94">
        <v>0</v>
      </c>
      <c r="F6" s="94">
        <v>0</v>
      </c>
    </row>
    <row r="7" spans="1:6" ht="15.75" thickBot="1" x14ac:dyDescent="0.3">
      <c r="A7" s="40"/>
      <c r="B7" s="99"/>
      <c r="C7" s="99"/>
      <c r="D7" s="99"/>
      <c r="E7" s="99"/>
      <c r="F7" s="99"/>
    </row>
  </sheetData>
  <mergeCells count="2">
    <mergeCell ref="A1:A3"/>
    <mergeCell ref="E1:E3"/>
  </mergeCells>
  <printOptions horizont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18"/>
  <sheetViews>
    <sheetView workbookViewId="0">
      <selection activeCell="I10" sqref="I10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71" t="s">
        <v>536</v>
      </c>
      <c r="B1" s="172"/>
      <c r="C1" s="172"/>
      <c r="D1" s="172"/>
      <c r="E1" s="172"/>
      <c r="F1" s="172"/>
      <c r="G1" s="172"/>
      <c r="H1" s="172"/>
      <c r="I1" s="172"/>
      <c r="J1" s="172"/>
      <c r="K1" s="173"/>
    </row>
    <row r="2" spans="1:11" ht="15.75" thickBot="1" x14ac:dyDescent="0.3">
      <c r="A2" s="174" t="s">
        <v>163</v>
      </c>
      <c r="B2" s="175"/>
      <c r="C2" s="175"/>
      <c r="D2" s="175"/>
      <c r="E2" s="175"/>
      <c r="F2" s="175"/>
      <c r="G2" s="175"/>
      <c r="H2" s="175"/>
      <c r="I2" s="175"/>
      <c r="J2" s="175"/>
      <c r="K2" s="176"/>
    </row>
    <row r="3" spans="1:11" ht="15.75" thickBot="1" x14ac:dyDescent="0.3">
      <c r="A3" s="174" t="s">
        <v>559</v>
      </c>
      <c r="B3" s="175"/>
      <c r="C3" s="175"/>
      <c r="D3" s="175"/>
      <c r="E3" s="175"/>
      <c r="F3" s="175"/>
      <c r="G3" s="175"/>
      <c r="H3" s="175"/>
      <c r="I3" s="175"/>
      <c r="J3" s="175"/>
      <c r="K3" s="176"/>
    </row>
    <row r="4" spans="1:11" ht="15.75" thickBot="1" x14ac:dyDescent="0.3">
      <c r="A4" s="174" t="s">
        <v>2</v>
      </c>
      <c r="B4" s="175"/>
      <c r="C4" s="175"/>
      <c r="D4" s="175"/>
      <c r="E4" s="175"/>
      <c r="F4" s="175"/>
      <c r="G4" s="175"/>
      <c r="H4" s="175"/>
      <c r="I4" s="175"/>
      <c r="J4" s="175"/>
      <c r="K4" s="176"/>
    </row>
    <row r="5" spans="1:11" ht="81.75" thickBot="1" x14ac:dyDescent="0.3">
      <c r="A5" s="143" t="s">
        <v>164</v>
      </c>
      <c r="B5" s="137" t="s">
        <v>165</v>
      </c>
      <c r="C5" s="137" t="s">
        <v>166</v>
      </c>
      <c r="D5" s="137" t="s">
        <v>167</v>
      </c>
      <c r="E5" s="137" t="s">
        <v>168</v>
      </c>
      <c r="F5" s="137" t="s">
        <v>169</v>
      </c>
      <c r="G5" s="137" t="s">
        <v>170</v>
      </c>
      <c r="H5" s="137" t="s">
        <v>171</v>
      </c>
      <c r="I5" s="137" t="s">
        <v>549</v>
      </c>
      <c r="J5" s="137" t="s">
        <v>550</v>
      </c>
      <c r="K5" s="137" t="s">
        <v>551</v>
      </c>
    </row>
    <row r="6" spans="1:11" x14ac:dyDescent="0.25">
      <c r="A6" s="2"/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18" x14ac:dyDescent="0.25">
      <c r="A7" s="37" t="s">
        <v>172</v>
      </c>
      <c r="B7" s="98">
        <f t="shared" ref="B7:K7" si="0">SUM(B8:B10)</f>
        <v>0</v>
      </c>
      <c r="C7" s="98">
        <f t="shared" si="0"/>
        <v>0</v>
      </c>
      <c r="D7" s="98">
        <f t="shared" si="0"/>
        <v>0</v>
      </c>
      <c r="E7" s="98">
        <f t="shared" si="0"/>
        <v>0</v>
      </c>
      <c r="F7" s="98">
        <f t="shared" si="0"/>
        <v>0</v>
      </c>
      <c r="G7" s="98">
        <f t="shared" si="0"/>
        <v>0</v>
      </c>
      <c r="H7" s="98">
        <f t="shared" si="0"/>
        <v>0</v>
      </c>
      <c r="I7" s="98">
        <f t="shared" si="0"/>
        <v>0</v>
      </c>
      <c r="J7" s="98">
        <f t="shared" si="0"/>
        <v>0</v>
      </c>
      <c r="K7" s="98">
        <f t="shared" si="0"/>
        <v>0</v>
      </c>
    </row>
    <row r="8" spans="1:11" x14ac:dyDescent="0.25">
      <c r="A8" s="54" t="s">
        <v>173</v>
      </c>
      <c r="B8" s="94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x14ac:dyDescent="0.25">
      <c r="A9" s="54" t="s">
        <v>174</v>
      </c>
      <c r="B9" s="94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</row>
    <row r="10" spans="1:11" x14ac:dyDescent="0.25">
      <c r="A10" s="54" t="s">
        <v>175</v>
      </c>
      <c r="B10" s="94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x14ac:dyDescent="0.25">
      <c r="A11" s="51"/>
      <c r="B11" s="98"/>
      <c r="C11" s="98"/>
      <c r="D11" s="98"/>
      <c r="E11" s="98"/>
      <c r="F11" s="98"/>
      <c r="G11" s="98"/>
      <c r="H11" s="98"/>
      <c r="I11" s="98"/>
      <c r="J11" s="98"/>
      <c r="K11" s="98"/>
    </row>
    <row r="12" spans="1:11" x14ac:dyDescent="0.25">
      <c r="A12" s="37" t="s">
        <v>176</v>
      </c>
      <c r="B12" s="98">
        <f t="shared" ref="B12:K12" si="1">SUM(B13:B15)</f>
        <v>0</v>
      </c>
      <c r="C12" s="98">
        <f t="shared" si="1"/>
        <v>0</v>
      </c>
      <c r="D12" s="98">
        <f t="shared" si="1"/>
        <v>0</v>
      </c>
      <c r="E12" s="98">
        <f t="shared" si="1"/>
        <v>0</v>
      </c>
      <c r="F12" s="98">
        <f t="shared" si="1"/>
        <v>0</v>
      </c>
      <c r="G12" s="98">
        <f t="shared" si="1"/>
        <v>0</v>
      </c>
      <c r="H12" s="98">
        <f t="shared" si="1"/>
        <v>0</v>
      </c>
      <c r="I12" s="98">
        <f t="shared" si="1"/>
        <v>0</v>
      </c>
      <c r="J12" s="98">
        <f t="shared" si="1"/>
        <v>0</v>
      </c>
      <c r="K12" s="98">
        <f t="shared" si="1"/>
        <v>0</v>
      </c>
    </row>
    <row r="13" spans="1:11" x14ac:dyDescent="0.25">
      <c r="A13" s="54" t="s">
        <v>177</v>
      </c>
      <c r="B13" s="94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</row>
    <row r="14" spans="1:11" x14ac:dyDescent="0.25">
      <c r="A14" s="54" t="s">
        <v>178</v>
      </c>
      <c r="B14" s="94">
        <v>0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</row>
    <row r="15" spans="1:11" x14ac:dyDescent="0.25">
      <c r="A15" s="54" t="s">
        <v>179</v>
      </c>
      <c r="B15" s="94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</row>
    <row r="16" spans="1:11" x14ac:dyDescent="0.25">
      <c r="A16" s="51"/>
      <c r="B16" s="98"/>
      <c r="C16" s="98"/>
      <c r="D16" s="98"/>
      <c r="E16" s="98"/>
      <c r="F16" s="98"/>
      <c r="G16" s="98"/>
      <c r="H16" s="98"/>
      <c r="I16" s="98"/>
      <c r="J16" s="98"/>
      <c r="K16" s="98"/>
    </row>
    <row r="17" spans="1:11" ht="18" x14ac:dyDescent="0.25">
      <c r="A17" s="37" t="s">
        <v>180</v>
      </c>
      <c r="B17" s="98">
        <f t="shared" ref="B17:K17" si="2">B7+B12</f>
        <v>0</v>
      </c>
      <c r="C17" s="98">
        <f t="shared" si="2"/>
        <v>0</v>
      </c>
      <c r="D17" s="98">
        <f t="shared" si="2"/>
        <v>0</v>
      </c>
      <c r="E17" s="98">
        <f t="shared" si="2"/>
        <v>0</v>
      </c>
      <c r="F17" s="98">
        <f t="shared" si="2"/>
        <v>0</v>
      </c>
      <c r="G17" s="98">
        <f t="shared" si="2"/>
        <v>0</v>
      </c>
      <c r="H17" s="98">
        <f t="shared" si="2"/>
        <v>0</v>
      </c>
      <c r="I17" s="98">
        <f t="shared" si="2"/>
        <v>0</v>
      </c>
      <c r="J17" s="98">
        <f t="shared" si="2"/>
        <v>0</v>
      </c>
      <c r="K17" s="98">
        <f t="shared" si="2"/>
        <v>0</v>
      </c>
    </row>
    <row r="18" spans="1:11" ht="15.75" thickBot="1" x14ac:dyDescent="0.3">
      <c r="A18" s="40"/>
      <c r="B18" s="101"/>
      <c r="C18" s="101"/>
      <c r="D18" s="101"/>
      <c r="E18" s="101"/>
      <c r="F18" s="101"/>
      <c r="G18" s="101"/>
      <c r="H18" s="101"/>
      <c r="I18" s="101"/>
      <c r="J18" s="101"/>
      <c r="K18" s="101"/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6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79"/>
  <sheetViews>
    <sheetView workbookViewId="0">
      <selection activeCell="E58" sqref="E58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</cols>
  <sheetData>
    <row r="1" spans="1:5" x14ac:dyDescent="0.25">
      <c r="A1" s="205" t="s">
        <v>536</v>
      </c>
      <c r="B1" s="206"/>
      <c r="C1" s="206"/>
      <c r="D1" s="206"/>
      <c r="E1" s="206"/>
    </row>
    <row r="2" spans="1:5" x14ac:dyDescent="0.25">
      <c r="A2" s="205" t="s">
        <v>181</v>
      </c>
      <c r="B2" s="206"/>
      <c r="C2" s="206"/>
      <c r="D2" s="206"/>
      <c r="E2" s="206"/>
    </row>
    <row r="3" spans="1:5" x14ac:dyDescent="0.25">
      <c r="A3" s="205" t="s">
        <v>559</v>
      </c>
      <c r="B3" s="206"/>
      <c r="C3" s="206"/>
      <c r="D3" s="206"/>
      <c r="E3" s="206"/>
    </row>
    <row r="4" spans="1:5" x14ac:dyDescent="0.25">
      <c r="A4" s="205" t="s">
        <v>2</v>
      </c>
      <c r="B4" s="206"/>
      <c r="C4" s="206"/>
      <c r="D4" s="206"/>
      <c r="E4" s="206"/>
    </row>
    <row r="5" spans="1:5" ht="15.75" thickBot="1" x14ac:dyDescent="0.3"/>
    <row r="6" spans="1:5" x14ac:dyDescent="0.25">
      <c r="A6" s="195" t="s">
        <v>3</v>
      </c>
      <c r="B6" s="196"/>
      <c r="C6" s="140" t="s">
        <v>182</v>
      </c>
      <c r="D6" s="179" t="s">
        <v>184</v>
      </c>
      <c r="E6" s="140" t="s">
        <v>185</v>
      </c>
    </row>
    <row r="7" spans="1:5" ht="15.75" thickBot="1" x14ac:dyDescent="0.3">
      <c r="A7" s="197"/>
      <c r="B7" s="198"/>
      <c r="C7" s="137" t="s">
        <v>183</v>
      </c>
      <c r="D7" s="180"/>
      <c r="E7" s="137" t="s">
        <v>186</v>
      </c>
    </row>
    <row r="8" spans="1:5" x14ac:dyDescent="0.25">
      <c r="A8" s="55"/>
      <c r="B8" s="56"/>
      <c r="C8" s="56"/>
      <c r="D8" s="56"/>
      <c r="E8" s="56"/>
    </row>
    <row r="9" spans="1:5" x14ac:dyDescent="0.25">
      <c r="A9" s="55"/>
      <c r="B9" s="57" t="s">
        <v>187</v>
      </c>
      <c r="C9" s="126">
        <f>SUM(C10:C12)</f>
        <v>11560804.58</v>
      </c>
      <c r="D9" s="126">
        <f>+D10</f>
        <v>13160193</v>
      </c>
      <c r="E9" s="126">
        <f>+E10</f>
        <v>13160193</v>
      </c>
    </row>
    <row r="10" spans="1:5" x14ac:dyDescent="0.25">
      <c r="A10" s="55"/>
      <c r="B10" s="58" t="s">
        <v>188</v>
      </c>
      <c r="C10" s="126">
        <v>11560804.58</v>
      </c>
      <c r="D10" s="126">
        <v>13160193</v>
      </c>
      <c r="E10" s="126">
        <v>13160193</v>
      </c>
    </row>
    <row r="11" spans="1:5" x14ac:dyDescent="0.25">
      <c r="A11" s="55"/>
      <c r="B11" s="58" t="s">
        <v>189</v>
      </c>
      <c r="C11" s="126">
        <v>0</v>
      </c>
      <c r="D11" s="126">
        <v>0</v>
      </c>
      <c r="E11" s="126">
        <v>0</v>
      </c>
    </row>
    <row r="12" spans="1:5" x14ac:dyDescent="0.25">
      <c r="A12" s="55"/>
      <c r="B12" s="58" t="s">
        <v>190</v>
      </c>
      <c r="C12" s="126">
        <v>0</v>
      </c>
      <c r="D12" s="126">
        <v>0</v>
      </c>
      <c r="E12" s="126">
        <v>0</v>
      </c>
    </row>
    <row r="13" spans="1:5" x14ac:dyDescent="0.25">
      <c r="A13" s="55"/>
      <c r="B13" s="56"/>
      <c r="C13" s="126"/>
      <c r="D13" s="126"/>
      <c r="E13" s="126"/>
    </row>
    <row r="14" spans="1:5" x14ac:dyDescent="0.25">
      <c r="A14" s="59"/>
      <c r="B14" s="57" t="s">
        <v>538</v>
      </c>
      <c r="C14" s="126">
        <f>C15+C16</f>
        <v>11560804.58</v>
      </c>
      <c r="D14" s="126">
        <f>+D15</f>
        <v>12882823</v>
      </c>
      <c r="E14" s="126">
        <f>+E15</f>
        <v>12846193</v>
      </c>
    </row>
    <row r="15" spans="1:5" x14ac:dyDescent="0.25">
      <c r="A15" s="55"/>
      <c r="B15" s="58" t="s">
        <v>191</v>
      </c>
      <c r="C15" s="126">
        <v>11560804.58</v>
      </c>
      <c r="D15" s="126">
        <v>12882823</v>
      </c>
      <c r="E15" s="126">
        <v>12846193</v>
      </c>
    </row>
    <row r="16" spans="1:5" x14ac:dyDescent="0.25">
      <c r="A16" s="55"/>
      <c r="B16" s="58" t="s">
        <v>192</v>
      </c>
      <c r="C16" s="126">
        <v>0</v>
      </c>
      <c r="D16" s="126">
        <v>0</v>
      </c>
      <c r="E16" s="126">
        <v>0</v>
      </c>
    </row>
    <row r="17" spans="1:7" x14ac:dyDescent="0.25">
      <c r="A17" s="55"/>
      <c r="B17" s="56"/>
      <c r="C17" s="126"/>
      <c r="D17" s="126"/>
      <c r="E17" s="126"/>
    </row>
    <row r="18" spans="1:7" x14ac:dyDescent="0.25">
      <c r="A18" s="55"/>
      <c r="B18" s="57" t="s">
        <v>193</v>
      </c>
      <c r="C18" s="126">
        <f>C19+C20</f>
        <v>0</v>
      </c>
      <c r="D18" s="126">
        <f t="shared" ref="D18:E18" si="0">D19+D20</f>
        <v>0</v>
      </c>
      <c r="E18" s="126">
        <f t="shared" si="0"/>
        <v>0</v>
      </c>
    </row>
    <row r="19" spans="1:7" x14ac:dyDescent="0.25">
      <c r="A19" s="55"/>
      <c r="B19" s="58" t="s">
        <v>194</v>
      </c>
      <c r="C19" s="126">
        <v>0</v>
      </c>
      <c r="D19" s="126">
        <v>0</v>
      </c>
      <c r="E19" s="126">
        <v>0</v>
      </c>
    </row>
    <row r="20" spans="1:7" x14ac:dyDescent="0.25">
      <c r="A20" s="55"/>
      <c r="B20" s="58" t="s">
        <v>195</v>
      </c>
      <c r="C20" s="126">
        <v>0</v>
      </c>
      <c r="D20" s="126">
        <v>0</v>
      </c>
      <c r="E20" s="126">
        <v>0</v>
      </c>
    </row>
    <row r="21" spans="1:7" x14ac:dyDescent="0.25">
      <c r="A21" s="55"/>
      <c r="B21" s="56"/>
      <c r="C21" s="126"/>
      <c r="D21" s="126"/>
      <c r="E21" s="126"/>
      <c r="G21" s="139"/>
    </row>
    <row r="22" spans="1:7" x14ac:dyDescent="0.25">
      <c r="A22" s="55"/>
      <c r="B22" s="57" t="s">
        <v>196</v>
      </c>
      <c r="C22" s="126">
        <f>C9-C14+C18</f>
        <v>0</v>
      </c>
      <c r="D22" s="126">
        <f t="shared" ref="D22:E22" si="1">D9-D14+D18</f>
        <v>277370</v>
      </c>
      <c r="E22" s="126">
        <f t="shared" si="1"/>
        <v>314000</v>
      </c>
    </row>
    <row r="23" spans="1:7" x14ac:dyDescent="0.25">
      <c r="A23" s="55"/>
      <c r="B23" s="57" t="s">
        <v>197</v>
      </c>
      <c r="C23" s="126">
        <f>C22-C12</f>
        <v>0</v>
      </c>
      <c r="D23" s="126">
        <f t="shared" ref="D23:E23" si="2">D22-D12</f>
        <v>277370</v>
      </c>
      <c r="E23" s="126">
        <f t="shared" si="2"/>
        <v>314000</v>
      </c>
    </row>
    <row r="24" spans="1:7" ht="18" x14ac:dyDescent="0.25">
      <c r="A24" s="55"/>
      <c r="B24" s="57" t="s">
        <v>198</v>
      </c>
      <c r="C24" s="126">
        <f>C23-C18</f>
        <v>0</v>
      </c>
      <c r="D24" s="126">
        <f t="shared" ref="D24:E24" si="3">D23-D18</f>
        <v>277370</v>
      </c>
      <c r="E24" s="126">
        <f t="shared" si="3"/>
        <v>314000</v>
      </c>
    </row>
    <row r="25" spans="1:7" ht="15.75" thickBot="1" x14ac:dyDescent="0.3">
      <c r="A25" s="60"/>
      <c r="B25" s="61"/>
      <c r="C25" s="127"/>
      <c r="D25" s="127"/>
      <c r="E25" s="127"/>
    </row>
    <row r="26" spans="1:7" ht="15.75" thickBot="1" x14ac:dyDescent="0.3">
      <c r="A26" s="62"/>
      <c r="B26" s="62"/>
      <c r="C26" s="62"/>
      <c r="D26" s="62"/>
      <c r="E26" s="62"/>
    </row>
    <row r="27" spans="1:7" ht="15.75" thickBot="1" x14ac:dyDescent="0.3">
      <c r="A27" s="199" t="s">
        <v>199</v>
      </c>
      <c r="B27" s="200"/>
      <c r="C27" s="141" t="s">
        <v>200</v>
      </c>
      <c r="D27" s="141" t="s">
        <v>184</v>
      </c>
      <c r="E27" s="141" t="s">
        <v>201</v>
      </c>
    </row>
    <row r="28" spans="1:7" x14ac:dyDescent="0.25">
      <c r="A28" s="55"/>
      <c r="B28" s="56"/>
      <c r="C28" s="56"/>
      <c r="D28" s="56"/>
      <c r="E28" s="56"/>
    </row>
    <row r="29" spans="1:7" x14ac:dyDescent="0.25">
      <c r="A29" s="59"/>
      <c r="B29" s="57" t="s">
        <v>202</v>
      </c>
      <c r="C29" s="126">
        <f>C30+C31</f>
        <v>0</v>
      </c>
      <c r="D29" s="126">
        <f t="shared" ref="D29:E29" si="4">D30+D31</f>
        <v>0</v>
      </c>
      <c r="E29" s="126">
        <f t="shared" si="4"/>
        <v>0</v>
      </c>
    </row>
    <row r="30" spans="1:7" x14ac:dyDescent="0.25">
      <c r="A30" s="55"/>
      <c r="B30" s="63" t="s">
        <v>203</v>
      </c>
      <c r="C30" s="126"/>
      <c r="D30" s="126"/>
      <c r="E30" s="126"/>
    </row>
    <row r="31" spans="1:7" x14ac:dyDescent="0.25">
      <c r="A31" s="55"/>
      <c r="B31" s="63" t="s">
        <v>204</v>
      </c>
      <c r="C31" s="126"/>
      <c r="D31" s="126"/>
      <c r="E31" s="126"/>
    </row>
    <row r="32" spans="1:7" x14ac:dyDescent="0.25">
      <c r="A32" s="55"/>
      <c r="B32" s="56"/>
      <c r="C32" s="126"/>
      <c r="D32" s="126"/>
      <c r="E32" s="126"/>
    </row>
    <row r="33" spans="1:5" x14ac:dyDescent="0.25">
      <c r="A33" s="59"/>
      <c r="B33" s="57" t="s">
        <v>205</v>
      </c>
      <c r="C33" s="128">
        <f>C24+C29</f>
        <v>0</v>
      </c>
      <c r="D33" s="128">
        <f t="shared" ref="D33:E33" si="5">D24+D29</f>
        <v>277370</v>
      </c>
      <c r="E33" s="128">
        <f t="shared" si="5"/>
        <v>314000</v>
      </c>
    </row>
    <row r="34" spans="1:5" ht="15.75" thickBot="1" x14ac:dyDescent="0.3">
      <c r="A34" s="60"/>
      <c r="B34" s="61"/>
      <c r="C34" s="127"/>
      <c r="D34" s="127"/>
      <c r="E34" s="127"/>
    </row>
    <row r="35" spans="1:5" ht="15.75" thickBot="1" x14ac:dyDescent="0.3">
      <c r="A35" s="62"/>
      <c r="B35" s="62"/>
      <c r="C35" s="62"/>
      <c r="D35" s="62"/>
      <c r="E35" s="62"/>
    </row>
    <row r="36" spans="1:5" x14ac:dyDescent="0.25">
      <c r="A36" s="195" t="s">
        <v>199</v>
      </c>
      <c r="B36" s="196"/>
      <c r="C36" s="179" t="s">
        <v>206</v>
      </c>
      <c r="D36" s="191" t="s">
        <v>184</v>
      </c>
      <c r="E36" s="142" t="s">
        <v>185</v>
      </c>
    </row>
    <row r="37" spans="1:5" ht="15.75" thickBot="1" x14ac:dyDescent="0.3">
      <c r="A37" s="197"/>
      <c r="B37" s="198"/>
      <c r="C37" s="180"/>
      <c r="D37" s="193"/>
      <c r="E37" s="138" t="s">
        <v>201</v>
      </c>
    </row>
    <row r="38" spans="1:5" x14ac:dyDescent="0.25">
      <c r="A38" s="64"/>
      <c r="B38" s="65"/>
      <c r="C38" s="65"/>
      <c r="D38" s="65"/>
      <c r="E38" s="65"/>
    </row>
    <row r="39" spans="1:5" x14ac:dyDescent="0.25">
      <c r="A39" s="66"/>
      <c r="B39" s="67" t="s">
        <v>207</v>
      </c>
      <c r="C39" s="129">
        <f>C40+C41</f>
        <v>0</v>
      </c>
      <c r="D39" s="129">
        <f t="shared" ref="D39:E39" si="6">D40+D41</f>
        <v>0</v>
      </c>
      <c r="E39" s="129">
        <f t="shared" si="6"/>
        <v>0</v>
      </c>
    </row>
    <row r="40" spans="1:5" x14ac:dyDescent="0.25">
      <c r="A40" s="64"/>
      <c r="B40" s="68" t="s">
        <v>208</v>
      </c>
      <c r="C40" s="129"/>
      <c r="D40" s="129"/>
      <c r="E40" s="129"/>
    </row>
    <row r="41" spans="1:5" x14ac:dyDescent="0.25">
      <c r="A41" s="64"/>
      <c r="B41" s="68" t="s">
        <v>209</v>
      </c>
      <c r="C41" s="129"/>
      <c r="D41" s="129"/>
      <c r="E41" s="129"/>
    </row>
    <row r="42" spans="1:5" x14ac:dyDescent="0.25">
      <c r="A42" s="66"/>
      <c r="B42" s="67" t="s">
        <v>210</v>
      </c>
      <c r="C42" s="129">
        <f>C43+C44</f>
        <v>0</v>
      </c>
      <c r="D42" s="129">
        <f t="shared" ref="D42:E42" si="7">D43+D44</f>
        <v>0</v>
      </c>
      <c r="E42" s="129">
        <f t="shared" si="7"/>
        <v>0</v>
      </c>
    </row>
    <row r="43" spans="1:5" x14ac:dyDescent="0.25">
      <c r="A43" s="64"/>
      <c r="B43" s="68" t="s">
        <v>211</v>
      </c>
      <c r="C43" s="129"/>
      <c r="D43" s="129"/>
      <c r="E43" s="129"/>
    </row>
    <row r="44" spans="1:5" x14ac:dyDescent="0.25">
      <c r="A44" s="64"/>
      <c r="B44" s="68" t="s">
        <v>212</v>
      </c>
      <c r="C44" s="129"/>
      <c r="D44" s="129"/>
      <c r="E44" s="129"/>
    </row>
    <row r="45" spans="1:5" x14ac:dyDescent="0.25">
      <c r="A45" s="64"/>
      <c r="B45" s="65"/>
      <c r="C45" s="129"/>
      <c r="D45" s="129"/>
      <c r="E45" s="129"/>
    </row>
    <row r="46" spans="1:5" x14ac:dyDescent="0.25">
      <c r="A46" s="209"/>
      <c r="B46" s="211" t="s">
        <v>213</v>
      </c>
      <c r="C46" s="201">
        <f>C39-C42</f>
        <v>0</v>
      </c>
      <c r="D46" s="201">
        <f t="shared" ref="D46:E46" si="8">D39-D42</f>
        <v>0</v>
      </c>
      <c r="E46" s="201">
        <f t="shared" si="8"/>
        <v>0</v>
      </c>
    </row>
    <row r="47" spans="1:5" ht="15.75" thickBot="1" x14ac:dyDescent="0.3">
      <c r="A47" s="210"/>
      <c r="B47" s="212"/>
      <c r="C47" s="202"/>
      <c r="D47" s="202"/>
      <c r="E47" s="202"/>
    </row>
    <row r="48" spans="1:5" ht="15.75" thickBot="1" x14ac:dyDescent="0.3">
      <c r="A48" s="62"/>
      <c r="B48" s="62"/>
      <c r="C48" s="62"/>
      <c r="D48" s="62"/>
      <c r="E48" s="62"/>
    </row>
    <row r="49" spans="1:5" x14ac:dyDescent="0.25">
      <c r="A49" s="195" t="s">
        <v>199</v>
      </c>
      <c r="B49" s="196"/>
      <c r="C49" s="142" t="s">
        <v>182</v>
      </c>
      <c r="D49" s="191" t="s">
        <v>184</v>
      </c>
      <c r="E49" s="142" t="s">
        <v>185</v>
      </c>
    </row>
    <row r="50" spans="1:5" ht="15.75" thickBot="1" x14ac:dyDescent="0.3">
      <c r="A50" s="197"/>
      <c r="B50" s="198"/>
      <c r="C50" s="138" t="s">
        <v>200</v>
      </c>
      <c r="D50" s="193"/>
      <c r="E50" s="138" t="s">
        <v>201</v>
      </c>
    </row>
    <row r="51" spans="1:5" x14ac:dyDescent="0.25">
      <c r="A51" s="207"/>
      <c r="B51" s="208"/>
      <c r="C51" s="65"/>
      <c r="D51" s="65"/>
      <c r="E51" s="65"/>
    </row>
    <row r="52" spans="1:5" x14ac:dyDescent="0.25">
      <c r="A52" s="64"/>
      <c r="B52" s="65" t="s">
        <v>214</v>
      </c>
      <c r="C52" s="130">
        <v>11560804.58</v>
      </c>
      <c r="D52" s="130">
        <f>+D9</f>
        <v>13160193</v>
      </c>
      <c r="E52" s="130">
        <f>+E9</f>
        <v>13160193</v>
      </c>
    </row>
    <row r="53" spans="1:5" x14ac:dyDescent="0.25">
      <c r="A53" s="64"/>
      <c r="B53" s="65" t="s">
        <v>215</v>
      </c>
      <c r="C53" s="130">
        <f>C54-C55</f>
        <v>0</v>
      </c>
      <c r="D53" s="130">
        <f t="shared" ref="D53:E53" si="9">D54-D55</f>
        <v>0</v>
      </c>
      <c r="E53" s="130">
        <f t="shared" si="9"/>
        <v>0</v>
      </c>
    </row>
    <row r="54" spans="1:5" x14ac:dyDescent="0.25">
      <c r="A54" s="64"/>
      <c r="B54" s="68" t="s">
        <v>208</v>
      </c>
      <c r="C54" s="130">
        <v>0</v>
      </c>
      <c r="D54" s="130">
        <v>0</v>
      </c>
      <c r="E54" s="130">
        <v>0</v>
      </c>
    </row>
    <row r="55" spans="1:5" x14ac:dyDescent="0.25">
      <c r="A55" s="64"/>
      <c r="B55" s="68" t="s">
        <v>211</v>
      </c>
      <c r="C55" s="130">
        <v>0</v>
      </c>
      <c r="D55" s="130">
        <v>0</v>
      </c>
      <c r="E55" s="130">
        <v>0</v>
      </c>
    </row>
    <row r="56" spans="1:5" x14ac:dyDescent="0.25">
      <c r="A56" s="64"/>
      <c r="B56" s="65"/>
      <c r="C56" s="130"/>
      <c r="D56" s="130"/>
      <c r="E56" s="130"/>
    </row>
    <row r="57" spans="1:5" x14ac:dyDescent="0.25">
      <c r="A57" s="64"/>
      <c r="B57" s="65" t="s">
        <v>191</v>
      </c>
      <c r="C57" s="130">
        <f>C15</f>
        <v>11560804.58</v>
      </c>
      <c r="D57" s="130">
        <v>12882823</v>
      </c>
      <c r="E57" s="130">
        <v>12846193</v>
      </c>
    </row>
    <row r="58" spans="1:5" x14ac:dyDescent="0.25">
      <c r="A58" s="64"/>
      <c r="B58" s="65"/>
      <c r="C58" s="130"/>
      <c r="D58" s="130"/>
      <c r="E58" s="130"/>
    </row>
    <row r="59" spans="1:5" x14ac:dyDescent="0.25">
      <c r="A59" s="64"/>
      <c r="B59" s="65" t="s">
        <v>194</v>
      </c>
      <c r="C59" s="130">
        <v>0</v>
      </c>
      <c r="D59" s="130">
        <v>0</v>
      </c>
      <c r="E59" s="130">
        <v>0</v>
      </c>
    </row>
    <row r="60" spans="1:5" x14ac:dyDescent="0.25">
      <c r="A60" s="64"/>
      <c r="B60" s="65"/>
      <c r="C60" s="130"/>
      <c r="D60" s="130"/>
      <c r="E60" s="130"/>
    </row>
    <row r="61" spans="1:5" x14ac:dyDescent="0.25">
      <c r="A61" s="66"/>
      <c r="B61" s="67" t="s">
        <v>216</v>
      </c>
      <c r="C61" s="131">
        <f>C52+C53-C57+C59</f>
        <v>0</v>
      </c>
      <c r="D61" s="131">
        <f t="shared" ref="D61:E61" si="10">D52+D53-D57+D59</f>
        <v>277370</v>
      </c>
      <c r="E61" s="131">
        <f t="shared" si="10"/>
        <v>314000</v>
      </c>
    </row>
    <row r="62" spans="1:5" x14ac:dyDescent="0.25">
      <c r="A62" s="66"/>
      <c r="B62" s="67" t="s">
        <v>217</v>
      </c>
      <c r="C62" s="131">
        <f>C61-C53</f>
        <v>0</v>
      </c>
      <c r="D62" s="131">
        <f t="shared" ref="D62:E62" si="11">D61-D53</f>
        <v>277370</v>
      </c>
      <c r="E62" s="131">
        <f t="shared" si="11"/>
        <v>314000</v>
      </c>
    </row>
    <row r="63" spans="1:5" ht="15.75" thickBot="1" x14ac:dyDescent="0.3">
      <c r="A63" s="69"/>
      <c r="B63" s="70"/>
      <c r="C63" s="132"/>
      <c r="D63" s="132"/>
      <c r="E63" s="132"/>
    </row>
    <row r="64" spans="1:5" ht="15.75" thickBot="1" x14ac:dyDescent="0.3">
      <c r="A64" s="62"/>
      <c r="B64" s="62"/>
      <c r="C64" s="62"/>
      <c r="D64" s="62"/>
      <c r="E64" s="62"/>
    </row>
    <row r="65" spans="1:5" x14ac:dyDescent="0.25">
      <c r="A65" s="195" t="s">
        <v>199</v>
      </c>
      <c r="B65" s="196"/>
      <c r="C65" s="191" t="s">
        <v>206</v>
      </c>
      <c r="D65" s="191" t="s">
        <v>184</v>
      </c>
      <c r="E65" s="142" t="s">
        <v>185</v>
      </c>
    </row>
    <row r="66" spans="1:5" ht="15.75" thickBot="1" x14ac:dyDescent="0.3">
      <c r="A66" s="197"/>
      <c r="B66" s="198"/>
      <c r="C66" s="193"/>
      <c r="D66" s="193"/>
      <c r="E66" s="138" t="s">
        <v>201</v>
      </c>
    </row>
    <row r="67" spans="1:5" x14ac:dyDescent="0.25">
      <c r="A67" s="207"/>
      <c r="B67" s="208"/>
      <c r="C67" s="65"/>
      <c r="D67" s="65"/>
      <c r="E67" s="65"/>
    </row>
    <row r="68" spans="1:5" x14ac:dyDescent="0.25">
      <c r="A68" s="64"/>
      <c r="B68" s="65" t="s">
        <v>189</v>
      </c>
      <c r="C68" s="102">
        <v>0</v>
      </c>
      <c r="D68" s="102">
        <v>0</v>
      </c>
      <c r="E68" s="102">
        <v>0</v>
      </c>
    </row>
    <row r="69" spans="1:5" x14ac:dyDescent="0.25">
      <c r="A69" s="64"/>
      <c r="B69" s="65" t="s">
        <v>218</v>
      </c>
      <c r="C69" s="102">
        <f>C70-C71</f>
        <v>0</v>
      </c>
      <c r="D69" s="102">
        <f t="shared" ref="D69:E69" si="12">D70-D71</f>
        <v>0</v>
      </c>
      <c r="E69" s="102">
        <f t="shared" si="12"/>
        <v>0</v>
      </c>
    </row>
    <row r="70" spans="1:5" x14ac:dyDescent="0.25">
      <c r="A70" s="64"/>
      <c r="B70" s="68" t="s">
        <v>209</v>
      </c>
      <c r="C70" s="102">
        <v>0</v>
      </c>
      <c r="D70" s="102">
        <v>0</v>
      </c>
      <c r="E70" s="102">
        <v>0</v>
      </c>
    </row>
    <row r="71" spans="1:5" x14ac:dyDescent="0.25">
      <c r="A71" s="64"/>
      <c r="B71" s="68" t="s">
        <v>212</v>
      </c>
      <c r="C71" s="102">
        <v>0</v>
      </c>
      <c r="D71" s="102">
        <v>0</v>
      </c>
      <c r="E71" s="102">
        <v>0</v>
      </c>
    </row>
    <row r="72" spans="1:5" x14ac:dyDescent="0.25">
      <c r="A72" s="64"/>
      <c r="B72" s="65"/>
      <c r="C72" s="102"/>
      <c r="D72" s="102"/>
      <c r="E72" s="102"/>
    </row>
    <row r="73" spans="1:5" x14ac:dyDescent="0.25">
      <c r="A73" s="64"/>
      <c r="B73" s="65" t="s">
        <v>219</v>
      </c>
      <c r="C73" s="102">
        <v>0</v>
      </c>
      <c r="D73" s="102">
        <v>0</v>
      </c>
      <c r="E73" s="102">
        <v>0</v>
      </c>
    </row>
    <row r="74" spans="1:5" x14ac:dyDescent="0.25">
      <c r="A74" s="64"/>
      <c r="B74" s="65"/>
      <c r="C74" s="102"/>
      <c r="D74" s="102"/>
      <c r="E74" s="102"/>
    </row>
    <row r="75" spans="1:5" x14ac:dyDescent="0.25">
      <c r="A75" s="64"/>
      <c r="B75" s="65" t="s">
        <v>195</v>
      </c>
      <c r="C75" s="102">
        <v>0</v>
      </c>
      <c r="D75" s="102">
        <v>0</v>
      </c>
      <c r="E75" s="102">
        <v>0</v>
      </c>
    </row>
    <row r="76" spans="1:5" x14ac:dyDescent="0.25">
      <c r="A76" s="64"/>
      <c r="B76" s="65"/>
      <c r="C76" s="102"/>
      <c r="D76" s="102"/>
      <c r="E76" s="102"/>
    </row>
    <row r="77" spans="1:5" x14ac:dyDescent="0.25">
      <c r="A77" s="66"/>
      <c r="B77" s="67" t="s">
        <v>220</v>
      </c>
      <c r="C77" s="102">
        <f>C68+C69-C73+C75</f>
        <v>0</v>
      </c>
      <c r="D77" s="102">
        <f t="shared" ref="D77:E77" si="13">D68+D69-D73+D75</f>
        <v>0</v>
      </c>
      <c r="E77" s="102">
        <f t="shared" si="13"/>
        <v>0</v>
      </c>
    </row>
    <row r="78" spans="1:5" x14ac:dyDescent="0.25">
      <c r="A78" s="209"/>
      <c r="B78" s="211" t="s">
        <v>221</v>
      </c>
      <c r="C78" s="203">
        <f>C77-C69</f>
        <v>0</v>
      </c>
      <c r="D78" s="203">
        <f t="shared" ref="D78:E78" si="14">D77-D69</f>
        <v>0</v>
      </c>
      <c r="E78" s="203">
        <f t="shared" si="14"/>
        <v>0</v>
      </c>
    </row>
    <row r="79" spans="1:5" ht="15.75" thickBot="1" x14ac:dyDescent="0.3">
      <c r="A79" s="210"/>
      <c r="B79" s="212"/>
      <c r="C79" s="204"/>
      <c r="D79" s="204"/>
      <c r="E79" s="204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rintOptions horizontalCentered="1"/>
  <pageMargins left="0.70866141732283472" right="0.70866141732283472" top="0.74803149606299213" bottom="0.74803149606299213" header="0.31496062992125984" footer="0.31496062992125984"/>
  <pageSetup paperSize="169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79"/>
  <sheetViews>
    <sheetView workbookViewId="0">
      <selection activeCell="I45" sqref="I45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62" t="s">
        <v>536</v>
      </c>
      <c r="B1" s="163"/>
      <c r="C1" s="163"/>
      <c r="D1" s="163"/>
      <c r="E1" s="163"/>
      <c r="F1" s="163"/>
      <c r="G1" s="163"/>
      <c r="H1" s="163"/>
      <c r="I1" s="164"/>
    </row>
    <row r="2" spans="1:10" x14ac:dyDescent="0.25">
      <c r="A2" s="205" t="s">
        <v>222</v>
      </c>
      <c r="B2" s="206"/>
      <c r="C2" s="206"/>
      <c r="D2" s="206"/>
      <c r="E2" s="206"/>
      <c r="F2" s="206"/>
      <c r="G2" s="206"/>
      <c r="H2" s="206"/>
      <c r="I2" s="213"/>
    </row>
    <row r="3" spans="1:10" x14ac:dyDescent="0.25">
      <c r="A3" s="205" t="s">
        <v>559</v>
      </c>
      <c r="B3" s="206"/>
      <c r="C3" s="206"/>
      <c r="D3" s="206"/>
      <c r="E3" s="206"/>
      <c r="F3" s="206"/>
      <c r="G3" s="206"/>
      <c r="H3" s="206"/>
      <c r="I3" s="213"/>
    </row>
    <row r="4" spans="1:10" ht="15.75" thickBot="1" x14ac:dyDescent="0.3">
      <c r="A4" s="214" t="s">
        <v>2</v>
      </c>
      <c r="B4" s="215"/>
      <c r="C4" s="215"/>
      <c r="D4" s="215"/>
      <c r="E4" s="215"/>
      <c r="F4" s="215"/>
      <c r="G4" s="215"/>
      <c r="H4" s="215"/>
      <c r="I4" s="216"/>
    </row>
    <row r="5" spans="1:10" ht="15.75" thickBot="1" x14ac:dyDescent="0.3">
      <c r="A5" s="162"/>
      <c r="B5" s="163"/>
      <c r="C5" s="164"/>
      <c r="D5" s="171" t="s">
        <v>223</v>
      </c>
      <c r="E5" s="172"/>
      <c r="F5" s="172"/>
      <c r="G5" s="172"/>
      <c r="H5" s="173"/>
      <c r="I5" s="191" t="s">
        <v>224</v>
      </c>
    </row>
    <row r="6" spans="1:10" x14ac:dyDescent="0.25">
      <c r="A6" s="205" t="s">
        <v>199</v>
      </c>
      <c r="B6" s="206"/>
      <c r="C6" s="213"/>
      <c r="D6" s="191" t="s">
        <v>226</v>
      </c>
      <c r="E6" s="179" t="s">
        <v>227</v>
      </c>
      <c r="F6" s="191" t="s">
        <v>228</v>
      </c>
      <c r="G6" s="191" t="s">
        <v>184</v>
      </c>
      <c r="H6" s="191" t="s">
        <v>229</v>
      </c>
      <c r="I6" s="192"/>
    </row>
    <row r="7" spans="1:10" ht="15.75" thickBot="1" x14ac:dyDescent="0.3">
      <c r="A7" s="214" t="s">
        <v>225</v>
      </c>
      <c r="B7" s="215"/>
      <c r="C7" s="216"/>
      <c r="D7" s="193"/>
      <c r="E7" s="180"/>
      <c r="F7" s="193"/>
      <c r="G7" s="193"/>
      <c r="H7" s="193"/>
      <c r="I7" s="193"/>
    </row>
    <row r="8" spans="1:10" x14ac:dyDescent="0.25">
      <c r="A8" s="219"/>
      <c r="B8" s="220"/>
      <c r="C8" s="221"/>
      <c r="D8" s="71"/>
      <c r="E8" s="71"/>
      <c r="F8" s="71"/>
      <c r="G8" s="71"/>
      <c r="H8" s="71"/>
      <c r="I8" s="71"/>
    </row>
    <row r="9" spans="1:10" x14ac:dyDescent="0.25">
      <c r="A9" s="222" t="s">
        <v>230</v>
      </c>
      <c r="B9" s="223"/>
      <c r="C9" s="224"/>
      <c r="D9" s="117"/>
      <c r="E9" s="117"/>
      <c r="F9" s="117"/>
      <c r="G9" s="117"/>
      <c r="H9" s="117"/>
      <c r="I9" s="117"/>
      <c r="J9" s="105"/>
    </row>
    <row r="10" spans="1:10" x14ac:dyDescent="0.25">
      <c r="A10" s="72"/>
      <c r="B10" s="217" t="s">
        <v>231</v>
      </c>
      <c r="C10" s="218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05"/>
    </row>
    <row r="11" spans="1:10" x14ac:dyDescent="0.25">
      <c r="A11" s="72"/>
      <c r="B11" s="217" t="s">
        <v>232</v>
      </c>
      <c r="C11" s="218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05"/>
    </row>
    <row r="12" spans="1:10" x14ac:dyDescent="0.25">
      <c r="A12" s="72"/>
      <c r="B12" s="217" t="s">
        <v>233</v>
      </c>
      <c r="C12" s="218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05"/>
    </row>
    <row r="13" spans="1:10" x14ac:dyDescent="0.25">
      <c r="A13" s="72"/>
      <c r="B13" s="217" t="s">
        <v>234</v>
      </c>
      <c r="C13" s="218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05"/>
    </row>
    <row r="14" spans="1:10" x14ac:dyDescent="0.25">
      <c r="A14" s="72"/>
      <c r="B14" s="217" t="s">
        <v>235</v>
      </c>
      <c r="C14" s="218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f>+H14-D14</f>
        <v>0</v>
      </c>
      <c r="J14" s="105"/>
    </row>
    <row r="15" spans="1:10" x14ac:dyDescent="0.25">
      <c r="A15" s="72"/>
      <c r="B15" s="217" t="s">
        <v>236</v>
      </c>
      <c r="C15" s="218"/>
      <c r="D15" s="117">
        <v>0</v>
      </c>
      <c r="E15" s="117">
        <v>341</v>
      </c>
      <c r="F15" s="117">
        <v>341</v>
      </c>
      <c r="G15" s="117">
        <v>341</v>
      </c>
      <c r="H15" s="117">
        <v>341</v>
      </c>
      <c r="I15" s="117">
        <f>+F15-D153</f>
        <v>341</v>
      </c>
      <c r="J15" s="105"/>
    </row>
    <row r="16" spans="1:10" x14ac:dyDescent="0.25">
      <c r="A16" s="72"/>
      <c r="B16" s="217" t="s">
        <v>237</v>
      </c>
      <c r="C16" s="218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05"/>
    </row>
    <row r="17" spans="1:10" x14ac:dyDescent="0.25">
      <c r="A17" s="225"/>
      <c r="B17" s="217" t="s">
        <v>238</v>
      </c>
      <c r="C17" s="218"/>
      <c r="D17" s="226">
        <v>11560804.58</v>
      </c>
      <c r="E17" s="226">
        <v>1599048</v>
      </c>
      <c r="F17" s="226">
        <v>13159853</v>
      </c>
      <c r="G17" s="226">
        <v>13159853</v>
      </c>
      <c r="H17" s="226">
        <v>13159853</v>
      </c>
      <c r="I17" s="226">
        <f>+F17-D17</f>
        <v>1599048.42</v>
      </c>
      <c r="J17" s="105"/>
    </row>
    <row r="18" spans="1:10" x14ac:dyDescent="0.25">
      <c r="A18" s="225"/>
      <c r="B18" s="217" t="s">
        <v>239</v>
      </c>
      <c r="C18" s="218"/>
      <c r="D18" s="226"/>
      <c r="E18" s="226"/>
      <c r="F18" s="226"/>
      <c r="G18" s="226"/>
      <c r="H18" s="226"/>
      <c r="I18" s="226"/>
      <c r="J18" s="105"/>
    </row>
    <row r="19" spans="1:10" x14ac:dyDescent="0.25">
      <c r="A19" s="72"/>
      <c r="B19" s="73"/>
      <c r="C19" s="74" t="s">
        <v>240</v>
      </c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f>+H19-D19</f>
        <v>0</v>
      </c>
      <c r="J19" s="105"/>
    </row>
    <row r="20" spans="1:10" x14ac:dyDescent="0.25">
      <c r="A20" s="72"/>
      <c r="B20" s="73"/>
      <c r="C20" s="74" t="s">
        <v>241</v>
      </c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05"/>
    </row>
    <row r="21" spans="1:10" x14ac:dyDescent="0.25">
      <c r="A21" s="72"/>
      <c r="B21" s="73"/>
      <c r="C21" s="74" t="s">
        <v>242</v>
      </c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05"/>
    </row>
    <row r="22" spans="1:10" x14ac:dyDescent="0.25">
      <c r="A22" s="72"/>
      <c r="B22" s="73"/>
      <c r="C22" s="74" t="s">
        <v>243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05"/>
    </row>
    <row r="23" spans="1:10" x14ac:dyDescent="0.25">
      <c r="A23" s="72"/>
      <c r="B23" s="73"/>
      <c r="C23" s="74" t="s">
        <v>244</v>
      </c>
      <c r="D23" s="117">
        <v>0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05"/>
    </row>
    <row r="24" spans="1:10" x14ac:dyDescent="0.25">
      <c r="A24" s="72"/>
      <c r="B24" s="73"/>
      <c r="C24" s="74" t="s">
        <v>245</v>
      </c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05"/>
    </row>
    <row r="25" spans="1:10" x14ac:dyDescent="0.25">
      <c r="A25" s="72"/>
      <c r="B25" s="73"/>
      <c r="C25" s="74" t="s">
        <v>246</v>
      </c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05"/>
    </row>
    <row r="26" spans="1:10" x14ac:dyDescent="0.25">
      <c r="A26" s="72"/>
      <c r="B26" s="73"/>
      <c r="C26" s="74" t="s">
        <v>247</v>
      </c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05"/>
    </row>
    <row r="27" spans="1:10" x14ac:dyDescent="0.25">
      <c r="A27" s="72"/>
      <c r="B27" s="73"/>
      <c r="C27" s="74" t="s">
        <v>248</v>
      </c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05"/>
    </row>
    <row r="28" spans="1:10" x14ac:dyDescent="0.25">
      <c r="A28" s="72"/>
      <c r="B28" s="73"/>
      <c r="C28" s="74" t="s">
        <v>249</v>
      </c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05"/>
    </row>
    <row r="29" spans="1:10" x14ac:dyDescent="0.25">
      <c r="A29" s="72"/>
      <c r="B29" s="73"/>
      <c r="C29" s="74" t="s">
        <v>250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05"/>
    </row>
    <row r="30" spans="1:10" x14ac:dyDescent="0.25">
      <c r="A30" s="72"/>
      <c r="B30" s="217" t="s">
        <v>251</v>
      </c>
      <c r="C30" s="218"/>
      <c r="D30" s="117">
        <f>D31+D32+D33+D34+D35</f>
        <v>0</v>
      </c>
      <c r="E30" s="117">
        <f t="shared" ref="E30:I30" si="0">E31+E32+E33+E34+E35</f>
        <v>0</v>
      </c>
      <c r="F30" s="117">
        <f t="shared" si="0"/>
        <v>0</v>
      </c>
      <c r="G30" s="117">
        <f t="shared" si="0"/>
        <v>0</v>
      </c>
      <c r="H30" s="117">
        <f t="shared" si="0"/>
        <v>0</v>
      </c>
      <c r="I30" s="117">
        <f t="shared" si="0"/>
        <v>0</v>
      </c>
      <c r="J30" s="105"/>
    </row>
    <row r="31" spans="1:10" x14ac:dyDescent="0.25">
      <c r="A31" s="72"/>
      <c r="B31" s="73"/>
      <c r="C31" s="74" t="s">
        <v>252</v>
      </c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05"/>
    </row>
    <row r="32" spans="1:10" x14ac:dyDescent="0.25">
      <c r="A32" s="72"/>
      <c r="B32" s="73"/>
      <c r="C32" s="74" t="s">
        <v>253</v>
      </c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05"/>
    </row>
    <row r="33" spans="1:10" x14ac:dyDescent="0.25">
      <c r="A33" s="72"/>
      <c r="B33" s="73"/>
      <c r="C33" s="74" t="s">
        <v>254</v>
      </c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05"/>
    </row>
    <row r="34" spans="1:10" x14ac:dyDescent="0.25">
      <c r="A34" s="72"/>
      <c r="B34" s="73"/>
      <c r="C34" s="74" t="s">
        <v>255</v>
      </c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05"/>
    </row>
    <row r="35" spans="1:10" x14ac:dyDescent="0.25">
      <c r="A35" s="72"/>
      <c r="B35" s="73"/>
      <c r="C35" s="74" t="s">
        <v>256</v>
      </c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05"/>
    </row>
    <row r="36" spans="1:10" x14ac:dyDescent="0.25">
      <c r="A36" s="72"/>
      <c r="B36" s="217" t="s">
        <v>257</v>
      </c>
      <c r="C36" s="218"/>
      <c r="D36" s="117">
        <v>0</v>
      </c>
      <c r="E36" s="117">
        <v>0</v>
      </c>
      <c r="F36" s="117">
        <v>0</v>
      </c>
      <c r="G36" s="117">
        <v>0</v>
      </c>
      <c r="H36" s="117">
        <v>0</v>
      </c>
      <c r="I36" s="117">
        <v>0</v>
      </c>
      <c r="J36" s="105"/>
    </row>
    <row r="37" spans="1:10" x14ac:dyDescent="0.25">
      <c r="A37" s="72"/>
      <c r="B37" s="217" t="s">
        <v>258</v>
      </c>
      <c r="C37" s="218"/>
      <c r="D37" s="117">
        <f>D38</f>
        <v>0</v>
      </c>
      <c r="E37" s="117">
        <f t="shared" ref="E37:I37" si="1">E38</f>
        <v>0</v>
      </c>
      <c r="F37" s="117">
        <f t="shared" si="1"/>
        <v>0</v>
      </c>
      <c r="G37" s="117">
        <f t="shared" si="1"/>
        <v>0</v>
      </c>
      <c r="H37" s="117">
        <f t="shared" si="1"/>
        <v>0</v>
      </c>
      <c r="I37" s="117">
        <f t="shared" si="1"/>
        <v>0</v>
      </c>
      <c r="J37" s="105"/>
    </row>
    <row r="38" spans="1:10" x14ac:dyDescent="0.25">
      <c r="A38" s="72"/>
      <c r="B38" s="73"/>
      <c r="C38" s="74" t="s">
        <v>259</v>
      </c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05"/>
    </row>
    <row r="39" spans="1:10" x14ac:dyDescent="0.25">
      <c r="A39" s="72"/>
      <c r="B39" s="217" t="s">
        <v>260</v>
      </c>
      <c r="C39" s="218"/>
      <c r="D39" s="117">
        <f>D41+D40</f>
        <v>0</v>
      </c>
      <c r="E39" s="117">
        <f t="shared" ref="E39:I39" si="2">E41+E40</f>
        <v>0</v>
      </c>
      <c r="F39" s="117">
        <f t="shared" si="2"/>
        <v>0</v>
      </c>
      <c r="G39" s="117">
        <f t="shared" si="2"/>
        <v>0</v>
      </c>
      <c r="H39" s="117">
        <f t="shared" si="2"/>
        <v>0</v>
      </c>
      <c r="I39" s="117">
        <f t="shared" si="2"/>
        <v>0</v>
      </c>
      <c r="J39" s="105"/>
    </row>
    <row r="40" spans="1:10" x14ac:dyDescent="0.25">
      <c r="A40" s="72"/>
      <c r="B40" s="73"/>
      <c r="C40" s="74" t="s">
        <v>261</v>
      </c>
      <c r="D40" s="117">
        <v>0</v>
      </c>
      <c r="E40" s="117">
        <v>0</v>
      </c>
      <c r="F40" s="117">
        <v>0</v>
      </c>
      <c r="G40" s="117">
        <v>0</v>
      </c>
      <c r="H40" s="117">
        <v>0</v>
      </c>
      <c r="I40" s="117">
        <v>0</v>
      </c>
      <c r="J40" s="105"/>
    </row>
    <row r="41" spans="1:10" x14ac:dyDescent="0.25">
      <c r="A41" s="72"/>
      <c r="B41" s="73"/>
      <c r="C41" s="74" t="s">
        <v>262</v>
      </c>
      <c r="D41" s="117">
        <v>0</v>
      </c>
      <c r="E41" s="117">
        <v>0</v>
      </c>
      <c r="F41" s="117">
        <v>0</v>
      </c>
      <c r="G41" s="117">
        <v>0</v>
      </c>
      <c r="H41" s="117">
        <v>0</v>
      </c>
      <c r="I41" s="117">
        <v>0</v>
      </c>
      <c r="J41" s="105"/>
    </row>
    <row r="42" spans="1:10" x14ac:dyDescent="0.25">
      <c r="A42" s="75"/>
      <c r="B42" s="76"/>
      <c r="C42" s="77"/>
      <c r="D42" s="117"/>
      <c r="E42" s="117"/>
      <c r="F42" s="117"/>
      <c r="G42" s="117"/>
      <c r="H42" s="117"/>
      <c r="I42" s="117"/>
      <c r="J42" s="105"/>
    </row>
    <row r="43" spans="1:10" x14ac:dyDescent="0.25">
      <c r="A43" s="222" t="s">
        <v>263</v>
      </c>
      <c r="B43" s="223"/>
      <c r="C43" s="227"/>
      <c r="D43" s="226">
        <f>D10+D11+D12+D13+D14+D16+D17+D30+D36+D37+D39</f>
        <v>11560804.58</v>
      </c>
      <c r="E43" s="226">
        <f>E10+E11+E12+E13+E14+E16+E17+E30+E36+E37+E39+E15</f>
        <v>1599389</v>
      </c>
      <c r="F43" s="226">
        <f>F10+F11+F12+F13+F14+F16+F17+F30+F36+F37+F39+F15</f>
        <v>13160194</v>
      </c>
      <c r="G43" s="226">
        <f>G10+G11+G12+G13+G14+G16+G17+G30+G36+G37+G39+G15</f>
        <v>13160194</v>
      </c>
      <c r="H43" s="226">
        <f>H10+H11+H12+H13+H14+H16+H17+H30+H36+H37+H39+H15</f>
        <v>13160194</v>
      </c>
      <c r="I43" s="226">
        <f>I10+I11+I12+I13+I14+I16+I17+I30+I36+I37+I39+I15</f>
        <v>1599389.42</v>
      </c>
      <c r="J43" s="105"/>
    </row>
    <row r="44" spans="1:10" x14ac:dyDescent="0.25">
      <c r="A44" s="222" t="s">
        <v>264</v>
      </c>
      <c r="B44" s="223"/>
      <c r="C44" s="227"/>
      <c r="D44" s="226"/>
      <c r="E44" s="226"/>
      <c r="F44" s="226"/>
      <c r="G44" s="226"/>
      <c r="H44" s="226"/>
      <c r="I44" s="226"/>
      <c r="J44" s="105"/>
    </row>
    <row r="45" spans="1:10" x14ac:dyDescent="0.25">
      <c r="A45" s="222" t="s">
        <v>265</v>
      </c>
      <c r="B45" s="223"/>
      <c r="C45" s="227"/>
      <c r="D45" s="125"/>
      <c r="E45" s="125"/>
      <c r="F45" s="125"/>
      <c r="G45" s="125"/>
      <c r="H45" s="125"/>
      <c r="I45" s="125"/>
      <c r="J45" s="105"/>
    </row>
    <row r="46" spans="1:10" x14ac:dyDescent="0.25">
      <c r="A46" s="75"/>
      <c r="B46" s="76"/>
      <c r="C46" s="77"/>
      <c r="D46" s="117"/>
      <c r="E46" s="117"/>
      <c r="F46" s="117"/>
      <c r="G46" s="117"/>
      <c r="H46" s="117"/>
      <c r="I46" s="117"/>
      <c r="J46" s="105"/>
    </row>
    <row r="47" spans="1:10" x14ac:dyDescent="0.25">
      <c r="A47" s="222" t="s">
        <v>266</v>
      </c>
      <c r="B47" s="223"/>
      <c r="C47" s="227"/>
      <c r="D47" s="117"/>
      <c r="E47" s="117"/>
      <c r="F47" s="117"/>
      <c r="G47" s="117"/>
      <c r="H47" s="117"/>
      <c r="I47" s="117"/>
      <c r="J47" s="105"/>
    </row>
    <row r="48" spans="1:10" x14ac:dyDescent="0.25">
      <c r="A48" s="72"/>
      <c r="B48" s="217" t="s">
        <v>267</v>
      </c>
      <c r="C48" s="218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05"/>
    </row>
    <row r="49" spans="1:10" x14ac:dyDescent="0.25">
      <c r="A49" s="72"/>
      <c r="B49" s="73"/>
      <c r="C49" s="74" t="s">
        <v>268</v>
      </c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05"/>
    </row>
    <row r="50" spans="1:10" x14ac:dyDescent="0.25">
      <c r="A50" s="72"/>
      <c r="B50" s="73"/>
      <c r="C50" s="74" t="s">
        <v>269</v>
      </c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05"/>
    </row>
    <row r="51" spans="1:10" x14ac:dyDescent="0.25">
      <c r="A51" s="72"/>
      <c r="B51" s="73"/>
      <c r="C51" s="74" t="s">
        <v>270</v>
      </c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05"/>
    </row>
    <row r="52" spans="1:10" ht="36" customHeight="1" x14ac:dyDescent="0.25">
      <c r="A52" s="72"/>
      <c r="B52" s="73"/>
      <c r="C52" s="78" t="s">
        <v>271</v>
      </c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05"/>
    </row>
    <row r="53" spans="1:10" x14ac:dyDescent="0.25">
      <c r="A53" s="72"/>
      <c r="B53" s="73"/>
      <c r="C53" s="74" t="s">
        <v>272</v>
      </c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05"/>
    </row>
    <row r="54" spans="1:10" x14ac:dyDescent="0.25">
      <c r="A54" s="72"/>
      <c r="B54" s="73"/>
      <c r="C54" s="74" t="s">
        <v>273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05"/>
    </row>
    <row r="55" spans="1:10" x14ac:dyDescent="0.25">
      <c r="A55" s="72"/>
      <c r="B55" s="73"/>
      <c r="C55" s="74" t="s">
        <v>274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  <c r="J55" s="105"/>
    </row>
    <row r="56" spans="1:10" x14ac:dyDescent="0.25">
      <c r="A56" s="72"/>
      <c r="B56" s="73"/>
      <c r="C56" s="79" t="s">
        <v>275</v>
      </c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05"/>
    </row>
    <row r="57" spans="1:10" x14ac:dyDescent="0.25">
      <c r="A57" s="72"/>
      <c r="B57" s="217" t="s">
        <v>276</v>
      </c>
      <c r="C57" s="218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05"/>
    </row>
    <row r="58" spans="1:10" x14ac:dyDescent="0.25">
      <c r="A58" s="72"/>
      <c r="B58" s="73"/>
      <c r="C58" s="74" t="s">
        <v>277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05"/>
    </row>
    <row r="59" spans="1:10" x14ac:dyDescent="0.25">
      <c r="A59" s="72"/>
      <c r="B59" s="73"/>
      <c r="C59" s="74" t="s">
        <v>278</v>
      </c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05"/>
    </row>
    <row r="60" spans="1:10" x14ac:dyDescent="0.25">
      <c r="A60" s="72"/>
      <c r="B60" s="73"/>
      <c r="C60" s="74" t="s">
        <v>279</v>
      </c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05"/>
    </row>
    <row r="61" spans="1:10" x14ac:dyDescent="0.25">
      <c r="A61" s="72"/>
      <c r="B61" s="73"/>
      <c r="C61" s="74" t="s">
        <v>280</v>
      </c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05"/>
    </row>
    <row r="62" spans="1:10" x14ac:dyDescent="0.25">
      <c r="A62" s="72"/>
      <c r="B62" s="217" t="s">
        <v>281</v>
      </c>
      <c r="C62" s="218"/>
      <c r="D62" s="117">
        <v>0</v>
      </c>
      <c r="E62" s="117">
        <v>0</v>
      </c>
      <c r="F62" s="117">
        <v>0</v>
      </c>
      <c r="G62" s="117">
        <v>0</v>
      </c>
      <c r="H62" s="117">
        <v>0</v>
      </c>
      <c r="I62" s="117">
        <v>0</v>
      </c>
      <c r="J62" s="105"/>
    </row>
    <row r="63" spans="1:10" x14ac:dyDescent="0.25">
      <c r="A63" s="72"/>
      <c r="B63" s="73"/>
      <c r="C63" s="74" t="s">
        <v>282</v>
      </c>
      <c r="D63" s="117">
        <v>0</v>
      </c>
      <c r="E63" s="117">
        <v>0</v>
      </c>
      <c r="F63" s="117">
        <v>0</v>
      </c>
      <c r="G63" s="117">
        <v>0</v>
      </c>
      <c r="H63" s="117">
        <v>0</v>
      </c>
      <c r="I63" s="117">
        <v>0</v>
      </c>
      <c r="J63" s="105"/>
    </row>
    <row r="64" spans="1:10" x14ac:dyDescent="0.25">
      <c r="A64" s="72"/>
      <c r="B64" s="73"/>
      <c r="C64" s="74" t="s">
        <v>283</v>
      </c>
      <c r="D64" s="117">
        <v>0</v>
      </c>
      <c r="E64" s="117">
        <v>0</v>
      </c>
      <c r="F64" s="117">
        <v>0</v>
      </c>
      <c r="G64" s="117">
        <v>0</v>
      </c>
      <c r="H64" s="117">
        <v>0</v>
      </c>
      <c r="I64" s="117">
        <v>0</v>
      </c>
      <c r="J64" s="105"/>
    </row>
    <row r="65" spans="1:10" x14ac:dyDescent="0.25">
      <c r="A65" s="72"/>
      <c r="B65" s="217" t="s">
        <v>284</v>
      </c>
      <c r="C65" s="218"/>
      <c r="D65" s="117">
        <v>0</v>
      </c>
      <c r="E65" s="117">
        <v>0</v>
      </c>
      <c r="F65" s="117">
        <v>0</v>
      </c>
      <c r="G65" s="117">
        <v>0</v>
      </c>
      <c r="H65" s="117">
        <v>0</v>
      </c>
      <c r="I65" s="117">
        <v>0</v>
      </c>
      <c r="J65" s="105"/>
    </row>
    <row r="66" spans="1:10" x14ac:dyDescent="0.25">
      <c r="A66" s="72"/>
      <c r="B66" s="217" t="s">
        <v>285</v>
      </c>
      <c r="C66" s="218"/>
      <c r="D66" s="117">
        <v>0</v>
      </c>
      <c r="E66" s="117">
        <v>0</v>
      </c>
      <c r="F66" s="117">
        <v>0</v>
      </c>
      <c r="G66" s="117">
        <v>0</v>
      </c>
      <c r="H66" s="117">
        <v>0</v>
      </c>
      <c r="I66" s="117">
        <v>0</v>
      </c>
      <c r="J66" s="105"/>
    </row>
    <row r="67" spans="1:10" x14ac:dyDescent="0.25">
      <c r="A67" s="75"/>
      <c r="B67" s="228"/>
      <c r="C67" s="229"/>
      <c r="D67" s="117"/>
      <c r="E67" s="117"/>
      <c r="F67" s="117"/>
      <c r="G67" s="117"/>
      <c r="H67" s="117"/>
      <c r="I67" s="117"/>
      <c r="J67" s="105"/>
    </row>
    <row r="68" spans="1:10" x14ac:dyDescent="0.25">
      <c r="A68" s="222" t="s">
        <v>286</v>
      </c>
      <c r="B68" s="223"/>
      <c r="C68" s="227"/>
      <c r="D68" s="117">
        <f>D48+D57+D62+D65+D66</f>
        <v>0</v>
      </c>
      <c r="E68" s="117">
        <f t="shared" ref="E68:I68" si="3">E48+E57+E62+E65+E66</f>
        <v>0</v>
      </c>
      <c r="F68" s="117">
        <f t="shared" si="3"/>
        <v>0</v>
      </c>
      <c r="G68" s="117">
        <f t="shared" si="3"/>
        <v>0</v>
      </c>
      <c r="H68" s="117">
        <f t="shared" si="3"/>
        <v>0</v>
      </c>
      <c r="I68" s="117">
        <f t="shared" si="3"/>
        <v>0</v>
      </c>
      <c r="J68" s="105"/>
    </row>
    <row r="69" spans="1:10" x14ac:dyDescent="0.25">
      <c r="A69" s="75"/>
      <c r="B69" s="228"/>
      <c r="C69" s="229"/>
      <c r="D69" s="117"/>
      <c r="E69" s="117"/>
      <c r="F69" s="117"/>
      <c r="G69" s="117"/>
      <c r="H69" s="117"/>
      <c r="I69" s="117"/>
      <c r="J69" s="105"/>
    </row>
    <row r="70" spans="1:10" x14ac:dyDescent="0.25">
      <c r="A70" s="222" t="s">
        <v>287</v>
      </c>
      <c r="B70" s="223"/>
      <c r="C70" s="227"/>
      <c r="D70" s="117">
        <f>D71</f>
        <v>0</v>
      </c>
      <c r="E70" s="117">
        <f t="shared" ref="E70:I70" si="4">E71</f>
        <v>0</v>
      </c>
      <c r="F70" s="117">
        <f t="shared" si="4"/>
        <v>0</v>
      </c>
      <c r="G70" s="117">
        <f t="shared" si="4"/>
        <v>0</v>
      </c>
      <c r="H70" s="117">
        <f t="shared" si="4"/>
        <v>0</v>
      </c>
      <c r="I70" s="117">
        <f t="shared" si="4"/>
        <v>0</v>
      </c>
      <c r="J70" s="105"/>
    </row>
    <row r="71" spans="1:10" x14ac:dyDescent="0.25">
      <c r="A71" s="72"/>
      <c r="B71" s="217" t="s">
        <v>288</v>
      </c>
      <c r="C71" s="218"/>
      <c r="D71" s="117">
        <v>0</v>
      </c>
      <c r="E71" s="117">
        <v>0</v>
      </c>
      <c r="F71" s="117">
        <v>0</v>
      </c>
      <c r="G71" s="117">
        <v>0</v>
      </c>
      <c r="H71" s="117">
        <v>0</v>
      </c>
      <c r="I71" s="117">
        <v>0</v>
      </c>
      <c r="J71" s="105"/>
    </row>
    <row r="72" spans="1:10" x14ac:dyDescent="0.25">
      <c r="A72" s="75"/>
      <c r="B72" s="228"/>
      <c r="C72" s="229"/>
      <c r="D72" s="117"/>
      <c r="E72" s="117"/>
      <c r="F72" s="117"/>
      <c r="G72" s="117"/>
      <c r="H72" s="117"/>
      <c r="I72" s="117"/>
      <c r="J72" s="105"/>
    </row>
    <row r="73" spans="1:10" x14ac:dyDescent="0.25">
      <c r="A73" s="222" t="s">
        <v>289</v>
      </c>
      <c r="B73" s="223"/>
      <c r="C73" s="227"/>
      <c r="D73" s="117">
        <f>D43+D68+D70</f>
        <v>11560804.58</v>
      </c>
      <c r="E73" s="117">
        <f t="shared" ref="E73:I73" si="5">E43+E68+E70</f>
        <v>1599389</v>
      </c>
      <c r="F73" s="117">
        <f t="shared" si="5"/>
        <v>13160194</v>
      </c>
      <c r="G73" s="117">
        <f t="shared" si="5"/>
        <v>13160194</v>
      </c>
      <c r="H73" s="117">
        <f t="shared" si="5"/>
        <v>13160194</v>
      </c>
      <c r="I73" s="117">
        <f t="shared" si="5"/>
        <v>1599389.42</v>
      </c>
      <c r="J73" s="105"/>
    </row>
    <row r="74" spans="1:10" x14ac:dyDescent="0.25">
      <c r="A74" s="75"/>
      <c r="B74" s="228"/>
      <c r="C74" s="229"/>
      <c r="D74" s="117"/>
      <c r="E74" s="117"/>
      <c r="F74" s="117"/>
      <c r="G74" s="117"/>
      <c r="H74" s="117"/>
      <c r="I74" s="117"/>
      <c r="J74" s="105"/>
    </row>
    <row r="75" spans="1:10" x14ac:dyDescent="0.25">
      <c r="A75" s="72"/>
      <c r="B75" s="232" t="s">
        <v>290</v>
      </c>
      <c r="C75" s="227"/>
      <c r="D75" s="117"/>
      <c r="E75" s="117"/>
      <c r="F75" s="117"/>
      <c r="G75" s="117"/>
      <c r="H75" s="117"/>
      <c r="I75" s="117"/>
      <c r="J75" s="105"/>
    </row>
    <row r="76" spans="1:10" x14ac:dyDescent="0.25">
      <c r="A76" s="72"/>
      <c r="B76" s="217" t="s">
        <v>291</v>
      </c>
      <c r="C76" s="218"/>
      <c r="D76" s="117">
        <v>0</v>
      </c>
      <c r="E76" s="117">
        <v>0</v>
      </c>
      <c r="F76" s="117">
        <v>0</v>
      </c>
      <c r="G76" s="117">
        <v>0</v>
      </c>
      <c r="H76" s="117">
        <v>0</v>
      </c>
      <c r="I76" s="117">
        <v>0</v>
      </c>
      <c r="J76" s="105"/>
    </row>
    <row r="77" spans="1:10" ht="24" customHeight="1" x14ac:dyDescent="0.25">
      <c r="A77" s="72"/>
      <c r="B77" s="233" t="s">
        <v>292</v>
      </c>
      <c r="C77" s="234"/>
      <c r="D77" s="117">
        <v>0</v>
      </c>
      <c r="E77" s="117">
        <v>0</v>
      </c>
      <c r="F77" s="117">
        <v>0</v>
      </c>
      <c r="G77" s="117">
        <v>0</v>
      </c>
      <c r="H77" s="117">
        <v>0</v>
      </c>
      <c r="I77" s="117">
        <v>0</v>
      </c>
      <c r="J77" s="105"/>
    </row>
    <row r="78" spans="1:10" x14ac:dyDescent="0.25">
      <c r="A78" s="72"/>
      <c r="B78" s="232" t="s">
        <v>293</v>
      </c>
      <c r="C78" s="227"/>
      <c r="D78" s="117">
        <f>D76+D77</f>
        <v>0</v>
      </c>
      <c r="E78" s="117">
        <f t="shared" ref="E78:I78" si="6">E76+E77</f>
        <v>0</v>
      </c>
      <c r="F78" s="117">
        <f t="shared" si="6"/>
        <v>0</v>
      </c>
      <c r="G78" s="117">
        <f t="shared" si="6"/>
        <v>0</v>
      </c>
      <c r="H78" s="117">
        <f t="shared" si="6"/>
        <v>0</v>
      </c>
      <c r="I78" s="117">
        <f t="shared" si="6"/>
        <v>0</v>
      </c>
      <c r="J78" s="105"/>
    </row>
    <row r="79" spans="1:10" ht="15.75" thickBot="1" x14ac:dyDescent="0.3">
      <c r="A79" s="80"/>
      <c r="B79" s="230"/>
      <c r="C79" s="231"/>
      <c r="D79" s="124"/>
      <c r="E79" s="124"/>
      <c r="F79" s="124"/>
      <c r="G79" s="124"/>
      <c r="H79" s="124"/>
      <c r="I79" s="124"/>
      <c r="J79" s="105"/>
    </row>
  </sheetData>
  <mergeCells count="64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67:C67"/>
    <mergeCell ref="F43:F44"/>
    <mergeCell ref="G43:G44"/>
    <mergeCell ref="H43:H44"/>
    <mergeCell ref="I43:I44"/>
    <mergeCell ref="A45:C45"/>
    <mergeCell ref="A47:C47"/>
    <mergeCell ref="E43:E44"/>
    <mergeCell ref="B48:C48"/>
    <mergeCell ref="B57:C57"/>
    <mergeCell ref="B62:C62"/>
    <mergeCell ref="B65:C65"/>
    <mergeCell ref="B66:C66"/>
    <mergeCell ref="B37:C37"/>
    <mergeCell ref="B39:C39"/>
    <mergeCell ref="A43:C43"/>
    <mergeCell ref="A44:C44"/>
    <mergeCell ref="D43:D44"/>
    <mergeCell ref="F17:F18"/>
    <mergeCell ref="G17:G18"/>
    <mergeCell ref="H17:H18"/>
    <mergeCell ref="I17:I18"/>
    <mergeCell ref="B30:C30"/>
    <mergeCell ref="D17:D18"/>
    <mergeCell ref="E17:E18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rintOptions horizontalCentered="1"/>
  <pageMargins left="0.70866141732283472" right="0.70866141732283472" top="0.74803149606299213" bottom="0.74803149606299213" header="0.31496062992125984" footer="0.31496062992125984"/>
  <pageSetup paperSize="169" scale="84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61"/>
  <sheetViews>
    <sheetView workbookViewId="0">
      <selection activeCell="C85" sqref="C85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</cols>
  <sheetData>
    <row r="1" spans="1:8" x14ac:dyDescent="0.25">
      <c r="A1" s="162" t="s">
        <v>536</v>
      </c>
      <c r="B1" s="163"/>
      <c r="C1" s="163"/>
      <c r="D1" s="163"/>
      <c r="E1" s="163"/>
      <c r="F1" s="163"/>
      <c r="G1" s="163"/>
      <c r="H1" s="236"/>
    </row>
    <row r="2" spans="1:8" x14ac:dyDescent="0.25">
      <c r="A2" s="205" t="s">
        <v>294</v>
      </c>
      <c r="B2" s="206"/>
      <c r="C2" s="206"/>
      <c r="D2" s="206"/>
      <c r="E2" s="206"/>
      <c r="F2" s="206"/>
      <c r="G2" s="206"/>
      <c r="H2" s="237"/>
    </row>
    <row r="3" spans="1:8" x14ac:dyDescent="0.25">
      <c r="A3" s="205" t="s">
        <v>295</v>
      </c>
      <c r="B3" s="206"/>
      <c r="C3" s="206"/>
      <c r="D3" s="206"/>
      <c r="E3" s="206"/>
      <c r="F3" s="206"/>
      <c r="G3" s="206"/>
      <c r="H3" s="237"/>
    </row>
    <row r="4" spans="1:8" x14ac:dyDescent="0.25">
      <c r="A4" s="205" t="s">
        <v>559</v>
      </c>
      <c r="B4" s="206"/>
      <c r="C4" s="206"/>
      <c r="D4" s="206"/>
      <c r="E4" s="206"/>
      <c r="F4" s="206"/>
      <c r="G4" s="206"/>
      <c r="H4" s="237"/>
    </row>
    <row r="5" spans="1:8" ht="15.75" thickBot="1" x14ac:dyDescent="0.3">
      <c r="A5" s="214" t="s">
        <v>2</v>
      </c>
      <c r="B5" s="215"/>
      <c r="C5" s="215"/>
      <c r="D5" s="215"/>
      <c r="E5" s="215"/>
      <c r="F5" s="215"/>
      <c r="G5" s="215"/>
      <c r="H5" s="238"/>
    </row>
    <row r="6" spans="1:8" ht="15.75" thickBot="1" x14ac:dyDescent="0.3">
      <c r="A6" s="162" t="s">
        <v>3</v>
      </c>
      <c r="B6" s="164"/>
      <c r="C6" s="171" t="s">
        <v>296</v>
      </c>
      <c r="D6" s="172"/>
      <c r="E6" s="172"/>
      <c r="F6" s="172"/>
      <c r="G6" s="173"/>
      <c r="H6" s="191" t="s">
        <v>297</v>
      </c>
    </row>
    <row r="7" spans="1:8" ht="25.5" customHeight="1" thickBot="1" x14ac:dyDescent="0.3">
      <c r="A7" s="214"/>
      <c r="B7" s="216"/>
      <c r="C7" s="138" t="s">
        <v>183</v>
      </c>
      <c r="D7" s="137" t="s">
        <v>298</v>
      </c>
      <c r="E7" s="138" t="s">
        <v>299</v>
      </c>
      <c r="F7" s="138" t="s">
        <v>184</v>
      </c>
      <c r="G7" s="138" t="s">
        <v>186</v>
      </c>
      <c r="H7" s="193"/>
    </row>
    <row r="8" spans="1:8" x14ac:dyDescent="0.25">
      <c r="A8" s="239" t="s">
        <v>300</v>
      </c>
      <c r="B8" s="240"/>
      <c r="C8" s="120">
        <f t="shared" ref="C8:G8" si="0">C9+C17+C27+C37+C47+C57+C61+C70+C74</f>
        <v>11560804.58</v>
      </c>
      <c r="D8" s="120">
        <f t="shared" si="0"/>
        <v>1599389</v>
      </c>
      <c r="E8" s="120">
        <f t="shared" si="0"/>
        <v>13160193.58</v>
      </c>
      <c r="F8" s="120">
        <f t="shared" si="0"/>
        <v>12882824</v>
      </c>
      <c r="G8" s="120">
        <f t="shared" si="0"/>
        <v>12846193</v>
      </c>
      <c r="H8" s="120">
        <v>277370</v>
      </c>
    </row>
    <row r="9" spans="1:8" x14ac:dyDescent="0.25">
      <c r="A9" s="225" t="s">
        <v>301</v>
      </c>
      <c r="B9" s="235"/>
      <c r="C9" s="121">
        <f t="shared" ref="C9:H9" si="1">SUM(C10:C16)</f>
        <v>9981848.6999999993</v>
      </c>
      <c r="D9" s="121">
        <f t="shared" si="1"/>
        <v>769745</v>
      </c>
      <c r="E9" s="121">
        <f t="shared" si="1"/>
        <v>10751593.699999999</v>
      </c>
      <c r="F9" s="121">
        <f t="shared" si="1"/>
        <v>10528224</v>
      </c>
      <c r="G9" s="121">
        <f t="shared" si="1"/>
        <v>10528224</v>
      </c>
      <c r="H9" s="121">
        <f t="shared" si="1"/>
        <v>223369.52000000002</v>
      </c>
    </row>
    <row r="10" spans="1:8" x14ac:dyDescent="0.25">
      <c r="A10" s="72"/>
      <c r="B10" s="159" t="s">
        <v>302</v>
      </c>
      <c r="C10" s="160">
        <v>6641928</v>
      </c>
      <c r="D10" s="117">
        <v>103785</v>
      </c>
      <c r="E10" s="117">
        <f t="shared" ref="E10:E73" si="2">C10+D10</f>
        <v>6745713</v>
      </c>
      <c r="F10" s="117">
        <v>6745713</v>
      </c>
      <c r="G10" s="117">
        <v>6745713</v>
      </c>
      <c r="H10" s="117">
        <f t="shared" ref="H10:H73" si="3">E10-F10</f>
        <v>0</v>
      </c>
    </row>
    <row r="11" spans="1:8" x14ac:dyDescent="0.25">
      <c r="A11" s="72"/>
      <c r="B11" s="159" t="s">
        <v>303</v>
      </c>
      <c r="C11" s="117">
        <v>0</v>
      </c>
      <c r="D11" s="117">
        <v>0</v>
      </c>
      <c r="E11" s="117">
        <f t="shared" si="2"/>
        <v>0</v>
      </c>
      <c r="F11" s="117">
        <v>0</v>
      </c>
      <c r="G11" s="117">
        <v>0</v>
      </c>
      <c r="H11" s="117">
        <f t="shared" si="3"/>
        <v>0</v>
      </c>
    </row>
    <row r="12" spans="1:8" x14ac:dyDescent="0.25">
      <c r="A12" s="72"/>
      <c r="B12" s="159" t="s">
        <v>304</v>
      </c>
      <c r="C12" s="160">
        <v>2476408.52</v>
      </c>
      <c r="D12" s="117">
        <v>379420</v>
      </c>
      <c r="E12" s="117">
        <f t="shared" si="2"/>
        <v>2855828.52</v>
      </c>
      <c r="F12" s="117">
        <v>2632459</v>
      </c>
      <c r="G12" s="117">
        <v>2632459</v>
      </c>
      <c r="H12" s="117">
        <f t="shared" si="3"/>
        <v>223369.52000000002</v>
      </c>
    </row>
    <row r="13" spans="1:8" x14ac:dyDescent="0.25">
      <c r="A13" s="72"/>
      <c r="B13" s="159" t="s">
        <v>305</v>
      </c>
      <c r="C13" s="117">
        <v>0</v>
      </c>
      <c r="D13" s="117">
        <v>0</v>
      </c>
      <c r="E13" s="117">
        <f t="shared" si="2"/>
        <v>0</v>
      </c>
      <c r="F13" s="117">
        <v>0</v>
      </c>
      <c r="G13" s="117">
        <v>0</v>
      </c>
      <c r="H13" s="117">
        <f t="shared" si="3"/>
        <v>0</v>
      </c>
    </row>
    <row r="14" spans="1:8" x14ac:dyDescent="0.25">
      <c r="A14" s="72"/>
      <c r="B14" s="73" t="s">
        <v>306</v>
      </c>
      <c r="C14" s="121">
        <v>863512.18</v>
      </c>
      <c r="D14" s="117">
        <v>286540</v>
      </c>
      <c r="E14" s="117">
        <f t="shared" si="2"/>
        <v>1150052.1800000002</v>
      </c>
      <c r="F14" s="117">
        <v>1150052</v>
      </c>
      <c r="G14" s="117">
        <v>1150052</v>
      </c>
      <c r="H14" s="117">
        <v>0</v>
      </c>
    </row>
    <row r="15" spans="1:8" x14ac:dyDescent="0.25">
      <c r="A15" s="72"/>
      <c r="B15" s="73" t="s">
        <v>307</v>
      </c>
      <c r="C15" s="121">
        <v>0</v>
      </c>
      <c r="D15" s="117">
        <v>0</v>
      </c>
      <c r="E15" s="117">
        <f t="shared" si="2"/>
        <v>0</v>
      </c>
      <c r="F15" s="117">
        <v>0</v>
      </c>
      <c r="G15" s="117">
        <v>0</v>
      </c>
      <c r="H15" s="117">
        <f t="shared" si="3"/>
        <v>0</v>
      </c>
    </row>
    <row r="16" spans="1:8" x14ac:dyDescent="0.25">
      <c r="A16" s="72"/>
      <c r="B16" s="73" t="s">
        <v>308</v>
      </c>
      <c r="C16" s="121">
        <v>0</v>
      </c>
      <c r="D16" s="117">
        <v>0</v>
      </c>
      <c r="E16" s="117">
        <f t="shared" si="2"/>
        <v>0</v>
      </c>
      <c r="F16" s="117">
        <v>0</v>
      </c>
      <c r="G16" s="117">
        <v>0</v>
      </c>
      <c r="H16" s="117">
        <f t="shared" si="3"/>
        <v>0</v>
      </c>
    </row>
    <row r="17" spans="1:10" x14ac:dyDescent="0.25">
      <c r="A17" s="225" t="s">
        <v>309</v>
      </c>
      <c r="B17" s="235"/>
      <c r="C17" s="121">
        <f>SUM(C18:C26)</f>
        <v>529050</v>
      </c>
      <c r="D17" s="121">
        <f>SUM(D18:D26)</f>
        <v>508793</v>
      </c>
      <c r="E17" s="121">
        <f>SUM(E18:E26)</f>
        <v>1037843</v>
      </c>
      <c r="F17" s="121">
        <f>SUM(F18:F26)</f>
        <v>1037843</v>
      </c>
      <c r="G17" s="121">
        <f>SUM(G18:G26)</f>
        <v>1037843</v>
      </c>
      <c r="H17" s="117">
        <f t="shared" si="3"/>
        <v>0</v>
      </c>
    </row>
    <row r="18" spans="1:10" x14ac:dyDescent="0.25">
      <c r="A18" s="72"/>
      <c r="B18" s="73" t="s">
        <v>310</v>
      </c>
      <c r="C18" s="121">
        <v>220550</v>
      </c>
      <c r="D18" s="117">
        <v>207093</v>
      </c>
      <c r="E18" s="117">
        <f t="shared" si="2"/>
        <v>427643</v>
      </c>
      <c r="F18" s="117">
        <v>427643</v>
      </c>
      <c r="G18" s="117">
        <v>427643</v>
      </c>
      <c r="H18" s="117">
        <f t="shared" si="3"/>
        <v>0</v>
      </c>
    </row>
    <row r="19" spans="1:10" x14ac:dyDescent="0.25">
      <c r="A19" s="72"/>
      <c r="B19" s="73" t="s">
        <v>311</v>
      </c>
      <c r="C19" s="121">
        <v>34500</v>
      </c>
      <c r="D19" s="117">
        <v>16780</v>
      </c>
      <c r="E19" s="117">
        <f t="shared" si="2"/>
        <v>51280</v>
      </c>
      <c r="F19" s="117">
        <v>51280</v>
      </c>
      <c r="G19" s="117">
        <v>51280</v>
      </c>
      <c r="H19" s="117">
        <f t="shared" si="3"/>
        <v>0</v>
      </c>
    </row>
    <row r="20" spans="1:10" x14ac:dyDescent="0.25">
      <c r="A20" s="72"/>
      <c r="B20" s="73" t="s">
        <v>312</v>
      </c>
      <c r="C20" s="121">
        <v>0</v>
      </c>
      <c r="D20" s="117">
        <v>0</v>
      </c>
      <c r="E20" s="117">
        <f t="shared" si="2"/>
        <v>0</v>
      </c>
      <c r="F20" s="117">
        <v>0</v>
      </c>
      <c r="G20" s="117">
        <v>0</v>
      </c>
      <c r="H20" s="117">
        <f t="shared" si="3"/>
        <v>0</v>
      </c>
    </row>
    <row r="21" spans="1:10" x14ac:dyDescent="0.25">
      <c r="A21" s="72"/>
      <c r="B21" s="73" t="s">
        <v>313</v>
      </c>
      <c r="C21" s="121">
        <v>11000</v>
      </c>
      <c r="D21" s="117">
        <v>5561</v>
      </c>
      <c r="E21" s="117">
        <f t="shared" si="2"/>
        <v>16561</v>
      </c>
      <c r="F21" s="117">
        <v>16561</v>
      </c>
      <c r="G21" s="117">
        <v>16561</v>
      </c>
      <c r="H21" s="117">
        <f t="shared" si="3"/>
        <v>0</v>
      </c>
    </row>
    <row r="22" spans="1:10" x14ac:dyDescent="0.25">
      <c r="A22" s="72"/>
      <c r="B22" s="73" t="s">
        <v>314</v>
      </c>
      <c r="C22" s="121">
        <v>4000</v>
      </c>
      <c r="D22" s="117">
        <v>-169</v>
      </c>
      <c r="E22" s="117">
        <f t="shared" si="2"/>
        <v>3831</v>
      </c>
      <c r="F22" s="117">
        <v>3831</v>
      </c>
      <c r="G22" s="117">
        <v>3831</v>
      </c>
      <c r="H22" s="117">
        <f t="shared" si="3"/>
        <v>0</v>
      </c>
    </row>
    <row r="23" spans="1:10" x14ac:dyDescent="0.25">
      <c r="A23" s="72"/>
      <c r="B23" s="73" t="s">
        <v>315</v>
      </c>
      <c r="C23" s="121">
        <v>213000</v>
      </c>
      <c r="D23" s="117">
        <v>-6990</v>
      </c>
      <c r="E23" s="117">
        <f t="shared" si="2"/>
        <v>206010</v>
      </c>
      <c r="F23" s="117">
        <v>206010</v>
      </c>
      <c r="G23" s="117">
        <v>206010</v>
      </c>
      <c r="H23" s="117">
        <f t="shared" si="3"/>
        <v>0</v>
      </c>
    </row>
    <row r="24" spans="1:10" x14ac:dyDescent="0.25">
      <c r="A24" s="72"/>
      <c r="B24" s="73" t="s">
        <v>316</v>
      </c>
      <c r="C24" s="121">
        <v>0</v>
      </c>
      <c r="D24" s="117">
        <v>0</v>
      </c>
      <c r="E24" s="117">
        <f t="shared" si="2"/>
        <v>0</v>
      </c>
      <c r="F24" s="117">
        <v>0</v>
      </c>
      <c r="G24" s="117">
        <v>0</v>
      </c>
      <c r="H24" s="117">
        <f t="shared" si="3"/>
        <v>0</v>
      </c>
    </row>
    <row r="25" spans="1:10" x14ac:dyDescent="0.25">
      <c r="A25" s="72"/>
      <c r="B25" s="73" t="s">
        <v>317</v>
      </c>
      <c r="C25" s="121">
        <v>0</v>
      </c>
      <c r="D25" s="117">
        <v>0</v>
      </c>
      <c r="E25" s="117">
        <f t="shared" si="2"/>
        <v>0</v>
      </c>
      <c r="F25" s="117">
        <v>0</v>
      </c>
      <c r="G25" s="117">
        <v>0</v>
      </c>
      <c r="H25" s="117">
        <f t="shared" si="3"/>
        <v>0</v>
      </c>
      <c r="J25" s="161"/>
    </row>
    <row r="26" spans="1:10" x14ac:dyDescent="0.25">
      <c r="A26" s="72"/>
      <c r="B26" s="73" t="s">
        <v>318</v>
      </c>
      <c r="C26" s="121">
        <v>46000</v>
      </c>
      <c r="D26" s="117">
        <v>286518</v>
      </c>
      <c r="E26" s="117">
        <f t="shared" si="2"/>
        <v>332518</v>
      </c>
      <c r="F26" s="117">
        <v>332518</v>
      </c>
      <c r="G26" s="117">
        <v>332518</v>
      </c>
      <c r="H26" s="117">
        <f t="shared" si="3"/>
        <v>0</v>
      </c>
    </row>
    <row r="27" spans="1:10" x14ac:dyDescent="0.25">
      <c r="A27" s="225" t="s">
        <v>319</v>
      </c>
      <c r="B27" s="235"/>
      <c r="C27" s="121">
        <f>SUM(C28:C36)</f>
        <v>923796.6399999999</v>
      </c>
      <c r="D27" s="121">
        <f>SUM(D28:D36)</f>
        <v>-133256</v>
      </c>
      <c r="E27" s="117">
        <f t="shared" si="2"/>
        <v>790540.6399999999</v>
      </c>
      <c r="F27" s="121">
        <f>SUM(F28:F36)</f>
        <v>790541</v>
      </c>
      <c r="G27" s="121">
        <f>SUM(G28:G36)</f>
        <v>753910</v>
      </c>
      <c r="H27" s="121">
        <f>SUM(H28:H36)</f>
        <v>-0.35999999998603016</v>
      </c>
    </row>
    <row r="28" spans="1:10" x14ac:dyDescent="0.25">
      <c r="A28" s="72"/>
      <c r="B28" s="73" t="s">
        <v>320</v>
      </c>
      <c r="C28" s="121">
        <v>97700</v>
      </c>
      <c r="D28" s="117">
        <v>-14768</v>
      </c>
      <c r="E28" s="117">
        <f t="shared" si="2"/>
        <v>82932</v>
      </c>
      <c r="F28" s="117">
        <v>82932</v>
      </c>
      <c r="G28" s="117">
        <v>82932</v>
      </c>
      <c r="H28" s="117">
        <f t="shared" si="3"/>
        <v>0</v>
      </c>
    </row>
    <row r="29" spans="1:10" x14ac:dyDescent="0.25">
      <c r="A29" s="72"/>
      <c r="B29" s="73" t="s">
        <v>321</v>
      </c>
      <c r="C29" s="121">
        <v>0</v>
      </c>
      <c r="D29" s="117">
        <v>0</v>
      </c>
      <c r="E29" s="117">
        <f t="shared" si="2"/>
        <v>0</v>
      </c>
      <c r="F29" s="117">
        <v>0</v>
      </c>
      <c r="G29" s="117">
        <v>0</v>
      </c>
      <c r="H29" s="117">
        <f t="shared" si="3"/>
        <v>0</v>
      </c>
    </row>
    <row r="30" spans="1:10" x14ac:dyDescent="0.25">
      <c r="A30" s="72"/>
      <c r="B30" s="73" t="s">
        <v>322</v>
      </c>
      <c r="C30" s="121">
        <v>10000</v>
      </c>
      <c r="D30" s="117">
        <v>-8260</v>
      </c>
      <c r="E30" s="117">
        <f t="shared" si="2"/>
        <v>1740</v>
      </c>
      <c r="F30" s="117">
        <v>1740</v>
      </c>
      <c r="G30" s="117">
        <v>1740</v>
      </c>
      <c r="H30" s="117">
        <f t="shared" si="3"/>
        <v>0</v>
      </c>
    </row>
    <row r="31" spans="1:10" x14ac:dyDescent="0.25">
      <c r="A31" s="72"/>
      <c r="B31" s="73" t="s">
        <v>323</v>
      </c>
      <c r="C31" s="121">
        <v>71757.22</v>
      </c>
      <c r="D31" s="117">
        <v>36375</v>
      </c>
      <c r="E31" s="117">
        <f t="shared" si="2"/>
        <v>108132.22</v>
      </c>
      <c r="F31" s="117">
        <v>108132</v>
      </c>
      <c r="G31" s="117">
        <v>108132</v>
      </c>
      <c r="H31" s="117">
        <f t="shared" si="3"/>
        <v>0.22000000000116415</v>
      </c>
    </row>
    <row r="32" spans="1:10" x14ac:dyDescent="0.25">
      <c r="A32" s="72"/>
      <c r="B32" s="73" t="s">
        <v>324</v>
      </c>
      <c r="C32" s="121">
        <v>134102.64000000001</v>
      </c>
      <c r="D32" s="117">
        <v>-8339</v>
      </c>
      <c r="E32" s="117">
        <f t="shared" si="2"/>
        <v>125763.64000000001</v>
      </c>
      <c r="F32" s="117">
        <v>125764</v>
      </c>
      <c r="G32" s="117">
        <v>125764</v>
      </c>
      <c r="H32" s="117">
        <f t="shared" si="3"/>
        <v>-0.35999999998603016</v>
      </c>
    </row>
    <row r="33" spans="1:8" x14ac:dyDescent="0.25">
      <c r="A33" s="72"/>
      <c r="B33" s="73" t="s">
        <v>325</v>
      </c>
      <c r="C33" s="121">
        <v>6000</v>
      </c>
      <c r="D33" s="117">
        <v>-6000</v>
      </c>
      <c r="E33" s="117">
        <f t="shared" si="2"/>
        <v>0</v>
      </c>
      <c r="F33" s="117">
        <v>0</v>
      </c>
      <c r="G33" s="117">
        <v>0</v>
      </c>
      <c r="H33" s="117">
        <f t="shared" si="3"/>
        <v>0</v>
      </c>
    </row>
    <row r="34" spans="1:8" x14ac:dyDescent="0.25">
      <c r="A34" s="72"/>
      <c r="B34" s="73" t="s">
        <v>326</v>
      </c>
      <c r="C34" s="121">
        <v>42600</v>
      </c>
      <c r="D34" s="117">
        <v>-18045</v>
      </c>
      <c r="E34" s="117">
        <f t="shared" si="2"/>
        <v>24555</v>
      </c>
      <c r="F34" s="117">
        <v>24555</v>
      </c>
      <c r="G34" s="117">
        <v>24555</v>
      </c>
      <c r="H34" s="117">
        <f t="shared" si="3"/>
        <v>0</v>
      </c>
    </row>
    <row r="35" spans="1:8" x14ac:dyDescent="0.25">
      <c r="A35" s="72"/>
      <c r="B35" s="73" t="s">
        <v>327</v>
      </c>
      <c r="C35" s="121">
        <v>253476.6</v>
      </c>
      <c r="D35" s="117">
        <v>-36335</v>
      </c>
      <c r="E35" s="117">
        <f t="shared" si="2"/>
        <v>217141.6</v>
      </c>
      <c r="F35" s="117">
        <v>217142</v>
      </c>
      <c r="G35" s="117">
        <v>217142</v>
      </c>
      <c r="H35" s="117">
        <f t="shared" si="3"/>
        <v>-0.39999999999417923</v>
      </c>
    </row>
    <row r="36" spans="1:8" x14ac:dyDescent="0.25">
      <c r="A36" s="72"/>
      <c r="B36" s="73" t="s">
        <v>328</v>
      </c>
      <c r="C36" s="121">
        <v>308160.18</v>
      </c>
      <c r="D36" s="117">
        <v>-77884</v>
      </c>
      <c r="E36" s="117">
        <f t="shared" si="2"/>
        <v>230276.18</v>
      </c>
      <c r="F36" s="117">
        <v>230276</v>
      </c>
      <c r="G36" s="117">
        <v>193645</v>
      </c>
      <c r="H36" s="117">
        <f t="shared" si="3"/>
        <v>0.17999999999301508</v>
      </c>
    </row>
    <row r="37" spans="1:8" x14ac:dyDescent="0.25">
      <c r="A37" s="225" t="s">
        <v>329</v>
      </c>
      <c r="B37" s="235"/>
      <c r="C37" s="121">
        <f>SUM(C38:C46)</f>
        <v>0</v>
      </c>
      <c r="D37" s="121">
        <v>0</v>
      </c>
      <c r="E37" s="117">
        <f t="shared" si="2"/>
        <v>0</v>
      </c>
      <c r="F37" s="121">
        <f t="shared" ref="F37" si="4">SUM(F38:F46)</f>
        <v>0</v>
      </c>
      <c r="G37" s="121">
        <v>0</v>
      </c>
      <c r="H37" s="117">
        <f t="shared" si="3"/>
        <v>0</v>
      </c>
    </row>
    <row r="38" spans="1:8" x14ac:dyDescent="0.25">
      <c r="A38" s="72"/>
      <c r="B38" s="73" t="s">
        <v>330</v>
      </c>
      <c r="C38" s="121">
        <v>0</v>
      </c>
      <c r="D38" s="117">
        <v>0</v>
      </c>
      <c r="E38" s="117">
        <f t="shared" si="2"/>
        <v>0</v>
      </c>
      <c r="F38" s="121">
        <v>0</v>
      </c>
      <c r="G38" s="117">
        <v>0</v>
      </c>
      <c r="H38" s="117">
        <f t="shared" si="3"/>
        <v>0</v>
      </c>
    </row>
    <row r="39" spans="1:8" x14ac:dyDescent="0.25">
      <c r="A39" s="72"/>
      <c r="B39" s="73" t="s">
        <v>331</v>
      </c>
      <c r="C39" s="121">
        <v>0</v>
      </c>
      <c r="D39" s="117">
        <v>0</v>
      </c>
      <c r="E39" s="117">
        <f t="shared" si="2"/>
        <v>0</v>
      </c>
      <c r="F39" s="121">
        <v>0</v>
      </c>
      <c r="G39" s="117">
        <v>0</v>
      </c>
      <c r="H39" s="117">
        <f t="shared" si="3"/>
        <v>0</v>
      </c>
    </row>
    <row r="40" spans="1:8" x14ac:dyDescent="0.25">
      <c r="A40" s="72"/>
      <c r="B40" s="73" t="s">
        <v>332</v>
      </c>
      <c r="C40" s="121">
        <v>0</v>
      </c>
      <c r="D40" s="117">
        <v>0</v>
      </c>
      <c r="E40" s="117">
        <f t="shared" si="2"/>
        <v>0</v>
      </c>
      <c r="F40" s="121">
        <v>0</v>
      </c>
      <c r="G40" s="117">
        <v>0</v>
      </c>
      <c r="H40" s="117">
        <f t="shared" si="3"/>
        <v>0</v>
      </c>
    </row>
    <row r="41" spans="1:8" x14ac:dyDescent="0.25">
      <c r="A41" s="72"/>
      <c r="B41" s="73" t="s">
        <v>333</v>
      </c>
      <c r="C41" s="121">
        <v>0</v>
      </c>
      <c r="D41" s="117">
        <v>0</v>
      </c>
      <c r="E41" s="117">
        <f t="shared" si="2"/>
        <v>0</v>
      </c>
      <c r="F41" s="121">
        <v>0</v>
      </c>
      <c r="G41" s="117">
        <v>0</v>
      </c>
      <c r="H41" s="117">
        <f t="shared" si="3"/>
        <v>0</v>
      </c>
    </row>
    <row r="42" spans="1:8" x14ac:dyDescent="0.25">
      <c r="A42" s="72"/>
      <c r="B42" s="73" t="s">
        <v>334</v>
      </c>
      <c r="C42" s="121">
        <v>0</v>
      </c>
      <c r="D42" s="117">
        <v>0</v>
      </c>
      <c r="E42" s="117">
        <f t="shared" si="2"/>
        <v>0</v>
      </c>
      <c r="F42" s="121">
        <v>0</v>
      </c>
      <c r="G42" s="117">
        <v>0</v>
      </c>
      <c r="H42" s="117">
        <f t="shared" si="3"/>
        <v>0</v>
      </c>
    </row>
    <row r="43" spans="1:8" x14ac:dyDescent="0.25">
      <c r="A43" s="72"/>
      <c r="B43" s="73" t="s">
        <v>335</v>
      </c>
      <c r="C43" s="121">
        <v>0</v>
      </c>
      <c r="D43" s="117">
        <v>0</v>
      </c>
      <c r="E43" s="117">
        <f t="shared" si="2"/>
        <v>0</v>
      </c>
      <c r="F43" s="121">
        <v>0</v>
      </c>
      <c r="G43" s="117">
        <v>0</v>
      </c>
      <c r="H43" s="117">
        <f t="shared" si="3"/>
        <v>0</v>
      </c>
    </row>
    <row r="44" spans="1:8" x14ac:dyDescent="0.25">
      <c r="A44" s="72"/>
      <c r="B44" s="73" t="s">
        <v>336</v>
      </c>
      <c r="C44" s="121">
        <v>0</v>
      </c>
      <c r="D44" s="117">
        <v>0</v>
      </c>
      <c r="E44" s="117">
        <f t="shared" si="2"/>
        <v>0</v>
      </c>
      <c r="F44" s="121">
        <v>0</v>
      </c>
      <c r="G44" s="117">
        <v>0</v>
      </c>
      <c r="H44" s="117">
        <f t="shared" si="3"/>
        <v>0</v>
      </c>
    </row>
    <row r="45" spans="1:8" x14ac:dyDescent="0.25">
      <c r="A45" s="72"/>
      <c r="B45" s="73" t="s">
        <v>337</v>
      </c>
      <c r="C45" s="121">
        <v>0</v>
      </c>
      <c r="D45" s="117">
        <v>0</v>
      </c>
      <c r="E45" s="117">
        <f t="shared" si="2"/>
        <v>0</v>
      </c>
      <c r="F45" s="121">
        <v>0</v>
      </c>
      <c r="G45" s="117">
        <v>0</v>
      </c>
      <c r="H45" s="117">
        <f t="shared" si="3"/>
        <v>0</v>
      </c>
    </row>
    <row r="46" spans="1:8" x14ac:dyDescent="0.25">
      <c r="A46" s="72"/>
      <c r="B46" s="73" t="s">
        <v>338</v>
      </c>
      <c r="C46" s="121">
        <v>0</v>
      </c>
      <c r="D46" s="117">
        <v>0</v>
      </c>
      <c r="E46" s="117">
        <f t="shared" si="2"/>
        <v>0</v>
      </c>
      <c r="F46" s="121">
        <v>0</v>
      </c>
      <c r="G46" s="117">
        <v>0</v>
      </c>
      <c r="H46" s="117">
        <f t="shared" si="3"/>
        <v>0</v>
      </c>
    </row>
    <row r="47" spans="1:8" x14ac:dyDescent="0.25">
      <c r="A47" s="225" t="s">
        <v>339</v>
      </c>
      <c r="B47" s="235"/>
      <c r="C47" s="121">
        <f>SUM(C48:C56)</f>
        <v>126109.24</v>
      </c>
      <c r="D47" s="121">
        <f>SUM(D48:D56)</f>
        <v>454107</v>
      </c>
      <c r="E47" s="117">
        <f t="shared" si="2"/>
        <v>580216.24</v>
      </c>
      <c r="F47" s="121">
        <f>SUM(F48:F56)</f>
        <v>526216</v>
      </c>
      <c r="G47" s="121">
        <f>SUM(G48:G56)</f>
        <v>526216</v>
      </c>
      <c r="H47" s="117">
        <f t="shared" si="3"/>
        <v>54000.239999999991</v>
      </c>
    </row>
    <row r="48" spans="1:8" x14ac:dyDescent="0.25">
      <c r="A48" s="72"/>
      <c r="B48" s="73" t="s">
        <v>340</v>
      </c>
      <c r="C48" s="121">
        <v>126109.24</v>
      </c>
      <c r="D48" s="117">
        <v>166607</v>
      </c>
      <c r="E48" s="117">
        <f t="shared" si="2"/>
        <v>292716.24</v>
      </c>
      <c r="F48" s="117">
        <v>292716</v>
      </c>
      <c r="G48" s="117">
        <v>292716</v>
      </c>
      <c r="H48" s="117">
        <f t="shared" si="3"/>
        <v>0.23999999999068677</v>
      </c>
    </row>
    <row r="49" spans="1:8" x14ac:dyDescent="0.25">
      <c r="A49" s="72"/>
      <c r="B49" s="73" t="s">
        <v>341</v>
      </c>
      <c r="C49" s="121">
        <v>0</v>
      </c>
      <c r="D49" s="117">
        <v>0</v>
      </c>
      <c r="E49" s="117">
        <f t="shared" si="2"/>
        <v>0</v>
      </c>
      <c r="F49" s="121">
        <v>0</v>
      </c>
      <c r="G49" s="117">
        <v>0</v>
      </c>
      <c r="H49" s="117">
        <f t="shared" si="3"/>
        <v>0</v>
      </c>
    </row>
    <row r="50" spans="1:8" x14ac:dyDescent="0.25">
      <c r="A50" s="72"/>
      <c r="B50" s="73" t="s">
        <v>342</v>
      </c>
      <c r="C50" s="121">
        <v>0</v>
      </c>
      <c r="D50" s="117">
        <v>0</v>
      </c>
      <c r="E50" s="117">
        <f t="shared" si="2"/>
        <v>0</v>
      </c>
      <c r="F50" s="121">
        <v>0</v>
      </c>
      <c r="G50" s="117">
        <v>0</v>
      </c>
      <c r="H50" s="117">
        <f t="shared" si="3"/>
        <v>0</v>
      </c>
    </row>
    <row r="51" spans="1:8" x14ac:dyDescent="0.25">
      <c r="A51" s="72"/>
      <c r="B51" s="73" t="s">
        <v>343</v>
      </c>
      <c r="C51" s="121">
        <v>0</v>
      </c>
      <c r="D51" s="117">
        <v>155500</v>
      </c>
      <c r="E51" s="117">
        <f t="shared" si="2"/>
        <v>155500</v>
      </c>
      <c r="F51" s="121">
        <v>155500</v>
      </c>
      <c r="G51" s="117">
        <v>155500</v>
      </c>
      <c r="H51" s="117">
        <f t="shared" si="3"/>
        <v>0</v>
      </c>
    </row>
    <row r="52" spans="1:8" x14ac:dyDescent="0.25">
      <c r="A52" s="72"/>
      <c r="B52" s="73" t="s">
        <v>344</v>
      </c>
      <c r="C52" s="121">
        <v>0</v>
      </c>
      <c r="D52" s="117">
        <v>0</v>
      </c>
      <c r="E52" s="117">
        <f t="shared" si="2"/>
        <v>0</v>
      </c>
      <c r="F52" s="121">
        <v>0</v>
      </c>
      <c r="G52" s="117">
        <v>0</v>
      </c>
      <c r="H52" s="117">
        <f t="shared" si="3"/>
        <v>0</v>
      </c>
    </row>
    <row r="53" spans="1:8" x14ac:dyDescent="0.25">
      <c r="A53" s="72"/>
      <c r="B53" s="73" t="s">
        <v>345</v>
      </c>
      <c r="C53" s="121">
        <v>0</v>
      </c>
      <c r="D53" s="117">
        <v>0</v>
      </c>
      <c r="E53" s="117">
        <f t="shared" si="2"/>
        <v>0</v>
      </c>
      <c r="F53" s="121">
        <v>0</v>
      </c>
      <c r="G53" s="117">
        <v>0</v>
      </c>
      <c r="H53" s="117">
        <f t="shared" si="3"/>
        <v>0</v>
      </c>
    </row>
    <row r="54" spans="1:8" x14ac:dyDescent="0.25">
      <c r="A54" s="72"/>
      <c r="B54" s="73" t="s">
        <v>346</v>
      </c>
      <c r="C54" s="121">
        <v>0</v>
      </c>
      <c r="D54" s="117">
        <v>0</v>
      </c>
      <c r="E54" s="117">
        <f t="shared" si="2"/>
        <v>0</v>
      </c>
      <c r="F54" s="121">
        <v>0</v>
      </c>
      <c r="G54" s="117">
        <v>0</v>
      </c>
      <c r="H54" s="117">
        <f t="shared" si="3"/>
        <v>0</v>
      </c>
    </row>
    <row r="55" spans="1:8" x14ac:dyDescent="0.25">
      <c r="A55" s="72"/>
      <c r="B55" s="73" t="s">
        <v>347</v>
      </c>
      <c r="C55" s="121">
        <v>0</v>
      </c>
      <c r="D55" s="117">
        <v>0</v>
      </c>
      <c r="E55" s="117">
        <f t="shared" si="2"/>
        <v>0</v>
      </c>
      <c r="F55" s="121">
        <v>0</v>
      </c>
      <c r="G55" s="117">
        <v>0</v>
      </c>
      <c r="H55" s="117">
        <f t="shared" si="3"/>
        <v>0</v>
      </c>
    </row>
    <row r="56" spans="1:8" x14ac:dyDescent="0.25">
      <c r="A56" s="72"/>
      <c r="B56" s="73" t="s">
        <v>348</v>
      </c>
      <c r="C56" s="121">
        <v>0</v>
      </c>
      <c r="D56" s="117">
        <v>132000</v>
      </c>
      <c r="E56" s="117">
        <f t="shared" si="2"/>
        <v>132000</v>
      </c>
      <c r="F56" s="121">
        <v>78000</v>
      </c>
      <c r="G56" s="117">
        <v>78000</v>
      </c>
      <c r="H56" s="117">
        <f t="shared" si="3"/>
        <v>54000</v>
      </c>
    </row>
    <row r="57" spans="1:8" x14ac:dyDescent="0.25">
      <c r="A57" s="225" t="s">
        <v>349</v>
      </c>
      <c r="B57" s="235"/>
      <c r="C57" s="121">
        <f>SUM(C58:C60)</f>
        <v>0</v>
      </c>
      <c r="D57" s="121">
        <f>SUM(D58:D60)</f>
        <v>0</v>
      </c>
      <c r="E57" s="117">
        <f t="shared" si="2"/>
        <v>0</v>
      </c>
      <c r="F57" s="121">
        <f t="shared" ref="F57" si="5">SUM(F58:F60)</f>
        <v>0</v>
      </c>
      <c r="G57" s="121">
        <v>0</v>
      </c>
      <c r="H57" s="117">
        <f t="shared" si="3"/>
        <v>0</v>
      </c>
    </row>
    <row r="58" spans="1:8" x14ac:dyDescent="0.25">
      <c r="A58" s="72"/>
      <c r="B58" s="73" t="s">
        <v>350</v>
      </c>
      <c r="C58" s="121">
        <v>0</v>
      </c>
      <c r="D58" s="117">
        <v>0</v>
      </c>
      <c r="E58" s="117">
        <f t="shared" si="2"/>
        <v>0</v>
      </c>
      <c r="F58" s="121">
        <v>0</v>
      </c>
      <c r="G58" s="117">
        <v>0</v>
      </c>
      <c r="H58" s="117">
        <f t="shared" si="3"/>
        <v>0</v>
      </c>
    </row>
    <row r="59" spans="1:8" x14ac:dyDescent="0.25">
      <c r="A59" s="72"/>
      <c r="B59" s="73" t="s">
        <v>351</v>
      </c>
      <c r="C59" s="121">
        <v>0</v>
      </c>
      <c r="D59" s="117">
        <v>0</v>
      </c>
      <c r="E59" s="117">
        <f t="shared" si="2"/>
        <v>0</v>
      </c>
      <c r="F59" s="121">
        <v>0</v>
      </c>
      <c r="G59" s="117">
        <v>0</v>
      </c>
      <c r="H59" s="117">
        <f t="shared" si="3"/>
        <v>0</v>
      </c>
    </row>
    <row r="60" spans="1:8" x14ac:dyDescent="0.25">
      <c r="A60" s="72"/>
      <c r="B60" s="73" t="s">
        <v>352</v>
      </c>
      <c r="C60" s="121">
        <v>0</v>
      </c>
      <c r="D60" s="117">
        <v>0</v>
      </c>
      <c r="E60" s="117">
        <f t="shared" si="2"/>
        <v>0</v>
      </c>
      <c r="F60" s="121">
        <v>0</v>
      </c>
      <c r="G60" s="117">
        <v>0</v>
      </c>
      <c r="H60" s="117">
        <f t="shared" si="3"/>
        <v>0</v>
      </c>
    </row>
    <row r="61" spans="1:8" x14ac:dyDescent="0.25">
      <c r="A61" s="225" t="s">
        <v>353</v>
      </c>
      <c r="B61" s="235"/>
      <c r="C61" s="121">
        <f>SUM(C62:C69)</f>
        <v>0</v>
      </c>
      <c r="D61" s="121">
        <f>SUM(D62:D69)</f>
        <v>0</v>
      </c>
      <c r="E61" s="117">
        <f t="shared" si="2"/>
        <v>0</v>
      </c>
      <c r="F61" s="121">
        <f t="shared" ref="F61" si="6">SUM(F62:F69)</f>
        <v>0</v>
      </c>
      <c r="G61" s="121">
        <v>0</v>
      </c>
      <c r="H61" s="117">
        <f t="shared" si="3"/>
        <v>0</v>
      </c>
    </row>
    <row r="62" spans="1:8" x14ac:dyDescent="0.25">
      <c r="A62" s="72"/>
      <c r="B62" s="73" t="s">
        <v>354</v>
      </c>
      <c r="C62" s="121">
        <v>0</v>
      </c>
      <c r="D62" s="117">
        <v>0</v>
      </c>
      <c r="E62" s="117">
        <f t="shared" si="2"/>
        <v>0</v>
      </c>
      <c r="F62" s="121">
        <v>0</v>
      </c>
      <c r="G62" s="117">
        <v>0</v>
      </c>
      <c r="H62" s="117">
        <f t="shared" si="3"/>
        <v>0</v>
      </c>
    </row>
    <row r="63" spans="1:8" x14ac:dyDescent="0.25">
      <c r="A63" s="72"/>
      <c r="B63" s="73" t="s">
        <v>355</v>
      </c>
      <c r="C63" s="121">
        <v>0</v>
      </c>
      <c r="D63" s="117">
        <v>0</v>
      </c>
      <c r="E63" s="117">
        <f t="shared" si="2"/>
        <v>0</v>
      </c>
      <c r="F63" s="121">
        <v>0</v>
      </c>
      <c r="G63" s="117">
        <v>0</v>
      </c>
      <c r="H63" s="117">
        <f t="shared" si="3"/>
        <v>0</v>
      </c>
    </row>
    <row r="64" spans="1:8" x14ac:dyDescent="0.25">
      <c r="A64" s="72"/>
      <c r="B64" s="73" t="s">
        <v>356</v>
      </c>
      <c r="C64" s="121">
        <v>0</v>
      </c>
      <c r="D64" s="117">
        <v>0</v>
      </c>
      <c r="E64" s="117">
        <f t="shared" si="2"/>
        <v>0</v>
      </c>
      <c r="F64" s="121">
        <v>0</v>
      </c>
      <c r="G64" s="117">
        <v>0</v>
      </c>
      <c r="H64" s="117">
        <f t="shared" si="3"/>
        <v>0</v>
      </c>
    </row>
    <row r="65" spans="1:8" x14ac:dyDescent="0.25">
      <c r="A65" s="72"/>
      <c r="B65" s="73" t="s">
        <v>357</v>
      </c>
      <c r="C65" s="121">
        <v>0</v>
      </c>
      <c r="D65" s="117">
        <v>0</v>
      </c>
      <c r="E65" s="117">
        <f t="shared" si="2"/>
        <v>0</v>
      </c>
      <c r="F65" s="121">
        <v>0</v>
      </c>
      <c r="G65" s="117">
        <v>0</v>
      </c>
      <c r="H65" s="117">
        <f t="shared" si="3"/>
        <v>0</v>
      </c>
    </row>
    <row r="66" spans="1:8" x14ac:dyDescent="0.25">
      <c r="A66" s="72"/>
      <c r="B66" s="73" t="s">
        <v>358</v>
      </c>
      <c r="C66" s="121">
        <v>0</v>
      </c>
      <c r="D66" s="117">
        <v>0</v>
      </c>
      <c r="E66" s="117">
        <f t="shared" si="2"/>
        <v>0</v>
      </c>
      <c r="F66" s="121">
        <v>0</v>
      </c>
      <c r="G66" s="117">
        <v>0</v>
      </c>
      <c r="H66" s="117">
        <f t="shared" si="3"/>
        <v>0</v>
      </c>
    </row>
    <row r="67" spans="1:8" x14ac:dyDescent="0.25">
      <c r="A67" s="72"/>
      <c r="B67" s="73" t="s">
        <v>359</v>
      </c>
      <c r="C67" s="121">
        <v>0</v>
      </c>
      <c r="D67" s="117">
        <v>0</v>
      </c>
      <c r="E67" s="117">
        <f t="shared" si="2"/>
        <v>0</v>
      </c>
      <c r="F67" s="121">
        <v>0</v>
      </c>
      <c r="G67" s="117">
        <v>0</v>
      </c>
      <c r="H67" s="117">
        <f t="shared" si="3"/>
        <v>0</v>
      </c>
    </row>
    <row r="68" spans="1:8" x14ac:dyDescent="0.25">
      <c r="A68" s="72"/>
      <c r="B68" s="73" t="s">
        <v>360</v>
      </c>
      <c r="C68" s="121">
        <v>0</v>
      </c>
      <c r="D68" s="117">
        <v>0</v>
      </c>
      <c r="E68" s="117">
        <f t="shared" si="2"/>
        <v>0</v>
      </c>
      <c r="F68" s="121">
        <v>0</v>
      </c>
      <c r="G68" s="117">
        <v>0</v>
      </c>
      <c r="H68" s="117">
        <f t="shared" si="3"/>
        <v>0</v>
      </c>
    </row>
    <row r="69" spans="1:8" x14ac:dyDescent="0.25">
      <c r="A69" s="72"/>
      <c r="B69" s="73" t="s">
        <v>361</v>
      </c>
      <c r="C69" s="121">
        <v>0</v>
      </c>
      <c r="D69" s="117">
        <v>0</v>
      </c>
      <c r="E69" s="117">
        <f t="shared" si="2"/>
        <v>0</v>
      </c>
      <c r="F69" s="121">
        <v>0</v>
      </c>
      <c r="G69" s="117">
        <v>0</v>
      </c>
      <c r="H69" s="117">
        <f t="shared" si="3"/>
        <v>0</v>
      </c>
    </row>
    <row r="70" spans="1:8" x14ac:dyDescent="0.25">
      <c r="A70" s="225" t="s">
        <v>362</v>
      </c>
      <c r="B70" s="235"/>
      <c r="C70" s="121">
        <f>SUM(C71:C73)</f>
        <v>0</v>
      </c>
      <c r="D70" s="121">
        <f>SUM(D71:D73)</f>
        <v>0</v>
      </c>
      <c r="E70" s="117">
        <f t="shared" si="2"/>
        <v>0</v>
      </c>
      <c r="F70" s="121">
        <f t="shared" ref="F70" si="7">SUM(F71:F73)</f>
        <v>0</v>
      </c>
      <c r="G70" s="121">
        <v>0</v>
      </c>
      <c r="H70" s="117">
        <f t="shared" si="3"/>
        <v>0</v>
      </c>
    </row>
    <row r="71" spans="1:8" x14ac:dyDescent="0.25">
      <c r="A71" s="72"/>
      <c r="B71" s="73" t="s">
        <v>363</v>
      </c>
      <c r="C71" s="121">
        <v>0</v>
      </c>
      <c r="D71" s="117">
        <v>0</v>
      </c>
      <c r="E71" s="117">
        <f t="shared" si="2"/>
        <v>0</v>
      </c>
      <c r="F71" s="121">
        <v>0</v>
      </c>
      <c r="G71" s="117">
        <v>0</v>
      </c>
      <c r="H71" s="117">
        <f t="shared" si="3"/>
        <v>0</v>
      </c>
    </row>
    <row r="72" spans="1:8" x14ac:dyDescent="0.25">
      <c r="A72" s="72"/>
      <c r="B72" s="73" t="s">
        <v>364</v>
      </c>
      <c r="C72" s="121">
        <v>0</v>
      </c>
      <c r="D72" s="117">
        <v>0</v>
      </c>
      <c r="E72" s="117">
        <f t="shared" si="2"/>
        <v>0</v>
      </c>
      <c r="F72" s="121">
        <v>0</v>
      </c>
      <c r="G72" s="117">
        <v>0</v>
      </c>
      <c r="H72" s="117">
        <f t="shared" si="3"/>
        <v>0</v>
      </c>
    </row>
    <row r="73" spans="1:8" x14ac:dyDescent="0.25">
      <c r="A73" s="72"/>
      <c r="B73" s="73" t="s">
        <v>365</v>
      </c>
      <c r="C73" s="121">
        <v>0</v>
      </c>
      <c r="D73" s="117">
        <v>0</v>
      </c>
      <c r="E73" s="117">
        <f t="shared" si="2"/>
        <v>0</v>
      </c>
      <c r="F73" s="121">
        <v>0</v>
      </c>
      <c r="G73" s="117">
        <v>0</v>
      </c>
      <c r="H73" s="117">
        <f t="shared" si="3"/>
        <v>0</v>
      </c>
    </row>
    <row r="74" spans="1:8" x14ac:dyDescent="0.25">
      <c r="A74" s="225" t="s">
        <v>366</v>
      </c>
      <c r="B74" s="235"/>
      <c r="C74" s="121">
        <f>SUM(C75:C81)</f>
        <v>0</v>
      </c>
      <c r="D74" s="121">
        <f>SUM(D75:D81)</f>
        <v>0</v>
      </c>
      <c r="E74" s="117">
        <f t="shared" ref="E74:E81" si="8">C74+D74</f>
        <v>0</v>
      </c>
      <c r="F74" s="121">
        <f t="shared" ref="F74" si="9">SUM(F75:F81)</f>
        <v>0</v>
      </c>
      <c r="G74" s="121">
        <v>0</v>
      </c>
      <c r="H74" s="117">
        <f t="shared" ref="H74:H81" si="10">E74-F74</f>
        <v>0</v>
      </c>
    </row>
    <row r="75" spans="1:8" x14ac:dyDescent="0.25">
      <c r="A75" s="72"/>
      <c r="B75" s="73" t="s">
        <v>367</v>
      </c>
      <c r="C75" s="121">
        <v>0</v>
      </c>
      <c r="D75" s="117">
        <v>0</v>
      </c>
      <c r="E75" s="117">
        <f t="shared" si="8"/>
        <v>0</v>
      </c>
      <c r="F75" s="121">
        <v>0</v>
      </c>
      <c r="G75" s="117">
        <v>0</v>
      </c>
      <c r="H75" s="117">
        <f t="shared" si="10"/>
        <v>0</v>
      </c>
    </row>
    <row r="76" spans="1:8" x14ac:dyDescent="0.25">
      <c r="A76" s="72"/>
      <c r="B76" s="73" t="s">
        <v>368</v>
      </c>
      <c r="C76" s="121">
        <v>0</v>
      </c>
      <c r="D76" s="117">
        <v>0</v>
      </c>
      <c r="E76" s="117">
        <f t="shared" si="8"/>
        <v>0</v>
      </c>
      <c r="F76" s="121">
        <v>0</v>
      </c>
      <c r="G76" s="117">
        <v>0</v>
      </c>
      <c r="H76" s="117">
        <f t="shared" si="10"/>
        <v>0</v>
      </c>
    </row>
    <row r="77" spans="1:8" x14ac:dyDescent="0.25">
      <c r="A77" s="72"/>
      <c r="B77" s="73" t="s">
        <v>369</v>
      </c>
      <c r="C77" s="121">
        <v>0</v>
      </c>
      <c r="D77" s="117">
        <v>0</v>
      </c>
      <c r="E77" s="117">
        <f t="shared" si="8"/>
        <v>0</v>
      </c>
      <c r="F77" s="121">
        <v>0</v>
      </c>
      <c r="G77" s="117">
        <v>0</v>
      </c>
      <c r="H77" s="117">
        <f t="shared" si="10"/>
        <v>0</v>
      </c>
    </row>
    <row r="78" spans="1:8" x14ac:dyDescent="0.25">
      <c r="A78" s="72"/>
      <c r="B78" s="73" t="s">
        <v>370</v>
      </c>
      <c r="C78" s="121">
        <v>0</v>
      </c>
      <c r="D78" s="117">
        <v>0</v>
      </c>
      <c r="E78" s="117">
        <f t="shared" si="8"/>
        <v>0</v>
      </c>
      <c r="F78" s="121">
        <v>0</v>
      </c>
      <c r="G78" s="117">
        <v>0</v>
      </c>
      <c r="H78" s="117">
        <f t="shared" si="10"/>
        <v>0</v>
      </c>
    </row>
    <row r="79" spans="1:8" x14ac:dyDescent="0.25">
      <c r="A79" s="72"/>
      <c r="B79" s="73" t="s">
        <v>371</v>
      </c>
      <c r="C79" s="121">
        <v>0</v>
      </c>
      <c r="D79" s="117">
        <v>0</v>
      </c>
      <c r="E79" s="117">
        <f t="shared" si="8"/>
        <v>0</v>
      </c>
      <c r="F79" s="121">
        <v>0</v>
      </c>
      <c r="G79" s="117">
        <v>0</v>
      </c>
      <c r="H79" s="117">
        <f t="shared" si="10"/>
        <v>0</v>
      </c>
    </row>
    <row r="80" spans="1:8" x14ac:dyDescent="0.25">
      <c r="A80" s="72"/>
      <c r="B80" s="73" t="s">
        <v>372</v>
      </c>
      <c r="C80" s="121">
        <v>0</v>
      </c>
      <c r="D80" s="117">
        <v>0</v>
      </c>
      <c r="E80" s="117">
        <f t="shared" si="8"/>
        <v>0</v>
      </c>
      <c r="F80" s="121">
        <v>0</v>
      </c>
      <c r="G80" s="117">
        <v>0</v>
      </c>
      <c r="H80" s="117">
        <f t="shared" si="10"/>
        <v>0</v>
      </c>
    </row>
    <row r="81" spans="1:8" x14ac:dyDescent="0.25">
      <c r="A81" s="72"/>
      <c r="B81" s="73" t="s">
        <v>373</v>
      </c>
      <c r="C81" s="121">
        <v>0</v>
      </c>
      <c r="D81" s="117">
        <v>0</v>
      </c>
      <c r="E81" s="117">
        <f t="shared" si="8"/>
        <v>0</v>
      </c>
      <c r="F81" s="121">
        <v>0</v>
      </c>
      <c r="G81" s="117">
        <v>0</v>
      </c>
      <c r="H81" s="117">
        <f t="shared" si="10"/>
        <v>0</v>
      </c>
    </row>
    <row r="82" spans="1:8" ht="15.75" thickBot="1" x14ac:dyDescent="0.3">
      <c r="A82" s="241"/>
      <c r="B82" s="242"/>
      <c r="C82" s="122"/>
      <c r="D82" s="123"/>
      <c r="E82" s="123"/>
      <c r="F82" s="123"/>
      <c r="G82" s="123"/>
      <c r="H82" s="123"/>
    </row>
    <row r="83" spans="1:8" ht="15.75" thickBot="1" x14ac:dyDescent="0.3">
      <c r="A83" s="62"/>
      <c r="B83" s="62"/>
      <c r="C83" s="108"/>
      <c r="D83" s="108"/>
      <c r="E83" s="108"/>
      <c r="F83" s="108"/>
      <c r="G83" s="108"/>
      <c r="H83" s="108"/>
    </row>
    <row r="84" spans="1:8" x14ac:dyDescent="0.25">
      <c r="A84" s="239"/>
      <c r="B84" s="240"/>
      <c r="C84" s="110"/>
      <c r="D84" s="110"/>
      <c r="E84" s="110"/>
      <c r="F84" s="110"/>
      <c r="G84" s="110"/>
      <c r="H84" s="110"/>
    </row>
    <row r="85" spans="1:8" x14ac:dyDescent="0.25">
      <c r="A85" s="222" t="s">
        <v>374</v>
      </c>
      <c r="B85" s="224"/>
      <c r="C85" s="103">
        <v>0</v>
      </c>
      <c r="D85" s="103">
        <v>0</v>
      </c>
      <c r="E85" s="103">
        <v>0</v>
      </c>
      <c r="F85" s="103">
        <v>0</v>
      </c>
      <c r="G85" s="103">
        <v>0</v>
      </c>
      <c r="H85" s="103">
        <v>0</v>
      </c>
    </row>
    <row r="86" spans="1:8" x14ac:dyDescent="0.25">
      <c r="A86" s="225" t="s">
        <v>301</v>
      </c>
      <c r="B86" s="235"/>
      <c r="C86" s="107">
        <v>0</v>
      </c>
      <c r="D86" s="104">
        <v>0</v>
      </c>
      <c r="E86" s="104">
        <v>0</v>
      </c>
      <c r="F86" s="104">
        <v>0</v>
      </c>
      <c r="G86" s="104">
        <v>0</v>
      </c>
      <c r="H86" s="104">
        <v>0</v>
      </c>
    </row>
    <row r="87" spans="1:8" x14ac:dyDescent="0.25">
      <c r="A87" s="72"/>
      <c r="B87" s="73" t="s">
        <v>302</v>
      </c>
      <c r="C87" s="107">
        <v>0</v>
      </c>
      <c r="D87" s="104">
        <v>0</v>
      </c>
      <c r="E87" s="104">
        <v>0</v>
      </c>
      <c r="F87" s="104">
        <v>0</v>
      </c>
      <c r="G87" s="104">
        <v>0</v>
      </c>
      <c r="H87" s="104">
        <v>0</v>
      </c>
    </row>
    <row r="88" spans="1:8" x14ac:dyDescent="0.25">
      <c r="A88" s="72"/>
      <c r="B88" s="73" t="s">
        <v>303</v>
      </c>
      <c r="C88" s="107">
        <v>0</v>
      </c>
      <c r="D88" s="104">
        <v>0</v>
      </c>
      <c r="E88" s="104">
        <v>0</v>
      </c>
      <c r="F88" s="104">
        <v>0</v>
      </c>
      <c r="G88" s="104">
        <v>0</v>
      </c>
      <c r="H88" s="104">
        <v>0</v>
      </c>
    </row>
    <row r="89" spans="1:8" x14ac:dyDescent="0.25">
      <c r="A89" s="72"/>
      <c r="B89" s="73" t="s">
        <v>304</v>
      </c>
      <c r="C89" s="107">
        <v>0</v>
      </c>
      <c r="D89" s="104">
        <v>0</v>
      </c>
      <c r="E89" s="104">
        <v>0</v>
      </c>
      <c r="F89" s="104">
        <v>0</v>
      </c>
      <c r="G89" s="104">
        <v>0</v>
      </c>
      <c r="H89" s="104">
        <v>0</v>
      </c>
    </row>
    <row r="90" spans="1:8" x14ac:dyDescent="0.25">
      <c r="A90" s="72"/>
      <c r="B90" s="73" t="s">
        <v>305</v>
      </c>
      <c r="C90" s="107">
        <v>0</v>
      </c>
      <c r="D90" s="104">
        <v>0</v>
      </c>
      <c r="E90" s="104">
        <v>0</v>
      </c>
      <c r="F90" s="104">
        <v>0</v>
      </c>
      <c r="G90" s="104">
        <v>0</v>
      </c>
      <c r="H90" s="104">
        <v>0</v>
      </c>
    </row>
    <row r="91" spans="1:8" x14ac:dyDescent="0.25">
      <c r="A91" s="72"/>
      <c r="B91" s="73" t="s">
        <v>306</v>
      </c>
      <c r="C91" s="107">
        <v>0</v>
      </c>
      <c r="D91" s="104">
        <v>0</v>
      </c>
      <c r="E91" s="104">
        <v>0</v>
      </c>
      <c r="F91" s="104">
        <v>0</v>
      </c>
      <c r="G91" s="104">
        <v>0</v>
      </c>
      <c r="H91" s="104">
        <v>0</v>
      </c>
    </row>
    <row r="92" spans="1:8" x14ac:dyDescent="0.25">
      <c r="A92" s="72"/>
      <c r="B92" s="73" t="s">
        <v>307</v>
      </c>
      <c r="C92" s="107">
        <v>0</v>
      </c>
      <c r="D92" s="104">
        <v>0</v>
      </c>
      <c r="E92" s="104">
        <v>0</v>
      </c>
      <c r="F92" s="104">
        <v>0</v>
      </c>
      <c r="G92" s="104">
        <v>0</v>
      </c>
      <c r="H92" s="104">
        <v>0</v>
      </c>
    </row>
    <row r="93" spans="1:8" x14ac:dyDescent="0.25">
      <c r="A93" s="72"/>
      <c r="B93" s="73" t="s">
        <v>308</v>
      </c>
      <c r="C93" s="107">
        <v>0</v>
      </c>
      <c r="D93" s="104">
        <v>0</v>
      </c>
      <c r="E93" s="104">
        <v>0</v>
      </c>
      <c r="F93" s="104">
        <v>0</v>
      </c>
      <c r="G93" s="104">
        <v>0</v>
      </c>
      <c r="H93" s="104">
        <v>0</v>
      </c>
    </row>
    <row r="94" spans="1:8" x14ac:dyDescent="0.25">
      <c r="A94" s="225" t="s">
        <v>309</v>
      </c>
      <c r="B94" s="235"/>
      <c r="C94" s="107">
        <v>0</v>
      </c>
      <c r="D94" s="104">
        <v>0</v>
      </c>
      <c r="E94" s="104">
        <v>0</v>
      </c>
      <c r="F94" s="104">
        <v>0</v>
      </c>
      <c r="G94" s="104">
        <v>0</v>
      </c>
      <c r="H94" s="104">
        <v>0</v>
      </c>
    </row>
    <row r="95" spans="1:8" x14ac:dyDescent="0.25">
      <c r="A95" s="72"/>
      <c r="B95" s="73" t="s">
        <v>310</v>
      </c>
      <c r="C95" s="107">
        <v>0</v>
      </c>
      <c r="D95" s="104">
        <v>0</v>
      </c>
      <c r="E95" s="104">
        <v>0</v>
      </c>
      <c r="F95" s="104">
        <v>0</v>
      </c>
      <c r="G95" s="104">
        <v>0</v>
      </c>
      <c r="H95" s="104">
        <v>0</v>
      </c>
    </row>
    <row r="96" spans="1:8" x14ac:dyDescent="0.25">
      <c r="A96" s="72"/>
      <c r="B96" s="73" t="s">
        <v>311</v>
      </c>
      <c r="C96" s="107">
        <v>0</v>
      </c>
      <c r="D96" s="104">
        <v>0</v>
      </c>
      <c r="E96" s="104">
        <v>0</v>
      </c>
      <c r="F96" s="104">
        <v>0</v>
      </c>
      <c r="G96" s="104">
        <v>0</v>
      </c>
      <c r="H96" s="104">
        <v>0</v>
      </c>
    </row>
    <row r="97" spans="1:8" x14ac:dyDescent="0.25">
      <c r="A97" s="72"/>
      <c r="B97" s="73" t="s">
        <v>312</v>
      </c>
      <c r="C97" s="107">
        <v>0</v>
      </c>
      <c r="D97" s="104">
        <v>0</v>
      </c>
      <c r="E97" s="104">
        <v>0</v>
      </c>
      <c r="F97" s="104">
        <v>0</v>
      </c>
      <c r="G97" s="104">
        <v>0</v>
      </c>
      <c r="H97" s="104">
        <v>0</v>
      </c>
    </row>
    <row r="98" spans="1:8" x14ac:dyDescent="0.25">
      <c r="A98" s="72"/>
      <c r="B98" s="73" t="s">
        <v>313</v>
      </c>
      <c r="C98" s="107">
        <v>0</v>
      </c>
      <c r="D98" s="104">
        <v>0</v>
      </c>
      <c r="E98" s="104">
        <v>0</v>
      </c>
      <c r="F98" s="104">
        <v>0</v>
      </c>
      <c r="G98" s="104">
        <v>0</v>
      </c>
      <c r="H98" s="104">
        <v>0</v>
      </c>
    </row>
    <row r="99" spans="1:8" x14ac:dyDescent="0.25">
      <c r="A99" s="72"/>
      <c r="B99" s="73" t="s">
        <v>314</v>
      </c>
      <c r="C99" s="107">
        <v>0</v>
      </c>
      <c r="D99" s="104">
        <v>0</v>
      </c>
      <c r="E99" s="104">
        <v>0</v>
      </c>
      <c r="F99" s="104">
        <v>0</v>
      </c>
      <c r="G99" s="104">
        <v>0</v>
      </c>
      <c r="H99" s="104">
        <v>0</v>
      </c>
    </row>
    <row r="100" spans="1:8" x14ac:dyDescent="0.25">
      <c r="A100" s="72"/>
      <c r="B100" s="73" t="s">
        <v>315</v>
      </c>
      <c r="C100" s="107">
        <v>0</v>
      </c>
      <c r="D100" s="104">
        <v>0</v>
      </c>
      <c r="E100" s="104">
        <v>0</v>
      </c>
      <c r="F100" s="104">
        <v>0</v>
      </c>
      <c r="G100" s="104">
        <v>0</v>
      </c>
      <c r="H100" s="104">
        <v>0</v>
      </c>
    </row>
    <row r="101" spans="1:8" x14ac:dyDescent="0.25">
      <c r="A101" s="72"/>
      <c r="B101" s="73" t="s">
        <v>316</v>
      </c>
      <c r="C101" s="107">
        <v>0</v>
      </c>
      <c r="D101" s="104">
        <v>0</v>
      </c>
      <c r="E101" s="104">
        <v>0</v>
      </c>
      <c r="F101" s="104">
        <v>0</v>
      </c>
      <c r="G101" s="104">
        <v>0</v>
      </c>
      <c r="H101" s="104">
        <v>0</v>
      </c>
    </row>
    <row r="102" spans="1:8" x14ac:dyDescent="0.25">
      <c r="A102" s="72"/>
      <c r="B102" s="73" t="s">
        <v>317</v>
      </c>
      <c r="C102" s="107">
        <v>0</v>
      </c>
      <c r="D102" s="104">
        <v>0</v>
      </c>
      <c r="E102" s="104">
        <v>0</v>
      </c>
      <c r="F102" s="104">
        <v>0</v>
      </c>
      <c r="G102" s="104">
        <v>0</v>
      </c>
      <c r="H102" s="104">
        <v>0</v>
      </c>
    </row>
    <row r="103" spans="1:8" x14ac:dyDescent="0.25">
      <c r="A103" s="72"/>
      <c r="B103" s="73" t="s">
        <v>318</v>
      </c>
      <c r="C103" s="107">
        <v>0</v>
      </c>
      <c r="D103" s="104">
        <v>0</v>
      </c>
      <c r="E103" s="104">
        <v>0</v>
      </c>
      <c r="F103" s="104">
        <v>0</v>
      </c>
      <c r="G103" s="104">
        <v>0</v>
      </c>
      <c r="H103" s="104">
        <v>0</v>
      </c>
    </row>
    <row r="104" spans="1:8" x14ac:dyDescent="0.25">
      <c r="A104" s="225" t="s">
        <v>319</v>
      </c>
      <c r="B104" s="235"/>
      <c r="C104" s="107">
        <v>0</v>
      </c>
      <c r="D104" s="104">
        <v>0</v>
      </c>
      <c r="E104" s="104">
        <v>0</v>
      </c>
      <c r="F104" s="104">
        <v>0</v>
      </c>
      <c r="G104" s="104">
        <v>0</v>
      </c>
      <c r="H104" s="104">
        <v>0</v>
      </c>
    </row>
    <row r="105" spans="1:8" x14ac:dyDescent="0.25">
      <c r="A105" s="72"/>
      <c r="B105" s="73" t="s">
        <v>320</v>
      </c>
      <c r="C105" s="107">
        <v>0</v>
      </c>
      <c r="D105" s="104">
        <v>0</v>
      </c>
      <c r="E105" s="104">
        <v>0</v>
      </c>
      <c r="F105" s="104">
        <v>0</v>
      </c>
      <c r="G105" s="104">
        <v>0</v>
      </c>
      <c r="H105" s="104">
        <v>0</v>
      </c>
    </row>
    <row r="106" spans="1:8" x14ac:dyDescent="0.25">
      <c r="A106" s="72"/>
      <c r="B106" s="73" t="s">
        <v>321</v>
      </c>
      <c r="C106" s="107">
        <v>0</v>
      </c>
      <c r="D106" s="104">
        <v>0</v>
      </c>
      <c r="E106" s="104">
        <v>0</v>
      </c>
      <c r="F106" s="104">
        <v>0</v>
      </c>
      <c r="G106" s="104">
        <v>0</v>
      </c>
      <c r="H106" s="104">
        <v>0</v>
      </c>
    </row>
    <row r="107" spans="1:8" x14ac:dyDescent="0.25">
      <c r="A107" s="72"/>
      <c r="B107" s="73" t="s">
        <v>322</v>
      </c>
      <c r="C107" s="107">
        <v>0</v>
      </c>
      <c r="D107" s="104">
        <v>0</v>
      </c>
      <c r="E107" s="104">
        <v>0</v>
      </c>
      <c r="F107" s="104">
        <v>0</v>
      </c>
      <c r="G107" s="104">
        <v>0</v>
      </c>
      <c r="H107" s="104">
        <v>0</v>
      </c>
    </row>
    <row r="108" spans="1:8" x14ac:dyDescent="0.25">
      <c r="A108" s="72"/>
      <c r="B108" s="73" t="s">
        <v>323</v>
      </c>
      <c r="C108" s="107">
        <v>0</v>
      </c>
      <c r="D108" s="104">
        <v>0</v>
      </c>
      <c r="E108" s="104">
        <v>0</v>
      </c>
      <c r="F108" s="104">
        <v>0</v>
      </c>
      <c r="G108" s="104">
        <v>0</v>
      </c>
      <c r="H108" s="104">
        <v>0</v>
      </c>
    </row>
    <row r="109" spans="1:8" x14ac:dyDescent="0.25">
      <c r="A109" s="72"/>
      <c r="B109" s="73" t="s">
        <v>324</v>
      </c>
      <c r="C109" s="107">
        <v>0</v>
      </c>
      <c r="D109" s="104">
        <v>0</v>
      </c>
      <c r="E109" s="104">
        <v>0</v>
      </c>
      <c r="F109" s="104">
        <v>0</v>
      </c>
      <c r="G109" s="104">
        <v>0</v>
      </c>
      <c r="H109" s="104">
        <v>0</v>
      </c>
    </row>
    <row r="110" spans="1:8" x14ac:dyDescent="0.25">
      <c r="A110" s="72"/>
      <c r="B110" s="73" t="s">
        <v>325</v>
      </c>
      <c r="C110" s="107">
        <v>0</v>
      </c>
      <c r="D110" s="104">
        <v>0</v>
      </c>
      <c r="E110" s="104">
        <v>0</v>
      </c>
      <c r="F110" s="104">
        <v>0</v>
      </c>
      <c r="G110" s="104">
        <v>0</v>
      </c>
      <c r="H110" s="104">
        <v>0</v>
      </c>
    </row>
    <row r="111" spans="1:8" x14ac:dyDescent="0.25">
      <c r="A111" s="72"/>
      <c r="B111" s="73" t="s">
        <v>326</v>
      </c>
      <c r="C111" s="107">
        <v>0</v>
      </c>
      <c r="D111" s="104">
        <v>0</v>
      </c>
      <c r="E111" s="104">
        <v>0</v>
      </c>
      <c r="F111" s="104">
        <v>0</v>
      </c>
      <c r="G111" s="104">
        <v>0</v>
      </c>
      <c r="H111" s="104">
        <v>0</v>
      </c>
    </row>
    <row r="112" spans="1:8" x14ac:dyDescent="0.25">
      <c r="A112" s="72"/>
      <c r="B112" s="73" t="s">
        <v>327</v>
      </c>
      <c r="C112" s="107">
        <v>0</v>
      </c>
      <c r="D112" s="104">
        <v>0</v>
      </c>
      <c r="E112" s="104">
        <v>0</v>
      </c>
      <c r="F112" s="104">
        <v>0</v>
      </c>
      <c r="G112" s="104">
        <v>0</v>
      </c>
      <c r="H112" s="104">
        <v>0</v>
      </c>
    </row>
    <row r="113" spans="1:8" x14ac:dyDescent="0.25">
      <c r="A113" s="72"/>
      <c r="B113" s="73" t="s">
        <v>328</v>
      </c>
      <c r="C113" s="107">
        <v>0</v>
      </c>
      <c r="D113" s="104">
        <v>0</v>
      </c>
      <c r="E113" s="104">
        <v>0</v>
      </c>
      <c r="F113" s="104">
        <v>0</v>
      </c>
      <c r="G113" s="104">
        <v>0</v>
      </c>
      <c r="H113" s="104">
        <v>0</v>
      </c>
    </row>
    <row r="114" spans="1:8" x14ac:dyDescent="0.25">
      <c r="A114" s="225" t="s">
        <v>329</v>
      </c>
      <c r="B114" s="235"/>
      <c r="C114" s="107">
        <v>0</v>
      </c>
      <c r="D114" s="104">
        <v>0</v>
      </c>
      <c r="E114" s="104">
        <v>0</v>
      </c>
      <c r="F114" s="104">
        <v>0</v>
      </c>
      <c r="G114" s="104">
        <v>0</v>
      </c>
      <c r="H114" s="104">
        <v>0</v>
      </c>
    </row>
    <row r="115" spans="1:8" x14ac:dyDescent="0.25">
      <c r="A115" s="72"/>
      <c r="B115" s="73" t="s">
        <v>330</v>
      </c>
      <c r="C115" s="107">
        <v>0</v>
      </c>
      <c r="D115" s="104">
        <v>0</v>
      </c>
      <c r="E115" s="104">
        <v>0</v>
      </c>
      <c r="F115" s="104">
        <v>0</v>
      </c>
      <c r="G115" s="104">
        <v>0</v>
      </c>
      <c r="H115" s="104">
        <v>0</v>
      </c>
    </row>
    <row r="116" spans="1:8" x14ac:dyDescent="0.25">
      <c r="A116" s="72"/>
      <c r="B116" s="73" t="s">
        <v>331</v>
      </c>
      <c r="C116" s="107">
        <v>0</v>
      </c>
      <c r="D116" s="104">
        <v>0</v>
      </c>
      <c r="E116" s="104">
        <v>0</v>
      </c>
      <c r="F116" s="104">
        <v>0</v>
      </c>
      <c r="G116" s="104">
        <v>0</v>
      </c>
      <c r="H116" s="104">
        <v>0</v>
      </c>
    </row>
    <row r="117" spans="1:8" x14ac:dyDescent="0.25">
      <c r="A117" s="72"/>
      <c r="B117" s="73" t="s">
        <v>332</v>
      </c>
      <c r="C117" s="107">
        <v>0</v>
      </c>
      <c r="D117" s="104">
        <v>0</v>
      </c>
      <c r="E117" s="104">
        <v>0</v>
      </c>
      <c r="F117" s="104">
        <v>0</v>
      </c>
      <c r="G117" s="104">
        <v>0</v>
      </c>
      <c r="H117" s="104">
        <v>0</v>
      </c>
    </row>
    <row r="118" spans="1:8" x14ac:dyDescent="0.25">
      <c r="A118" s="72"/>
      <c r="B118" s="73" t="s">
        <v>333</v>
      </c>
      <c r="C118" s="107">
        <v>0</v>
      </c>
      <c r="D118" s="104">
        <v>0</v>
      </c>
      <c r="E118" s="104">
        <v>0</v>
      </c>
      <c r="F118" s="104">
        <v>0</v>
      </c>
      <c r="G118" s="104">
        <v>0</v>
      </c>
      <c r="H118" s="104">
        <v>0</v>
      </c>
    </row>
    <row r="119" spans="1:8" x14ac:dyDescent="0.25">
      <c r="A119" s="72"/>
      <c r="B119" s="73" t="s">
        <v>334</v>
      </c>
      <c r="C119" s="107">
        <v>0</v>
      </c>
      <c r="D119" s="104">
        <v>0</v>
      </c>
      <c r="E119" s="104">
        <v>0</v>
      </c>
      <c r="F119" s="104">
        <v>0</v>
      </c>
      <c r="G119" s="104">
        <v>0</v>
      </c>
      <c r="H119" s="104">
        <v>0</v>
      </c>
    </row>
    <row r="120" spans="1:8" x14ac:dyDescent="0.25">
      <c r="A120" s="72"/>
      <c r="B120" s="73" t="s">
        <v>335</v>
      </c>
      <c r="C120" s="107">
        <v>0</v>
      </c>
      <c r="D120" s="104">
        <v>0</v>
      </c>
      <c r="E120" s="104">
        <v>0</v>
      </c>
      <c r="F120" s="104">
        <v>0</v>
      </c>
      <c r="G120" s="104">
        <v>0</v>
      </c>
      <c r="H120" s="104">
        <v>0</v>
      </c>
    </row>
    <row r="121" spans="1:8" x14ac:dyDescent="0.25">
      <c r="A121" s="72"/>
      <c r="B121" s="73" t="s">
        <v>336</v>
      </c>
      <c r="C121" s="107">
        <v>0</v>
      </c>
      <c r="D121" s="104">
        <v>0</v>
      </c>
      <c r="E121" s="104">
        <v>0</v>
      </c>
      <c r="F121" s="104">
        <v>0</v>
      </c>
      <c r="G121" s="104">
        <v>0</v>
      </c>
      <c r="H121" s="104">
        <v>0</v>
      </c>
    </row>
    <row r="122" spans="1:8" x14ac:dyDescent="0.25">
      <c r="A122" s="72"/>
      <c r="B122" s="73" t="s">
        <v>337</v>
      </c>
      <c r="C122" s="107">
        <v>0</v>
      </c>
      <c r="D122" s="104">
        <v>0</v>
      </c>
      <c r="E122" s="104">
        <v>0</v>
      </c>
      <c r="F122" s="104">
        <v>0</v>
      </c>
      <c r="G122" s="104">
        <v>0</v>
      </c>
      <c r="H122" s="104">
        <v>0</v>
      </c>
    </row>
    <row r="123" spans="1:8" x14ac:dyDescent="0.25">
      <c r="A123" s="72"/>
      <c r="B123" s="73" t="s">
        <v>338</v>
      </c>
      <c r="C123" s="107">
        <v>0</v>
      </c>
      <c r="D123" s="104">
        <v>0</v>
      </c>
      <c r="E123" s="104">
        <v>0</v>
      </c>
      <c r="F123" s="104">
        <v>0</v>
      </c>
      <c r="G123" s="104">
        <v>0</v>
      </c>
      <c r="H123" s="104">
        <v>0</v>
      </c>
    </row>
    <row r="124" spans="1:8" x14ac:dyDescent="0.25">
      <c r="A124" s="225" t="s">
        <v>339</v>
      </c>
      <c r="B124" s="235"/>
      <c r="C124" s="107">
        <v>0</v>
      </c>
      <c r="D124" s="104">
        <v>0</v>
      </c>
      <c r="E124" s="104">
        <v>0</v>
      </c>
      <c r="F124" s="104">
        <v>0</v>
      </c>
      <c r="G124" s="104">
        <v>0</v>
      </c>
      <c r="H124" s="104">
        <v>0</v>
      </c>
    </row>
    <row r="125" spans="1:8" x14ac:dyDescent="0.25">
      <c r="A125" s="72"/>
      <c r="B125" s="73" t="s">
        <v>340</v>
      </c>
      <c r="C125" s="107">
        <v>0</v>
      </c>
      <c r="D125" s="104">
        <v>0</v>
      </c>
      <c r="E125" s="104">
        <v>0</v>
      </c>
      <c r="F125" s="104">
        <v>0</v>
      </c>
      <c r="G125" s="104">
        <v>0</v>
      </c>
      <c r="H125" s="104">
        <v>0</v>
      </c>
    </row>
    <row r="126" spans="1:8" x14ac:dyDescent="0.25">
      <c r="A126" s="72"/>
      <c r="B126" s="73" t="s">
        <v>341</v>
      </c>
      <c r="C126" s="107">
        <v>0</v>
      </c>
      <c r="D126" s="104">
        <v>0</v>
      </c>
      <c r="E126" s="104">
        <v>0</v>
      </c>
      <c r="F126" s="104">
        <v>0</v>
      </c>
      <c r="G126" s="104">
        <v>0</v>
      </c>
      <c r="H126" s="104">
        <v>0</v>
      </c>
    </row>
    <row r="127" spans="1:8" x14ac:dyDescent="0.25">
      <c r="A127" s="72"/>
      <c r="B127" s="73" t="s">
        <v>342</v>
      </c>
      <c r="C127" s="107">
        <v>0</v>
      </c>
      <c r="D127" s="104">
        <v>0</v>
      </c>
      <c r="E127" s="104">
        <v>0</v>
      </c>
      <c r="F127" s="104">
        <v>0</v>
      </c>
      <c r="G127" s="104">
        <v>0</v>
      </c>
      <c r="H127" s="104">
        <v>0</v>
      </c>
    </row>
    <row r="128" spans="1:8" x14ac:dyDescent="0.25">
      <c r="A128" s="72"/>
      <c r="B128" s="73" t="s">
        <v>343</v>
      </c>
      <c r="C128" s="107">
        <v>0</v>
      </c>
      <c r="D128" s="104">
        <v>0</v>
      </c>
      <c r="E128" s="104">
        <v>0</v>
      </c>
      <c r="F128" s="104">
        <v>0</v>
      </c>
      <c r="G128" s="104">
        <v>0</v>
      </c>
      <c r="H128" s="104">
        <v>0</v>
      </c>
    </row>
    <row r="129" spans="1:8" x14ac:dyDescent="0.25">
      <c r="A129" s="72"/>
      <c r="B129" s="73" t="s">
        <v>344</v>
      </c>
      <c r="C129" s="107">
        <v>0</v>
      </c>
      <c r="D129" s="104">
        <v>0</v>
      </c>
      <c r="E129" s="104">
        <v>0</v>
      </c>
      <c r="F129" s="104">
        <v>0</v>
      </c>
      <c r="G129" s="104">
        <v>0</v>
      </c>
      <c r="H129" s="104">
        <v>0</v>
      </c>
    </row>
    <row r="130" spans="1:8" x14ac:dyDescent="0.25">
      <c r="A130" s="72"/>
      <c r="B130" s="73" t="s">
        <v>345</v>
      </c>
      <c r="C130" s="107">
        <v>0</v>
      </c>
      <c r="D130" s="104">
        <v>0</v>
      </c>
      <c r="E130" s="104">
        <v>0</v>
      </c>
      <c r="F130" s="104">
        <v>0</v>
      </c>
      <c r="G130" s="104">
        <v>0</v>
      </c>
      <c r="H130" s="104">
        <v>0</v>
      </c>
    </row>
    <row r="131" spans="1:8" x14ac:dyDescent="0.25">
      <c r="A131" s="72"/>
      <c r="B131" s="73" t="s">
        <v>346</v>
      </c>
      <c r="C131" s="107">
        <v>0</v>
      </c>
      <c r="D131" s="104">
        <v>0</v>
      </c>
      <c r="E131" s="104">
        <v>0</v>
      </c>
      <c r="F131" s="104">
        <v>0</v>
      </c>
      <c r="G131" s="104">
        <v>0</v>
      </c>
      <c r="H131" s="104">
        <v>0</v>
      </c>
    </row>
    <row r="132" spans="1:8" x14ac:dyDescent="0.25">
      <c r="A132" s="72"/>
      <c r="B132" s="73" t="s">
        <v>347</v>
      </c>
      <c r="C132" s="107">
        <v>0</v>
      </c>
      <c r="D132" s="104">
        <v>0</v>
      </c>
      <c r="E132" s="104">
        <v>0</v>
      </c>
      <c r="F132" s="104">
        <v>0</v>
      </c>
      <c r="G132" s="104">
        <v>0</v>
      </c>
      <c r="H132" s="104">
        <v>0</v>
      </c>
    </row>
    <row r="133" spans="1:8" x14ac:dyDescent="0.25">
      <c r="A133" s="72"/>
      <c r="B133" s="73" t="s">
        <v>348</v>
      </c>
      <c r="C133" s="107">
        <v>0</v>
      </c>
      <c r="D133" s="104">
        <v>0</v>
      </c>
      <c r="E133" s="104">
        <v>0</v>
      </c>
      <c r="F133" s="104">
        <v>0</v>
      </c>
      <c r="G133" s="104">
        <v>0</v>
      </c>
      <c r="H133" s="104">
        <v>0</v>
      </c>
    </row>
    <row r="134" spans="1:8" x14ac:dyDescent="0.25">
      <c r="A134" s="225" t="s">
        <v>349</v>
      </c>
      <c r="B134" s="235"/>
      <c r="C134" s="107">
        <v>0</v>
      </c>
      <c r="D134" s="104">
        <v>0</v>
      </c>
      <c r="E134" s="104">
        <v>0</v>
      </c>
      <c r="F134" s="104">
        <v>0</v>
      </c>
      <c r="G134" s="104">
        <v>0</v>
      </c>
      <c r="H134" s="104">
        <v>0</v>
      </c>
    </row>
    <row r="135" spans="1:8" x14ac:dyDescent="0.25">
      <c r="A135" s="72"/>
      <c r="B135" s="73" t="s">
        <v>350</v>
      </c>
      <c r="C135" s="107">
        <v>0</v>
      </c>
      <c r="D135" s="104">
        <v>0</v>
      </c>
      <c r="E135" s="104">
        <v>0</v>
      </c>
      <c r="F135" s="104">
        <v>0</v>
      </c>
      <c r="G135" s="104">
        <v>0</v>
      </c>
      <c r="H135" s="104">
        <v>0</v>
      </c>
    </row>
    <row r="136" spans="1:8" x14ac:dyDescent="0.25">
      <c r="A136" s="72"/>
      <c r="B136" s="73" t="s">
        <v>351</v>
      </c>
      <c r="C136" s="107">
        <v>0</v>
      </c>
      <c r="D136" s="104">
        <v>0</v>
      </c>
      <c r="E136" s="104">
        <v>0</v>
      </c>
      <c r="F136" s="104">
        <v>0</v>
      </c>
      <c r="G136" s="104">
        <v>0</v>
      </c>
      <c r="H136" s="104">
        <v>0</v>
      </c>
    </row>
    <row r="137" spans="1:8" x14ac:dyDescent="0.25">
      <c r="A137" s="72"/>
      <c r="B137" s="73" t="s">
        <v>352</v>
      </c>
      <c r="C137" s="107">
        <v>0</v>
      </c>
      <c r="D137" s="104">
        <v>0</v>
      </c>
      <c r="E137" s="104">
        <v>0</v>
      </c>
      <c r="F137" s="104">
        <v>0</v>
      </c>
      <c r="G137" s="104">
        <v>0</v>
      </c>
      <c r="H137" s="104">
        <v>0</v>
      </c>
    </row>
    <row r="138" spans="1:8" x14ac:dyDescent="0.25">
      <c r="A138" s="225" t="s">
        <v>353</v>
      </c>
      <c r="B138" s="235"/>
      <c r="C138" s="107">
        <v>0</v>
      </c>
      <c r="D138" s="104">
        <v>0</v>
      </c>
      <c r="E138" s="104">
        <v>0</v>
      </c>
      <c r="F138" s="104">
        <v>0</v>
      </c>
      <c r="G138" s="104">
        <v>0</v>
      </c>
      <c r="H138" s="104">
        <v>0</v>
      </c>
    </row>
    <row r="139" spans="1:8" x14ac:dyDescent="0.25">
      <c r="A139" s="72"/>
      <c r="B139" s="73" t="s">
        <v>354</v>
      </c>
      <c r="C139" s="107">
        <v>0</v>
      </c>
      <c r="D139" s="104">
        <v>0</v>
      </c>
      <c r="E139" s="104">
        <v>0</v>
      </c>
      <c r="F139" s="104">
        <v>0</v>
      </c>
      <c r="G139" s="104">
        <v>0</v>
      </c>
      <c r="H139" s="104">
        <v>0</v>
      </c>
    </row>
    <row r="140" spans="1:8" x14ac:dyDescent="0.25">
      <c r="A140" s="72"/>
      <c r="B140" s="73" t="s">
        <v>355</v>
      </c>
      <c r="C140" s="107">
        <v>0</v>
      </c>
      <c r="D140" s="104">
        <v>0</v>
      </c>
      <c r="E140" s="104">
        <v>0</v>
      </c>
      <c r="F140" s="104">
        <v>0</v>
      </c>
      <c r="G140" s="104">
        <v>0</v>
      </c>
      <c r="H140" s="104">
        <v>0</v>
      </c>
    </row>
    <row r="141" spans="1:8" x14ac:dyDescent="0.25">
      <c r="A141" s="72"/>
      <c r="B141" s="73" t="s">
        <v>356</v>
      </c>
      <c r="C141" s="107">
        <v>0</v>
      </c>
      <c r="D141" s="104">
        <v>0</v>
      </c>
      <c r="E141" s="104">
        <v>0</v>
      </c>
      <c r="F141" s="104">
        <v>0</v>
      </c>
      <c r="G141" s="104">
        <v>0</v>
      </c>
      <c r="H141" s="104">
        <v>0</v>
      </c>
    </row>
    <row r="142" spans="1:8" x14ac:dyDescent="0.25">
      <c r="A142" s="72"/>
      <c r="B142" s="73" t="s">
        <v>357</v>
      </c>
      <c r="C142" s="107">
        <v>0</v>
      </c>
      <c r="D142" s="104">
        <v>0</v>
      </c>
      <c r="E142" s="104">
        <v>0</v>
      </c>
      <c r="F142" s="104">
        <v>0</v>
      </c>
      <c r="G142" s="104">
        <v>0</v>
      </c>
      <c r="H142" s="104">
        <v>0</v>
      </c>
    </row>
    <row r="143" spans="1:8" x14ac:dyDescent="0.25">
      <c r="A143" s="72"/>
      <c r="B143" s="73" t="s">
        <v>358</v>
      </c>
      <c r="C143" s="107">
        <v>0</v>
      </c>
      <c r="D143" s="104">
        <v>0</v>
      </c>
      <c r="E143" s="104">
        <v>0</v>
      </c>
      <c r="F143" s="104">
        <v>0</v>
      </c>
      <c r="G143" s="104">
        <v>0</v>
      </c>
      <c r="H143" s="104">
        <v>0</v>
      </c>
    </row>
    <row r="144" spans="1:8" x14ac:dyDescent="0.25">
      <c r="A144" s="72"/>
      <c r="B144" s="73" t="s">
        <v>359</v>
      </c>
      <c r="C144" s="107">
        <v>0</v>
      </c>
      <c r="D144" s="104">
        <v>0</v>
      </c>
      <c r="E144" s="104">
        <v>0</v>
      </c>
      <c r="F144" s="104">
        <v>0</v>
      </c>
      <c r="G144" s="104">
        <v>0</v>
      </c>
      <c r="H144" s="104">
        <v>0</v>
      </c>
    </row>
    <row r="145" spans="1:8" x14ac:dyDescent="0.25">
      <c r="A145" s="72"/>
      <c r="B145" s="73" t="s">
        <v>360</v>
      </c>
      <c r="C145" s="107">
        <v>0</v>
      </c>
      <c r="D145" s="104">
        <v>0</v>
      </c>
      <c r="E145" s="104">
        <v>0</v>
      </c>
      <c r="F145" s="104">
        <v>0</v>
      </c>
      <c r="G145" s="104">
        <v>0</v>
      </c>
      <c r="H145" s="104">
        <v>0</v>
      </c>
    </row>
    <row r="146" spans="1:8" x14ac:dyDescent="0.25">
      <c r="A146" s="72"/>
      <c r="B146" s="73" t="s">
        <v>361</v>
      </c>
      <c r="C146" s="107">
        <v>0</v>
      </c>
      <c r="D146" s="104">
        <v>0</v>
      </c>
      <c r="E146" s="104">
        <v>0</v>
      </c>
      <c r="F146" s="104">
        <v>0</v>
      </c>
      <c r="G146" s="104">
        <v>0</v>
      </c>
      <c r="H146" s="104">
        <v>0</v>
      </c>
    </row>
    <row r="147" spans="1:8" x14ac:dyDescent="0.25">
      <c r="A147" s="225" t="s">
        <v>362</v>
      </c>
      <c r="B147" s="235"/>
      <c r="C147" s="107">
        <v>0</v>
      </c>
      <c r="D147" s="104">
        <v>0</v>
      </c>
      <c r="E147" s="104">
        <v>0</v>
      </c>
      <c r="F147" s="104">
        <v>0</v>
      </c>
      <c r="G147" s="104">
        <v>0</v>
      </c>
      <c r="H147" s="104">
        <v>0</v>
      </c>
    </row>
    <row r="148" spans="1:8" x14ac:dyDescent="0.25">
      <c r="A148" s="72"/>
      <c r="B148" s="73" t="s">
        <v>363</v>
      </c>
      <c r="C148" s="107">
        <v>0</v>
      </c>
      <c r="D148" s="104">
        <v>0</v>
      </c>
      <c r="E148" s="104">
        <v>0</v>
      </c>
      <c r="F148" s="104">
        <v>0</v>
      </c>
      <c r="G148" s="104">
        <v>0</v>
      </c>
      <c r="H148" s="104">
        <v>0</v>
      </c>
    </row>
    <row r="149" spans="1:8" x14ac:dyDescent="0.25">
      <c r="A149" s="72"/>
      <c r="B149" s="73" t="s">
        <v>364</v>
      </c>
      <c r="C149" s="107">
        <v>0</v>
      </c>
      <c r="D149" s="104">
        <v>0</v>
      </c>
      <c r="E149" s="104">
        <v>0</v>
      </c>
      <c r="F149" s="104">
        <v>0</v>
      </c>
      <c r="G149" s="104">
        <v>0</v>
      </c>
      <c r="H149" s="104">
        <v>0</v>
      </c>
    </row>
    <row r="150" spans="1:8" x14ac:dyDescent="0.25">
      <c r="A150" s="72"/>
      <c r="B150" s="73" t="s">
        <v>365</v>
      </c>
      <c r="C150" s="107">
        <v>0</v>
      </c>
      <c r="D150" s="104">
        <v>0</v>
      </c>
      <c r="E150" s="104">
        <v>0</v>
      </c>
      <c r="F150" s="104">
        <v>0</v>
      </c>
      <c r="G150" s="104">
        <v>0</v>
      </c>
      <c r="H150" s="104">
        <v>0</v>
      </c>
    </row>
    <row r="151" spans="1:8" x14ac:dyDescent="0.25">
      <c r="A151" s="225" t="s">
        <v>366</v>
      </c>
      <c r="B151" s="235"/>
      <c r="C151" s="107">
        <v>0</v>
      </c>
      <c r="D151" s="104">
        <v>0</v>
      </c>
      <c r="E151" s="104">
        <v>0</v>
      </c>
      <c r="F151" s="104">
        <v>0</v>
      </c>
      <c r="G151" s="104">
        <v>0</v>
      </c>
      <c r="H151" s="104">
        <v>0</v>
      </c>
    </row>
    <row r="152" spans="1:8" x14ac:dyDescent="0.25">
      <c r="A152" s="72"/>
      <c r="B152" s="73" t="s">
        <v>367</v>
      </c>
      <c r="C152" s="107">
        <v>0</v>
      </c>
      <c r="D152" s="104">
        <v>0</v>
      </c>
      <c r="E152" s="104">
        <v>0</v>
      </c>
      <c r="F152" s="104">
        <v>0</v>
      </c>
      <c r="G152" s="104">
        <v>0</v>
      </c>
      <c r="H152" s="104">
        <v>0</v>
      </c>
    </row>
    <row r="153" spans="1:8" x14ac:dyDescent="0.25">
      <c r="A153" s="72"/>
      <c r="B153" s="73" t="s">
        <v>368</v>
      </c>
      <c r="C153" s="107">
        <v>0</v>
      </c>
      <c r="D153" s="104">
        <v>0</v>
      </c>
      <c r="E153" s="104">
        <v>0</v>
      </c>
      <c r="F153" s="104">
        <v>0</v>
      </c>
      <c r="G153" s="104">
        <v>0</v>
      </c>
      <c r="H153" s="104">
        <v>0</v>
      </c>
    </row>
    <row r="154" spans="1:8" x14ac:dyDescent="0.25">
      <c r="A154" s="72"/>
      <c r="B154" s="73" t="s">
        <v>369</v>
      </c>
      <c r="C154" s="107">
        <v>0</v>
      </c>
      <c r="D154" s="104">
        <v>0</v>
      </c>
      <c r="E154" s="104">
        <v>0</v>
      </c>
      <c r="F154" s="104">
        <v>0</v>
      </c>
      <c r="G154" s="104">
        <v>0</v>
      </c>
      <c r="H154" s="104">
        <v>0</v>
      </c>
    </row>
    <row r="155" spans="1:8" x14ac:dyDescent="0.25">
      <c r="A155" s="72"/>
      <c r="B155" s="73" t="s">
        <v>370</v>
      </c>
      <c r="C155" s="107">
        <v>0</v>
      </c>
      <c r="D155" s="104">
        <v>0</v>
      </c>
      <c r="E155" s="104">
        <v>0</v>
      </c>
      <c r="F155" s="104">
        <v>0</v>
      </c>
      <c r="G155" s="104">
        <v>0</v>
      </c>
      <c r="H155" s="104">
        <v>0</v>
      </c>
    </row>
    <row r="156" spans="1:8" x14ac:dyDescent="0.25">
      <c r="A156" s="72"/>
      <c r="B156" s="73" t="s">
        <v>371</v>
      </c>
      <c r="C156" s="107">
        <v>0</v>
      </c>
      <c r="D156" s="104">
        <v>0</v>
      </c>
      <c r="E156" s="104">
        <v>0</v>
      </c>
      <c r="F156" s="104">
        <v>0</v>
      </c>
      <c r="G156" s="104">
        <v>0</v>
      </c>
      <c r="H156" s="104">
        <v>0</v>
      </c>
    </row>
    <row r="157" spans="1:8" x14ac:dyDescent="0.25">
      <c r="A157" s="72"/>
      <c r="B157" s="73" t="s">
        <v>372</v>
      </c>
      <c r="C157" s="107">
        <v>0</v>
      </c>
      <c r="D157" s="104">
        <v>0</v>
      </c>
      <c r="E157" s="104">
        <v>0</v>
      </c>
      <c r="F157" s="104">
        <v>0</v>
      </c>
      <c r="G157" s="104">
        <v>0</v>
      </c>
      <c r="H157" s="104">
        <v>0</v>
      </c>
    </row>
    <row r="158" spans="1:8" x14ac:dyDescent="0.25">
      <c r="A158" s="72"/>
      <c r="B158" s="73" t="s">
        <v>373</v>
      </c>
      <c r="C158" s="107">
        <v>0</v>
      </c>
      <c r="D158" s="104">
        <v>0</v>
      </c>
      <c r="E158" s="104">
        <v>0</v>
      </c>
      <c r="F158" s="104">
        <v>0</v>
      </c>
      <c r="G158" s="104">
        <v>0</v>
      </c>
      <c r="H158" s="104">
        <v>0</v>
      </c>
    </row>
    <row r="159" spans="1:8" x14ac:dyDescent="0.25">
      <c r="A159" s="72"/>
      <c r="B159" s="73"/>
      <c r="C159" s="107"/>
      <c r="D159" s="104"/>
      <c r="E159" s="104"/>
      <c r="F159" s="104"/>
      <c r="G159" s="104"/>
      <c r="H159" s="104"/>
    </row>
    <row r="160" spans="1:8" x14ac:dyDescent="0.25">
      <c r="A160" s="222" t="s">
        <v>375</v>
      </c>
      <c r="B160" s="224"/>
      <c r="C160" s="120">
        <f>C8+C85</f>
        <v>11560804.58</v>
      </c>
      <c r="D160" s="120">
        <f t="shared" ref="D160:F160" si="11">D8+D85</f>
        <v>1599389</v>
      </c>
      <c r="E160" s="120">
        <f t="shared" si="11"/>
        <v>13160193.58</v>
      </c>
      <c r="F160" s="120">
        <f t="shared" si="11"/>
        <v>12882824</v>
      </c>
      <c r="G160" s="120">
        <v>12846193</v>
      </c>
      <c r="H160" s="120">
        <f>H8+H85</f>
        <v>277370</v>
      </c>
    </row>
    <row r="161" spans="1:8" ht="15.75" thickBot="1" x14ac:dyDescent="0.3">
      <c r="A161" s="82"/>
      <c r="B161" s="83"/>
      <c r="C161" s="109"/>
      <c r="D161" s="106"/>
      <c r="E161" s="106"/>
      <c r="F161" s="106"/>
      <c r="G161" s="106"/>
      <c r="H161" s="106"/>
    </row>
  </sheetData>
  <mergeCells count="31">
    <mergeCell ref="A134:B134"/>
    <mergeCell ref="A138:B138"/>
    <mergeCell ref="A147:B147"/>
    <mergeCell ref="A151:B151"/>
    <mergeCell ref="A160:B160"/>
    <mergeCell ref="A124:B124"/>
    <mergeCell ref="A85:B85"/>
    <mergeCell ref="A84:B84"/>
    <mergeCell ref="A86:B86"/>
    <mergeCell ref="A94:B94"/>
    <mergeCell ref="A104:B104"/>
    <mergeCell ref="A114:B114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rintOptions horizontalCentered="1"/>
  <pageMargins left="0.70866141732283472" right="0.70866141732283472" top="0.74803149606299213" bottom="0.74803149606299213" header="0.31496062992125984" footer="0.31496062992125984"/>
  <pageSetup paperSize="169" scale="84" fitToHeight="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3"/>
  <sheetViews>
    <sheetView workbookViewId="0">
      <selection activeCell="B32" sqref="B32:G32"/>
    </sheetView>
  </sheetViews>
  <sheetFormatPr baseColWidth="10" defaultRowHeight="15" x14ac:dyDescent="0.25"/>
  <cols>
    <col min="1" max="1" width="44.85546875" customWidth="1"/>
  </cols>
  <sheetData>
    <row r="1" spans="1:7" x14ac:dyDescent="0.25">
      <c r="A1" s="177" t="s">
        <v>536</v>
      </c>
      <c r="B1" s="243"/>
      <c r="C1" s="243"/>
      <c r="D1" s="243"/>
      <c r="E1" s="243"/>
      <c r="F1" s="243"/>
      <c r="G1" s="178"/>
    </row>
    <row r="2" spans="1:7" x14ac:dyDescent="0.25">
      <c r="A2" s="165" t="s">
        <v>294</v>
      </c>
      <c r="B2" s="166"/>
      <c r="C2" s="166"/>
      <c r="D2" s="166"/>
      <c r="E2" s="166"/>
      <c r="F2" s="166"/>
      <c r="G2" s="167"/>
    </row>
    <row r="3" spans="1:7" x14ac:dyDescent="0.25">
      <c r="A3" s="165" t="s">
        <v>376</v>
      </c>
      <c r="B3" s="166"/>
      <c r="C3" s="166"/>
      <c r="D3" s="166"/>
      <c r="E3" s="166"/>
      <c r="F3" s="166"/>
      <c r="G3" s="167"/>
    </row>
    <row r="4" spans="1:7" x14ac:dyDescent="0.25">
      <c r="A4" s="165" t="s">
        <v>559</v>
      </c>
      <c r="B4" s="166"/>
      <c r="C4" s="166"/>
      <c r="D4" s="166"/>
      <c r="E4" s="166"/>
      <c r="F4" s="166"/>
      <c r="G4" s="167"/>
    </row>
    <row r="5" spans="1:7" ht="15.75" thickBot="1" x14ac:dyDescent="0.3">
      <c r="A5" s="168" t="s">
        <v>2</v>
      </c>
      <c r="B5" s="169"/>
      <c r="C5" s="169"/>
      <c r="D5" s="169"/>
      <c r="E5" s="169"/>
      <c r="F5" s="169"/>
      <c r="G5" s="170"/>
    </row>
    <row r="6" spans="1:7" ht="15.75" thickBot="1" x14ac:dyDescent="0.3">
      <c r="A6" s="179" t="s">
        <v>3</v>
      </c>
      <c r="B6" s="174" t="s">
        <v>296</v>
      </c>
      <c r="C6" s="175"/>
      <c r="D6" s="175"/>
      <c r="E6" s="175"/>
      <c r="F6" s="176"/>
      <c r="G6" s="179" t="s">
        <v>297</v>
      </c>
    </row>
    <row r="7" spans="1:7" ht="36.75" thickBot="1" x14ac:dyDescent="0.3">
      <c r="A7" s="180"/>
      <c r="B7" s="137" t="s">
        <v>183</v>
      </c>
      <c r="C7" s="137" t="s">
        <v>227</v>
      </c>
      <c r="D7" s="137" t="s">
        <v>228</v>
      </c>
      <c r="E7" s="137" t="s">
        <v>184</v>
      </c>
      <c r="F7" s="137" t="s">
        <v>201</v>
      </c>
      <c r="G7" s="180"/>
    </row>
    <row r="8" spans="1:7" x14ac:dyDescent="0.25">
      <c r="A8" s="47" t="s">
        <v>377</v>
      </c>
      <c r="B8" s="245">
        <f>SUM(B10:B18)</f>
        <v>11560804.58</v>
      </c>
      <c r="C8" s="245">
        <f>SUM(C10:C18)</f>
        <v>1599389</v>
      </c>
      <c r="D8" s="245">
        <f>B8+C8</f>
        <v>13160193.58</v>
      </c>
      <c r="E8" s="245">
        <f>SUM(E10:E18)</f>
        <v>12882824</v>
      </c>
      <c r="F8" s="245">
        <f>SUM(F10:F18)</f>
        <v>12846192</v>
      </c>
      <c r="G8" s="245">
        <f>SUM(G10:G18)</f>
        <v>277369.77</v>
      </c>
    </row>
    <row r="9" spans="1:7" x14ac:dyDescent="0.25">
      <c r="A9" s="47" t="s">
        <v>548</v>
      </c>
      <c r="B9" s="244"/>
      <c r="C9" s="244"/>
      <c r="D9" s="244"/>
      <c r="E9" s="244"/>
      <c r="F9" s="244"/>
      <c r="G9" s="244"/>
    </row>
    <row r="10" spans="1:7" x14ac:dyDescent="0.25">
      <c r="A10" s="51" t="s">
        <v>539</v>
      </c>
      <c r="B10" s="113">
        <v>2138561.77</v>
      </c>
      <c r="C10" s="113">
        <v>657920</v>
      </c>
      <c r="D10" s="113">
        <f>B10+C10</f>
        <v>2796481.77</v>
      </c>
      <c r="E10" s="113">
        <v>2642482</v>
      </c>
      <c r="F10" s="113">
        <v>2635046</v>
      </c>
      <c r="G10" s="113">
        <f>D10-E10</f>
        <v>153999.77000000002</v>
      </c>
    </row>
    <row r="11" spans="1:7" x14ac:dyDescent="0.25">
      <c r="A11" s="51" t="s">
        <v>540</v>
      </c>
      <c r="B11" s="113">
        <v>825268.05</v>
      </c>
      <c r="C11" s="113">
        <v>26873</v>
      </c>
      <c r="D11" s="113">
        <f t="shared" ref="D11:D18" si="0">B11+C11</f>
        <v>852141.05</v>
      </c>
      <c r="E11" s="113">
        <v>852141</v>
      </c>
      <c r="F11" s="113">
        <v>849121</v>
      </c>
      <c r="G11" s="113">
        <v>0</v>
      </c>
    </row>
    <row r="12" spans="1:7" x14ac:dyDescent="0.25">
      <c r="A12" s="51" t="s">
        <v>541</v>
      </c>
      <c r="B12" s="113">
        <v>861900</v>
      </c>
      <c r="C12" s="113">
        <v>-20892</v>
      </c>
      <c r="D12" s="113">
        <f t="shared" si="0"/>
        <v>841008</v>
      </c>
      <c r="E12" s="113">
        <v>841008</v>
      </c>
      <c r="F12" s="113">
        <v>838388</v>
      </c>
      <c r="G12" s="113">
        <v>0</v>
      </c>
    </row>
    <row r="13" spans="1:7" x14ac:dyDescent="0.25">
      <c r="A13" s="51" t="s">
        <v>542</v>
      </c>
      <c r="B13" s="113">
        <v>1865461.07</v>
      </c>
      <c r="C13" s="113">
        <v>370298</v>
      </c>
      <c r="D13" s="113">
        <f t="shared" si="0"/>
        <v>2235759.0700000003</v>
      </c>
      <c r="E13" s="113">
        <v>2112391</v>
      </c>
      <c r="F13" s="113">
        <v>2106870</v>
      </c>
      <c r="G13" s="113">
        <v>123370</v>
      </c>
    </row>
    <row r="14" spans="1:7" x14ac:dyDescent="0.25">
      <c r="A14" s="51" t="s">
        <v>543</v>
      </c>
      <c r="B14" s="113">
        <v>2161184.2999999998</v>
      </c>
      <c r="C14" s="113">
        <v>196299</v>
      </c>
      <c r="D14" s="113">
        <f t="shared" si="0"/>
        <v>2357483.2999999998</v>
      </c>
      <c r="E14" s="113">
        <v>2357483</v>
      </c>
      <c r="F14" s="113">
        <v>2350833</v>
      </c>
      <c r="G14" s="113">
        <v>0</v>
      </c>
    </row>
    <row r="15" spans="1:7" x14ac:dyDescent="0.25">
      <c r="A15" s="51" t="s">
        <v>544</v>
      </c>
      <c r="B15" s="113">
        <v>981727.2</v>
      </c>
      <c r="C15" s="113">
        <v>186969</v>
      </c>
      <c r="D15" s="113">
        <f t="shared" si="0"/>
        <v>1168696.2</v>
      </c>
      <c r="E15" s="113">
        <v>1168696</v>
      </c>
      <c r="F15" s="113">
        <v>1165955</v>
      </c>
      <c r="G15" s="113">
        <v>0</v>
      </c>
    </row>
    <row r="16" spans="1:7" x14ac:dyDescent="0.25">
      <c r="A16" s="51" t="s">
        <v>545</v>
      </c>
      <c r="B16" s="113">
        <v>1891797.4</v>
      </c>
      <c r="C16" s="113">
        <v>35989</v>
      </c>
      <c r="D16" s="113">
        <f t="shared" si="0"/>
        <v>1927786.4</v>
      </c>
      <c r="E16" s="113">
        <v>1927786</v>
      </c>
      <c r="F16" s="113">
        <v>1921627</v>
      </c>
      <c r="G16" s="113">
        <v>0</v>
      </c>
    </row>
    <row r="17" spans="1:7" x14ac:dyDescent="0.25">
      <c r="A17" s="51" t="s">
        <v>546</v>
      </c>
      <c r="B17" s="113">
        <v>306936.44</v>
      </c>
      <c r="C17" s="113">
        <v>22286</v>
      </c>
      <c r="D17" s="113">
        <f t="shared" si="0"/>
        <v>329222.44</v>
      </c>
      <c r="E17" s="113">
        <v>329222</v>
      </c>
      <c r="F17" s="113">
        <v>328549</v>
      </c>
      <c r="G17" s="113">
        <v>0</v>
      </c>
    </row>
    <row r="18" spans="1:7" x14ac:dyDescent="0.25">
      <c r="A18" s="51" t="s">
        <v>547</v>
      </c>
      <c r="B18" s="113">
        <v>527968.35</v>
      </c>
      <c r="C18" s="113">
        <v>123647</v>
      </c>
      <c r="D18" s="113">
        <f t="shared" si="0"/>
        <v>651615.35</v>
      </c>
      <c r="E18" s="113">
        <v>651615</v>
      </c>
      <c r="F18" s="113">
        <v>649803</v>
      </c>
      <c r="G18" s="113">
        <v>0</v>
      </c>
    </row>
    <row r="19" spans="1:7" x14ac:dyDescent="0.25">
      <c r="A19" s="51"/>
      <c r="B19" s="113"/>
      <c r="C19" s="113"/>
      <c r="D19" s="113"/>
      <c r="E19" s="113"/>
      <c r="F19" s="113"/>
      <c r="G19" s="113"/>
    </row>
    <row r="20" spans="1:7" x14ac:dyDescent="0.25">
      <c r="A20" s="37" t="s">
        <v>378</v>
      </c>
      <c r="B20" s="244">
        <v>0</v>
      </c>
      <c r="C20" s="244">
        <v>0</v>
      </c>
      <c r="D20" s="244">
        <v>0</v>
      </c>
      <c r="E20" s="244">
        <v>0</v>
      </c>
      <c r="F20" s="244">
        <v>0</v>
      </c>
      <c r="G20" s="244">
        <v>0</v>
      </c>
    </row>
    <row r="21" spans="1:7" x14ac:dyDescent="0.25">
      <c r="A21" s="37" t="s">
        <v>379</v>
      </c>
      <c r="B21" s="244"/>
      <c r="C21" s="244"/>
      <c r="D21" s="244"/>
      <c r="E21" s="244"/>
      <c r="F21" s="244"/>
      <c r="G21" s="244"/>
    </row>
    <row r="22" spans="1:7" x14ac:dyDescent="0.25">
      <c r="A22" s="51" t="s">
        <v>539</v>
      </c>
      <c r="B22" s="113">
        <v>0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</row>
    <row r="23" spans="1:7" x14ac:dyDescent="0.25">
      <c r="A23" s="51" t="s">
        <v>540</v>
      </c>
      <c r="B23" s="113">
        <v>0</v>
      </c>
      <c r="C23" s="113">
        <v>0</v>
      </c>
      <c r="D23" s="113">
        <v>0</v>
      </c>
      <c r="E23" s="113">
        <v>0</v>
      </c>
      <c r="F23" s="113">
        <v>0</v>
      </c>
      <c r="G23" s="113">
        <v>0</v>
      </c>
    </row>
    <row r="24" spans="1:7" x14ac:dyDescent="0.25">
      <c r="A24" s="51" t="s">
        <v>541</v>
      </c>
      <c r="B24" s="113">
        <v>0</v>
      </c>
      <c r="C24" s="113">
        <v>0</v>
      </c>
      <c r="D24" s="113">
        <v>0</v>
      </c>
      <c r="E24" s="113">
        <v>0</v>
      </c>
      <c r="F24" s="113">
        <v>0</v>
      </c>
      <c r="G24" s="113">
        <v>0</v>
      </c>
    </row>
    <row r="25" spans="1:7" x14ac:dyDescent="0.25">
      <c r="A25" s="51" t="s">
        <v>542</v>
      </c>
      <c r="B25" s="113">
        <v>0</v>
      </c>
      <c r="C25" s="113">
        <v>0</v>
      </c>
      <c r="D25" s="113">
        <v>0</v>
      </c>
      <c r="E25" s="113">
        <v>0</v>
      </c>
      <c r="F25" s="113">
        <v>0</v>
      </c>
      <c r="G25" s="113">
        <v>0</v>
      </c>
    </row>
    <row r="26" spans="1:7" x14ac:dyDescent="0.25">
      <c r="A26" s="51" t="s">
        <v>543</v>
      </c>
      <c r="B26" s="113">
        <v>0</v>
      </c>
      <c r="C26" s="113">
        <v>0</v>
      </c>
      <c r="D26" s="113">
        <v>0</v>
      </c>
      <c r="E26" s="113">
        <v>0</v>
      </c>
      <c r="F26" s="113">
        <v>0</v>
      </c>
      <c r="G26" s="113">
        <v>0</v>
      </c>
    </row>
    <row r="27" spans="1:7" x14ac:dyDescent="0.25">
      <c r="A27" s="51" t="s">
        <v>544</v>
      </c>
      <c r="B27" s="113">
        <v>0</v>
      </c>
      <c r="C27" s="113">
        <v>0</v>
      </c>
      <c r="D27" s="113">
        <v>0</v>
      </c>
      <c r="E27" s="113">
        <v>0</v>
      </c>
      <c r="F27" s="113">
        <v>0</v>
      </c>
      <c r="G27" s="113">
        <v>0</v>
      </c>
    </row>
    <row r="28" spans="1:7" x14ac:dyDescent="0.25">
      <c r="A28" s="51" t="s">
        <v>545</v>
      </c>
      <c r="B28" s="113">
        <v>0</v>
      </c>
      <c r="C28" s="113">
        <v>0</v>
      </c>
      <c r="D28" s="113">
        <v>0</v>
      </c>
      <c r="E28" s="113">
        <v>0</v>
      </c>
      <c r="F28" s="113">
        <v>0</v>
      </c>
      <c r="G28" s="113">
        <v>0</v>
      </c>
    </row>
    <row r="29" spans="1:7" x14ac:dyDescent="0.25">
      <c r="A29" s="51" t="s">
        <v>546</v>
      </c>
      <c r="B29" s="113">
        <v>0</v>
      </c>
      <c r="C29" s="113">
        <v>0</v>
      </c>
      <c r="D29" s="113">
        <v>0</v>
      </c>
      <c r="E29" s="113">
        <v>0</v>
      </c>
      <c r="F29" s="113">
        <v>0</v>
      </c>
      <c r="G29" s="113">
        <v>0</v>
      </c>
    </row>
    <row r="30" spans="1:7" x14ac:dyDescent="0.25">
      <c r="A30" s="51" t="s">
        <v>547</v>
      </c>
      <c r="B30" s="113">
        <v>0</v>
      </c>
      <c r="C30" s="113">
        <v>0</v>
      </c>
      <c r="D30" s="113">
        <v>0</v>
      </c>
      <c r="E30" s="113">
        <v>0</v>
      </c>
      <c r="F30" s="113">
        <v>0</v>
      </c>
      <c r="G30" s="113">
        <v>0</v>
      </c>
    </row>
    <row r="31" spans="1:7" x14ac:dyDescent="0.25">
      <c r="A31" s="51"/>
      <c r="B31" s="113"/>
      <c r="C31" s="113"/>
      <c r="D31" s="113"/>
      <c r="E31" s="113"/>
      <c r="F31" s="113"/>
      <c r="G31" s="113"/>
    </row>
    <row r="32" spans="1:7" x14ac:dyDescent="0.25">
      <c r="A32" s="47" t="s">
        <v>375</v>
      </c>
      <c r="B32" s="113">
        <f>B8+B20</f>
        <v>11560804.58</v>
      </c>
      <c r="C32" s="113">
        <f t="shared" ref="C32:G32" si="1">C8+C20</f>
        <v>1599389</v>
      </c>
      <c r="D32" s="113">
        <f t="shared" si="1"/>
        <v>13160193.58</v>
      </c>
      <c r="E32" s="113">
        <f t="shared" si="1"/>
        <v>12882824</v>
      </c>
      <c r="F32" s="113">
        <f t="shared" si="1"/>
        <v>12846192</v>
      </c>
      <c r="G32" s="113">
        <f t="shared" si="1"/>
        <v>277369.77</v>
      </c>
    </row>
    <row r="33" spans="1:7" ht="15.75" thickBot="1" x14ac:dyDescent="0.3">
      <c r="A33" s="40"/>
      <c r="B33" s="119"/>
      <c r="C33" s="119"/>
      <c r="D33" s="119"/>
      <c r="E33" s="119"/>
      <c r="F33" s="119"/>
      <c r="G33" s="119"/>
    </row>
  </sheetData>
  <mergeCells count="20">
    <mergeCell ref="G20:G21"/>
    <mergeCell ref="B8:B9"/>
    <mergeCell ref="C8:C9"/>
    <mergeCell ref="D8:D9"/>
    <mergeCell ref="G8:G9"/>
    <mergeCell ref="B20:B21"/>
    <mergeCell ref="C20:C21"/>
    <mergeCell ref="D20:D21"/>
    <mergeCell ref="E20:E21"/>
    <mergeCell ref="F20:F21"/>
    <mergeCell ref="E8:E9"/>
    <mergeCell ref="F8:F9"/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84"/>
  <sheetViews>
    <sheetView tabSelected="1" topLeftCell="A34" workbookViewId="0">
      <selection activeCell="A5" sqref="A5:H5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62" t="s">
        <v>536</v>
      </c>
      <c r="B1" s="163"/>
      <c r="C1" s="163"/>
      <c r="D1" s="163"/>
      <c r="E1" s="163"/>
      <c r="F1" s="163"/>
      <c r="G1" s="163"/>
      <c r="H1" s="236"/>
    </row>
    <row r="2" spans="1:8" x14ac:dyDescent="0.25">
      <c r="A2" s="205" t="s">
        <v>294</v>
      </c>
      <c r="B2" s="206"/>
      <c r="C2" s="206"/>
      <c r="D2" s="206"/>
      <c r="E2" s="206"/>
      <c r="F2" s="206"/>
      <c r="G2" s="206"/>
      <c r="H2" s="237"/>
    </row>
    <row r="3" spans="1:8" x14ac:dyDescent="0.25">
      <c r="A3" s="205" t="s">
        <v>380</v>
      </c>
      <c r="B3" s="206"/>
      <c r="C3" s="206"/>
      <c r="D3" s="206"/>
      <c r="E3" s="206"/>
      <c r="F3" s="206"/>
      <c r="G3" s="206"/>
      <c r="H3" s="237"/>
    </row>
    <row r="4" spans="1:8" x14ac:dyDescent="0.25">
      <c r="A4" s="205" t="s">
        <v>559</v>
      </c>
      <c r="B4" s="206"/>
      <c r="C4" s="206"/>
      <c r="D4" s="206"/>
      <c r="E4" s="206"/>
      <c r="F4" s="206"/>
      <c r="G4" s="206"/>
      <c r="H4" s="237"/>
    </row>
    <row r="5" spans="1:8" ht="15.75" thickBot="1" x14ac:dyDescent="0.3">
      <c r="A5" s="214" t="s">
        <v>2</v>
      </c>
      <c r="B5" s="215"/>
      <c r="C5" s="215"/>
      <c r="D5" s="215"/>
      <c r="E5" s="215"/>
      <c r="F5" s="215"/>
      <c r="G5" s="215"/>
      <c r="H5" s="238"/>
    </row>
    <row r="6" spans="1:8" ht="15.75" thickBot="1" x14ac:dyDescent="0.3">
      <c r="A6" s="162" t="s">
        <v>3</v>
      </c>
      <c r="B6" s="164"/>
      <c r="C6" s="174" t="s">
        <v>296</v>
      </c>
      <c r="D6" s="175"/>
      <c r="E6" s="175"/>
      <c r="F6" s="175"/>
      <c r="G6" s="176"/>
      <c r="H6" s="179" t="s">
        <v>297</v>
      </c>
    </row>
    <row r="7" spans="1:8" ht="36.75" thickBot="1" x14ac:dyDescent="0.3">
      <c r="A7" s="214"/>
      <c r="B7" s="216"/>
      <c r="C7" s="137" t="s">
        <v>183</v>
      </c>
      <c r="D7" s="137" t="s">
        <v>298</v>
      </c>
      <c r="E7" s="137" t="s">
        <v>299</v>
      </c>
      <c r="F7" s="137" t="s">
        <v>184</v>
      </c>
      <c r="G7" s="137" t="s">
        <v>201</v>
      </c>
      <c r="H7" s="180"/>
    </row>
    <row r="8" spans="1:8" x14ac:dyDescent="0.25">
      <c r="A8" s="246"/>
      <c r="B8" s="247"/>
      <c r="C8" s="84"/>
      <c r="D8" s="84"/>
      <c r="E8" s="84"/>
      <c r="F8" s="84"/>
      <c r="G8" s="84"/>
      <c r="H8" s="84"/>
    </row>
    <row r="9" spans="1:8" ht="16.5" customHeight="1" x14ac:dyDescent="0.25">
      <c r="A9" s="248" t="s">
        <v>381</v>
      </c>
      <c r="B9" s="249"/>
      <c r="C9" s="113">
        <f>C10+C20+C29+C40</f>
        <v>11560804.58</v>
      </c>
      <c r="D9" s="113">
        <f t="shared" ref="D9:E9" si="0">D10+D20+D29+D40</f>
        <v>1599389</v>
      </c>
      <c r="E9" s="113">
        <f t="shared" si="0"/>
        <v>13160193.58</v>
      </c>
      <c r="F9" s="113">
        <f>F10+F20+F29+F40</f>
        <v>12882824</v>
      </c>
      <c r="G9" s="113">
        <f>G10+G20+G29+G40</f>
        <v>12846192</v>
      </c>
      <c r="H9" s="113">
        <f>H10+H20+H29+H40</f>
        <v>277369.77</v>
      </c>
    </row>
    <row r="10" spans="1:8" x14ac:dyDescent="0.25">
      <c r="A10" s="222" t="s">
        <v>382</v>
      </c>
      <c r="B10" s="224"/>
      <c r="C10" s="117">
        <f>SUM(C11:C18)</f>
        <v>11560804.58</v>
      </c>
      <c r="D10" s="117">
        <f t="shared" ref="D10" si="1">SUM(D11:D18)</f>
        <v>1599389</v>
      </c>
      <c r="E10" s="117">
        <f>SUM(E11:E18)</f>
        <v>13160193.58</v>
      </c>
      <c r="F10" s="117">
        <f>SUM(F11:F18)</f>
        <v>12882824</v>
      </c>
      <c r="G10" s="117">
        <f>SUM(G11:G18)</f>
        <v>12846192</v>
      </c>
      <c r="H10" s="117">
        <f>SUM(H11:H18)</f>
        <v>277369.77</v>
      </c>
    </row>
    <row r="11" spans="1:8" x14ac:dyDescent="0.25">
      <c r="A11" s="72"/>
      <c r="B11" s="79" t="s">
        <v>383</v>
      </c>
      <c r="C11" s="117">
        <v>0</v>
      </c>
      <c r="D11" s="117">
        <v>0</v>
      </c>
      <c r="E11" s="117">
        <f>C11+D11</f>
        <v>0</v>
      </c>
      <c r="F11" s="117">
        <v>0</v>
      </c>
      <c r="G11" s="117">
        <v>0</v>
      </c>
      <c r="H11" s="117">
        <f>E11-F11</f>
        <v>0</v>
      </c>
    </row>
    <row r="12" spans="1:8" x14ac:dyDescent="0.25">
      <c r="A12" s="72"/>
      <c r="B12" s="79" t="s">
        <v>384</v>
      </c>
      <c r="C12" s="117">
        <v>11560804.58</v>
      </c>
      <c r="D12" s="117">
        <v>1599389</v>
      </c>
      <c r="E12" s="117">
        <v>13160193.58</v>
      </c>
      <c r="F12" s="113">
        <v>12882824</v>
      </c>
      <c r="G12" s="113">
        <v>12846192</v>
      </c>
      <c r="H12" s="117">
        <v>277369.77</v>
      </c>
    </row>
    <row r="13" spans="1:8" x14ac:dyDescent="0.25">
      <c r="A13" s="72"/>
      <c r="B13" s="79" t="s">
        <v>385</v>
      </c>
      <c r="C13" s="117">
        <v>0</v>
      </c>
      <c r="D13" s="117">
        <v>0</v>
      </c>
      <c r="E13" s="117">
        <f t="shared" ref="E13:E18" si="2">C13+D13</f>
        <v>0</v>
      </c>
      <c r="F13" s="117">
        <v>0</v>
      </c>
      <c r="G13" s="117">
        <v>0</v>
      </c>
      <c r="H13" s="117">
        <f t="shared" ref="H13:H18" si="3">E13-F13</f>
        <v>0</v>
      </c>
    </row>
    <row r="14" spans="1:8" x14ac:dyDescent="0.25">
      <c r="A14" s="72"/>
      <c r="B14" s="79" t="s">
        <v>386</v>
      </c>
      <c r="C14" s="117">
        <v>0</v>
      </c>
      <c r="D14" s="117">
        <v>0</v>
      </c>
      <c r="E14" s="117">
        <f t="shared" si="2"/>
        <v>0</v>
      </c>
      <c r="F14" s="117">
        <v>0</v>
      </c>
      <c r="G14" s="117">
        <v>0</v>
      </c>
      <c r="H14" s="117">
        <f t="shared" si="3"/>
        <v>0</v>
      </c>
    </row>
    <row r="15" spans="1:8" x14ac:dyDescent="0.25">
      <c r="A15" s="72"/>
      <c r="B15" s="79" t="s">
        <v>387</v>
      </c>
      <c r="C15" s="117">
        <v>0</v>
      </c>
      <c r="D15" s="117">
        <v>0</v>
      </c>
      <c r="E15" s="117">
        <f t="shared" si="2"/>
        <v>0</v>
      </c>
      <c r="F15" s="117">
        <v>0</v>
      </c>
      <c r="G15" s="117">
        <v>0</v>
      </c>
      <c r="H15" s="117">
        <f t="shared" si="3"/>
        <v>0</v>
      </c>
    </row>
    <row r="16" spans="1:8" x14ac:dyDescent="0.25">
      <c r="A16" s="72"/>
      <c r="B16" s="79" t="s">
        <v>388</v>
      </c>
      <c r="C16" s="117">
        <v>0</v>
      </c>
      <c r="D16" s="117">
        <v>0</v>
      </c>
      <c r="E16" s="117">
        <f t="shared" si="2"/>
        <v>0</v>
      </c>
      <c r="F16" s="117">
        <v>0</v>
      </c>
      <c r="G16" s="117">
        <v>0</v>
      </c>
      <c r="H16" s="117">
        <f t="shared" si="3"/>
        <v>0</v>
      </c>
    </row>
    <row r="17" spans="1:8" x14ac:dyDescent="0.25">
      <c r="A17" s="72"/>
      <c r="B17" s="79" t="s">
        <v>389</v>
      </c>
      <c r="C17" s="117">
        <v>0</v>
      </c>
      <c r="D17" s="117">
        <v>0</v>
      </c>
      <c r="E17" s="117">
        <f t="shared" si="2"/>
        <v>0</v>
      </c>
      <c r="F17" s="117">
        <v>0</v>
      </c>
      <c r="G17" s="117">
        <v>0</v>
      </c>
      <c r="H17" s="117">
        <f t="shared" si="3"/>
        <v>0</v>
      </c>
    </row>
    <row r="18" spans="1:8" x14ac:dyDescent="0.25">
      <c r="A18" s="72"/>
      <c r="B18" s="79" t="s">
        <v>390</v>
      </c>
      <c r="C18" s="117">
        <v>0</v>
      </c>
      <c r="D18" s="117">
        <v>0</v>
      </c>
      <c r="E18" s="117">
        <f t="shared" si="2"/>
        <v>0</v>
      </c>
      <c r="F18" s="117">
        <v>0</v>
      </c>
      <c r="G18" s="117">
        <v>0</v>
      </c>
      <c r="H18" s="117">
        <f t="shared" si="3"/>
        <v>0</v>
      </c>
    </row>
    <row r="19" spans="1:8" x14ac:dyDescent="0.25">
      <c r="A19" s="85"/>
      <c r="B19" s="86"/>
      <c r="C19" s="118"/>
      <c r="D19" s="118"/>
      <c r="E19" s="118"/>
      <c r="F19" s="118"/>
      <c r="G19" s="118"/>
      <c r="H19" s="118"/>
    </row>
    <row r="20" spans="1:8" x14ac:dyDescent="0.25">
      <c r="A20" s="222" t="s">
        <v>391</v>
      </c>
      <c r="B20" s="224"/>
      <c r="C20" s="117">
        <f>SUM(C21:C27)</f>
        <v>0</v>
      </c>
      <c r="D20" s="117">
        <f t="shared" ref="D20:H20" si="4">SUM(D21:D27)</f>
        <v>0</v>
      </c>
      <c r="E20" s="117">
        <f t="shared" si="4"/>
        <v>0</v>
      </c>
      <c r="F20" s="117">
        <f t="shared" si="4"/>
        <v>0</v>
      </c>
      <c r="G20" s="117">
        <f t="shared" si="4"/>
        <v>0</v>
      </c>
      <c r="H20" s="117">
        <f t="shared" si="4"/>
        <v>0</v>
      </c>
    </row>
    <row r="21" spans="1:8" x14ac:dyDescent="0.25">
      <c r="A21" s="72"/>
      <c r="B21" s="79" t="s">
        <v>392</v>
      </c>
      <c r="C21" s="117">
        <v>0</v>
      </c>
      <c r="D21" s="117">
        <v>0</v>
      </c>
      <c r="E21" s="117">
        <f t="shared" ref="E21:E27" si="5">C21+D21</f>
        <v>0</v>
      </c>
      <c r="F21" s="117">
        <v>0</v>
      </c>
      <c r="G21" s="117">
        <v>0</v>
      </c>
      <c r="H21" s="117">
        <f t="shared" ref="H21:H27" si="6">E21-F21</f>
        <v>0</v>
      </c>
    </row>
    <row r="22" spans="1:8" x14ac:dyDescent="0.25">
      <c r="A22" s="72"/>
      <c r="B22" s="79" t="s">
        <v>393</v>
      </c>
      <c r="C22" s="117">
        <v>0</v>
      </c>
      <c r="D22" s="117">
        <v>0</v>
      </c>
      <c r="E22" s="117">
        <f t="shared" si="5"/>
        <v>0</v>
      </c>
      <c r="F22" s="117">
        <v>0</v>
      </c>
      <c r="G22" s="117">
        <v>0</v>
      </c>
      <c r="H22" s="117">
        <f t="shared" si="6"/>
        <v>0</v>
      </c>
    </row>
    <row r="23" spans="1:8" x14ac:dyDescent="0.25">
      <c r="A23" s="72"/>
      <c r="B23" s="79" t="s">
        <v>394</v>
      </c>
      <c r="C23" s="117">
        <v>0</v>
      </c>
      <c r="D23" s="117">
        <v>0</v>
      </c>
      <c r="E23" s="117">
        <f t="shared" si="5"/>
        <v>0</v>
      </c>
      <c r="F23" s="117">
        <v>0</v>
      </c>
      <c r="G23" s="117">
        <v>0</v>
      </c>
      <c r="H23" s="117">
        <f t="shared" si="6"/>
        <v>0</v>
      </c>
    </row>
    <row r="24" spans="1:8" x14ac:dyDescent="0.25">
      <c r="A24" s="72"/>
      <c r="B24" s="79" t="s">
        <v>395</v>
      </c>
      <c r="C24" s="117">
        <v>0</v>
      </c>
      <c r="D24" s="117">
        <v>0</v>
      </c>
      <c r="E24" s="117">
        <f t="shared" si="5"/>
        <v>0</v>
      </c>
      <c r="F24" s="117">
        <v>0</v>
      </c>
      <c r="G24" s="117">
        <v>0</v>
      </c>
      <c r="H24" s="117">
        <f t="shared" si="6"/>
        <v>0</v>
      </c>
    </row>
    <row r="25" spans="1:8" x14ac:dyDescent="0.25">
      <c r="A25" s="72"/>
      <c r="B25" s="79" t="s">
        <v>396</v>
      </c>
      <c r="C25" s="117">
        <v>0</v>
      </c>
      <c r="D25" s="117">
        <v>0</v>
      </c>
      <c r="E25" s="117">
        <f t="shared" si="5"/>
        <v>0</v>
      </c>
      <c r="F25" s="117">
        <v>0</v>
      </c>
      <c r="G25" s="117">
        <v>0</v>
      </c>
      <c r="H25" s="117">
        <f t="shared" si="6"/>
        <v>0</v>
      </c>
    </row>
    <row r="26" spans="1:8" x14ac:dyDescent="0.25">
      <c r="A26" s="72"/>
      <c r="B26" s="79" t="s">
        <v>397</v>
      </c>
      <c r="C26" s="117">
        <v>0</v>
      </c>
      <c r="D26" s="117">
        <v>0</v>
      </c>
      <c r="E26" s="117">
        <f t="shared" si="5"/>
        <v>0</v>
      </c>
      <c r="F26" s="117">
        <v>0</v>
      </c>
      <c r="G26" s="117">
        <v>0</v>
      </c>
      <c r="H26" s="117">
        <f t="shared" si="6"/>
        <v>0</v>
      </c>
    </row>
    <row r="27" spans="1:8" x14ac:dyDescent="0.25">
      <c r="A27" s="72"/>
      <c r="B27" s="79" t="s">
        <v>398</v>
      </c>
      <c r="C27" s="117">
        <v>0</v>
      </c>
      <c r="D27" s="117">
        <v>0</v>
      </c>
      <c r="E27" s="117">
        <f t="shared" si="5"/>
        <v>0</v>
      </c>
      <c r="F27" s="117">
        <v>0</v>
      </c>
      <c r="G27" s="117">
        <v>0</v>
      </c>
      <c r="H27" s="117">
        <f t="shared" si="6"/>
        <v>0</v>
      </c>
    </row>
    <row r="28" spans="1:8" x14ac:dyDescent="0.25">
      <c r="A28" s="85"/>
      <c r="B28" s="86"/>
      <c r="C28" s="118"/>
      <c r="D28" s="118"/>
      <c r="E28" s="118"/>
      <c r="F28" s="118"/>
      <c r="G28" s="118"/>
      <c r="H28" s="118"/>
    </row>
    <row r="29" spans="1:8" x14ac:dyDescent="0.25">
      <c r="A29" s="222" t="s">
        <v>399</v>
      </c>
      <c r="B29" s="224"/>
      <c r="C29" s="117">
        <f>SUM(C30:C38)</f>
        <v>0</v>
      </c>
      <c r="D29" s="117">
        <f t="shared" ref="D29:H29" si="7">SUM(D30:D38)</f>
        <v>0</v>
      </c>
      <c r="E29" s="117">
        <f t="shared" si="7"/>
        <v>0</v>
      </c>
      <c r="F29" s="117">
        <f t="shared" si="7"/>
        <v>0</v>
      </c>
      <c r="G29" s="117">
        <f t="shared" si="7"/>
        <v>0</v>
      </c>
      <c r="H29" s="117">
        <f t="shared" si="7"/>
        <v>0</v>
      </c>
    </row>
    <row r="30" spans="1:8" x14ac:dyDescent="0.25">
      <c r="A30" s="72"/>
      <c r="B30" s="79" t="s">
        <v>400</v>
      </c>
      <c r="C30" s="117">
        <v>0</v>
      </c>
      <c r="D30" s="117">
        <v>0</v>
      </c>
      <c r="E30" s="117">
        <f t="shared" ref="E30:E38" si="8">C30+D30</f>
        <v>0</v>
      </c>
      <c r="F30" s="117">
        <v>0</v>
      </c>
      <c r="G30" s="117">
        <v>0</v>
      </c>
      <c r="H30" s="117">
        <f t="shared" ref="H30:H38" si="9">E30-F30</f>
        <v>0</v>
      </c>
    </row>
    <row r="31" spans="1:8" x14ac:dyDescent="0.25">
      <c r="A31" s="72"/>
      <c r="B31" s="79" t="s">
        <v>401</v>
      </c>
      <c r="C31" s="117">
        <v>0</v>
      </c>
      <c r="D31" s="117">
        <v>0</v>
      </c>
      <c r="E31" s="117">
        <f t="shared" si="8"/>
        <v>0</v>
      </c>
      <c r="F31" s="117">
        <v>0</v>
      </c>
      <c r="G31" s="117">
        <v>0</v>
      </c>
      <c r="H31" s="117">
        <f t="shared" si="9"/>
        <v>0</v>
      </c>
    </row>
    <row r="32" spans="1:8" x14ac:dyDescent="0.25">
      <c r="A32" s="72"/>
      <c r="B32" s="79" t="s">
        <v>402</v>
      </c>
      <c r="C32" s="117">
        <v>0</v>
      </c>
      <c r="D32" s="117">
        <v>0</v>
      </c>
      <c r="E32" s="117">
        <f t="shared" si="8"/>
        <v>0</v>
      </c>
      <c r="F32" s="117">
        <v>0</v>
      </c>
      <c r="G32" s="117">
        <v>0</v>
      </c>
      <c r="H32" s="117">
        <f t="shared" si="9"/>
        <v>0</v>
      </c>
    </row>
    <row r="33" spans="1:8" x14ac:dyDescent="0.25">
      <c r="A33" s="72"/>
      <c r="B33" s="79" t="s">
        <v>403</v>
      </c>
      <c r="C33" s="117">
        <v>0</v>
      </c>
      <c r="D33" s="117">
        <v>0</v>
      </c>
      <c r="E33" s="117">
        <f t="shared" si="8"/>
        <v>0</v>
      </c>
      <c r="F33" s="117">
        <v>0</v>
      </c>
      <c r="G33" s="117">
        <v>0</v>
      </c>
      <c r="H33" s="117">
        <f t="shared" si="9"/>
        <v>0</v>
      </c>
    </row>
    <row r="34" spans="1:8" x14ac:dyDescent="0.25">
      <c r="A34" s="72"/>
      <c r="B34" s="79" t="s">
        <v>404</v>
      </c>
      <c r="C34" s="117">
        <v>0</v>
      </c>
      <c r="D34" s="117">
        <v>0</v>
      </c>
      <c r="E34" s="117">
        <f t="shared" si="8"/>
        <v>0</v>
      </c>
      <c r="F34" s="117">
        <v>0</v>
      </c>
      <c r="G34" s="117">
        <v>0</v>
      </c>
      <c r="H34" s="117">
        <f t="shared" si="9"/>
        <v>0</v>
      </c>
    </row>
    <row r="35" spans="1:8" x14ac:dyDescent="0.25">
      <c r="A35" s="72"/>
      <c r="B35" s="79" t="s">
        <v>405</v>
      </c>
      <c r="C35" s="117">
        <v>0</v>
      </c>
      <c r="D35" s="117">
        <v>0</v>
      </c>
      <c r="E35" s="117">
        <f t="shared" si="8"/>
        <v>0</v>
      </c>
      <c r="F35" s="117">
        <v>0</v>
      </c>
      <c r="G35" s="117">
        <v>0</v>
      </c>
      <c r="H35" s="117">
        <f t="shared" si="9"/>
        <v>0</v>
      </c>
    </row>
    <row r="36" spans="1:8" x14ac:dyDescent="0.25">
      <c r="A36" s="72"/>
      <c r="B36" s="79" t="s">
        <v>406</v>
      </c>
      <c r="C36" s="117">
        <v>0</v>
      </c>
      <c r="D36" s="117">
        <v>0</v>
      </c>
      <c r="E36" s="117">
        <f t="shared" si="8"/>
        <v>0</v>
      </c>
      <c r="F36" s="117">
        <v>0</v>
      </c>
      <c r="G36" s="117">
        <v>0</v>
      </c>
      <c r="H36" s="117">
        <f t="shared" si="9"/>
        <v>0</v>
      </c>
    </row>
    <row r="37" spans="1:8" x14ac:dyDescent="0.25">
      <c r="A37" s="72"/>
      <c r="B37" s="79" t="s">
        <v>407</v>
      </c>
      <c r="C37" s="117">
        <v>0</v>
      </c>
      <c r="D37" s="117">
        <v>0</v>
      </c>
      <c r="E37" s="117">
        <f t="shared" si="8"/>
        <v>0</v>
      </c>
      <c r="F37" s="117">
        <v>0</v>
      </c>
      <c r="G37" s="117">
        <v>0</v>
      </c>
      <c r="H37" s="117">
        <f t="shared" si="9"/>
        <v>0</v>
      </c>
    </row>
    <row r="38" spans="1:8" x14ac:dyDescent="0.25">
      <c r="A38" s="72"/>
      <c r="B38" s="79" t="s">
        <v>408</v>
      </c>
      <c r="C38" s="117">
        <v>0</v>
      </c>
      <c r="D38" s="117">
        <v>0</v>
      </c>
      <c r="E38" s="117">
        <f t="shared" si="8"/>
        <v>0</v>
      </c>
      <c r="F38" s="117">
        <v>0</v>
      </c>
      <c r="G38" s="117">
        <v>0</v>
      </c>
      <c r="H38" s="117">
        <f t="shared" si="9"/>
        <v>0</v>
      </c>
    </row>
    <row r="39" spans="1:8" x14ac:dyDescent="0.25">
      <c r="A39" s="85"/>
      <c r="B39" s="86"/>
      <c r="C39" s="118"/>
      <c r="D39" s="118"/>
      <c r="E39" s="118"/>
      <c r="F39" s="118"/>
      <c r="G39" s="118"/>
      <c r="H39" s="118"/>
    </row>
    <row r="40" spans="1:8" x14ac:dyDescent="0.25">
      <c r="A40" s="222" t="s">
        <v>409</v>
      </c>
      <c r="B40" s="224"/>
      <c r="C40" s="117">
        <f>C41+C42+C43+C44</f>
        <v>0</v>
      </c>
      <c r="D40" s="117">
        <f t="shared" ref="D40:H40" si="10">D41+D42+D43+D44</f>
        <v>0</v>
      </c>
      <c r="E40" s="117">
        <f t="shared" si="10"/>
        <v>0</v>
      </c>
      <c r="F40" s="117">
        <f t="shared" si="10"/>
        <v>0</v>
      </c>
      <c r="G40" s="117">
        <f t="shared" si="10"/>
        <v>0</v>
      </c>
      <c r="H40" s="117">
        <f t="shared" si="10"/>
        <v>0</v>
      </c>
    </row>
    <row r="41" spans="1:8" x14ac:dyDescent="0.25">
      <c r="A41" s="72"/>
      <c r="B41" s="79" t="s">
        <v>410</v>
      </c>
      <c r="C41" s="117">
        <v>0</v>
      </c>
      <c r="D41" s="117">
        <v>0</v>
      </c>
      <c r="E41" s="117">
        <f t="shared" ref="E41:E44" si="11">C41+D41</f>
        <v>0</v>
      </c>
      <c r="F41" s="117">
        <v>0</v>
      </c>
      <c r="G41" s="117">
        <v>0</v>
      </c>
      <c r="H41" s="117">
        <f t="shared" ref="H41:H44" si="12">E41-F41</f>
        <v>0</v>
      </c>
    </row>
    <row r="42" spans="1:8" ht="32.25" customHeight="1" x14ac:dyDescent="0.25">
      <c r="A42" s="72"/>
      <c r="B42" s="89" t="s">
        <v>411</v>
      </c>
      <c r="C42" s="117">
        <v>0</v>
      </c>
      <c r="D42" s="117">
        <v>0</v>
      </c>
      <c r="E42" s="117">
        <f t="shared" si="11"/>
        <v>0</v>
      </c>
      <c r="F42" s="117">
        <v>0</v>
      </c>
      <c r="G42" s="117">
        <v>0</v>
      </c>
      <c r="H42" s="117">
        <f t="shared" si="12"/>
        <v>0</v>
      </c>
    </row>
    <row r="43" spans="1:8" x14ac:dyDescent="0.25">
      <c r="A43" s="72"/>
      <c r="B43" s="79" t="s">
        <v>412</v>
      </c>
      <c r="C43" s="117">
        <v>0</v>
      </c>
      <c r="D43" s="117">
        <v>0</v>
      </c>
      <c r="E43" s="117">
        <f t="shared" si="11"/>
        <v>0</v>
      </c>
      <c r="F43" s="117">
        <v>0</v>
      </c>
      <c r="G43" s="117">
        <v>0</v>
      </c>
      <c r="H43" s="117">
        <f t="shared" si="12"/>
        <v>0</v>
      </c>
    </row>
    <row r="44" spans="1:8" x14ac:dyDescent="0.25">
      <c r="A44" s="72"/>
      <c r="B44" s="79" t="s">
        <v>413</v>
      </c>
      <c r="C44" s="117">
        <v>0</v>
      </c>
      <c r="D44" s="117">
        <v>0</v>
      </c>
      <c r="E44" s="117">
        <f t="shared" si="11"/>
        <v>0</v>
      </c>
      <c r="F44" s="117">
        <v>0</v>
      </c>
      <c r="G44" s="117">
        <v>0</v>
      </c>
      <c r="H44" s="117">
        <f t="shared" si="12"/>
        <v>0</v>
      </c>
    </row>
    <row r="45" spans="1:8" x14ac:dyDescent="0.25">
      <c r="A45" s="85"/>
      <c r="B45" s="86"/>
      <c r="C45" s="118"/>
      <c r="D45" s="118"/>
      <c r="E45" s="118"/>
      <c r="F45" s="118"/>
      <c r="G45" s="118"/>
      <c r="H45" s="118"/>
    </row>
    <row r="46" spans="1:8" x14ac:dyDescent="0.25">
      <c r="A46" s="222" t="s">
        <v>414</v>
      </c>
      <c r="B46" s="224"/>
      <c r="C46" s="117">
        <f>C47+C57+C66+C77</f>
        <v>0</v>
      </c>
      <c r="D46" s="117">
        <f t="shared" ref="D46:H46" si="13">D47+D57+D66+D77</f>
        <v>0</v>
      </c>
      <c r="E46" s="117">
        <f t="shared" si="13"/>
        <v>0</v>
      </c>
      <c r="F46" s="117">
        <f t="shared" si="13"/>
        <v>0</v>
      </c>
      <c r="G46" s="117">
        <f t="shared" si="13"/>
        <v>0</v>
      </c>
      <c r="H46" s="117">
        <f t="shared" si="13"/>
        <v>0</v>
      </c>
    </row>
    <row r="47" spans="1:8" x14ac:dyDescent="0.25">
      <c r="A47" s="222" t="s">
        <v>382</v>
      </c>
      <c r="B47" s="224"/>
      <c r="C47" s="117">
        <v>0</v>
      </c>
      <c r="D47" s="117">
        <v>0</v>
      </c>
      <c r="E47" s="117">
        <v>0</v>
      </c>
      <c r="F47" s="117">
        <v>0</v>
      </c>
      <c r="G47" s="117">
        <v>0</v>
      </c>
      <c r="H47" s="117">
        <v>0</v>
      </c>
    </row>
    <row r="48" spans="1:8" x14ac:dyDescent="0.25">
      <c r="A48" s="72"/>
      <c r="B48" s="79" t="s">
        <v>383</v>
      </c>
      <c r="C48" s="117">
        <v>0</v>
      </c>
      <c r="D48" s="117">
        <v>0</v>
      </c>
      <c r="E48" s="117">
        <v>0</v>
      </c>
      <c r="F48" s="117">
        <v>0</v>
      </c>
      <c r="G48" s="117">
        <v>0</v>
      </c>
      <c r="H48" s="117">
        <v>0</v>
      </c>
    </row>
    <row r="49" spans="1:8" x14ac:dyDescent="0.25">
      <c r="A49" s="72"/>
      <c r="B49" s="79" t="s">
        <v>384</v>
      </c>
      <c r="C49" s="117">
        <v>0</v>
      </c>
      <c r="D49" s="117">
        <v>0</v>
      </c>
      <c r="E49" s="117">
        <v>0</v>
      </c>
      <c r="F49" s="117">
        <v>0</v>
      </c>
      <c r="G49" s="117">
        <v>0</v>
      </c>
      <c r="H49" s="117">
        <v>0</v>
      </c>
    </row>
    <row r="50" spans="1:8" x14ac:dyDescent="0.25">
      <c r="A50" s="72"/>
      <c r="B50" s="79" t="s">
        <v>385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7">
        <v>0</v>
      </c>
    </row>
    <row r="51" spans="1:8" x14ac:dyDescent="0.25">
      <c r="A51" s="72"/>
      <c r="B51" s="79" t="s">
        <v>386</v>
      </c>
      <c r="C51" s="117">
        <v>0</v>
      </c>
      <c r="D51" s="117">
        <v>0</v>
      </c>
      <c r="E51" s="117">
        <v>0</v>
      </c>
      <c r="F51" s="117">
        <v>0</v>
      </c>
      <c r="G51" s="117">
        <v>0</v>
      </c>
      <c r="H51" s="117">
        <v>0</v>
      </c>
    </row>
    <row r="52" spans="1:8" x14ac:dyDescent="0.25">
      <c r="A52" s="72"/>
      <c r="B52" s="79" t="s">
        <v>387</v>
      </c>
      <c r="C52" s="117">
        <v>0</v>
      </c>
      <c r="D52" s="117">
        <v>0</v>
      </c>
      <c r="E52" s="117">
        <v>0</v>
      </c>
      <c r="F52" s="117">
        <v>0</v>
      </c>
      <c r="G52" s="117">
        <v>0</v>
      </c>
      <c r="H52" s="117">
        <v>0</v>
      </c>
    </row>
    <row r="53" spans="1:8" x14ac:dyDescent="0.25">
      <c r="A53" s="72"/>
      <c r="B53" s="79" t="s">
        <v>388</v>
      </c>
      <c r="C53" s="117">
        <v>0</v>
      </c>
      <c r="D53" s="117">
        <v>0</v>
      </c>
      <c r="E53" s="117">
        <v>0</v>
      </c>
      <c r="F53" s="117">
        <v>0</v>
      </c>
      <c r="G53" s="117">
        <v>0</v>
      </c>
      <c r="H53" s="117">
        <v>0</v>
      </c>
    </row>
    <row r="54" spans="1:8" x14ac:dyDescent="0.25">
      <c r="A54" s="72"/>
      <c r="B54" s="79" t="s">
        <v>389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</row>
    <row r="55" spans="1:8" x14ac:dyDescent="0.25">
      <c r="A55" s="72"/>
      <c r="B55" s="79" t="s">
        <v>390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</row>
    <row r="56" spans="1:8" x14ac:dyDescent="0.25">
      <c r="A56" s="85"/>
      <c r="B56" s="86"/>
      <c r="C56" s="118"/>
      <c r="D56" s="118"/>
      <c r="E56" s="118"/>
      <c r="F56" s="118"/>
      <c r="G56" s="118"/>
      <c r="H56" s="118"/>
    </row>
    <row r="57" spans="1:8" x14ac:dyDescent="0.25">
      <c r="A57" s="222" t="s">
        <v>391</v>
      </c>
      <c r="B57" s="224"/>
      <c r="C57" s="117">
        <v>0</v>
      </c>
      <c r="D57" s="117">
        <v>0</v>
      </c>
      <c r="E57" s="117">
        <v>0</v>
      </c>
      <c r="F57" s="117">
        <v>0</v>
      </c>
      <c r="G57" s="117">
        <v>0</v>
      </c>
      <c r="H57" s="117">
        <v>0</v>
      </c>
    </row>
    <row r="58" spans="1:8" x14ac:dyDescent="0.25">
      <c r="A58" s="72"/>
      <c r="B58" s="79" t="s">
        <v>392</v>
      </c>
      <c r="C58" s="117">
        <v>0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</row>
    <row r="59" spans="1:8" x14ac:dyDescent="0.25">
      <c r="A59" s="72"/>
      <c r="B59" s="79" t="s">
        <v>393</v>
      </c>
      <c r="C59" s="117">
        <v>0</v>
      </c>
      <c r="D59" s="117">
        <v>0</v>
      </c>
      <c r="E59" s="117">
        <v>0</v>
      </c>
      <c r="F59" s="117">
        <v>0</v>
      </c>
      <c r="G59" s="117">
        <v>0</v>
      </c>
      <c r="H59" s="117">
        <v>0</v>
      </c>
    </row>
    <row r="60" spans="1:8" x14ac:dyDescent="0.25">
      <c r="A60" s="72"/>
      <c r="B60" s="79" t="s">
        <v>394</v>
      </c>
      <c r="C60" s="117">
        <v>0</v>
      </c>
      <c r="D60" s="117">
        <v>0</v>
      </c>
      <c r="E60" s="117">
        <v>0</v>
      </c>
      <c r="F60" s="117">
        <v>0</v>
      </c>
      <c r="G60" s="117">
        <v>0</v>
      </c>
      <c r="H60" s="117">
        <v>0</v>
      </c>
    </row>
    <row r="61" spans="1:8" x14ac:dyDescent="0.25">
      <c r="A61" s="72"/>
      <c r="B61" s="79" t="s">
        <v>395</v>
      </c>
      <c r="C61" s="117">
        <v>0</v>
      </c>
      <c r="D61" s="117">
        <v>0</v>
      </c>
      <c r="E61" s="117">
        <v>0</v>
      </c>
      <c r="F61" s="117">
        <v>0</v>
      </c>
      <c r="G61" s="117">
        <v>0</v>
      </c>
      <c r="H61" s="117">
        <v>0</v>
      </c>
    </row>
    <row r="62" spans="1:8" x14ac:dyDescent="0.25">
      <c r="A62" s="72"/>
      <c r="B62" s="79" t="s">
        <v>396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v>0</v>
      </c>
    </row>
    <row r="63" spans="1:8" x14ac:dyDescent="0.25">
      <c r="A63" s="72"/>
      <c r="B63" s="79" t="s">
        <v>397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7">
        <v>0</v>
      </c>
    </row>
    <row r="64" spans="1:8" x14ac:dyDescent="0.25">
      <c r="A64" s="72"/>
      <c r="B64" s="79" t="s">
        <v>398</v>
      </c>
      <c r="C64" s="117">
        <v>0</v>
      </c>
      <c r="D64" s="117">
        <v>0</v>
      </c>
      <c r="E64" s="117">
        <v>0</v>
      </c>
      <c r="F64" s="117">
        <v>0</v>
      </c>
      <c r="G64" s="117">
        <v>0</v>
      </c>
      <c r="H64" s="117">
        <v>0</v>
      </c>
    </row>
    <row r="65" spans="1:8" x14ac:dyDescent="0.25">
      <c r="A65" s="85"/>
      <c r="B65" s="86"/>
      <c r="C65" s="118"/>
      <c r="D65" s="118"/>
      <c r="E65" s="118"/>
      <c r="F65" s="118"/>
      <c r="G65" s="118"/>
      <c r="H65" s="118"/>
    </row>
    <row r="66" spans="1:8" x14ac:dyDescent="0.25">
      <c r="A66" s="222" t="s">
        <v>399</v>
      </c>
      <c r="B66" s="224"/>
      <c r="C66" s="117">
        <v>0</v>
      </c>
      <c r="D66" s="117">
        <v>0</v>
      </c>
      <c r="E66" s="117">
        <v>0</v>
      </c>
      <c r="F66" s="117">
        <v>0</v>
      </c>
      <c r="G66" s="117">
        <v>0</v>
      </c>
      <c r="H66" s="117">
        <v>0</v>
      </c>
    </row>
    <row r="67" spans="1:8" x14ac:dyDescent="0.25">
      <c r="A67" s="72"/>
      <c r="B67" s="79" t="s">
        <v>400</v>
      </c>
      <c r="C67" s="117">
        <v>0</v>
      </c>
      <c r="D67" s="117">
        <v>0</v>
      </c>
      <c r="E67" s="117">
        <v>0</v>
      </c>
      <c r="F67" s="117">
        <v>0</v>
      </c>
      <c r="G67" s="117">
        <v>0</v>
      </c>
      <c r="H67" s="117">
        <v>0</v>
      </c>
    </row>
    <row r="68" spans="1:8" x14ac:dyDescent="0.25">
      <c r="A68" s="72"/>
      <c r="B68" s="79" t="s">
        <v>401</v>
      </c>
      <c r="C68" s="117">
        <v>0</v>
      </c>
      <c r="D68" s="117">
        <v>0</v>
      </c>
      <c r="E68" s="117">
        <v>0</v>
      </c>
      <c r="F68" s="117">
        <v>0</v>
      </c>
      <c r="G68" s="117">
        <v>0</v>
      </c>
      <c r="H68" s="117">
        <v>0</v>
      </c>
    </row>
    <row r="69" spans="1:8" x14ac:dyDescent="0.25">
      <c r="A69" s="72"/>
      <c r="B69" s="79" t="s">
        <v>402</v>
      </c>
      <c r="C69" s="117">
        <v>0</v>
      </c>
      <c r="D69" s="117">
        <v>0</v>
      </c>
      <c r="E69" s="117">
        <v>0</v>
      </c>
      <c r="F69" s="117">
        <v>0</v>
      </c>
      <c r="G69" s="117">
        <v>0</v>
      </c>
      <c r="H69" s="117">
        <v>0</v>
      </c>
    </row>
    <row r="70" spans="1:8" x14ac:dyDescent="0.25">
      <c r="A70" s="72"/>
      <c r="B70" s="79" t="s">
        <v>403</v>
      </c>
      <c r="C70" s="117">
        <v>0</v>
      </c>
      <c r="D70" s="117">
        <v>0</v>
      </c>
      <c r="E70" s="117">
        <v>0</v>
      </c>
      <c r="F70" s="117">
        <v>0</v>
      </c>
      <c r="G70" s="117">
        <v>0</v>
      </c>
      <c r="H70" s="117">
        <v>0</v>
      </c>
    </row>
    <row r="71" spans="1:8" x14ac:dyDescent="0.25">
      <c r="A71" s="72"/>
      <c r="B71" s="79" t="s">
        <v>404</v>
      </c>
      <c r="C71" s="117">
        <v>0</v>
      </c>
      <c r="D71" s="117">
        <v>0</v>
      </c>
      <c r="E71" s="117">
        <v>0</v>
      </c>
      <c r="F71" s="117">
        <v>0</v>
      </c>
      <c r="G71" s="117">
        <v>0</v>
      </c>
      <c r="H71" s="117">
        <v>0</v>
      </c>
    </row>
    <row r="72" spans="1:8" x14ac:dyDescent="0.25">
      <c r="A72" s="72"/>
      <c r="B72" s="79" t="s">
        <v>405</v>
      </c>
      <c r="C72" s="117">
        <v>0</v>
      </c>
      <c r="D72" s="117">
        <v>0</v>
      </c>
      <c r="E72" s="117">
        <v>0</v>
      </c>
      <c r="F72" s="117">
        <v>0</v>
      </c>
      <c r="G72" s="117">
        <v>0</v>
      </c>
      <c r="H72" s="117">
        <v>0</v>
      </c>
    </row>
    <row r="73" spans="1:8" x14ac:dyDescent="0.25">
      <c r="A73" s="72"/>
      <c r="B73" s="79" t="s">
        <v>406</v>
      </c>
      <c r="C73" s="117">
        <v>0</v>
      </c>
      <c r="D73" s="117">
        <v>0</v>
      </c>
      <c r="E73" s="117">
        <v>0</v>
      </c>
      <c r="F73" s="117">
        <v>0</v>
      </c>
      <c r="G73" s="117">
        <v>0</v>
      </c>
      <c r="H73" s="117">
        <v>0</v>
      </c>
    </row>
    <row r="74" spans="1:8" x14ac:dyDescent="0.25">
      <c r="A74" s="72"/>
      <c r="B74" s="79" t="s">
        <v>407</v>
      </c>
      <c r="C74" s="117">
        <v>0</v>
      </c>
      <c r="D74" s="117">
        <v>0</v>
      </c>
      <c r="E74" s="117">
        <v>0</v>
      </c>
      <c r="F74" s="117">
        <v>0</v>
      </c>
      <c r="G74" s="117">
        <v>0</v>
      </c>
      <c r="H74" s="117">
        <v>0</v>
      </c>
    </row>
    <row r="75" spans="1:8" x14ac:dyDescent="0.25">
      <c r="A75" s="72"/>
      <c r="B75" s="79" t="s">
        <v>408</v>
      </c>
      <c r="C75" s="117">
        <v>0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</row>
    <row r="76" spans="1:8" x14ac:dyDescent="0.25">
      <c r="A76" s="85"/>
      <c r="B76" s="86"/>
      <c r="C76" s="118"/>
      <c r="D76" s="118"/>
      <c r="E76" s="118"/>
      <c r="F76" s="118"/>
      <c r="G76" s="118"/>
      <c r="H76" s="118"/>
    </row>
    <row r="77" spans="1:8" x14ac:dyDescent="0.25">
      <c r="A77" s="222" t="s">
        <v>409</v>
      </c>
      <c r="B77" s="224"/>
      <c r="C77" s="117">
        <v>0</v>
      </c>
      <c r="D77" s="117">
        <v>0</v>
      </c>
      <c r="E77" s="117">
        <v>0</v>
      </c>
      <c r="F77" s="117">
        <v>0</v>
      </c>
      <c r="G77" s="117">
        <v>0</v>
      </c>
      <c r="H77" s="117">
        <v>0</v>
      </c>
    </row>
    <row r="78" spans="1:8" x14ac:dyDescent="0.25">
      <c r="A78" s="72"/>
      <c r="B78" s="79" t="s">
        <v>410</v>
      </c>
      <c r="C78" s="117">
        <v>0</v>
      </c>
      <c r="D78" s="117">
        <v>0</v>
      </c>
      <c r="E78" s="117">
        <v>0</v>
      </c>
      <c r="F78" s="117">
        <v>0</v>
      </c>
      <c r="G78" s="117">
        <v>0</v>
      </c>
      <c r="H78" s="117">
        <v>0</v>
      </c>
    </row>
    <row r="79" spans="1:8" ht="33.75" customHeight="1" x14ac:dyDescent="0.25">
      <c r="A79" s="72"/>
      <c r="B79" s="89" t="s">
        <v>411</v>
      </c>
      <c r="C79" s="117">
        <v>0</v>
      </c>
      <c r="D79" s="117">
        <v>0</v>
      </c>
      <c r="E79" s="117">
        <v>0</v>
      </c>
      <c r="F79" s="117">
        <v>0</v>
      </c>
      <c r="G79" s="117">
        <v>0</v>
      </c>
      <c r="H79" s="117">
        <v>0</v>
      </c>
    </row>
    <row r="80" spans="1:8" x14ac:dyDescent="0.25">
      <c r="A80" s="72"/>
      <c r="B80" s="79" t="s">
        <v>412</v>
      </c>
      <c r="C80" s="117">
        <v>0</v>
      </c>
      <c r="D80" s="117">
        <v>0</v>
      </c>
      <c r="E80" s="117">
        <v>0</v>
      </c>
      <c r="F80" s="117">
        <v>0</v>
      </c>
      <c r="G80" s="117">
        <v>0</v>
      </c>
      <c r="H80" s="117">
        <v>0</v>
      </c>
    </row>
    <row r="81" spans="1:8" x14ac:dyDescent="0.25">
      <c r="A81" s="72"/>
      <c r="B81" s="79" t="s">
        <v>413</v>
      </c>
      <c r="C81" s="117">
        <v>0</v>
      </c>
      <c r="D81" s="117">
        <v>0</v>
      </c>
      <c r="E81" s="117">
        <v>0</v>
      </c>
      <c r="F81" s="117">
        <v>0</v>
      </c>
      <c r="G81" s="117">
        <v>0</v>
      </c>
      <c r="H81" s="117">
        <v>0</v>
      </c>
    </row>
    <row r="82" spans="1:8" x14ac:dyDescent="0.25">
      <c r="A82" s="85"/>
      <c r="B82" s="86"/>
      <c r="C82" s="118"/>
      <c r="D82" s="118"/>
      <c r="E82" s="118"/>
      <c r="F82" s="118"/>
      <c r="G82" s="118"/>
      <c r="H82" s="118"/>
    </row>
    <row r="83" spans="1:8" x14ac:dyDescent="0.25">
      <c r="A83" s="222" t="s">
        <v>375</v>
      </c>
      <c r="B83" s="224"/>
      <c r="C83" s="117">
        <f>C9+C46</f>
        <v>11560804.58</v>
      </c>
      <c r="D83" s="117">
        <f t="shared" ref="D83:H83" si="14">D9+D46</f>
        <v>1599389</v>
      </c>
      <c r="E83" s="117">
        <f t="shared" si="14"/>
        <v>13160193.58</v>
      </c>
      <c r="F83" s="117">
        <f>F9+F46</f>
        <v>12882824</v>
      </c>
      <c r="G83" s="117">
        <f t="shared" si="14"/>
        <v>12846192</v>
      </c>
      <c r="H83" s="117">
        <f t="shared" si="14"/>
        <v>277369.77</v>
      </c>
    </row>
    <row r="84" spans="1:8" ht="15.75" thickBot="1" x14ac:dyDescent="0.3">
      <c r="A84" s="87"/>
      <c r="B84" s="88"/>
      <c r="C84" s="81"/>
      <c r="D84" s="81"/>
      <c r="E84" s="81"/>
      <c r="F84" s="81"/>
      <c r="G84" s="81"/>
      <c r="H84" s="81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2"/>
  <sheetViews>
    <sheetView workbookViewId="0">
      <selection activeCell="A5" sqref="A5:G5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</cols>
  <sheetData>
    <row r="1" spans="1:7" x14ac:dyDescent="0.25">
      <c r="A1" s="162" t="s">
        <v>536</v>
      </c>
      <c r="B1" s="163"/>
      <c r="C1" s="163"/>
      <c r="D1" s="163"/>
      <c r="E1" s="163"/>
      <c r="F1" s="163"/>
      <c r="G1" s="236"/>
    </row>
    <row r="2" spans="1:7" x14ac:dyDescent="0.25">
      <c r="A2" s="205" t="s">
        <v>294</v>
      </c>
      <c r="B2" s="206"/>
      <c r="C2" s="206"/>
      <c r="D2" s="206"/>
      <c r="E2" s="206"/>
      <c r="F2" s="206"/>
      <c r="G2" s="237"/>
    </row>
    <row r="3" spans="1:7" x14ac:dyDescent="0.25">
      <c r="A3" s="205" t="s">
        <v>415</v>
      </c>
      <c r="B3" s="206"/>
      <c r="C3" s="206"/>
      <c r="D3" s="206"/>
      <c r="E3" s="206"/>
      <c r="F3" s="206"/>
      <c r="G3" s="237"/>
    </row>
    <row r="4" spans="1:7" x14ac:dyDescent="0.25">
      <c r="A4" s="205" t="s">
        <v>559</v>
      </c>
      <c r="B4" s="206"/>
      <c r="C4" s="206"/>
      <c r="D4" s="206"/>
      <c r="E4" s="206"/>
      <c r="F4" s="206"/>
      <c r="G4" s="237"/>
    </row>
    <row r="5" spans="1:7" ht="15.75" thickBot="1" x14ac:dyDescent="0.3">
      <c r="A5" s="214" t="s">
        <v>2</v>
      </c>
      <c r="B5" s="215"/>
      <c r="C5" s="215"/>
      <c r="D5" s="215"/>
      <c r="E5" s="215"/>
      <c r="F5" s="215"/>
      <c r="G5" s="238"/>
    </row>
    <row r="6" spans="1:7" ht="15.75" thickBot="1" x14ac:dyDescent="0.3">
      <c r="A6" s="191" t="s">
        <v>3</v>
      </c>
      <c r="B6" s="174" t="s">
        <v>296</v>
      </c>
      <c r="C6" s="175"/>
      <c r="D6" s="175"/>
      <c r="E6" s="175"/>
      <c r="F6" s="176"/>
      <c r="G6" s="179" t="s">
        <v>297</v>
      </c>
    </row>
    <row r="7" spans="1:7" ht="36.75" thickBot="1" x14ac:dyDescent="0.3">
      <c r="A7" s="193"/>
      <c r="B7" s="137" t="s">
        <v>183</v>
      </c>
      <c r="C7" s="137" t="s">
        <v>298</v>
      </c>
      <c r="D7" s="137" t="s">
        <v>299</v>
      </c>
      <c r="E7" s="137" t="s">
        <v>416</v>
      </c>
      <c r="F7" s="137" t="s">
        <v>201</v>
      </c>
      <c r="G7" s="180"/>
    </row>
    <row r="8" spans="1:7" x14ac:dyDescent="0.25">
      <c r="A8" s="90" t="s">
        <v>417</v>
      </c>
      <c r="B8" s="111">
        <f>B9+B10+B11+B14+B15+B18</f>
        <v>0</v>
      </c>
      <c r="C8" s="111">
        <f t="shared" ref="C8:G8" si="0">C9+C10+C11+C14+C15+C18</f>
        <v>0</v>
      </c>
      <c r="D8" s="111">
        <f t="shared" si="0"/>
        <v>0</v>
      </c>
      <c r="E8" s="111">
        <f t="shared" si="0"/>
        <v>0</v>
      </c>
      <c r="F8" s="111">
        <f t="shared" si="0"/>
        <v>0</v>
      </c>
      <c r="G8" s="111">
        <f t="shared" si="0"/>
        <v>0</v>
      </c>
    </row>
    <row r="9" spans="1:7" x14ac:dyDescent="0.25">
      <c r="A9" s="91" t="s">
        <v>418</v>
      </c>
      <c r="B9" s="112">
        <v>0</v>
      </c>
      <c r="C9" s="113">
        <v>0</v>
      </c>
      <c r="D9" s="113">
        <f>B9+C9</f>
        <v>0</v>
      </c>
      <c r="E9" s="113">
        <v>0</v>
      </c>
      <c r="F9" s="113">
        <v>0</v>
      </c>
      <c r="G9" s="113">
        <f>D9-E9</f>
        <v>0</v>
      </c>
    </row>
    <row r="10" spans="1:7" x14ac:dyDescent="0.25">
      <c r="A10" s="91" t="s">
        <v>419</v>
      </c>
      <c r="B10" s="112">
        <v>0</v>
      </c>
      <c r="C10" s="113">
        <v>0</v>
      </c>
      <c r="D10" s="113">
        <f t="shared" ref="D10:D18" si="1">B10+C10</f>
        <v>0</v>
      </c>
      <c r="E10" s="112">
        <v>0</v>
      </c>
      <c r="F10" s="113">
        <v>0</v>
      </c>
      <c r="G10" s="113">
        <f t="shared" ref="G10:G18" si="2">D10-E10</f>
        <v>0</v>
      </c>
    </row>
    <row r="11" spans="1:7" x14ac:dyDescent="0.25">
      <c r="A11" s="91" t="s">
        <v>420</v>
      </c>
      <c r="B11" s="112">
        <v>0</v>
      </c>
      <c r="C11" s="113">
        <v>0</v>
      </c>
      <c r="D11" s="113">
        <f t="shared" si="1"/>
        <v>0</v>
      </c>
      <c r="E11" s="112">
        <v>0</v>
      </c>
      <c r="F11" s="113">
        <v>0</v>
      </c>
      <c r="G11" s="113">
        <f t="shared" si="2"/>
        <v>0</v>
      </c>
    </row>
    <row r="12" spans="1:7" x14ac:dyDescent="0.25">
      <c r="A12" s="91" t="s">
        <v>421</v>
      </c>
      <c r="B12" s="112">
        <v>0</v>
      </c>
      <c r="C12" s="113">
        <v>0</v>
      </c>
      <c r="D12" s="113">
        <f t="shared" si="1"/>
        <v>0</v>
      </c>
      <c r="E12" s="112">
        <v>0</v>
      </c>
      <c r="F12" s="113">
        <v>0</v>
      </c>
      <c r="G12" s="113">
        <f t="shared" si="2"/>
        <v>0</v>
      </c>
    </row>
    <row r="13" spans="1:7" x14ac:dyDescent="0.25">
      <c r="A13" s="91" t="s">
        <v>422</v>
      </c>
      <c r="B13" s="112">
        <v>0</v>
      </c>
      <c r="C13" s="113">
        <v>0</v>
      </c>
      <c r="D13" s="113">
        <f t="shared" si="1"/>
        <v>0</v>
      </c>
      <c r="E13" s="112">
        <v>0</v>
      </c>
      <c r="F13" s="113">
        <v>0</v>
      </c>
      <c r="G13" s="113">
        <f t="shared" si="2"/>
        <v>0</v>
      </c>
    </row>
    <row r="14" spans="1:7" x14ac:dyDescent="0.25">
      <c r="A14" s="91" t="s">
        <v>423</v>
      </c>
      <c r="B14" s="112">
        <v>0</v>
      </c>
      <c r="C14" s="113">
        <v>0</v>
      </c>
      <c r="D14" s="113">
        <f t="shared" si="1"/>
        <v>0</v>
      </c>
      <c r="E14" s="112">
        <v>0</v>
      </c>
      <c r="F14" s="113">
        <v>0</v>
      </c>
      <c r="G14" s="113">
        <f t="shared" si="2"/>
        <v>0</v>
      </c>
    </row>
    <row r="15" spans="1:7" ht="18" x14ac:dyDescent="0.25">
      <c r="A15" s="91" t="s">
        <v>424</v>
      </c>
      <c r="B15" s="112">
        <v>0</v>
      </c>
      <c r="C15" s="113">
        <v>0</v>
      </c>
      <c r="D15" s="113">
        <f t="shared" si="1"/>
        <v>0</v>
      </c>
      <c r="E15" s="112">
        <v>0</v>
      </c>
      <c r="F15" s="113">
        <v>0</v>
      </c>
      <c r="G15" s="113">
        <f t="shared" si="2"/>
        <v>0</v>
      </c>
    </row>
    <row r="16" spans="1:7" x14ac:dyDescent="0.25">
      <c r="A16" s="92" t="s">
        <v>425</v>
      </c>
      <c r="B16" s="112">
        <v>0</v>
      </c>
      <c r="C16" s="113">
        <v>0</v>
      </c>
      <c r="D16" s="113">
        <f t="shared" si="1"/>
        <v>0</v>
      </c>
      <c r="E16" s="112">
        <v>0</v>
      </c>
      <c r="F16" s="113">
        <v>0</v>
      </c>
      <c r="G16" s="113">
        <f t="shared" si="2"/>
        <v>0</v>
      </c>
    </row>
    <row r="17" spans="1:7" x14ac:dyDescent="0.25">
      <c r="A17" s="92" t="s">
        <v>426</v>
      </c>
      <c r="B17" s="112">
        <v>0</v>
      </c>
      <c r="C17" s="113">
        <v>0</v>
      </c>
      <c r="D17" s="113">
        <f t="shared" si="1"/>
        <v>0</v>
      </c>
      <c r="E17" s="112">
        <v>0</v>
      </c>
      <c r="F17" s="113">
        <v>0</v>
      </c>
      <c r="G17" s="113">
        <f t="shared" si="2"/>
        <v>0</v>
      </c>
    </row>
    <row r="18" spans="1:7" x14ac:dyDescent="0.25">
      <c r="A18" s="91" t="s">
        <v>427</v>
      </c>
      <c r="B18" s="112">
        <v>0</v>
      </c>
      <c r="C18" s="113">
        <v>0</v>
      </c>
      <c r="D18" s="113">
        <f t="shared" si="1"/>
        <v>0</v>
      </c>
      <c r="E18" s="112">
        <v>0</v>
      </c>
      <c r="F18" s="113">
        <v>0</v>
      </c>
      <c r="G18" s="113">
        <f t="shared" si="2"/>
        <v>0</v>
      </c>
    </row>
    <row r="19" spans="1:7" x14ac:dyDescent="0.25">
      <c r="A19" s="91"/>
      <c r="B19" s="111"/>
      <c r="C19" s="114"/>
      <c r="D19" s="114"/>
      <c r="E19" s="114"/>
      <c r="F19" s="114"/>
      <c r="G19" s="114"/>
    </row>
    <row r="20" spans="1:7" x14ac:dyDescent="0.25">
      <c r="A20" s="90" t="s">
        <v>428</v>
      </c>
      <c r="B20" s="111">
        <f>B30+B27+B26+B23+B22</f>
        <v>0</v>
      </c>
      <c r="C20" s="111">
        <f t="shared" ref="C20:G20" si="3">C30+C27+C26+C23+C22</f>
        <v>0</v>
      </c>
      <c r="D20" s="111">
        <f t="shared" si="3"/>
        <v>0</v>
      </c>
      <c r="E20" s="111">
        <f t="shared" si="3"/>
        <v>0</v>
      </c>
      <c r="F20" s="111">
        <f t="shared" si="3"/>
        <v>0</v>
      </c>
      <c r="G20" s="111">
        <f t="shared" si="3"/>
        <v>0</v>
      </c>
    </row>
    <row r="21" spans="1:7" x14ac:dyDescent="0.25">
      <c r="A21" s="91" t="s">
        <v>418</v>
      </c>
      <c r="B21" s="112">
        <v>0</v>
      </c>
      <c r="C21" s="112">
        <v>0</v>
      </c>
      <c r="D21" s="112">
        <v>0</v>
      </c>
      <c r="E21" s="112">
        <v>0</v>
      </c>
      <c r="F21" s="112">
        <v>0</v>
      </c>
      <c r="G21" s="112">
        <v>0</v>
      </c>
    </row>
    <row r="22" spans="1:7" x14ac:dyDescent="0.25">
      <c r="A22" s="91" t="s">
        <v>419</v>
      </c>
      <c r="B22" s="112">
        <v>0</v>
      </c>
      <c r="C22" s="112">
        <v>0</v>
      </c>
      <c r="D22" s="112">
        <v>0</v>
      </c>
      <c r="E22" s="112">
        <v>0</v>
      </c>
      <c r="F22" s="112">
        <v>0</v>
      </c>
      <c r="G22" s="112">
        <v>0</v>
      </c>
    </row>
    <row r="23" spans="1:7" x14ac:dyDescent="0.25">
      <c r="A23" s="91" t="s">
        <v>420</v>
      </c>
      <c r="B23" s="112">
        <v>0</v>
      </c>
      <c r="C23" s="112">
        <v>0</v>
      </c>
      <c r="D23" s="112">
        <v>0</v>
      </c>
      <c r="E23" s="112">
        <v>0</v>
      </c>
      <c r="F23" s="112">
        <v>0</v>
      </c>
      <c r="G23" s="112">
        <v>0</v>
      </c>
    </row>
    <row r="24" spans="1:7" x14ac:dyDescent="0.25">
      <c r="A24" s="91" t="s">
        <v>421</v>
      </c>
      <c r="B24" s="112">
        <v>0</v>
      </c>
      <c r="C24" s="112">
        <v>0</v>
      </c>
      <c r="D24" s="112">
        <v>0</v>
      </c>
      <c r="E24" s="112">
        <v>0</v>
      </c>
      <c r="F24" s="112">
        <v>0</v>
      </c>
      <c r="G24" s="112">
        <v>0</v>
      </c>
    </row>
    <row r="25" spans="1:7" x14ac:dyDescent="0.25">
      <c r="A25" s="91" t="s">
        <v>422</v>
      </c>
      <c r="B25" s="112">
        <v>0</v>
      </c>
      <c r="C25" s="112">
        <v>0</v>
      </c>
      <c r="D25" s="112">
        <v>0</v>
      </c>
      <c r="E25" s="112">
        <v>0</v>
      </c>
      <c r="F25" s="112">
        <v>0</v>
      </c>
      <c r="G25" s="112">
        <v>0</v>
      </c>
    </row>
    <row r="26" spans="1:7" x14ac:dyDescent="0.25">
      <c r="A26" s="91" t="s">
        <v>423</v>
      </c>
      <c r="B26" s="112">
        <v>0</v>
      </c>
      <c r="C26" s="112">
        <v>0</v>
      </c>
      <c r="D26" s="112">
        <v>0</v>
      </c>
      <c r="E26" s="112">
        <v>0</v>
      </c>
      <c r="F26" s="112">
        <v>0</v>
      </c>
      <c r="G26" s="112">
        <v>0</v>
      </c>
    </row>
    <row r="27" spans="1:7" ht="18" x14ac:dyDescent="0.25">
      <c r="A27" s="91" t="s">
        <v>424</v>
      </c>
      <c r="B27" s="112">
        <v>0</v>
      </c>
      <c r="C27" s="112">
        <v>0</v>
      </c>
      <c r="D27" s="112">
        <v>0</v>
      </c>
      <c r="E27" s="112">
        <v>0</v>
      </c>
      <c r="F27" s="112">
        <v>0</v>
      </c>
      <c r="G27" s="112">
        <v>0</v>
      </c>
    </row>
    <row r="28" spans="1:7" x14ac:dyDescent="0.25">
      <c r="A28" s="92" t="s">
        <v>425</v>
      </c>
      <c r="B28" s="112">
        <v>0</v>
      </c>
      <c r="C28" s="112">
        <v>0</v>
      </c>
      <c r="D28" s="112">
        <v>0</v>
      </c>
      <c r="E28" s="112">
        <v>0</v>
      </c>
      <c r="F28" s="112">
        <v>0</v>
      </c>
      <c r="G28" s="112">
        <v>0</v>
      </c>
    </row>
    <row r="29" spans="1:7" x14ac:dyDescent="0.25">
      <c r="A29" s="92" t="s">
        <v>426</v>
      </c>
      <c r="B29" s="112">
        <v>0</v>
      </c>
      <c r="C29" s="112">
        <v>0</v>
      </c>
      <c r="D29" s="112">
        <v>0</v>
      </c>
      <c r="E29" s="112">
        <v>0</v>
      </c>
      <c r="F29" s="112">
        <v>0</v>
      </c>
      <c r="G29" s="112">
        <v>0</v>
      </c>
    </row>
    <row r="30" spans="1:7" x14ac:dyDescent="0.25">
      <c r="A30" s="91" t="s">
        <v>427</v>
      </c>
      <c r="B30" s="112">
        <v>0</v>
      </c>
      <c r="C30" s="112">
        <v>0</v>
      </c>
      <c r="D30" s="112">
        <v>0</v>
      </c>
      <c r="E30" s="112">
        <v>0</v>
      </c>
      <c r="F30" s="112">
        <v>0</v>
      </c>
      <c r="G30" s="112">
        <v>0</v>
      </c>
    </row>
    <row r="31" spans="1:7" x14ac:dyDescent="0.25">
      <c r="A31" s="90" t="s">
        <v>429</v>
      </c>
      <c r="B31" s="111">
        <f>B20+B8</f>
        <v>0</v>
      </c>
      <c r="C31" s="111">
        <f t="shared" ref="C31:G31" si="4">C20+C8</f>
        <v>0</v>
      </c>
      <c r="D31" s="111">
        <f t="shared" si="4"/>
        <v>0</v>
      </c>
      <c r="E31" s="111">
        <f t="shared" si="4"/>
        <v>0</v>
      </c>
      <c r="F31" s="111">
        <f t="shared" si="4"/>
        <v>0</v>
      </c>
      <c r="G31" s="111">
        <f t="shared" si="4"/>
        <v>0</v>
      </c>
    </row>
    <row r="32" spans="1:7" ht="15.75" thickBot="1" x14ac:dyDescent="0.3">
      <c r="A32" s="93"/>
      <c r="B32" s="115"/>
      <c r="C32" s="116"/>
      <c r="D32" s="116"/>
      <c r="E32" s="116"/>
      <c r="F32" s="116"/>
      <c r="G32" s="11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"/>
  <sheetViews>
    <sheetView zoomScaleNormal="100" workbookViewId="0">
      <selection activeCell="E40" sqref="E40"/>
    </sheetView>
  </sheetViews>
  <sheetFormatPr baseColWidth="10" defaultRowHeight="15" x14ac:dyDescent="0.25"/>
  <cols>
    <col min="1" max="1" width="31.85546875" customWidth="1"/>
  </cols>
  <sheetData>
    <row r="1" spans="1:7" x14ac:dyDescent="0.25">
      <c r="A1" s="250" t="str">
        <f>+'6D'!A1:G1</f>
        <v>TRIBUNAL DE CONCILIACION Y ARBITRAJE DEL ESTADO DE TLAXCALA</v>
      </c>
      <c r="B1" s="251"/>
      <c r="C1" s="251"/>
      <c r="D1" s="251"/>
      <c r="E1" s="251"/>
      <c r="F1" s="251"/>
      <c r="G1" s="251"/>
    </row>
    <row r="2" spans="1:7" x14ac:dyDescent="0.25">
      <c r="A2" s="252" t="s">
        <v>430</v>
      </c>
      <c r="B2" s="253"/>
      <c r="C2" s="253"/>
      <c r="D2" s="253"/>
      <c r="E2" s="253"/>
      <c r="F2" s="253"/>
      <c r="G2" s="253"/>
    </row>
    <row r="3" spans="1:7" x14ac:dyDescent="0.25">
      <c r="A3" s="252" t="s">
        <v>2</v>
      </c>
      <c r="B3" s="253"/>
      <c r="C3" s="253"/>
      <c r="D3" s="253"/>
      <c r="E3" s="253"/>
      <c r="F3" s="253"/>
      <c r="G3" s="253"/>
    </row>
    <row r="4" spans="1:7" ht="15.75" thickBot="1" x14ac:dyDescent="0.3">
      <c r="A4" s="252" t="s">
        <v>431</v>
      </c>
      <c r="B4" s="253"/>
      <c r="C4" s="253"/>
      <c r="D4" s="253"/>
      <c r="E4" s="253"/>
      <c r="F4" s="253"/>
      <c r="G4" s="253"/>
    </row>
    <row r="5" spans="1:7" ht="16.5" x14ac:dyDescent="0.25">
      <c r="A5" s="254" t="s">
        <v>432</v>
      </c>
      <c r="B5" s="147" t="s">
        <v>433</v>
      </c>
      <c r="C5" s="256">
        <v>2019</v>
      </c>
      <c r="D5" s="256">
        <v>2020</v>
      </c>
      <c r="E5" s="256">
        <v>2021</v>
      </c>
      <c r="F5" s="256">
        <v>2022</v>
      </c>
      <c r="G5" s="256">
        <v>2023</v>
      </c>
    </row>
    <row r="6" spans="1:7" ht="15.75" thickBot="1" x14ac:dyDescent="0.3">
      <c r="A6" s="255"/>
      <c r="B6" s="148" t="s">
        <v>556</v>
      </c>
      <c r="C6" s="257"/>
      <c r="D6" s="257"/>
      <c r="E6" s="257"/>
      <c r="F6" s="257"/>
      <c r="G6" s="257"/>
    </row>
    <row r="7" spans="1:7" x14ac:dyDescent="0.25">
      <c r="A7" s="28"/>
      <c r="B7" s="29"/>
      <c r="C7" s="29"/>
      <c r="D7" s="29"/>
      <c r="E7" s="29"/>
      <c r="F7" s="29"/>
      <c r="G7" s="29"/>
    </row>
    <row r="8" spans="1:7" ht="17.25" x14ac:dyDescent="0.25">
      <c r="A8" s="30" t="s">
        <v>434</v>
      </c>
      <c r="B8" s="146">
        <f t="shared" ref="B8:G8" si="0">+SUM(B9:B20)</f>
        <v>11560805</v>
      </c>
      <c r="C8" s="146">
        <f t="shared" si="0"/>
        <v>11560805</v>
      </c>
      <c r="D8" s="146">
        <f t="shared" si="0"/>
        <v>11560805</v>
      </c>
      <c r="E8" s="146">
        <f t="shared" si="0"/>
        <v>11560805</v>
      </c>
      <c r="F8" s="146">
        <f t="shared" si="0"/>
        <v>11560805</v>
      </c>
      <c r="G8" s="146">
        <f t="shared" si="0"/>
        <v>11560805</v>
      </c>
    </row>
    <row r="9" spans="1:7" x14ac:dyDescent="0.25">
      <c r="A9" s="31" t="s">
        <v>435</v>
      </c>
      <c r="B9" s="146">
        <v>0</v>
      </c>
      <c r="C9" s="146">
        <v>0</v>
      </c>
      <c r="D9" s="146">
        <v>0</v>
      </c>
      <c r="E9" s="146">
        <v>0</v>
      </c>
      <c r="F9" s="146">
        <v>0</v>
      </c>
      <c r="G9" s="146">
        <v>0</v>
      </c>
    </row>
    <row r="10" spans="1:7" x14ac:dyDescent="0.25">
      <c r="A10" s="31" t="s">
        <v>436</v>
      </c>
      <c r="B10" s="146">
        <v>0</v>
      </c>
      <c r="C10" s="146">
        <v>0</v>
      </c>
      <c r="D10" s="146">
        <v>0</v>
      </c>
      <c r="E10" s="146">
        <v>0</v>
      </c>
      <c r="F10" s="146">
        <v>0</v>
      </c>
      <c r="G10" s="146">
        <v>0</v>
      </c>
    </row>
    <row r="11" spans="1:7" x14ac:dyDescent="0.25">
      <c r="A11" s="31" t="s">
        <v>437</v>
      </c>
      <c r="B11" s="146">
        <v>0</v>
      </c>
      <c r="C11" s="146">
        <v>0</v>
      </c>
      <c r="D11" s="146">
        <v>0</v>
      </c>
      <c r="E11" s="146">
        <v>0</v>
      </c>
      <c r="F11" s="146">
        <v>0</v>
      </c>
      <c r="G11" s="146">
        <v>0</v>
      </c>
    </row>
    <row r="12" spans="1:7" x14ac:dyDescent="0.25">
      <c r="A12" s="31" t="s">
        <v>438</v>
      </c>
      <c r="B12" s="146">
        <v>0</v>
      </c>
      <c r="C12" s="146">
        <v>0</v>
      </c>
      <c r="D12" s="146">
        <v>0</v>
      </c>
      <c r="E12" s="146">
        <v>0</v>
      </c>
      <c r="F12" s="146">
        <v>0</v>
      </c>
      <c r="G12" s="146">
        <v>0</v>
      </c>
    </row>
    <row r="13" spans="1:7" x14ac:dyDescent="0.25">
      <c r="A13" s="31" t="s">
        <v>439</v>
      </c>
      <c r="B13" s="146">
        <v>0</v>
      </c>
      <c r="C13" s="146">
        <v>0</v>
      </c>
      <c r="D13" s="146">
        <v>0</v>
      </c>
      <c r="E13" s="146">
        <v>0</v>
      </c>
      <c r="F13" s="146">
        <v>0</v>
      </c>
      <c r="G13" s="146">
        <v>0</v>
      </c>
    </row>
    <row r="14" spans="1:7" x14ac:dyDescent="0.25">
      <c r="A14" s="31" t="s">
        <v>440</v>
      </c>
      <c r="B14" s="146">
        <v>0</v>
      </c>
      <c r="C14" s="146">
        <v>0</v>
      </c>
      <c r="D14" s="146">
        <v>0</v>
      </c>
      <c r="E14" s="146">
        <v>0</v>
      </c>
      <c r="F14" s="146">
        <v>0</v>
      </c>
      <c r="G14" s="146">
        <v>0</v>
      </c>
    </row>
    <row r="15" spans="1:7" x14ac:dyDescent="0.25">
      <c r="A15" s="31" t="s">
        <v>441</v>
      </c>
      <c r="B15" s="146">
        <v>0</v>
      </c>
      <c r="C15" s="146">
        <v>0</v>
      </c>
      <c r="D15" s="146">
        <v>0</v>
      </c>
      <c r="E15" s="146">
        <v>0</v>
      </c>
      <c r="F15" s="146">
        <v>0</v>
      </c>
      <c r="G15" s="146">
        <v>0</v>
      </c>
    </row>
    <row r="16" spans="1:7" x14ac:dyDescent="0.25">
      <c r="A16" s="31" t="s">
        <v>442</v>
      </c>
      <c r="B16" s="146">
        <v>11560805</v>
      </c>
      <c r="C16" s="146">
        <v>11560805</v>
      </c>
      <c r="D16" s="146">
        <v>11560805</v>
      </c>
      <c r="E16" s="146">
        <v>11560805</v>
      </c>
      <c r="F16" s="146">
        <v>11560805</v>
      </c>
      <c r="G16" s="146">
        <v>11560805</v>
      </c>
    </row>
    <row r="17" spans="1:7" x14ac:dyDescent="0.25">
      <c r="A17" s="31" t="s">
        <v>443</v>
      </c>
      <c r="B17" s="146">
        <v>0</v>
      </c>
      <c r="C17" s="146">
        <v>0</v>
      </c>
      <c r="D17" s="146">
        <v>0</v>
      </c>
      <c r="E17" s="146">
        <v>0</v>
      </c>
      <c r="F17" s="146">
        <v>0</v>
      </c>
      <c r="G17" s="146">
        <v>0</v>
      </c>
    </row>
    <row r="18" spans="1:7" x14ac:dyDescent="0.25">
      <c r="A18" s="31" t="s">
        <v>444</v>
      </c>
      <c r="B18" s="146">
        <v>0</v>
      </c>
      <c r="C18" s="146">
        <v>0</v>
      </c>
      <c r="D18" s="146">
        <v>0</v>
      </c>
      <c r="E18" s="146">
        <v>0</v>
      </c>
      <c r="F18" s="146">
        <v>0</v>
      </c>
      <c r="G18" s="146">
        <v>0</v>
      </c>
    </row>
    <row r="19" spans="1:7" x14ac:dyDescent="0.25">
      <c r="A19" s="31" t="s">
        <v>445</v>
      </c>
      <c r="B19" s="146">
        <v>0</v>
      </c>
      <c r="C19" s="146">
        <v>0</v>
      </c>
      <c r="D19" s="146">
        <v>0</v>
      </c>
      <c r="E19" s="146">
        <v>0</v>
      </c>
      <c r="F19" s="146">
        <v>0</v>
      </c>
      <c r="G19" s="146">
        <v>0</v>
      </c>
    </row>
    <row r="20" spans="1:7" x14ac:dyDescent="0.25">
      <c r="A20" s="31" t="s">
        <v>446</v>
      </c>
      <c r="B20" s="146">
        <v>0</v>
      </c>
      <c r="C20" s="146">
        <v>0</v>
      </c>
      <c r="D20" s="146">
        <v>0</v>
      </c>
      <c r="E20" s="146">
        <v>0</v>
      </c>
      <c r="F20" s="146">
        <v>0</v>
      </c>
      <c r="G20" s="146">
        <v>0</v>
      </c>
    </row>
    <row r="21" spans="1:7" x14ac:dyDescent="0.25">
      <c r="A21" s="28"/>
      <c r="B21" s="146"/>
      <c r="C21" s="146"/>
      <c r="D21" s="146"/>
      <c r="E21" s="146"/>
      <c r="F21" s="146"/>
      <c r="G21" s="146"/>
    </row>
    <row r="22" spans="1:7" ht="17.25" x14ac:dyDescent="0.25">
      <c r="A22" s="30" t="s">
        <v>447</v>
      </c>
      <c r="B22" s="146">
        <v>0</v>
      </c>
      <c r="C22" s="146">
        <v>0</v>
      </c>
      <c r="D22" s="146">
        <v>0</v>
      </c>
      <c r="E22" s="146">
        <v>0</v>
      </c>
      <c r="F22" s="146">
        <v>0</v>
      </c>
      <c r="G22" s="146">
        <v>0</v>
      </c>
    </row>
    <row r="23" spans="1:7" x14ac:dyDescent="0.25">
      <c r="A23" s="31" t="s">
        <v>448</v>
      </c>
      <c r="B23" s="146">
        <v>0</v>
      </c>
      <c r="C23" s="146">
        <v>0</v>
      </c>
      <c r="D23" s="146">
        <v>0</v>
      </c>
      <c r="E23" s="146">
        <v>0</v>
      </c>
      <c r="F23" s="146">
        <v>0</v>
      </c>
      <c r="G23" s="146">
        <v>0</v>
      </c>
    </row>
    <row r="24" spans="1:7" x14ac:dyDescent="0.25">
      <c r="A24" s="31" t="s">
        <v>449</v>
      </c>
      <c r="B24" s="146">
        <v>0</v>
      </c>
      <c r="C24" s="146">
        <v>0</v>
      </c>
      <c r="D24" s="146">
        <v>0</v>
      </c>
      <c r="E24" s="146">
        <v>0</v>
      </c>
      <c r="F24" s="146">
        <v>0</v>
      </c>
      <c r="G24" s="146">
        <v>0</v>
      </c>
    </row>
    <row r="25" spans="1:7" x14ac:dyDescent="0.25">
      <c r="A25" s="31" t="s">
        <v>450</v>
      </c>
      <c r="B25" s="146">
        <v>0</v>
      </c>
      <c r="C25" s="146">
        <v>0</v>
      </c>
      <c r="D25" s="146">
        <v>0</v>
      </c>
      <c r="E25" s="146">
        <v>0</v>
      </c>
      <c r="F25" s="146">
        <v>0</v>
      </c>
      <c r="G25" s="146">
        <v>0</v>
      </c>
    </row>
    <row r="26" spans="1:7" ht="17.25" x14ac:dyDescent="0.25">
      <c r="A26" s="31" t="s">
        <v>451</v>
      </c>
      <c r="B26" s="146">
        <v>0</v>
      </c>
      <c r="C26" s="146">
        <v>0</v>
      </c>
      <c r="D26" s="146">
        <v>0</v>
      </c>
      <c r="E26" s="146">
        <v>0</v>
      </c>
      <c r="F26" s="146">
        <v>0</v>
      </c>
      <c r="G26" s="146">
        <v>0</v>
      </c>
    </row>
    <row r="27" spans="1:7" x14ac:dyDescent="0.25">
      <c r="A27" s="31" t="s">
        <v>452</v>
      </c>
      <c r="B27" s="146">
        <v>0</v>
      </c>
      <c r="C27" s="146">
        <v>0</v>
      </c>
      <c r="D27" s="146">
        <v>0</v>
      </c>
      <c r="E27" s="146">
        <v>0</v>
      </c>
      <c r="F27" s="146">
        <v>0</v>
      </c>
      <c r="G27" s="146">
        <v>0</v>
      </c>
    </row>
    <row r="28" spans="1:7" x14ac:dyDescent="0.25">
      <c r="A28" s="28"/>
      <c r="B28" s="146"/>
      <c r="C28" s="146"/>
      <c r="D28" s="146"/>
      <c r="E28" s="146"/>
      <c r="F28" s="146"/>
      <c r="G28" s="146"/>
    </row>
    <row r="29" spans="1:7" ht="17.25" x14ac:dyDescent="0.25">
      <c r="A29" s="30" t="s">
        <v>453</v>
      </c>
      <c r="B29" s="146"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</row>
    <row r="30" spans="1:7" x14ac:dyDescent="0.25">
      <c r="A30" s="31" t="s">
        <v>454</v>
      </c>
      <c r="B30" s="146">
        <v>0</v>
      </c>
      <c r="C30" s="146">
        <v>0</v>
      </c>
      <c r="D30" s="146">
        <v>0</v>
      </c>
      <c r="E30" s="146">
        <v>0</v>
      </c>
      <c r="F30" s="146">
        <v>0</v>
      </c>
      <c r="G30" s="146">
        <v>0</v>
      </c>
    </row>
    <row r="31" spans="1:7" x14ac:dyDescent="0.25">
      <c r="A31" s="28"/>
      <c r="B31" s="146"/>
      <c r="C31" s="146"/>
      <c r="D31" s="146"/>
      <c r="E31" s="146"/>
      <c r="F31" s="146"/>
      <c r="G31" s="146"/>
    </row>
    <row r="32" spans="1:7" ht="17.25" x14ac:dyDescent="0.25">
      <c r="A32" s="30" t="s">
        <v>455</v>
      </c>
      <c r="B32" s="146">
        <f t="shared" ref="B32:G32" si="1">+B8+B22+B29</f>
        <v>11560805</v>
      </c>
      <c r="C32" s="146">
        <f t="shared" si="1"/>
        <v>11560805</v>
      </c>
      <c r="D32" s="146">
        <f t="shared" si="1"/>
        <v>11560805</v>
      </c>
      <c r="E32" s="146">
        <f t="shared" si="1"/>
        <v>11560805</v>
      </c>
      <c r="F32" s="146">
        <f t="shared" si="1"/>
        <v>11560805</v>
      </c>
      <c r="G32" s="146">
        <f t="shared" si="1"/>
        <v>11560805</v>
      </c>
    </row>
    <row r="33" spans="1:7" x14ac:dyDescent="0.25">
      <c r="A33" s="28"/>
      <c r="B33" s="146"/>
      <c r="C33" s="146"/>
      <c r="D33" s="146"/>
      <c r="E33" s="146"/>
      <c r="F33" s="146"/>
      <c r="G33" s="146"/>
    </row>
    <row r="34" spans="1:7" x14ac:dyDescent="0.25">
      <c r="A34" s="32" t="s">
        <v>290</v>
      </c>
      <c r="B34" s="146">
        <v>0</v>
      </c>
      <c r="C34" s="146">
        <v>0</v>
      </c>
      <c r="D34" s="146">
        <v>0</v>
      </c>
      <c r="E34" s="146">
        <v>0</v>
      </c>
      <c r="F34" s="146">
        <v>0</v>
      </c>
      <c r="G34" s="146">
        <v>0</v>
      </c>
    </row>
    <row r="35" spans="1:7" ht="16.5" x14ac:dyDescent="0.25">
      <c r="A35" s="33" t="s">
        <v>456</v>
      </c>
      <c r="B35" s="146">
        <v>0</v>
      </c>
      <c r="C35" s="146">
        <v>0</v>
      </c>
      <c r="D35" s="146">
        <v>0</v>
      </c>
      <c r="E35" s="146">
        <v>0</v>
      </c>
      <c r="F35" s="146">
        <v>0</v>
      </c>
      <c r="G35" s="146">
        <v>0</v>
      </c>
    </row>
    <row r="36" spans="1:7" ht="16.5" x14ac:dyDescent="0.25">
      <c r="A36" s="33" t="s">
        <v>457</v>
      </c>
      <c r="B36" s="146">
        <v>0</v>
      </c>
      <c r="C36" s="146">
        <v>0</v>
      </c>
      <c r="D36" s="146">
        <v>0</v>
      </c>
      <c r="E36" s="146">
        <v>0</v>
      </c>
      <c r="F36" s="146">
        <v>0</v>
      </c>
      <c r="G36" s="146">
        <v>0</v>
      </c>
    </row>
    <row r="37" spans="1:7" ht="16.5" x14ac:dyDescent="0.25">
      <c r="A37" s="32" t="s">
        <v>458</v>
      </c>
      <c r="B37" s="146">
        <v>0</v>
      </c>
      <c r="C37" s="146">
        <v>0</v>
      </c>
      <c r="D37" s="146">
        <v>0</v>
      </c>
      <c r="E37" s="146">
        <v>0</v>
      </c>
      <c r="F37" s="146">
        <v>0</v>
      </c>
      <c r="G37" s="146">
        <v>0</v>
      </c>
    </row>
    <row r="38" spans="1:7" ht="15.75" thickBot="1" x14ac:dyDescent="0.3">
      <c r="A38" s="34"/>
      <c r="B38" s="35"/>
      <c r="C38" s="35"/>
      <c r="D38" s="35"/>
      <c r="E38" s="35"/>
      <c r="F38" s="35"/>
      <c r="G38" s="35"/>
    </row>
  </sheetData>
  <mergeCells count="10"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scale="90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0"/>
  <sheetViews>
    <sheetView zoomScaleNormal="100" workbookViewId="0">
      <selection activeCell="B7" sqref="B7"/>
    </sheetView>
  </sheetViews>
  <sheetFormatPr baseColWidth="10" defaultRowHeight="15" x14ac:dyDescent="0.25"/>
  <cols>
    <col min="1" max="1" width="45.5703125" customWidth="1"/>
    <col min="7" max="7" width="11.42578125" customWidth="1"/>
    <col min="8" max="8" width="1" customWidth="1"/>
  </cols>
  <sheetData>
    <row r="1" spans="1:8" x14ac:dyDescent="0.25">
      <c r="A1" s="250" t="str">
        <f>+'7A'!A1:G1</f>
        <v>TRIBUNAL DE CONCILIACION Y ARBITRAJE DEL ESTADO DE TLAXCALA</v>
      </c>
      <c r="B1" s="251"/>
      <c r="C1" s="251"/>
      <c r="D1" s="251"/>
      <c r="E1" s="251"/>
      <c r="F1" s="251"/>
      <c r="G1" s="262"/>
    </row>
    <row r="2" spans="1:8" x14ac:dyDescent="0.25">
      <c r="A2" s="252" t="s">
        <v>460</v>
      </c>
      <c r="B2" s="253"/>
      <c r="C2" s="253"/>
      <c r="D2" s="253"/>
      <c r="E2" s="253"/>
      <c r="F2" s="253"/>
      <c r="G2" s="261"/>
    </row>
    <row r="3" spans="1:8" x14ac:dyDescent="0.25">
      <c r="A3" s="252" t="s">
        <v>2</v>
      </c>
      <c r="B3" s="253"/>
      <c r="C3" s="253"/>
      <c r="D3" s="253"/>
      <c r="E3" s="253"/>
      <c r="F3" s="253"/>
      <c r="G3" s="261"/>
    </row>
    <row r="4" spans="1:8" ht="15.75" thickBot="1" x14ac:dyDescent="0.3">
      <c r="A4" s="258" t="s">
        <v>461</v>
      </c>
      <c r="B4" s="259"/>
      <c r="C4" s="259"/>
      <c r="D4" s="259"/>
      <c r="E4" s="259"/>
      <c r="F4" s="259"/>
      <c r="G4" s="260"/>
    </row>
    <row r="5" spans="1:8" ht="16.5" x14ac:dyDescent="0.25">
      <c r="A5" s="254" t="s">
        <v>432</v>
      </c>
      <c r="B5" s="147" t="s">
        <v>433</v>
      </c>
      <c r="C5" s="256">
        <v>2019</v>
      </c>
      <c r="D5" s="256">
        <v>2020</v>
      </c>
      <c r="E5" s="256">
        <v>2021</v>
      </c>
      <c r="F5" s="256">
        <v>2022</v>
      </c>
      <c r="G5" s="256">
        <v>2023</v>
      </c>
      <c r="H5" s="263"/>
    </row>
    <row r="6" spans="1:8" ht="15.75" thickBot="1" x14ac:dyDescent="0.3">
      <c r="A6" s="255"/>
      <c r="B6" s="148" t="s">
        <v>556</v>
      </c>
      <c r="C6" s="257"/>
      <c r="D6" s="257"/>
      <c r="E6" s="257"/>
      <c r="F6" s="257"/>
      <c r="G6" s="257"/>
      <c r="H6" s="263"/>
    </row>
    <row r="7" spans="1:8" ht="15.75" x14ac:dyDescent="0.25">
      <c r="A7" s="9" t="s">
        <v>462</v>
      </c>
      <c r="B7" s="149">
        <f>+SUM(B8:B16)</f>
        <v>11560804.58</v>
      </c>
      <c r="C7" s="149">
        <f t="shared" ref="C7:G7" si="0">+SUM(C8:C16)</f>
        <v>11560804.58</v>
      </c>
      <c r="D7" s="149">
        <f t="shared" si="0"/>
        <v>11560804.58</v>
      </c>
      <c r="E7" s="149">
        <f t="shared" si="0"/>
        <v>11560804.58</v>
      </c>
      <c r="F7" s="149">
        <f t="shared" si="0"/>
        <v>11560804.58</v>
      </c>
      <c r="G7" s="149">
        <f t="shared" si="0"/>
        <v>11560804.58</v>
      </c>
      <c r="H7" s="8"/>
    </row>
    <row r="8" spans="1:8" ht="15.75" x14ac:dyDescent="0.25">
      <c r="A8" s="11" t="s">
        <v>463</v>
      </c>
      <c r="B8" s="149">
        <v>9981848.6999999993</v>
      </c>
      <c r="C8" s="149">
        <v>9981848.6999999993</v>
      </c>
      <c r="D8" s="149">
        <v>9981848.6999999993</v>
      </c>
      <c r="E8" s="149">
        <v>9981848.6999999993</v>
      </c>
      <c r="F8" s="149">
        <v>9981848.6999999993</v>
      </c>
      <c r="G8" s="149">
        <v>9981848.6999999993</v>
      </c>
      <c r="H8" s="8"/>
    </row>
    <row r="9" spans="1:8" ht="15.75" x14ac:dyDescent="0.25">
      <c r="A9" s="11" t="s">
        <v>464</v>
      </c>
      <c r="B9" s="149">
        <v>529050</v>
      </c>
      <c r="C9" s="149">
        <v>529050</v>
      </c>
      <c r="D9" s="149">
        <v>529050</v>
      </c>
      <c r="E9" s="149">
        <v>529050</v>
      </c>
      <c r="F9" s="149">
        <v>529050</v>
      </c>
      <c r="G9" s="149">
        <v>529050</v>
      </c>
      <c r="H9" s="8"/>
    </row>
    <row r="10" spans="1:8" ht="15.75" x14ac:dyDescent="0.25">
      <c r="A10" s="11" t="s">
        <v>465</v>
      </c>
      <c r="B10" s="149">
        <v>923796.64</v>
      </c>
      <c r="C10" s="149">
        <v>923796.64</v>
      </c>
      <c r="D10" s="149">
        <v>923796.64</v>
      </c>
      <c r="E10" s="149">
        <v>923796.64</v>
      </c>
      <c r="F10" s="149">
        <v>923796.64</v>
      </c>
      <c r="G10" s="149">
        <v>923796.64</v>
      </c>
      <c r="H10" s="8"/>
    </row>
    <row r="11" spans="1:8" ht="15.75" x14ac:dyDescent="0.25">
      <c r="A11" s="11" t="s">
        <v>466</v>
      </c>
      <c r="B11" s="149">
        <v>0</v>
      </c>
      <c r="C11" s="149">
        <v>0</v>
      </c>
      <c r="D11" s="149">
        <v>0</v>
      </c>
      <c r="E11" s="149">
        <v>0</v>
      </c>
      <c r="F11" s="149">
        <v>0</v>
      </c>
      <c r="G11" s="149">
        <v>0</v>
      </c>
      <c r="H11" s="8"/>
    </row>
    <row r="12" spans="1:8" ht="15.75" x14ac:dyDescent="0.25">
      <c r="A12" s="11" t="s">
        <v>467</v>
      </c>
      <c r="B12" s="149">
        <v>126109.24</v>
      </c>
      <c r="C12" s="149">
        <v>126109.24</v>
      </c>
      <c r="D12" s="149">
        <v>126109.24</v>
      </c>
      <c r="E12" s="149">
        <v>126109.24</v>
      </c>
      <c r="F12" s="149">
        <v>126109.24</v>
      </c>
      <c r="G12" s="149">
        <v>126109.24</v>
      </c>
      <c r="H12" s="8"/>
    </row>
    <row r="13" spans="1:8" ht="15.75" x14ac:dyDescent="0.25">
      <c r="A13" s="11" t="s">
        <v>468</v>
      </c>
      <c r="B13" s="149">
        <v>0</v>
      </c>
      <c r="C13" s="149">
        <v>0</v>
      </c>
      <c r="D13" s="149">
        <v>0</v>
      </c>
      <c r="E13" s="149">
        <v>0</v>
      </c>
      <c r="F13" s="149">
        <v>0</v>
      </c>
      <c r="G13" s="149">
        <v>0</v>
      </c>
      <c r="H13" s="8"/>
    </row>
    <row r="14" spans="1:8" ht="15.75" x14ac:dyDescent="0.25">
      <c r="A14" s="11" t="s">
        <v>469</v>
      </c>
      <c r="B14" s="149">
        <v>0</v>
      </c>
      <c r="C14" s="149">
        <v>0</v>
      </c>
      <c r="D14" s="149">
        <v>0</v>
      </c>
      <c r="E14" s="149">
        <v>0</v>
      </c>
      <c r="F14" s="149">
        <v>0</v>
      </c>
      <c r="G14" s="149">
        <v>0</v>
      </c>
      <c r="H14" s="8"/>
    </row>
    <row r="15" spans="1:8" ht="15.75" x14ac:dyDescent="0.25">
      <c r="A15" s="11" t="s">
        <v>470</v>
      </c>
      <c r="B15" s="149">
        <v>0</v>
      </c>
      <c r="C15" s="149">
        <v>0</v>
      </c>
      <c r="D15" s="149">
        <v>0</v>
      </c>
      <c r="E15" s="149">
        <v>0</v>
      </c>
      <c r="F15" s="149">
        <v>0</v>
      </c>
      <c r="G15" s="149">
        <v>0</v>
      </c>
      <c r="H15" s="8"/>
    </row>
    <row r="16" spans="1:8" ht="15.75" x14ac:dyDescent="0.25">
      <c r="A16" s="11" t="s">
        <v>471</v>
      </c>
      <c r="B16" s="149">
        <v>0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8"/>
    </row>
    <row r="17" spans="1:8" ht="15.75" x14ac:dyDescent="0.25">
      <c r="A17" s="6"/>
      <c r="B17" s="149"/>
      <c r="C17" s="149"/>
      <c r="D17" s="149"/>
      <c r="E17" s="149"/>
      <c r="F17" s="149"/>
      <c r="G17" s="149"/>
      <c r="H17" s="8"/>
    </row>
    <row r="18" spans="1:8" ht="15.75" x14ac:dyDescent="0.25">
      <c r="A18" s="9" t="s">
        <v>472</v>
      </c>
      <c r="B18" s="149">
        <v>0</v>
      </c>
      <c r="C18" s="149">
        <v>0</v>
      </c>
      <c r="D18" s="149">
        <v>0</v>
      </c>
      <c r="E18" s="149">
        <v>0</v>
      </c>
      <c r="F18" s="149">
        <v>0</v>
      </c>
      <c r="G18" s="149">
        <v>0</v>
      </c>
      <c r="H18" s="8"/>
    </row>
    <row r="19" spans="1:8" ht="15.75" x14ac:dyDescent="0.25">
      <c r="A19" s="11" t="s">
        <v>463</v>
      </c>
      <c r="B19" s="149">
        <v>0</v>
      </c>
      <c r="C19" s="149">
        <v>0</v>
      </c>
      <c r="D19" s="149">
        <v>0</v>
      </c>
      <c r="E19" s="149">
        <v>0</v>
      </c>
      <c r="F19" s="149">
        <v>0</v>
      </c>
      <c r="G19" s="149">
        <v>0</v>
      </c>
      <c r="H19" s="8"/>
    </row>
    <row r="20" spans="1:8" ht="15.75" x14ac:dyDescent="0.25">
      <c r="A20" s="11" t="s">
        <v>464</v>
      </c>
      <c r="B20" s="149">
        <v>0</v>
      </c>
      <c r="C20" s="149">
        <v>0</v>
      </c>
      <c r="D20" s="149">
        <v>0</v>
      </c>
      <c r="E20" s="149">
        <v>0</v>
      </c>
      <c r="F20" s="149">
        <v>0</v>
      </c>
      <c r="G20" s="149">
        <v>0</v>
      </c>
      <c r="H20" s="8"/>
    </row>
    <row r="21" spans="1:8" ht="15.75" x14ac:dyDescent="0.25">
      <c r="A21" s="11" t="s">
        <v>465</v>
      </c>
      <c r="B21" s="149">
        <v>0</v>
      </c>
      <c r="C21" s="149">
        <v>0</v>
      </c>
      <c r="D21" s="149">
        <v>0</v>
      </c>
      <c r="E21" s="149">
        <v>0</v>
      </c>
      <c r="F21" s="149">
        <v>0</v>
      </c>
      <c r="G21" s="149">
        <v>0</v>
      </c>
      <c r="H21" s="8"/>
    </row>
    <row r="22" spans="1:8" ht="15.75" x14ac:dyDescent="0.25">
      <c r="A22" s="11" t="s">
        <v>466</v>
      </c>
      <c r="B22" s="149">
        <v>0</v>
      </c>
      <c r="C22" s="149">
        <v>0</v>
      </c>
      <c r="D22" s="149">
        <v>0</v>
      </c>
      <c r="E22" s="149">
        <v>0</v>
      </c>
      <c r="F22" s="149">
        <v>0</v>
      </c>
      <c r="G22" s="149">
        <v>0</v>
      </c>
      <c r="H22" s="8"/>
    </row>
    <row r="23" spans="1:8" ht="15.75" x14ac:dyDescent="0.25">
      <c r="A23" s="11" t="s">
        <v>467</v>
      </c>
      <c r="B23" s="149">
        <v>0</v>
      </c>
      <c r="C23" s="149">
        <v>0</v>
      </c>
      <c r="D23" s="149">
        <v>0</v>
      </c>
      <c r="E23" s="149">
        <v>0</v>
      </c>
      <c r="F23" s="149">
        <v>0</v>
      </c>
      <c r="G23" s="149">
        <v>0</v>
      </c>
      <c r="H23" s="8"/>
    </row>
    <row r="24" spans="1:8" ht="15.75" x14ac:dyDescent="0.25">
      <c r="A24" s="11" t="s">
        <v>468</v>
      </c>
      <c r="B24" s="149">
        <v>0</v>
      </c>
      <c r="C24" s="149">
        <v>0</v>
      </c>
      <c r="D24" s="149">
        <v>0</v>
      </c>
      <c r="E24" s="149">
        <v>0</v>
      </c>
      <c r="F24" s="149">
        <v>0</v>
      </c>
      <c r="G24" s="149">
        <v>0</v>
      </c>
      <c r="H24" s="8"/>
    </row>
    <row r="25" spans="1:8" ht="15.75" x14ac:dyDescent="0.25">
      <c r="A25" s="11" t="s">
        <v>469</v>
      </c>
      <c r="B25" s="149">
        <v>0</v>
      </c>
      <c r="C25" s="149">
        <v>0</v>
      </c>
      <c r="D25" s="149">
        <v>0</v>
      </c>
      <c r="E25" s="149">
        <v>0</v>
      </c>
      <c r="F25" s="149">
        <v>0</v>
      </c>
      <c r="G25" s="149">
        <v>0</v>
      </c>
      <c r="H25" s="8"/>
    </row>
    <row r="26" spans="1:8" ht="15.75" x14ac:dyDescent="0.25">
      <c r="A26" s="11" t="s">
        <v>473</v>
      </c>
      <c r="B26" s="149">
        <v>0</v>
      </c>
      <c r="C26" s="149">
        <v>0</v>
      </c>
      <c r="D26" s="149">
        <v>0</v>
      </c>
      <c r="E26" s="149">
        <v>0</v>
      </c>
      <c r="F26" s="149">
        <v>0</v>
      </c>
      <c r="G26" s="149">
        <v>0</v>
      </c>
      <c r="H26" s="8"/>
    </row>
    <row r="27" spans="1:8" ht="15.75" x14ac:dyDescent="0.25">
      <c r="A27" s="11" t="s">
        <v>471</v>
      </c>
      <c r="B27" s="149">
        <v>0</v>
      </c>
      <c r="C27" s="149">
        <v>0</v>
      </c>
      <c r="D27" s="149">
        <v>0</v>
      </c>
      <c r="E27" s="149">
        <v>0</v>
      </c>
      <c r="F27" s="149">
        <v>0</v>
      </c>
      <c r="G27" s="149">
        <v>0</v>
      </c>
      <c r="H27" s="8"/>
    </row>
    <row r="28" spans="1:8" ht="15.75" x14ac:dyDescent="0.25">
      <c r="A28" s="6"/>
      <c r="B28" s="149"/>
      <c r="C28" s="149"/>
      <c r="D28" s="149"/>
      <c r="E28" s="149"/>
      <c r="F28" s="149"/>
      <c r="G28" s="149"/>
      <c r="H28" s="8"/>
    </row>
    <row r="29" spans="1:8" ht="15.75" x14ac:dyDescent="0.25">
      <c r="A29" s="9" t="s">
        <v>474</v>
      </c>
      <c r="B29" s="149">
        <f>+B7+B18</f>
        <v>11560804.58</v>
      </c>
      <c r="C29" s="149">
        <f t="shared" ref="C29:G29" si="1">+C7+C18</f>
        <v>11560804.58</v>
      </c>
      <c r="D29" s="149">
        <f t="shared" si="1"/>
        <v>11560804.58</v>
      </c>
      <c r="E29" s="149">
        <f t="shared" si="1"/>
        <v>11560804.58</v>
      </c>
      <c r="F29" s="149">
        <f t="shared" si="1"/>
        <v>11560804.58</v>
      </c>
      <c r="G29" s="149">
        <f t="shared" si="1"/>
        <v>11560804.58</v>
      </c>
      <c r="H29" s="8"/>
    </row>
    <row r="30" spans="1:8" ht="16.5" thickBot="1" x14ac:dyDescent="0.3">
      <c r="A30" s="3"/>
      <c r="B30" s="12"/>
      <c r="C30" s="12"/>
      <c r="D30" s="12"/>
      <c r="E30" s="12"/>
      <c r="F30" s="12"/>
      <c r="G30" s="12"/>
      <c r="H30" s="8"/>
    </row>
  </sheetData>
  <mergeCells count="11">
    <mergeCell ref="A4:G4"/>
    <mergeCell ref="A3:G3"/>
    <mergeCell ref="A2:G2"/>
    <mergeCell ref="A1:G1"/>
    <mergeCell ref="H5:H6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scale="78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6"/>
  <sheetViews>
    <sheetView zoomScale="110" zoomScaleNormal="110" workbookViewId="0">
      <selection activeCell="G14" sqref="G14"/>
    </sheetView>
  </sheetViews>
  <sheetFormatPr baseColWidth="10" defaultRowHeight="15" x14ac:dyDescent="0.25"/>
  <cols>
    <col min="1" max="1" width="38.42578125" customWidth="1"/>
  </cols>
  <sheetData>
    <row r="1" spans="1:7" x14ac:dyDescent="0.25">
      <c r="A1" s="250" t="str">
        <f>+'7B'!A1:G1</f>
        <v>TRIBUNAL DE CONCILIACION Y ARBITRAJE DEL ESTADO DE TLAXCALA</v>
      </c>
      <c r="B1" s="251"/>
      <c r="C1" s="251"/>
      <c r="D1" s="251"/>
      <c r="E1" s="251"/>
      <c r="F1" s="251"/>
      <c r="G1" s="262"/>
    </row>
    <row r="2" spans="1:7" x14ac:dyDescent="0.25">
      <c r="A2" s="252" t="s">
        <v>475</v>
      </c>
      <c r="B2" s="253"/>
      <c r="C2" s="253"/>
      <c r="D2" s="253"/>
      <c r="E2" s="253"/>
      <c r="F2" s="253"/>
      <c r="G2" s="261"/>
    </row>
    <row r="3" spans="1:7" ht="15.75" thickBot="1" x14ac:dyDescent="0.3">
      <c r="A3" s="258" t="s">
        <v>2</v>
      </c>
      <c r="B3" s="259"/>
      <c r="C3" s="259"/>
      <c r="D3" s="259"/>
      <c r="E3" s="259"/>
      <c r="F3" s="259"/>
      <c r="G3" s="260"/>
    </row>
    <row r="4" spans="1:7" ht="34.5" thickBot="1" x14ac:dyDescent="0.3">
      <c r="A4" s="150" t="s">
        <v>432</v>
      </c>
      <c r="B4" s="151">
        <v>2013</v>
      </c>
      <c r="C4" s="151">
        <v>2014</v>
      </c>
      <c r="D4" s="151">
        <v>2015</v>
      </c>
      <c r="E4" s="151">
        <v>2016</v>
      </c>
      <c r="F4" s="151">
        <v>2017</v>
      </c>
      <c r="G4" s="151" t="s">
        <v>557</v>
      </c>
    </row>
    <row r="5" spans="1:7" x14ac:dyDescent="0.25">
      <c r="A5" s="28"/>
      <c r="B5" s="152"/>
      <c r="C5" s="152"/>
      <c r="D5" s="152"/>
      <c r="E5" s="152"/>
      <c r="F5" s="152"/>
      <c r="G5" s="152"/>
    </row>
    <row r="6" spans="1:7" ht="17.25" x14ac:dyDescent="0.25">
      <c r="A6" s="30" t="s">
        <v>476</v>
      </c>
      <c r="B6" s="153">
        <f>+SUM(B7:B18)</f>
        <v>0</v>
      </c>
      <c r="C6" s="153">
        <f t="shared" ref="C6:F6" si="0">+SUM(C7:C18)</f>
        <v>0</v>
      </c>
      <c r="D6" s="153">
        <f t="shared" si="0"/>
        <v>8497991</v>
      </c>
      <c r="E6" s="153">
        <f t="shared" si="0"/>
        <v>8934106</v>
      </c>
      <c r="F6" s="153">
        <f t="shared" si="0"/>
        <v>9376345</v>
      </c>
      <c r="G6" s="153">
        <v>11560804.58</v>
      </c>
    </row>
    <row r="7" spans="1:7" x14ac:dyDescent="0.25">
      <c r="A7" s="154" t="s">
        <v>477</v>
      </c>
      <c r="B7" s="153">
        <v>0</v>
      </c>
      <c r="C7" s="153">
        <v>0</v>
      </c>
      <c r="D7" s="153">
        <v>0</v>
      </c>
      <c r="E7" s="153">
        <v>0</v>
      </c>
      <c r="F7" s="153">
        <v>0</v>
      </c>
      <c r="G7" s="153">
        <v>0</v>
      </c>
    </row>
    <row r="8" spans="1:7" x14ac:dyDescent="0.25">
      <c r="A8" s="154" t="s">
        <v>478</v>
      </c>
      <c r="B8" s="153">
        <v>0</v>
      </c>
      <c r="C8" s="153">
        <v>0</v>
      </c>
      <c r="D8" s="153">
        <v>0</v>
      </c>
      <c r="E8" s="153">
        <v>0</v>
      </c>
      <c r="F8" s="153">
        <v>0</v>
      </c>
      <c r="G8" s="153">
        <v>0</v>
      </c>
    </row>
    <row r="9" spans="1:7" x14ac:dyDescent="0.25">
      <c r="A9" s="154" t="s">
        <v>437</v>
      </c>
      <c r="B9" s="153">
        <v>0</v>
      </c>
      <c r="C9" s="153">
        <v>0</v>
      </c>
      <c r="D9" s="153">
        <v>0</v>
      </c>
      <c r="E9" s="153">
        <v>0</v>
      </c>
      <c r="F9" s="153">
        <v>0</v>
      </c>
      <c r="G9" s="153">
        <v>0</v>
      </c>
    </row>
    <row r="10" spans="1:7" x14ac:dyDescent="0.25">
      <c r="A10" s="154" t="s">
        <v>438</v>
      </c>
      <c r="B10" s="153">
        <v>0</v>
      </c>
      <c r="C10" s="153">
        <v>0</v>
      </c>
      <c r="D10" s="153">
        <v>0</v>
      </c>
      <c r="E10" s="153">
        <v>0</v>
      </c>
      <c r="F10" s="153">
        <v>0</v>
      </c>
      <c r="G10" s="153">
        <v>0</v>
      </c>
    </row>
    <row r="11" spans="1:7" x14ac:dyDescent="0.25">
      <c r="A11" s="154" t="s">
        <v>479</v>
      </c>
      <c r="B11" s="153">
        <v>0</v>
      </c>
      <c r="C11" s="153">
        <v>0</v>
      </c>
      <c r="D11" s="153">
        <v>0</v>
      </c>
      <c r="E11" s="153">
        <v>0</v>
      </c>
      <c r="F11" s="153">
        <v>0</v>
      </c>
      <c r="G11" s="153">
        <v>0</v>
      </c>
    </row>
    <row r="12" spans="1:7" x14ac:dyDescent="0.25">
      <c r="A12" s="154" t="s">
        <v>480</v>
      </c>
      <c r="B12" s="153">
        <v>0</v>
      </c>
      <c r="C12" s="153">
        <v>0</v>
      </c>
      <c r="D12" s="153">
        <v>0</v>
      </c>
      <c r="E12" s="153">
        <v>0</v>
      </c>
      <c r="F12" s="153">
        <v>0</v>
      </c>
      <c r="G12" s="153">
        <v>0</v>
      </c>
    </row>
    <row r="13" spans="1:7" x14ac:dyDescent="0.25">
      <c r="A13" s="154" t="s">
        <v>441</v>
      </c>
      <c r="B13" s="153">
        <v>0</v>
      </c>
      <c r="C13" s="153">
        <v>0</v>
      </c>
      <c r="D13" s="153">
        <v>0</v>
      </c>
      <c r="E13" s="153">
        <v>0</v>
      </c>
      <c r="F13" s="153">
        <v>0</v>
      </c>
      <c r="G13" s="153">
        <v>0</v>
      </c>
    </row>
    <row r="14" spans="1:7" x14ac:dyDescent="0.25">
      <c r="A14" s="154" t="s">
        <v>442</v>
      </c>
      <c r="B14" s="153">
        <v>0</v>
      </c>
      <c r="C14" s="153">
        <v>0</v>
      </c>
      <c r="D14" s="153">
        <v>8497991</v>
      </c>
      <c r="E14" s="153">
        <v>8934106</v>
      </c>
      <c r="F14" s="153">
        <v>9376345</v>
      </c>
      <c r="G14" s="153">
        <v>11560804.58</v>
      </c>
    </row>
    <row r="15" spans="1:7" x14ac:dyDescent="0.25">
      <c r="A15" s="154" t="s">
        <v>481</v>
      </c>
      <c r="B15" s="153">
        <v>0</v>
      </c>
      <c r="C15" s="153">
        <v>0</v>
      </c>
      <c r="D15" s="153">
        <v>0</v>
      </c>
      <c r="E15" s="153">
        <v>0</v>
      </c>
      <c r="F15" s="153">
        <v>0</v>
      </c>
      <c r="G15" s="153">
        <v>0</v>
      </c>
    </row>
    <row r="16" spans="1:7" x14ac:dyDescent="0.25">
      <c r="A16" s="154" t="s">
        <v>482</v>
      </c>
      <c r="B16" s="153">
        <v>0</v>
      </c>
      <c r="C16" s="153">
        <v>0</v>
      </c>
      <c r="D16" s="153">
        <v>0</v>
      </c>
      <c r="E16" s="153">
        <v>0</v>
      </c>
      <c r="F16" s="153">
        <v>0</v>
      </c>
      <c r="G16" s="153">
        <v>0</v>
      </c>
    </row>
    <row r="17" spans="1:7" x14ac:dyDescent="0.25">
      <c r="A17" s="154" t="s">
        <v>483</v>
      </c>
      <c r="B17" s="153">
        <v>0</v>
      </c>
      <c r="C17" s="153">
        <v>0</v>
      </c>
      <c r="D17" s="153">
        <v>0</v>
      </c>
      <c r="E17" s="153">
        <v>0</v>
      </c>
      <c r="F17" s="153">
        <v>0</v>
      </c>
      <c r="G17" s="153">
        <v>0</v>
      </c>
    </row>
    <row r="18" spans="1:7" x14ac:dyDescent="0.25">
      <c r="A18" s="154" t="s">
        <v>446</v>
      </c>
      <c r="B18" s="153">
        <v>0</v>
      </c>
      <c r="C18" s="153">
        <v>0</v>
      </c>
      <c r="D18" s="153">
        <v>0</v>
      </c>
      <c r="E18" s="153">
        <v>0</v>
      </c>
      <c r="F18" s="153">
        <v>0</v>
      </c>
      <c r="G18" s="153">
        <v>0</v>
      </c>
    </row>
    <row r="19" spans="1:7" x14ac:dyDescent="0.25">
      <c r="A19" s="33"/>
      <c r="B19" s="153"/>
      <c r="C19" s="153"/>
      <c r="D19" s="153"/>
      <c r="E19" s="153"/>
      <c r="F19" s="153"/>
      <c r="G19" s="153"/>
    </row>
    <row r="20" spans="1:7" ht="17.25" x14ac:dyDescent="0.25">
      <c r="A20" s="30" t="s">
        <v>484</v>
      </c>
      <c r="B20" s="153">
        <v>0</v>
      </c>
      <c r="C20" s="153">
        <v>0</v>
      </c>
      <c r="D20" s="153">
        <v>0</v>
      </c>
      <c r="E20" s="153">
        <v>0</v>
      </c>
      <c r="F20" s="153">
        <v>0</v>
      </c>
      <c r="G20" s="153">
        <v>0</v>
      </c>
    </row>
    <row r="21" spans="1:7" x14ac:dyDescent="0.25">
      <c r="A21" s="154" t="s">
        <v>485</v>
      </c>
      <c r="B21" s="153">
        <v>0</v>
      </c>
      <c r="C21" s="153">
        <v>0</v>
      </c>
      <c r="D21" s="153">
        <v>0</v>
      </c>
      <c r="E21" s="153">
        <v>0</v>
      </c>
      <c r="F21" s="153">
        <v>0</v>
      </c>
      <c r="G21" s="153">
        <v>0</v>
      </c>
    </row>
    <row r="22" spans="1:7" x14ac:dyDescent="0.25">
      <c r="A22" s="154" t="s">
        <v>449</v>
      </c>
      <c r="B22" s="153">
        <v>0</v>
      </c>
      <c r="C22" s="153">
        <v>0</v>
      </c>
      <c r="D22" s="153">
        <v>0</v>
      </c>
      <c r="E22" s="153">
        <v>0</v>
      </c>
      <c r="F22" s="153">
        <v>0</v>
      </c>
      <c r="G22" s="153">
        <v>0</v>
      </c>
    </row>
    <row r="23" spans="1:7" x14ac:dyDescent="0.25">
      <c r="A23" s="154" t="s">
        <v>450</v>
      </c>
      <c r="B23" s="153">
        <v>0</v>
      </c>
      <c r="C23" s="153">
        <v>0</v>
      </c>
      <c r="D23" s="153">
        <v>0</v>
      </c>
      <c r="E23" s="153">
        <v>0</v>
      </c>
      <c r="F23" s="153">
        <v>0</v>
      </c>
      <c r="G23" s="153">
        <v>0</v>
      </c>
    </row>
    <row r="24" spans="1:7" ht="17.25" x14ac:dyDescent="0.25">
      <c r="A24" s="154" t="s">
        <v>451</v>
      </c>
      <c r="B24" s="153">
        <v>0</v>
      </c>
      <c r="C24" s="153">
        <v>0</v>
      </c>
      <c r="D24" s="153">
        <v>0</v>
      </c>
      <c r="E24" s="153">
        <v>0</v>
      </c>
      <c r="F24" s="153">
        <v>0</v>
      </c>
      <c r="G24" s="153">
        <v>0</v>
      </c>
    </row>
    <row r="25" spans="1:7" x14ac:dyDescent="0.25">
      <c r="A25" s="154" t="s">
        <v>452</v>
      </c>
      <c r="B25" s="153">
        <v>0</v>
      </c>
      <c r="C25" s="153">
        <v>0</v>
      </c>
      <c r="D25" s="153">
        <v>0</v>
      </c>
      <c r="E25" s="153">
        <v>0</v>
      </c>
      <c r="F25" s="153">
        <v>0</v>
      </c>
      <c r="G25" s="153">
        <v>0</v>
      </c>
    </row>
    <row r="26" spans="1:7" x14ac:dyDescent="0.25">
      <c r="A26" s="33"/>
      <c r="B26" s="153"/>
      <c r="C26" s="153"/>
      <c r="D26" s="153"/>
      <c r="E26" s="153"/>
      <c r="F26" s="153"/>
      <c r="G26" s="153"/>
    </row>
    <row r="27" spans="1:7" x14ac:dyDescent="0.25">
      <c r="A27" s="30" t="s">
        <v>486</v>
      </c>
      <c r="B27" s="153">
        <v>0</v>
      </c>
      <c r="C27" s="153">
        <v>0</v>
      </c>
      <c r="D27" s="153">
        <v>0</v>
      </c>
      <c r="E27" s="153">
        <v>0</v>
      </c>
      <c r="F27" s="153">
        <v>0</v>
      </c>
      <c r="G27" s="153">
        <v>0</v>
      </c>
    </row>
    <row r="28" spans="1:7" x14ac:dyDescent="0.25">
      <c r="A28" s="33" t="s">
        <v>288</v>
      </c>
      <c r="B28" s="153">
        <v>0</v>
      </c>
      <c r="C28" s="153">
        <v>0</v>
      </c>
      <c r="D28" s="153">
        <v>0</v>
      </c>
      <c r="E28" s="153">
        <v>0</v>
      </c>
      <c r="F28" s="153">
        <v>0</v>
      </c>
      <c r="G28" s="153">
        <v>0</v>
      </c>
    </row>
    <row r="29" spans="1:7" x14ac:dyDescent="0.25">
      <c r="A29" s="33"/>
      <c r="B29" s="153"/>
      <c r="C29" s="153"/>
      <c r="D29" s="153"/>
      <c r="E29" s="153"/>
      <c r="F29" s="153"/>
      <c r="G29" s="153"/>
    </row>
    <row r="30" spans="1:7" x14ac:dyDescent="0.25">
      <c r="A30" s="30" t="s">
        <v>487</v>
      </c>
      <c r="B30" s="153">
        <f>+B6+B20+B27</f>
        <v>0</v>
      </c>
      <c r="C30" s="153">
        <v>0</v>
      </c>
      <c r="D30" s="153">
        <v>8497991</v>
      </c>
      <c r="E30" s="153">
        <v>8934106</v>
      </c>
      <c r="F30" s="153">
        <v>9376345</v>
      </c>
      <c r="G30" s="153">
        <v>11560804.58</v>
      </c>
    </row>
    <row r="31" spans="1:7" x14ac:dyDescent="0.25">
      <c r="A31" s="33"/>
      <c r="B31" s="152"/>
      <c r="C31" s="152"/>
      <c r="D31" s="152"/>
      <c r="E31" s="152"/>
      <c r="F31" s="152"/>
      <c r="G31" s="152"/>
    </row>
    <row r="32" spans="1:7" x14ac:dyDescent="0.25">
      <c r="A32" s="32" t="s">
        <v>290</v>
      </c>
      <c r="B32" s="153">
        <v>0</v>
      </c>
      <c r="C32" s="153">
        <v>0</v>
      </c>
      <c r="D32" s="153">
        <v>0</v>
      </c>
      <c r="E32" s="153">
        <v>0</v>
      </c>
      <c r="F32" s="153">
        <v>0</v>
      </c>
      <c r="G32" s="153">
        <v>0</v>
      </c>
    </row>
    <row r="33" spans="1:7" ht="16.5" x14ac:dyDescent="0.25">
      <c r="A33" s="33" t="s">
        <v>456</v>
      </c>
      <c r="B33" s="153">
        <v>0</v>
      </c>
      <c r="C33" s="153">
        <v>0</v>
      </c>
      <c r="D33" s="153">
        <v>0</v>
      </c>
      <c r="E33" s="153">
        <v>0</v>
      </c>
      <c r="F33" s="153">
        <v>0</v>
      </c>
      <c r="G33" s="153">
        <v>0</v>
      </c>
    </row>
    <row r="34" spans="1:7" ht="16.5" x14ac:dyDescent="0.25">
      <c r="A34" s="33" t="s">
        <v>457</v>
      </c>
      <c r="B34" s="153">
        <v>0</v>
      </c>
      <c r="C34" s="153">
        <v>0</v>
      </c>
      <c r="D34" s="153">
        <v>0</v>
      </c>
      <c r="E34" s="153">
        <v>0</v>
      </c>
      <c r="F34" s="153">
        <v>0</v>
      </c>
      <c r="G34" s="153">
        <v>0</v>
      </c>
    </row>
    <row r="35" spans="1:7" x14ac:dyDescent="0.25">
      <c r="A35" s="32" t="s">
        <v>458</v>
      </c>
      <c r="B35" s="153">
        <v>0</v>
      </c>
      <c r="C35" s="153">
        <v>0</v>
      </c>
      <c r="D35" s="153">
        <v>0</v>
      </c>
      <c r="E35" s="153">
        <v>0</v>
      </c>
      <c r="F35" s="153">
        <v>0</v>
      </c>
      <c r="G35" s="153">
        <v>0</v>
      </c>
    </row>
    <row r="36" spans="1:7" ht="15.75" thickBot="1" x14ac:dyDescent="0.3">
      <c r="A36" s="155"/>
      <c r="B36" s="156"/>
      <c r="C36" s="156"/>
      <c r="D36" s="156"/>
      <c r="E36" s="156"/>
      <c r="F36" s="156"/>
      <c r="G36" s="156"/>
    </row>
  </sheetData>
  <mergeCells count="3">
    <mergeCell ref="A1:G1"/>
    <mergeCell ref="A2:G2"/>
    <mergeCell ref="A3:G3"/>
  </mergeCells>
  <pageMargins left="0.7" right="0.7" top="0.75" bottom="0.75" header="0.3" footer="0.3"/>
  <pageSetup scale="84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8"/>
  <sheetViews>
    <sheetView zoomScale="120" zoomScaleNormal="120" workbookViewId="0">
      <selection activeCell="D5" sqref="D5"/>
    </sheetView>
  </sheetViews>
  <sheetFormatPr baseColWidth="10" defaultRowHeight="15" x14ac:dyDescent="0.25"/>
  <cols>
    <col min="1" max="1" width="35.140625" customWidth="1"/>
  </cols>
  <sheetData>
    <row r="1" spans="1:8" x14ac:dyDescent="0.25">
      <c r="A1" s="250" t="s">
        <v>459</v>
      </c>
      <c r="B1" s="251"/>
      <c r="C1" s="251"/>
      <c r="D1" s="251"/>
      <c r="E1" s="251"/>
      <c r="F1" s="251"/>
      <c r="G1" s="262"/>
    </row>
    <row r="2" spans="1:8" x14ac:dyDescent="0.25">
      <c r="A2" s="252" t="s">
        <v>488</v>
      </c>
      <c r="B2" s="253"/>
      <c r="C2" s="253"/>
      <c r="D2" s="253"/>
      <c r="E2" s="253"/>
      <c r="F2" s="253"/>
      <c r="G2" s="261"/>
    </row>
    <row r="3" spans="1:8" ht="15.75" thickBot="1" x14ac:dyDescent="0.3">
      <c r="A3" s="258" t="s">
        <v>2</v>
      </c>
      <c r="B3" s="259"/>
      <c r="C3" s="259"/>
      <c r="D3" s="259"/>
      <c r="E3" s="259"/>
      <c r="F3" s="259"/>
      <c r="G3" s="260"/>
    </row>
    <row r="4" spans="1:8" ht="34.5" thickBot="1" x14ac:dyDescent="0.3">
      <c r="A4" s="150" t="s">
        <v>432</v>
      </c>
      <c r="B4" s="157">
        <v>2013</v>
      </c>
      <c r="C4" s="157">
        <v>2014</v>
      </c>
      <c r="D4" s="157">
        <v>2015</v>
      </c>
      <c r="E4" s="157">
        <v>2016</v>
      </c>
      <c r="F4" s="157">
        <v>2017</v>
      </c>
      <c r="G4" s="151" t="s">
        <v>557</v>
      </c>
      <c r="H4" s="8"/>
    </row>
    <row r="5" spans="1:8" ht="15.75" x14ac:dyDescent="0.25">
      <c r="A5" s="13" t="s">
        <v>462</v>
      </c>
      <c r="B5" s="158">
        <f>+SUM(B6:B14)</f>
        <v>0</v>
      </c>
      <c r="C5" s="158">
        <f t="shared" ref="C5:G5" si="0">+SUM(C6:C14)</f>
        <v>0</v>
      </c>
      <c r="D5" s="158">
        <f t="shared" si="0"/>
        <v>8316406.3000000007</v>
      </c>
      <c r="E5" s="158">
        <f t="shared" si="0"/>
        <v>8677653.4000000004</v>
      </c>
      <c r="F5" s="158">
        <f t="shared" si="0"/>
        <v>9506510.9100000001</v>
      </c>
      <c r="G5" s="158">
        <f t="shared" si="0"/>
        <v>11560804.58</v>
      </c>
      <c r="H5" s="8"/>
    </row>
    <row r="6" spans="1:8" ht="15.75" x14ac:dyDescent="0.25">
      <c r="A6" s="14" t="s">
        <v>463</v>
      </c>
      <c r="B6" s="158">
        <v>0</v>
      </c>
      <c r="C6" s="158">
        <v>0</v>
      </c>
      <c r="D6" s="158">
        <v>6934841.2400000002</v>
      </c>
      <c r="E6" s="158">
        <v>7349523.7000000002</v>
      </c>
      <c r="F6" s="158">
        <v>7819906.1399999997</v>
      </c>
      <c r="G6" s="158">
        <v>9981848.6999999993</v>
      </c>
      <c r="H6" s="8"/>
    </row>
    <row r="7" spans="1:8" ht="15.75" x14ac:dyDescent="0.25">
      <c r="A7" s="14" t="s">
        <v>464</v>
      </c>
      <c r="B7" s="158">
        <v>0</v>
      </c>
      <c r="C7" s="158">
        <v>0</v>
      </c>
      <c r="D7" s="158">
        <v>552310.86</v>
      </c>
      <c r="E7" s="158">
        <v>623725.30000000005</v>
      </c>
      <c r="F7" s="158">
        <v>384213.12</v>
      </c>
      <c r="G7" s="158">
        <v>529050</v>
      </c>
      <c r="H7" s="8"/>
    </row>
    <row r="8" spans="1:8" ht="15.75" x14ac:dyDescent="0.25">
      <c r="A8" s="14" t="s">
        <v>465</v>
      </c>
      <c r="B8" s="158">
        <v>0</v>
      </c>
      <c r="C8" s="158">
        <v>0</v>
      </c>
      <c r="D8" s="158">
        <v>487971.87</v>
      </c>
      <c r="E8" s="158">
        <v>690019.44</v>
      </c>
      <c r="F8" s="158">
        <v>777591.64</v>
      </c>
      <c r="G8" s="158">
        <v>923796.64</v>
      </c>
      <c r="H8" s="8"/>
    </row>
    <row r="9" spans="1:8" ht="15.75" x14ac:dyDescent="0.25">
      <c r="A9" s="14" t="s">
        <v>466</v>
      </c>
      <c r="B9" s="158">
        <v>0</v>
      </c>
      <c r="C9" s="158">
        <v>0</v>
      </c>
      <c r="D9" s="158">
        <v>0</v>
      </c>
      <c r="E9" s="158">
        <v>0</v>
      </c>
      <c r="F9" s="158">
        <v>0</v>
      </c>
      <c r="G9" s="158">
        <v>0</v>
      </c>
      <c r="H9" s="8"/>
    </row>
    <row r="10" spans="1:8" ht="15.75" x14ac:dyDescent="0.25">
      <c r="A10" s="14" t="s">
        <v>467</v>
      </c>
      <c r="B10" s="158">
        <v>0</v>
      </c>
      <c r="C10" s="158">
        <v>0</v>
      </c>
      <c r="D10" s="158">
        <v>341282.33</v>
      </c>
      <c r="E10" s="158">
        <v>14384.96</v>
      </c>
      <c r="F10" s="158">
        <v>524800.01</v>
      </c>
      <c r="G10" s="158">
        <v>126109.24</v>
      </c>
      <c r="H10" s="8"/>
    </row>
    <row r="11" spans="1:8" ht="15.75" x14ac:dyDescent="0.25">
      <c r="A11" s="14" t="s">
        <v>468</v>
      </c>
      <c r="B11" s="158">
        <v>0</v>
      </c>
      <c r="C11" s="158">
        <v>0</v>
      </c>
      <c r="D11" s="158">
        <v>0</v>
      </c>
      <c r="E11" s="158">
        <v>0</v>
      </c>
      <c r="F11" s="158">
        <v>0</v>
      </c>
      <c r="G11" s="158">
        <v>0</v>
      </c>
      <c r="H11" s="8"/>
    </row>
    <row r="12" spans="1:8" ht="15.75" x14ac:dyDescent="0.25">
      <c r="A12" s="14" t="s">
        <v>469</v>
      </c>
      <c r="B12" s="158">
        <v>0</v>
      </c>
      <c r="C12" s="158">
        <v>0</v>
      </c>
      <c r="D12" s="158">
        <v>0</v>
      </c>
      <c r="E12" s="158">
        <v>0</v>
      </c>
      <c r="F12" s="158">
        <v>0</v>
      </c>
      <c r="G12" s="158">
        <v>0</v>
      </c>
      <c r="H12" s="8"/>
    </row>
    <row r="13" spans="1:8" ht="15.75" x14ac:dyDescent="0.25">
      <c r="A13" s="14" t="s">
        <v>470</v>
      </c>
      <c r="B13" s="158">
        <v>0</v>
      </c>
      <c r="C13" s="158">
        <v>0</v>
      </c>
      <c r="D13" s="158">
        <v>0</v>
      </c>
      <c r="E13" s="158">
        <v>0</v>
      </c>
      <c r="F13" s="158">
        <v>0</v>
      </c>
      <c r="G13" s="158">
        <v>0</v>
      </c>
      <c r="H13" s="8"/>
    </row>
    <row r="14" spans="1:8" ht="15.75" x14ac:dyDescent="0.25">
      <c r="A14" s="14" t="s">
        <v>471</v>
      </c>
      <c r="B14" s="158">
        <v>0</v>
      </c>
      <c r="C14" s="158">
        <v>0</v>
      </c>
      <c r="D14" s="158">
        <v>0</v>
      </c>
      <c r="E14" s="158">
        <v>0</v>
      </c>
      <c r="F14" s="158">
        <v>0</v>
      </c>
      <c r="G14" s="158">
        <v>0</v>
      </c>
      <c r="H14" s="8"/>
    </row>
    <row r="15" spans="1:8" ht="15.75" x14ac:dyDescent="0.25">
      <c r="A15" s="14"/>
      <c r="B15" s="158"/>
      <c r="C15" s="158"/>
      <c r="D15" s="158"/>
      <c r="E15" s="158"/>
      <c r="F15" s="158"/>
      <c r="G15" s="158"/>
      <c r="H15" s="8"/>
    </row>
    <row r="16" spans="1:8" ht="15.75" x14ac:dyDescent="0.25">
      <c r="A16" s="13" t="s">
        <v>472</v>
      </c>
      <c r="B16" s="158">
        <v>0</v>
      </c>
      <c r="C16" s="158">
        <v>0</v>
      </c>
      <c r="D16" s="158">
        <v>0</v>
      </c>
      <c r="E16" s="158">
        <v>0</v>
      </c>
      <c r="F16" s="158">
        <v>0</v>
      </c>
      <c r="G16" s="158">
        <v>0</v>
      </c>
      <c r="H16" s="8"/>
    </row>
    <row r="17" spans="1:8" ht="15.75" x14ac:dyDescent="0.25">
      <c r="A17" s="14" t="s">
        <v>463</v>
      </c>
      <c r="B17" s="158">
        <v>0</v>
      </c>
      <c r="C17" s="158">
        <v>0</v>
      </c>
      <c r="D17" s="158">
        <v>0</v>
      </c>
      <c r="E17" s="158">
        <v>0</v>
      </c>
      <c r="F17" s="158">
        <v>0</v>
      </c>
      <c r="G17" s="158">
        <v>0</v>
      </c>
      <c r="H17" s="8"/>
    </row>
    <row r="18" spans="1:8" ht="15.75" x14ac:dyDescent="0.25">
      <c r="A18" s="14" t="s">
        <v>464</v>
      </c>
      <c r="B18" s="158">
        <v>0</v>
      </c>
      <c r="C18" s="158">
        <v>0</v>
      </c>
      <c r="D18" s="158">
        <v>0</v>
      </c>
      <c r="E18" s="158">
        <v>0</v>
      </c>
      <c r="F18" s="158">
        <v>0</v>
      </c>
      <c r="G18" s="158">
        <v>0</v>
      </c>
      <c r="H18" s="8"/>
    </row>
    <row r="19" spans="1:8" ht="15.75" x14ac:dyDescent="0.25">
      <c r="A19" s="14" t="s">
        <v>465</v>
      </c>
      <c r="B19" s="158">
        <v>0</v>
      </c>
      <c r="C19" s="158">
        <v>0</v>
      </c>
      <c r="D19" s="158">
        <v>0</v>
      </c>
      <c r="E19" s="158">
        <v>0</v>
      </c>
      <c r="F19" s="158">
        <v>0</v>
      </c>
      <c r="G19" s="158">
        <v>0</v>
      </c>
      <c r="H19" s="8"/>
    </row>
    <row r="20" spans="1:8" ht="15.75" x14ac:dyDescent="0.25">
      <c r="A20" s="14" t="s">
        <v>466</v>
      </c>
      <c r="B20" s="158">
        <v>0</v>
      </c>
      <c r="C20" s="158">
        <v>0</v>
      </c>
      <c r="D20" s="158">
        <v>0</v>
      </c>
      <c r="E20" s="158">
        <v>0</v>
      </c>
      <c r="F20" s="158">
        <v>0</v>
      </c>
      <c r="G20" s="158">
        <v>0</v>
      </c>
      <c r="H20" s="8"/>
    </row>
    <row r="21" spans="1:8" ht="15.75" x14ac:dyDescent="0.25">
      <c r="A21" s="14" t="s">
        <v>467</v>
      </c>
      <c r="B21" s="158">
        <v>0</v>
      </c>
      <c r="C21" s="158">
        <v>0</v>
      </c>
      <c r="D21" s="158">
        <v>0</v>
      </c>
      <c r="E21" s="158">
        <v>0</v>
      </c>
      <c r="F21" s="158">
        <v>0</v>
      </c>
      <c r="G21" s="158">
        <v>0</v>
      </c>
      <c r="H21" s="8"/>
    </row>
    <row r="22" spans="1:8" ht="15.75" x14ac:dyDescent="0.25">
      <c r="A22" s="14" t="s">
        <v>468</v>
      </c>
      <c r="B22" s="158">
        <v>0</v>
      </c>
      <c r="C22" s="158">
        <v>0</v>
      </c>
      <c r="D22" s="158">
        <v>0</v>
      </c>
      <c r="E22" s="158">
        <v>0</v>
      </c>
      <c r="F22" s="158">
        <v>0</v>
      </c>
      <c r="G22" s="158">
        <v>0</v>
      </c>
      <c r="H22" s="8"/>
    </row>
    <row r="23" spans="1:8" ht="15.75" x14ac:dyDescent="0.25">
      <c r="A23" s="14" t="s">
        <v>469</v>
      </c>
      <c r="B23" s="158">
        <v>0</v>
      </c>
      <c r="C23" s="158">
        <v>0</v>
      </c>
      <c r="D23" s="158">
        <v>0</v>
      </c>
      <c r="E23" s="158">
        <v>0</v>
      </c>
      <c r="F23" s="158">
        <v>0</v>
      </c>
      <c r="G23" s="158">
        <v>0</v>
      </c>
      <c r="H23" s="8"/>
    </row>
    <row r="24" spans="1:8" ht="15.75" x14ac:dyDescent="0.25">
      <c r="A24" s="14" t="s">
        <v>473</v>
      </c>
      <c r="B24" s="158">
        <v>0</v>
      </c>
      <c r="C24" s="158">
        <v>0</v>
      </c>
      <c r="D24" s="158">
        <v>0</v>
      </c>
      <c r="E24" s="158">
        <v>0</v>
      </c>
      <c r="F24" s="158">
        <v>0</v>
      </c>
      <c r="G24" s="158">
        <v>0</v>
      </c>
      <c r="H24" s="8"/>
    </row>
    <row r="25" spans="1:8" ht="15.75" x14ac:dyDescent="0.25">
      <c r="A25" s="14" t="s">
        <v>471</v>
      </c>
      <c r="B25" s="158">
        <v>0</v>
      </c>
      <c r="C25" s="158">
        <v>0</v>
      </c>
      <c r="D25" s="158">
        <v>0</v>
      </c>
      <c r="E25" s="158">
        <v>0</v>
      </c>
      <c r="F25" s="158">
        <v>0</v>
      </c>
      <c r="G25" s="158">
        <v>0</v>
      </c>
      <c r="H25" s="8"/>
    </row>
    <row r="26" spans="1:8" ht="15.75" x14ac:dyDescent="0.25">
      <c r="A26" s="14"/>
      <c r="B26" s="158"/>
      <c r="C26" s="158"/>
      <c r="D26" s="158"/>
      <c r="E26" s="158"/>
      <c r="F26" s="158"/>
      <c r="G26" s="158"/>
      <c r="H26" s="8"/>
    </row>
    <row r="27" spans="1:8" ht="15.75" x14ac:dyDescent="0.25">
      <c r="A27" s="13" t="s">
        <v>489</v>
      </c>
      <c r="B27" s="158">
        <f>+B5+B16</f>
        <v>0</v>
      </c>
      <c r="C27" s="158">
        <f t="shared" ref="C27:G27" si="1">+C5+C16</f>
        <v>0</v>
      </c>
      <c r="D27" s="158">
        <f t="shared" si="1"/>
        <v>8316406.3000000007</v>
      </c>
      <c r="E27" s="158">
        <f t="shared" si="1"/>
        <v>8677653.4000000004</v>
      </c>
      <c r="F27" s="158">
        <f t="shared" si="1"/>
        <v>9506510.9100000001</v>
      </c>
      <c r="G27" s="158">
        <f t="shared" si="1"/>
        <v>11560804.58</v>
      </c>
      <c r="H27" s="8"/>
    </row>
    <row r="28" spans="1:8" ht="16.5" thickBot="1" x14ac:dyDescent="0.3">
      <c r="A28" s="15"/>
      <c r="B28" s="16"/>
      <c r="C28" s="16"/>
      <c r="D28" s="16"/>
      <c r="E28" s="16"/>
      <c r="F28" s="16"/>
      <c r="G28" s="16"/>
      <c r="H28" s="8"/>
    </row>
  </sheetData>
  <mergeCells count="3">
    <mergeCell ref="A3:G3"/>
    <mergeCell ref="A2:G2"/>
    <mergeCell ref="A1:G1"/>
  </mergeCells>
  <pageMargins left="0.7" right="0.7" top="0.75" bottom="0.75" header="0.3" footer="0.3"/>
  <pageSetup scale="87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6"/>
  <sheetViews>
    <sheetView workbookViewId="0">
      <selection activeCell="F22" sqref="F22"/>
    </sheetView>
  </sheetViews>
  <sheetFormatPr baseColWidth="10" defaultRowHeight="15" x14ac:dyDescent="0.25"/>
  <cols>
    <col min="1" max="1" width="58.7109375" bestFit="1" customWidth="1"/>
  </cols>
  <sheetData>
    <row r="1" spans="1:6" x14ac:dyDescent="0.25">
      <c r="A1" s="264" t="s">
        <v>0</v>
      </c>
      <c r="B1" s="265"/>
      <c r="C1" s="265"/>
      <c r="D1" s="265"/>
      <c r="E1" s="265"/>
      <c r="F1" s="266"/>
    </row>
    <row r="2" spans="1:6" ht="15.75" thickBot="1" x14ac:dyDescent="0.3">
      <c r="A2" s="267" t="s">
        <v>490</v>
      </c>
      <c r="B2" s="268"/>
      <c r="C2" s="268"/>
      <c r="D2" s="268"/>
      <c r="E2" s="268"/>
      <c r="F2" s="269"/>
    </row>
    <row r="3" spans="1:6" ht="15.75" thickBot="1" x14ac:dyDescent="0.3">
      <c r="A3" s="17"/>
      <c r="B3" s="18" t="s">
        <v>491</v>
      </c>
      <c r="C3" s="18" t="s">
        <v>492</v>
      </c>
      <c r="D3" s="18" t="s">
        <v>493</v>
      </c>
      <c r="E3" s="18" t="s">
        <v>494</v>
      </c>
      <c r="F3" s="18" t="s">
        <v>495</v>
      </c>
    </row>
    <row r="4" spans="1:6" x14ac:dyDescent="0.25">
      <c r="A4" s="19" t="s">
        <v>496</v>
      </c>
      <c r="B4" s="20"/>
      <c r="C4" s="21"/>
      <c r="D4" s="21"/>
      <c r="E4" s="21"/>
      <c r="F4" s="21"/>
    </row>
    <row r="5" spans="1:6" x14ac:dyDescent="0.25">
      <c r="A5" s="4" t="s">
        <v>497</v>
      </c>
      <c r="B5" s="20"/>
      <c r="C5" s="21"/>
      <c r="D5" s="21"/>
      <c r="E5" s="21"/>
      <c r="F5" s="21"/>
    </row>
    <row r="6" spans="1:6" x14ac:dyDescent="0.25">
      <c r="A6" s="4" t="s">
        <v>498</v>
      </c>
      <c r="B6" s="20"/>
      <c r="C6" s="21"/>
      <c r="D6" s="21"/>
      <c r="E6" s="21"/>
      <c r="F6" s="21"/>
    </row>
    <row r="7" spans="1:6" x14ac:dyDescent="0.25">
      <c r="A7" s="19"/>
      <c r="B7" s="22"/>
      <c r="C7" s="23"/>
      <c r="D7" s="23"/>
      <c r="E7" s="23"/>
      <c r="F7" s="23"/>
    </row>
    <row r="8" spans="1:6" x14ac:dyDescent="0.25">
      <c r="A8" s="19" t="s">
        <v>499</v>
      </c>
      <c r="B8" s="22"/>
      <c r="C8" s="23"/>
      <c r="D8" s="23"/>
      <c r="E8" s="23"/>
      <c r="F8" s="23"/>
    </row>
    <row r="9" spans="1:6" x14ac:dyDescent="0.25">
      <c r="A9" s="4" t="s">
        <v>500</v>
      </c>
      <c r="B9" s="22"/>
      <c r="C9" s="23"/>
      <c r="D9" s="23"/>
      <c r="E9" s="23"/>
      <c r="F9" s="23"/>
    </row>
    <row r="10" spans="1:6" x14ac:dyDescent="0.25">
      <c r="A10" s="24" t="s">
        <v>501</v>
      </c>
      <c r="B10" s="22"/>
      <c r="C10" s="23"/>
      <c r="D10" s="23"/>
      <c r="E10" s="23"/>
      <c r="F10" s="23"/>
    </row>
    <row r="11" spans="1:6" x14ac:dyDescent="0.25">
      <c r="A11" s="24" t="s">
        <v>502</v>
      </c>
      <c r="B11" s="22"/>
      <c r="C11" s="23"/>
      <c r="D11" s="23"/>
      <c r="E11" s="23"/>
      <c r="F11" s="23"/>
    </row>
    <row r="12" spans="1:6" x14ac:dyDescent="0.25">
      <c r="A12" s="24" t="s">
        <v>503</v>
      </c>
      <c r="B12" s="22"/>
      <c r="C12" s="23"/>
      <c r="D12" s="23"/>
      <c r="E12" s="23"/>
      <c r="F12" s="23"/>
    </row>
    <row r="13" spans="1:6" x14ac:dyDescent="0.25">
      <c r="A13" s="4" t="s">
        <v>504</v>
      </c>
      <c r="B13" s="22"/>
      <c r="C13" s="23"/>
      <c r="D13" s="23"/>
      <c r="E13" s="23"/>
      <c r="F13" s="23"/>
    </row>
    <row r="14" spans="1:6" x14ac:dyDescent="0.25">
      <c r="A14" s="24" t="s">
        <v>501</v>
      </c>
      <c r="B14" s="22"/>
      <c r="C14" s="23"/>
      <c r="D14" s="23"/>
      <c r="E14" s="23"/>
      <c r="F14" s="23"/>
    </row>
    <row r="15" spans="1:6" x14ac:dyDescent="0.25">
      <c r="A15" s="24" t="s">
        <v>502</v>
      </c>
      <c r="B15" s="22"/>
      <c r="C15" s="23"/>
      <c r="D15" s="23"/>
      <c r="E15" s="23"/>
      <c r="F15" s="23"/>
    </row>
    <row r="16" spans="1:6" x14ac:dyDescent="0.25">
      <c r="A16" s="24" t="s">
        <v>503</v>
      </c>
      <c r="B16" s="22"/>
      <c r="C16" s="23"/>
      <c r="D16" s="23"/>
      <c r="E16" s="23"/>
      <c r="F16" s="23"/>
    </row>
    <row r="17" spans="1:6" x14ac:dyDescent="0.25">
      <c r="A17" s="4" t="s">
        <v>505</v>
      </c>
      <c r="B17" s="22"/>
      <c r="C17" s="23"/>
      <c r="D17" s="23"/>
      <c r="E17" s="23"/>
      <c r="F17" s="23"/>
    </row>
    <row r="18" spans="1:6" x14ac:dyDescent="0.25">
      <c r="A18" s="4" t="s">
        <v>506</v>
      </c>
      <c r="B18" s="22"/>
      <c r="C18" s="23"/>
      <c r="D18" s="23"/>
      <c r="E18" s="23"/>
      <c r="F18" s="23"/>
    </row>
    <row r="19" spans="1:6" x14ac:dyDescent="0.25">
      <c r="A19" s="4" t="s">
        <v>507</v>
      </c>
      <c r="B19" s="22"/>
      <c r="C19" s="23"/>
      <c r="D19" s="23"/>
      <c r="E19" s="23"/>
      <c r="F19" s="23"/>
    </row>
    <row r="20" spans="1:6" x14ac:dyDescent="0.25">
      <c r="A20" s="4" t="s">
        <v>508</v>
      </c>
      <c r="B20" s="22"/>
      <c r="C20" s="23"/>
      <c r="D20" s="23"/>
      <c r="E20" s="23"/>
      <c r="F20" s="23"/>
    </row>
    <row r="21" spans="1:6" x14ac:dyDescent="0.25">
      <c r="A21" s="4" t="s">
        <v>509</v>
      </c>
      <c r="B21" s="22"/>
      <c r="C21" s="23"/>
      <c r="D21" s="23"/>
      <c r="E21" s="23"/>
      <c r="F21" s="23"/>
    </row>
    <row r="22" spans="1:6" x14ac:dyDescent="0.25">
      <c r="A22" s="4" t="s">
        <v>510</v>
      </c>
      <c r="B22" s="22"/>
      <c r="C22" s="23"/>
      <c r="D22" s="23"/>
      <c r="E22" s="23"/>
      <c r="F22" s="23"/>
    </row>
    <row r="23" spans="1:6" x14ac:dyDescent="0.25">
      <c r="A23" s="4" t="s">
        <v>511</v>
      </c>
      <c r="B23" s="22"/>
      <c r="C23" s="23"/>
      <c r="D23" s="23"/>
      <c r="E23" s="23"/>
      <c r="F23" s="23"/>
    </row>
    <row r="24" spans="1:6" x14ac:dyDescent="0.25">
      <c r="A24" s="4" t="s">
        <v>512</v>
      </c>
      <c r="B24" s="22"/>
      <c r="C24" s="23"/>
      <c r="D24" s="23"/>
      <c r="E24" s="23"/>
      <c r="F24" s="23"/>
    </row>
    <row r="25" spans="1:6" x14ac:dyDescent="0.25">
      <c r="A25" s="19"/>
      <c r="B25" s="20"/>
      <c r="C25" s="21"/>
      <c r="D25" s="21"/>
      <c r="E25" s="21"/>
      <c r="F25" s="21"/>
    </row>
    <row r="26" spans="1:6" x14ac:dyDescent="0.25">
      <c r="A26" s="5" t="s">
        <v>513</v>
      </c>
      <c r="B26" s="22"/>
      <c r="C26" s="23"/>
      <c r="D26" s="23"/>
      <c r="E26" s="23"/>
      <c r="F26" s="23"/>
    </row>
    <row r="27" spans="1:6" x14ac:dyDescent="0.25">
      <c r="A27" s="4" t="s">
        <v>514</v>
      </c>
      <c r="B27" s="22"/>
      <c r="C27" s="23"/>
      <c r="D27" s="23"/>
      <c r="E27" s="23"/>
      <c r="F27" s="23"/>
    </row>
    <row r="28" spans="1:6" x14ac:dyDescent="0.25">
      <c r="A28" s="19"/>
      <c r="B28" s="20"/>
      <c r="C28" s="21"/>
      <c r="D28" s="21"/>
      <c r="E28" s="21"/>
      <c r="F28" s="21"/>
    </row>
    <row r="29" spans="1:6" x14ac:dyDescent="0.25">
      <c r="A29" s="5" t="s">
        <v>515</v>
      </c>
      <c r="B29" s="22"/>
      <c r="C29" s="23"/>
      <c r="D29" s="23"/>
      <c r="E29" s="23"/>
      <c r="F29" s="23"/>
    </row>
    <row r="30" spans="1:6" x14ac:dyDescent="0.25">
      <c r="A30" s="4" t="s">
        <v>500</v>
      </c>
      <c r="B30" s="22"/>
      <c r="C30" s="23"/>
      <c r="D30" s="23"/>
      <c r="E30" s="23"/>
      <c r="F30" s="23"/>
    </row>
    <row r="31" spans="1:6" x14ac:dyDescent="0.25">
      <c r="A31" s="4" t="s">
        <v>504</v>
      </c>
      <c r="B31" s="22"/>
      <c r="C31" s="23"/>
      <c r="D31" s="23"/>
      <c r="E31" s="23"/>
      <c r="F31" s="23"/>
    </row>
    <row r="32" spans="1:6" x14ac:dyDescent="0.25">
      <c r="A32" s="4" t="s">
        <v>516</v>
      </c>
      <c r="B32" s="22"/>
      <c r="C32" s="23"/>
      <c r="D32" s="23"/>
      <c r="E32" s="23"/>
      <c r="F32" s="23"/>
    </row>
    <row r="33" spans="1:6" x14ac:dyDescent="0.25">
      <c r="A33" s="19"/>
      <c r="B33" s="20"/>
      <c r="C33" s="21"/>
      <c r="D33" s="21"/>
      <c r="E33" s="21"/>
      <c r="F33" s="21"/>
    </row>
    <row r="34" spans="1:6" x14ac:dyDescent="0.25">
      <c r="A34" s="5" t="s">
        <v>517</v>
      </c>
      <c r="B34" s="22"/>
      <c r="C34" s="23"/>
      <c r="D34" s="23"/>
      <c r="E34" s="23"/>
      <c r="F34" s="23"/>
    </row>
    <row r="35" spans="1:6" x14ac:dyDescent="0.25">
      <c r="A35" s="4" t="s">
        <v>518</v>
      </c>
      <c r="B35" s="22"/>
      <c r="C35" s="23"/>
      <c r="D35" s="23"/>
      <c r="E35" s="23"/>
      <c r="F35" s="23"/>
    </row>
    <row r="36" spans="1:6" x14ac:dyDescent="0.25">
      <c r="A36" s="4" t="s">
        <v>519</v>
      </c>
      <c r="B36" s="22"/>
      <c r="C36" s="23"/>
      <c r="D36" s="23"/>
      <c r="E36" s="23"/>
      <c r="F36" s="23"/>
    </row>
    <row r="37" spans="1:6" x14ac:dyDescent="0.25">
      <c r="A37" s="4" t="s">
        <v>520</v>
      </c>
      <c r="B37" s="22"/>
      <c r="C37" s="23"/>
      <c r="D37" s="23"/>
      <c r="E37" s="23"/>
      <c r="F37" s="23"/>
    </row>
    <row r="38" spans="1:6" x14ac:dyDescent="0.25">
      <c r="A38" s="19"/>
      <c r="B38" s="20"/>
      <c r="C38" s="21"/>
      <c r="D38" s="21"/>
      <c r="E38" s="21"/>
      <c r="F38" s="21"/>
    </row>
    <row r="39" spans="1:6" x14ac:dyDescent="0.25">
      <c r="A39" s="19" t="s">
        <v>521</v>
      </c>
      <c r="B39" s="22"/>
      <c r="C39" s="23"/>
      <c r="D39" s="23"/>
      <c r="E39" s="23"/>
      <c r="F39" s="23"/>
    </row>
    <row r="40" spans="1:6" x14ac:dyDescent="0.25">
      <c r="A40" s="19"/>
      <c r="B40" s="20"/>
      <c r="C40" s="21"/>
      <c r="D40" s="21"/>
      <c r="E40" s="21"/>
      <c r="F40" s="21"/>
    </row>
    <row r="41" spans="1:6" x14ac:dyDescent="0.25">
      <c r="A41" s="19" t="s">
        <v>522</v>
      </c>
      <c r="B41" s="22"/>
      <c r="C41" s="23"/>
      <c r="D41" s="23"/>
      <c r="E41" s="23"/>
      <c r="F41" s="23"/>
    </row>
    <row r="42" spans="1:6" x14ac:dyDescent="0.25">
      <c r="A42" s="4" t="s">
        <v>523</v>
      </c>
      <c r="B42" s="22"/>
      <c r="C42" s="23"/>
      <c r="D42" s="23"/>
      <c r="E42" s="23"/>
      <c r="F42" s="23"/>
    </row>
    <row r="43" spans="1:6" x14ac:dyDescent="0.25">
      <c r="A43" s="4" t="s">
        <v>524</v>
      </c>
      <c r="B43" s="22"/>
      <c r="C43" s="23"/>
      <c r="D43" s="23"/>
      <c r="E43" s="23"/>
      <c r="F43" s="23"/>
    </row>
    <row r="44" spans="1:6" x14ac:dyDescent="0.25">
      <c r="A44" s="4" t="s">
        <v>525</v>
      </c>
      <c r="B44" s="22"/>
      <c r="C44" s="23"/>
      <c r="D44" s="23"/>
      <c r="E44" s="23"/>
      <c r="F44" s="23"/>
    </row>
    <row r="45" spans="1:6" x14ac:dyDescent="0.25">
      <c r="A45" s="19"/>
      <c r="B45" s="20"/>
      <c r="C45" s="21"/>
      <c r="D45" s="21"/>
      <c r="E45" s="21"/>
      <c r="F45" s="21"/>
    </row>
    <row r="46" spans="1:6" x14ac:dyDescent="0.25">
      <c r="A46" s="19" t="s">
        <v>526</v>
      </c>
      <c r="B46" s="22"/>
      <c r="C46" s="23"/>
      <c r="D46" s="23"/>
      <c r="E46" s="23"/>
      <c r="F46" s="23"/>
    </row>
    <row r="47" spans="1:6" x14ac:dyDescent="0.25">
      <c r="A47" s="4" t="s">
        <v>524</v>
      </c>
      <c r="B47" s="22"/>
      <c r="C47" s="23"/>
      <c r="D47" s="23"/>
      <c r="E47" s="23"/>
      <c r="F47" s="23"/>
    </row>
    <row r="48" spans="1:6" x14ac:dyDescent="0.25">
      <c r="A48" s="4" t="s">
        <v>525</v>
      </c>
      <c r="B48" s="22"/>
      <c r="C48" s="23"/>
      <c r="D48" s="23"/>
      <c r="E48" s="23"/>
      <c r="F48" s="23"/>
    </row>
    <row r="49" spans="1:6" x14ac:dyDescent="0.25">
      <c r="A49" s="19"/>
      <c r="B49" s="20"/>
      <c r="C49" s="21"/>
      <c r="D49" s="21"/>
      <c r="E49" s="21"/>
      <c r="F49" s="21"/>
    </row>
    <row r="50" spans="1:6" x14ac:dyDescent="0.25">
      <c r="A50" s="19" t="s">
        <v>527</v>
      </c>
      <c r="B50" s="22"/>
      <c r="C50" s="23"/>
      <c r="D50" s="23"/>
      <c r="E50" s="23"/>
      <c r="F50" s="23"/>
    </row>
    <row r="51" spans="1:6" x14ac:dyDescent="0.25">
      <c r="A51" s="4" t="s">
        <v>524</v>
      </c>
      <c r="B51" s="22"/>
      <c r="C51" s="23"/>
      <c r="D51" s="23"/>
      <c r="E51" s="23"/>
      <c r="F51" s="23"/>
    </row>
    <row r="52" spans="1:6" x14ac:dyDescent="0.25">
      <c r="A52" s="4" t="s">
        <v>525</v>
      </c>
      <c r="B52" s="22"/>
      <c r="C52" s="23"/>
      <c r="D52" s="23"/>
      <c r="E52" s="23"/>
      <c r="F52" s="23"/>
    </row>
    <row r="53" spans="1:6" x14ac:dyDescent="0.25">
      <c r="A53" s="4" t="s">
        <v>528</v>
      </c>
      <c r="B53" s="22"/>
      <c r="C53" s="23"/>
      <c r="D53" s="23"/>
      <c r="E53" s="23"/>
      <c r="F53" s="23"/>
    </row>
    <row r="54" spans="1:6" x14ac:dyDescent="0.25">
      <c r="A54" s="19"/>
      <c r="B54" s="20"/>
      <c r="C54" s="21"/>
      <c r="D54" s="21"/>
      <c r="E54" s="21"/>
      <c r="F54" s="21"/>
    </row>
    <row r="55" spans="1:6" x14ac:dyDescent="0.25">
      <c r="A55" s="19" t="s">
        <v>529</v>
      </c>
      <c r="B55" s="22"/>
      <c r="C55" s="23"/>
      <c r="D55" s="23"/>
      <c r="E55" s="23"/>
      <c r="F55" s="23"/>
    </row>
    <row r="56" spans="1:6" x14ac:dyDescent="0.25">
      <c r="A56" s="4" t="s">
        <v>524</v>
      </c>
      <c r="B56" s="22"/>
      <c r="C56" s="23"/>
      <c r="D56" s="23"/>
      <c r="E56" s="23"/>
      <c r="F56" s="23"/>
    </row>
    <row r="57" spans="1:6" x14ac:dyDescent="0.25">
      <c r="A57" s="4" t="s">
        <v>525</v>
      </c>
      <c r="B57" s="22"/>
      <c r="C57" s="23"/>
      <c r="D57" s="23"/>
      <c r="E57" s="23"/>
      <c r="F57" s="23"/>
    </row>
    <row r="58" spans="1:6" x14ac:dyDescent="0.25">
      <c r="A58" s="19"/>
      <c r="B58" s="20"/>
      <c r="C58" s="21"/>
      <c r="D58" s="21"/>
      <c r="E58" s="21"/>
      <c r="F58" s="21"/>
    </row>
    <row r="59" spans="1:6" x14ac:dyDescent="0.25">
      <c r="A59" s="19" t="s">
        <v>530</v>
      </c>
      <c r="B59" s="22"/>
      <c r="C59" s="23"/>
      <c r="D59" s="23"/>
      <c r="E59" s="23"/>
      <c r="F59" s="23"/>
    </row>
    <row r="60" spans="1:6" x14ac:dyDescent="0.25">
      <c r="A60" s="4" t="s">
        <v>531</v>
      </c>
      <c r="B60" s="22"/>
      <c r="C60" s="23"/>
      <c r="D60" s="23"/>
      <c r="E60" s="23"/>
      <c r="F60" s="23"/>
    </row>
    <row r="61" spans="1:6" x14ac:dyDescent="0.25">
      <c r="A61" s="4" t="s">
        <v>532</v>
      </c>
      <c r="B61" s="22"/>
      <c r="C61" s="23"/>
      <c r="D61" s="23"/>
      <c r="E61" s="23"/>
      <c r="F61" s="23"/>
    </row>
    <row r="62" spans="1:6" x14ac:dyDescent="0.25">
      <c r="A62" s="19"/>
      <c r="B62" s="20"/>
      <c r="C62" s="21"/>
      <c r="D62" s="21"/>
      <c r="E62" s="21"/>
      <c r="F62" s="21"/>
    </row>
    <row r="63" spans="1:6" x14ac:dyDescent="0.25">
      <c r="A63" s="19" t="s">
        <v>533</v>
      </c>
      <c r="B63" s="22"/>
      <c r="C63" s="23"/>
      <c r="D63" s="23"/>
      <c r="E63" s="23"/>
      <c r="F63" s="23"/>
    </row>
    <row r="64" spans="1:6" x14ac:dyDescent="0.25">
      <c r="A64" s="4" t="s">
        <v>534</v>
      </c>
      <c r="B64" s="22"/>
      <c r="C64" s="23"/>
      <c r="D64" s="23"/>
      <c r="E64" s="23"/>
      <c r="F64" s="23"/>
    </row>
    <row r="65" spans="1:6" x14ac:dyDescent="0.25">
      <c r="A65" s="4" t="s">
        <v>535</v>
      </c>
      <c r="B65" s="22"/>
      <c r="C65" s="23"/>
      <c r="D65" s="23"/>
      <c r="E65" s="23"/>
      <c r="F65" s="23"/>
    </row>
    <row r="66" spans="1:6" ht="15.75" thickBot="1" x14ac:dyDescent="0.3">
      <c r="A66" s="25"/>
      <c r="B66" s="26"/>
      <c r="C66" s="27"/>
      <c r="D66" s="27"/>
      <c r="E66" s="27"/>
      <c r="F66" s="27"/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12</vt:i4>
      </vt:variant>
    </vt:vector>
  </HeadingPairs>
  <TitlesOfParts>
    <vt:vector size="28" baseType="lpstr">
      <vt:lpstr>1</vt:lpstr>
      <vt:lpstr>1BIS</vt:lpstr>
      <vt:lpstr>2</vt:lpstr>
      <vt:lpstr>2 BIS</vt:lpstr>
      <vt:lpstr>3</vt:lpstr>
      <vt:lpstr>4</vt:lpstr>
      <vt:lpstr>5</vt:lpstr>
      <vt:lpstr>6A</vt:lpstr>
      <vt:lpstr>6B</vt:lpstr>
      <vt:lpstr>6C</vt:lpstr>
      <vt:lpstr>6D</vt:lpstr>
      <vt:lpstr>7A</vt:lpstr>
      <vt:lpstr>7B</vt:lpstr>
      <vt:lpstr>7C</vt:lpstr>
      <vt:lpstr>7D</vt:lpstr>
      <vt:lpstr>8</vt:lpstr>
      <vt:lpstr>'1'!Área_de_impresión</vt:lpstr>
      <vt:lpstr>'1BIS'!Área_de_impresión</vt:lpstr>
      <vt:lpstr>'2'!Área_de_impresión</vt:lpstr>
      <vt:lpstr>'2 BIS'!Área_de_impresión</vt:lpstr>
      <vt:lpstr>'3'!Área_de_impresión</vt:lpstr>
      <vt:lpstr>'4'!Área_de_impresión</vt:lpstr>
      <vt:lpstr>'5'!Área_de_impresión</vt:lpstr>
      <vt:lpstr>'6A'!Área_de_impresión</vt:lpstr>
      <vt:lpstr>'6B'!Área_de_impresión</vt:lpstr>
      <vt:lpstr>'6C'!Área_de_impresión</vt:lpstr>
      <vt:lpstr>'6D'!Área_de_impresión</vt:lpstr>
      <vt:lpstr>'7B'!Área_de_impresión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HP</cp:lastModifiedBy>
  <cp:lastPrinted>2019-01-11T18:06:49Z</cp:lastPrinted>
  <dcterms:created xsi:type="dcterms:W3CDTF">2016-12-23T19:11:27Z</dcterms:created>
  <dcterms:modified xsi:type="dcterms:W3CDTF">2019-01-11T18:10:34Z</dcterms:modified>
</cp:coreProperties>
</file>