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AUTÓNOMOS Y PODERES\TET\"/>
    </mc:Choice>
  </mc:AlternateContent>
  <bookViews>
    <workbookView xWindow="-120" yWindow="-120" windowWidth="16920" windowHeight="6765" tabRatio="925"/>
  </bookViews>
  <sheets>
    <sheet name="FORMATO 1" sheetId="3" r:id="rId1"/>
    <sheet name="FORMATO 2" sheetId="6" r:id="rId2"/>
    <sheet name="FORMATO 3" sheetId="4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1">'FORMATO 2'!$A$3:$K$31</definedName>
    <definedName name="_xlnm.Print_Area" localSheetId="5">'FORMATO 6A'!$B$2:$I$170</definedName>
    <definedName name="_xlnm.Print_Area" localSheetId="8">'FORMATO 6D'!$A$2:$G$42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F29" i="8" l="1"/>
  <c r="F23" i="3"/>
  <c r="G23" i="3"/>
  <c r="C25" i="3"/>
  <c r="F27" i="3"/>
  <c r="G27" i="3"/>
  <c r="I37" i="7" l="1"/>
  <c r="F37" i="7"/>
  <c r="B9" i="3" l="1"/>
  <c r="C17" i="3" l="1"/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F39" i="7" l="1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G10" i="11" s="1"/>
  <c r="F9" i="11" l="1"/>
  <c r="F32" i="11" s="1"/>
  <c r="C9" i="11"/>
  <c r="C32" i="11" s="1"/>
  <c r="E9" i="11"/>
  <c r="E32" i="11" s="1"/>
  <c r="G9" i="11"/>
  <c r="G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8" i="9"/>
  <c r="F18" i="9"/>
  <c r="E18" i="9"/>
  <c r="D18" i="9"/>
  <c r="C18" i="9"/>
  <c r="B18" i="9"/>
  <c r="D10" i="9"/>
  <c r="G10" i="9" s="1"/>
  <c r="G8" i="9" s="1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E84" i="8" s="1"/>
  <c r="D94" i="8"/>
  <c r="I86" i="8"/>
  <c r="H86" i="8"/>
  <c r="G86" i="8"/>
  <c r="G84" i="8" s="1"/>
  <c r="F86" i="8"/>
  <c r="E86" i="8"/>
  <c r="D86" i="8"/>
  <c r="I84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D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/>
  <c r="I49" i="8" s="1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I29" i="8"/>
  <c r="H28" i="8"/>
  <c r="G28" i="8"/>
  <c r="E28" i="8"/>
  <c r="D28" i="8"/>
  <c r="F27" i="8"/>
  <c r="I27" i="8" s="1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20" i="7"/>
  <c r="I18" i="7" s="1"/>
  <c r="F20" i="7"/>
  <c r="F18" i="7" s="1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B60" i="3"/>
  <c r="G57" i="3"/>
  <c r="F57" i="3"/>
  <c r="C60" i="3"/>
  <c r="G42" i="3"/>
  <c r="F42" i="3"/>
  <c r="C41" i="3"/>
  <c r="B41" i="3"/>
  <c r="G38" i="3"/>
  <c r="F38" i="3"/>
  <c r="C38" i="3"/>
  <c r="B38" i="3"/>
  <c r="G31" i="3"/>
  <c r="F31" i="3"/>
  <c r="C31" i="3"/>
  <c r="B31" i="3"/>
  <c r="B25" i="3"/>
  <c r="G19" i="3"/>
  <c r="F19" i="3"/>
  <c r="B17" i="3"/>
  <c r="G9" i="3"/>
  <c r="G47" i="3" s="1"/>
  <c r="F9" i="3"/>
  <c r="C9" i="3"/>
  <c r="G47" i="10" l="1"/>
  <c r="D84" i="8"/>
  <c r="H84" i="8"/>
  <c r="E29" i="9"/>
  <c r="G79" i="3"/>
  <c r="D11" i="4"/>
  <c r="D22" i="4" s="1"/>
  <c r="H11" i="4"/>
  <c r="H22" i="4" s="1"/>
  <c r="B21" i="6"/>
  <c r="I21" i="6"/>
  <c r="F62" i="8"/>
  <c r="F29" i="9"/>
  <c r="C10" i="10"/>
  <c r="C47" i="10"/>
  <c r="G59" i="3"/>
  <c r="C47" i="3"/>
  <c r="C62" i="3" s="1"/>
  <c r="F44" i="7"/>
  <c r="F74" i="7" s="1"/>
  <c r="F75" i="8"/>
  <c r="B29" i="9"/>
  <c r="D10" i="10"/>
  <c r="F84" i="8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I75" i="8" s="1"/>
  <c r="F84" i="10"/>
  <c r="D74" i="7"/>
  <c r="F71" i="8"/>
  <c r="G29" i="9"/>
  <c r="G10" i="10"/>
  <c r="G84" i="10" s="1"/>
  <c r="D47" i="10"/>
  <c r="H47" i="10"/>
  <c r="F58" i="8"/>
  <c r="C29" i="9"/>
  <c r="E10" i="10"/>
  <c r="E47" i="10"/>
  <c r="D8" i="9"/>
  <c r="D29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H13" i="10"/>
  <c r="H11" i="10" s="1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 l="1"/>
  <c r="G22" i="4" s="1"/>
  <c r="D84" i="10"/>
  <c r="G81" i="3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<sst xmlns="http://schemas.openxmlformats.org/spreadsheetml/2006/main" count="667" uniqueCount="460">
  <si>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</si>
  <si>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</si>
  <si>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</si>
  <si>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</si>
  <si>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</si>
  <si>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</si>
  <si>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</si>
  <si>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</si>
  <si>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</si>
  <si>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</si>
  <si>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</si>
  <si>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</si>
  <si>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</si>
  <si>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</si>
  <si>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</si>
  <si>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</si>
  <si>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</si>
  <si>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</si>
  <si>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</si>
  <si>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</si>
  <si>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</si>
  <si>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</si>
  <si>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</si>
  <si>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</si>
  <si>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</si>
  <si>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</si>
  <si>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</si>
  <si>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</si>
  <si>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</si>
  <si>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</si>
  <si>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</si>
  <si>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</si>
  <si>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</si>
  <si>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</si>
  <si>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</si>
  <si>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</si>
  <si>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</si>
  <si>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</si>
  <si>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</si>
  <si>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</si>
  <si>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</si>
  <si>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</si>
  <si>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</si>
  <si>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</si>
  <si>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</si>
  <si>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</si>
  <si>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</si>
  <si>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</si>
  <si>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</si>
  <si>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</si>
  <si>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</si>
  <si>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</si>
  <si>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</si>
  <si>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</si>
  <si>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</si>
  <si>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</si>
  <si>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</si>
  <si>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</si>
  <si>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</si>
  <si>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</si>
  <si>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</si>
  <si>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</si>
  <si>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</si>
  <si>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</si>
  <si>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</si>
  <si>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</si>
  <si>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</si>
  <si>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</si>
  <si>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</si>
  <si>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</si>
  <si>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</si>
  <si>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</si>
  <si>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</si>
  <si>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</si>
  <si>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</si>
  <si>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</si>
  <si>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</si>
  <si>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</si>
  <si>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</si>
  <si>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</si>
  <si>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</si>
  <si>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</si>
  <si>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</si>
  <si>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</si>
  <si>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</si>
  <si>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</si>
  <si>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</si>
  <si>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</si>
  <si>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</si>
  <si>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</si>
  <si>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</si>
  <si>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</si>
  <si>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</si>
  <si>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</si>
  <si>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</si>
  <si>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</si>
  <si>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</si>
  <si>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</si>
  <si>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</si>
  <si>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</si>
  <si>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</si>
  <si>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</si>
  <si>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</si>
  <si>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</si>
  <si>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</si>
  <si>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</si>
  <si>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</si>
  <si>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</si>
  <si>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</si>
  <si>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</si>
  <si>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</si>
  <si>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</si>
  <si>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</si>
  <si>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</si>
  <si>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</si>
  <si>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</si>
  <si>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</si>
  <si>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</si>
  <si>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</si>
  <si>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</si>
  <si>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</si>
  <si>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</si>
  <si>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</si>
  <si>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</si>
  <si>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</si>
  <si>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</si>
  <si>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</si>
  <si>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</si>
  <si>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</si>
  <si>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</si>
  <si>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</si>
  <si>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</si>
  <si>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</si>
  <si>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</si>
  <si>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</si>
  <si>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</si>
  <si>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</si>
  <si>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</si>
  <si>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</si>
  <si>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</si>
  <si>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</si>
  <si>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</si>
  <si>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</si>
  <si>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</si>
  <si>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</si>
  <si>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</si>
  <si>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</si>
  <si>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</si>
  <si>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</si>
  <si>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</si>
  <si>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</si>
  <si>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</si>
  <si>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</si>
  <si>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</si>
  <si>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</si>
  <si>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</si>
  <si>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</si>
  <si>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</si>
  <si>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</si>
  <si>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</si>
  <si>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</si>
  <si>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</si>
  <si>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</si>
  <si>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</si>
  <si>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</si>
  <si>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</si>
  <si>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</si>
  <si>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</si>
  <si>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</si>
  <si>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</si>
  <si>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</si>
  <si>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</si>
  <si>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</si>
  <si>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</si>
  <si>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</si>
  <si>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</si>
  <si>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</si>
  <si>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</si>
  <si>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</si>
  <si>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</si>
  <si>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</si>
  <si>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</si>
  <si>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</si>
  <si>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</si>
  <si>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</si>
  <si>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</si>
  <si>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</si>
  <si>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</si>
  <si>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</si>
  <si>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</si>
  <si>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</si>
  <si>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</si>
  <si>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</si>
  <si>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</si>
  <si>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</si>
  <si>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</si>
  <si>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</si>
  <si>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</si>
  <si>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</si>
  <si>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</si>
  <si>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</si>
  <si>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</si>
  <si>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</si>
  <si>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</si>
  <si>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</si>
  <si>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</si>
  <si>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</si>
  <si>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</si>
  <si>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</si>
  <si>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</si>
  <si>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</si>
  <si>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</si>
  <si>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</si>
  <si>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</si>
  <si>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</si>
  <si>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</si>
  <si>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</si>
  <si>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</si>
  <si>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</si>
  <si>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</si>
  <si>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</si>
  <si>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</si>
  <si>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</si>
  <si>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</si>
  <si>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</si>
  <si>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</si>
  <si>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</si>
  <si>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</si>
  <si>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</si>
  <si>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</si>
  <si>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</si>
  <si>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</si>
  <si>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</si>
  <si>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</si>
  <si>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</si>
  <si>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</si>
  <si>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</si>
  <si>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</si>
  <si>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</si>
  <si>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</si>
  <si>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</si>
  <si>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</si>
  <si>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</si>
  <si>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</si>
  <si>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</si>
  <si>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</si>
  <si>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</si>
  <si>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</si>
  <si>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</si>
  <si>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</si>
  <si>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</si>
  <si>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</si>
  <si>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</si>
  <si>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</si>
  <si>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</si>
  <si>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</si>
  <si>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</si>
  <si>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</si>
  <si>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</si>
  <si>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</si>
  <si>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</si>
  <si>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</si>
  <si>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</si>
  <si>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</si>
  <si>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</si>
  <si>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</si>
  <si>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</si>
  <si>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</si>
  <si>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</si>
  <si>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</si>
  <si>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</si>
  <si>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</si>
  <si>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</si>
  <si>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</si>
  <si>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</si>
  <si>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</si>
  <si>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</si>
  <si>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</si>
  <si>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</si>
  <si>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</si>
  <si>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</si>
  <si>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</si>
  <si>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</si>
  <si>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</si>
  <si>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</si>
  <si>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</si>
  <si>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</si>
  <si>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</si>
  <si>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</si>
  <si>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</si>
  <si>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</si>
  <si>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</si>
  <si>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</si>
  <si>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</si>
  <si>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</si>
  <si>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</si>
  <si>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</si>
  <si>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</si>
  <si>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</si>
  <si>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</si>
  <si>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</si>
  <si>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</si>
  <si>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</si>
  <si>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</si>
  <si>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</si>
  <si>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</si>
  <si>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</si>
  <si>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</si>
  <si>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</si>
  <si>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</si>
  <si>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</si>
  <si>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</si>
  <si>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</si>
  <si>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</si>
  <si>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</si>
  <si>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</si>
  <si>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</si>
  <si>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</si>
  <si>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</si>
  <si>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</si>
  <si>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</si>
  <si>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</si>
  <si>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</si>
  <si>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</si>
  <si>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</si>
  <si>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</si>
  <si>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</si>
  <si>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</si>
  <si>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</si>
  <si>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</si>
  <si>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</si>
  <si>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</si>
  <si>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</si>
  <si>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</si>
  <si>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</si>
  <si>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</si>
  <si>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</si>
  <si>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</si>
  <si>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</si>
  <si>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</si>
  <si>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</si>
  <si>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</si>
  <si>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</si>
  <si>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</si>
  <si>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</si>
  <si>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</si>
  <si>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</si>
  <si>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</si>
  <si>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</si>
  <si>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</si>
  <si>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</si>
  <si>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</si>
  <si>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</si>
  <si>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</si>
  <si>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</si>
  <si>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</si>
  <si>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</si>
  <si>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</si>
  <si>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</si>
  <si>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</si>
  <si>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</si>
  <si>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</si>
  <si>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</si>
  <si>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</si>
  <si>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</si>
  <si>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</si>
  <si>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</si>
  <si>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</si>
  <si>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</si>
  <si>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</si>
  <si>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</si>
  <si>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</si>
  <si>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</si>
  <si>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</si>
  <si>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</si>
  <si>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</si>
  <si>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</si>
  <si>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</si>
  <si>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</si>
  <si>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</si>
  <si>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</si>
  <si>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</si>
  <si>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</si>
  <si>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</si>
  <si>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</si>
  <si>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</si>
  <si>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</si>
  <si>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</si>
  <si>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</si>
  <si>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</si>
  <si>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</si>
  <si>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</si>
  <si>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</si>
  <si>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</si>
  <si>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</si>
  <si>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</si>
  <si>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</si>
  <si>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</si>
  <si>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</si>
  <si>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</si>
  <si>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</si>
  <si>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</si>
  <si>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</si>
  <si>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</si>
  <si>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</si>
  <si>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</si>
  <si>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</si>
  <si>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</si>
  <si>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</si>
  <si>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</si>
  <si>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</si>
  <si>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</si>
  <si>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</si>
  <si>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</si>
  <si>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</si>
  <si>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</si>
  <si>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</si>
  <si>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</si>
  <si>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</si>
  <si>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</si>
  <si>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</si>
  <si>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</si>
  <si>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</si>
  <si>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</si>
  <si>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</si>
  <si>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</si>
  <si>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</si>
  <si>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</si>
  <si>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</si>
  <si>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</si>
  <si>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</si>
  <si>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</si>
  <si>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</si>
  <si>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</si>
  <si>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</si>
  <si>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</si>
  <si>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</si>
  <si>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</si>
  <si>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</si>
  <si>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</si>
  <si>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</si>
  <si>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</si>
  <si>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</si>
  <si>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</si>
  <si>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</si>
  <si>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</si>
  <si>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</si>
  <si>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</si>
  <si>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 xml:space="preserve">  </t>
  </si>
  <si>
    <t xml:space="preserve">                            </t>
  </si>
  <si>
    <t xml:space="preserve">Subejercicio </t>
  </si>
  <si>
    <t>2019 (d)</t>
  </si>
  <si>
    <t xml:space="preserve">31 de diciembre de 2018-1 </t>
  </si>
  <si>
    <t>al 31 de diciembre de 2018-1 (d)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</si>
  <si>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</si>
  <si>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</si>
  <si>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</si>
  <si>
    <t>J. Transferencias y Asignaciones</t>
  </si>
  <si>
    <t>Del 1 de enero al 31 de diciembre de 2019 (b)</t>
  </si>
  <si>
    <t>Al 31 de diciembre de 2018-1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</si>
</sst>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885825</xdr:colOff>
      <xdr:row>89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62050" y="27803475"/>
          <a:ext cx="22193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6</xdr:col>
      <xdr:colOff>0</xdr:colOff>
      <xdr:row>88</xdr:row>
      <xdr:rowOff>114300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457700" y="27803475"/>
          <a:ext cx="249555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221458</xdr:colOff>
      <xdr:row>23</xdr:row>
      <xdr:rowOff>52385</xdr:rowOff>
    </xdr:from>
    <xdr:to>
      <xdr:col>3</xdr:col>
      <xdr:colOff>316708</xdr:colOff>
      <xdr:row>30</xdr:row>
      <xdr:rowOff>71437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769271" y="4624385"/>
          <a:ext cx="2059781" cy="935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407194</xdr:colOff>
      <xdr:row>23</xdr:row>
      <xdr:rowOff>76198</xdr:rowOff>
    </xdr:from>
    <xdr:to>
      <xdr:col>7</xdr:col>
      <xdr:colOff>845344</xdr:colOff>
      <xdr:row>30</xdr:row>
      <xdr:rowOff>83345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6407944" y="4648198"/>
          <a:ext cx="2319338" cy="923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43</xdr:row>
      <xdr:rowOff>133349</xdr:rowOff>
    </xdr:from>
    <xdr:to>
      <xdr:col>2</xdr:col>
      <xdr:colOff>800100</xdr:colOff>
      <xdr:row>50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133475" y="7619999"/>
          <a:ext cx="2162175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1066800</xdr:colOff>
      <xdr:row>44</xdr:row>
      <xdr:rowOff>9525</xdr:rowOff>
    </xdr:from>
    <xdr:to>
      <xdr:col>6</xdr:col>
      <xdr:colOff>828675</xdr:colOff>
      <xdr:row>50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524500" y="7629525"/>
          <a:ext cx="22574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79</xdr:row>
      <xdr:rowOff>28575</xdr:rowOff>
    </xdr:from>
    <xdr:to>
      <xdr:col>1</xdr:col>
      <xdr:colOff>828675</xdr:colOff>
      <xdr:row>86</xdr:row>
      <xdr:rowOff>76200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428625" y="18859500"/>
          <a:ext cx="195262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28575</xdr:rowOff>
    </xdr:from>
    <xdr:to>
      <xdr:col>4</xdr:col>
      <xdr:colOff>1171575</xdr:colOff>
      <xdr:row>86</xdr:row>
      <xdr:rowOff>85725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3533775" y="18859500"/>
          <a:ext cx="20955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38100</xdr:rowOff>
    </xdr:from>
    <xdr:to>
      <xdr:col>3</xdr:col>
      <xdr:colOff>647700</xdr:colOff>
      <xdr:row>87</xdr:row>
      <xdr:rowOff>76200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/>
      </xdr:nvSpPr>
      <xdr:spPr>
        <a:xfrm>
          <a:off x="990600" y="12506325"/>
          <a:ext cx="24765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885824</xdr:colOff>
      <xdr:row>80</xdr:row>
      <xdr:rowOff>28575</xdr:rowOff>
    </xdr:from>
    <xdr:to>
      <xdr:col>7</xdr:col>
      <xdr:colOff>581025</xdr:colOff>
      <xdr:row>87</xdr:row>
      <xdr:rowOff>85725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4733924" y="12496800"/>
          <a:ext cx="2381251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161</xdr:row>
      <xdr:rowOff>28573</xdr:rowOff>
    </xdr:from>
    <xdr:to>
      <xdr:col>3</xdr:col>
      <xdr:colOff>1009650</xdr:colOff>
      <xdr:row>169</xdr:row>
      <xdr:rowOff>66674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/>
      </xdr:nvSpPr>
      <xdr:spPr>
        <a:xfrm>
          <a:off x="1914525" y="31241998"/>
          <a:ext cx="2085975" cy="1104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600074</xdr:colOff>
      <xdr:row>161</xdr:row>
      <xdr:rowOff>28574</xdr:rowOff>
    </xdr:from>
    <xdr:to>
      <xdr:col>7</xdr:col>
      <xdr:colOff>866775</xdr:colOff>
      <xdr:row>169</xdr:row>
      <xdr:rowOff>66675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/>
      </xdr:nvSpPr>
      <xdr:spPr>
        <a:xfrm>
          <a:off x="5524499" y="31241999"/>
          <a:ext cx="2152651" cy="1104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30</xdr:row>
      <xdr:rowOff>28574</xdr:rowOff>
    </xdr:from>
    <xdr:to>
      <xdr:col>2</xdr:col>
      <xdr:colOff>161925</xdr:colOff>
      <xdr:row>37</xdr:row>
      <xdr:rowOff>101600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/>
      </xdr:nvSpPr>
      <xdr:spPr>
        <a:xfrm>
          <a:off x="923925" y="5902324"/>
          <a:ext cx="1917700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30</xdr:row>
      <xdr:rowOff>28575</xdr:rowOff>
    </xdr:from>
    <xdr:to>
      <xdr:col>6</xdr:col>
      <xdr:colOff>28575</xdr:colOff>
      <xdr:row>37</xdr:row>
      <xdr:rowOff>107950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/>
      </xdr:nvSpPr>
      <xdr:spPr>
        <a:xfrm>
          <a:off x="4692650" y="5902325"/>
          <a:ext cx="1990725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93</xdr:row>
      <xdr:rowOff>66675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952500" y="15506700"/>
          <a:ext cx="20288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93</xdr:row>
      <xdr:rowOff>76200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4905375" y="15506700"/>
          <a:ext cx="18097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28575</xdr:rowOff>
    </xdr:from>
    <xdr:to>
      <xdr:col>3</xdr:col>
      <xdr:colOff>9525</xdr:colOff>
      <xdr:row>41</xdr:row>
      <xdr:rowOff>85725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762000" y="12534900"/>
          <a:ext cx="17240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28574</xdr:rowOff>
    </xdr:from>
    <xdr:to>
      <xdr:col>5</xdr:col>
      <xdr:colOff>847725</xdr:colOff>
      <xdr:row>41</xdr:row>
      <xdr:rowOff>95249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3419475" y="12534899"/>
          <a:ext cx="18669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84"/>
  <sheetViews>
    <sheetView tabSelected="1" zoomScaleNormal="100" workbookViewId="0">
      <selection activeCell="F94" sqref="F9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5" t="s">
        <v>445</v>
      </c>
      <c r="B2" s="196"/>
      <c r="C2" s="196"/>
      <c r="D2" s="196"/>
      <c r="E2" s="196"/>
      <c r="F2" s="196"/>
      <c r="G2" s="197"/>
    </row>
    <row r="3" spans="1:7" ht="10.5" customHeight="1" x14ac:dyDescent="0.15">
      <c r="A3" s="198" t="s">
        <v>0</v>
      </c>
      <c r="B3" s="199"/>
      <c r="C3" s="199"/>
      <c r="D3" s="199"/>
      <c r="E3" s="199"/>
      <c r="F3" s="199"/>
      <c r="G3" s="200"/>
    </row>
    <row r="4" spans="1:7" ht="10.5" customHeight="1" x14ac:dyDescent="0.15">
      <c r="A4" s="198" t="s">
        <v>459</v>
      </c>
      <c r="B4" s="199"/>
      <c r="C4" s="199"/>
      <c r="D4" s="199"/>
      <c r="E4" s="199"/>
      <c r="F4" s="199"/>
      <c r="G4" s="200"/>
    </row>
    <row r="5" spans="1:7" ht="11.25" thickBot="1" x14ac:dyDescent="0.2">
      <c r="A5" s="201" t="s">
        <v>1</v>
      </c>
      <c r="B5" s="202"/>
      <c r="C5" s="202"/>
      <c r="D5" s="202"/>
      <c r="E5" s="202"/>
      <c r="F5" s="202"/>
      <c r="G5" s="203"/>
    </row>
    <row r="6" spans="1:7" ht="21.75" thickBot="1" x14ac:dyDescent="0.2">
      <c r="A6" s="2" t="s">
        <v>2</v>
      </c>
      <c r="B6" s="3" t="s">
        <v>451</v>
      </c>
      <c r="C6" s="3" t="s">
        <v>452</v>
      </c>
      <c r="D6" s="4"/>
      <c r="E6" s="5" t="s">
        <v>2</v>
      </c>
      <c r="F6" s="3" t="s">
        <v>451</v>
      </c>
      <c r="G6" s="3" t="s">
        <v>452</v>
      </c>
    </row>
    <row r="7" spans="1:7" x14ac:dyDescent="0.15">
      <c r="A7" s="6" t="s">
        <v>3</v>
      </c>
      <c r="B7" s="69"/>
      <c r="C7" s="69"/>
      <c r="D7" s="7"/>
      <c r="E7" s="139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39" t="s">
        <v>6</v>
      </c>
      <c r="F8" s="135"/>
      <c r="G8" s="135"/>
    </row>
    <row r="9" spans="1:7" ht="42" customHeight="1" x14ac:dyDescent="0.15">
      <c r="A9" s="8" t="s">
        <v>7</v>
      </c>
      <c r="B9" s="54">
        <f>SUM(B10:B16)</f>
        <v>547086</v>
      </c>
      <c r="C9" s="54">
        <f>SUM(C10:C16)</f>
        <v>230861</v>
      </c>
      <c r="D9" s="7"/>
      <c r="E9" s="135" t="s">
        <v>8</v>
      </c>
      <c r="F9" s="54">
        <f>+F10+F11+F12+F13+F14+F15+F16+F17+F18</f>
        <v>124359</v>
      </c>
      <c r="G9" s="54">
        <f>+G10+G11+G12+G13+G14+G15+G16+G17+G18</f>
        <v>2386</v>
      </c>
    </row>
    <row r="10" spans="1:7" ht="27.75" customHeight="1" x14ac:dyDescent="0.15">
      <c r="A10" s="8" t="s">
        <v>9</v>
      </c>
      <c r="B10" s="54"/>
      <c r="C10" s="54"/>
      <c r="D10" s="7"/>
      <c r="E10" s="135" t="s">
        <v>10</v>
      </c>
      <c r="F10" s="54">
        <v>0</v>
      </c>
      <c r="G10" s="54">
        <v>0</v>
      </c>
    </row>
    <row r="11" spans="1:7" ht="24" customHeight="1" x14ac:dyDescent="0.15">
      <c r="A11" s="8" t="s">
        <v>11</v>
      </c>
      <c r="B11" s="54">
        <v>547086</v>
      </c>
      <c r="C11" s="54">
        <v>230861</v>
      </c>
      <c r="D11" s="7"/>
      <c r="E11" s="135" t="s">
        <v>12</v>
      </c>
      <c r="F11" s="54">
        <v>2046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35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35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35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35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35" t="s">
        <v>22</v>
      </c>
      <c r="F16" s="54">
        <v>122313</v>
      </c>
      <c r="G16" s="54">
        <v>2386</v>
      </c>
    </row>
    <row r="17" spans="1:7" ht="36" customHeight="1" x14ac:dyDescent="0.15">
      <c r="A17" s="9" t="s">
        <v>23</v>
      </c>
      <c r="B17" s="54">
        <f>SUM(B18:B24)</f>
        <v>250108</v>
      </c>
      <c r="C17" s="54">
        <f>SUM(C18:C24)</f>
        <v>1648</v>
      </c>
      <c r="D17" s="7"/>
      <c r="E17" s="135" t="s">
        <v>24</v>
      </c>
      <c r="F17" s="54"/>
      <c r="G17" s="54"/>
    </row>
    <row r="18" spans="1:7" ht="23.25" customHeight="1" x14ac:dyDescent="0.15">
      <c r="A18" s="8" t="s">
        <v>25</v>
      </c>
      <c r="B18" s="54">
        <v>250108</v>
      </c>
      <c r="C18" s="54">
        <v>0</v>
      </c>
      <c r="D18" s="7"/>
      <c r="E18" s="135" t="s">
        <v>26</v>
      </c>
      <c r="F18" s="54">
        <v>0</v>
      </c>
      <c r="G18" s="54"/>
    </row>
    <row r="19" spans="1:7" ht="25.5" customHeight="1" x14ac:dyDescent="0.15">
      <c r="A19" s="8" t="s">
        <v>27</v>
      </c>
      <c r="B19" s="54">
        <v>0</v>
      </c>
      <c r="C19" s="54">
        <v>0</v>
      </c>
      <c r="D19" s="7"/>
      <c r="E19" s="135" t="s">
        <v>28</v>
      </c>
      <c r="F19" s="101">
        <f>+F20+F21+F22</f>
        <v>0</v>
      </c>
      <c r="G19" s="54">
        <f>+G20+G21+G22</f>
        <v>0</v>
      </c>
    </row>
    <row r="20" spans="1:7" ht="29.25" customHeight="1" x14ac:dyDescent="0.15">
      <c r="A20" s="8" t="s">
        <v>29</v>
      </c>
      <c r="B20" s="54"/>
      <c r="C20" s="54">
        <v>1648</v>
      </c>
      <c r="D20" s="7"/>
      <c r="E20" s="135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35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35" t="s">
        <v>34</v>
      </c>
      <c r="F22" s="54">
        <v>0</v>
      </c>
      <c r="G22" s="54">
        <v>0</v>
      </c>
    </row>
    <row r="23" spans="1:7" ht="34.5" customHeight="1" x14ac:dyDescent="0.15">
      <c r="A23" s="8" t="s">
        <v>35</v>
      </c>
      <c r="B23" s="54"/>
      <c r="C23" s="54"/>
      <c r="D23" s="7"/>
      <c r="E23" s="135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/>
      <c r="D24" s="7"/>
      <c r="E24" s="135" t="s">
        <v>38</v>
      </c>
      <c r="F24" s="54"/>
      <c r="G24" s="54"/>
    </row>
    <row r="25" spans="1:7" ht="27.75" customHeight="1" x14ac:dyDescent="0.15">
      <c r="A25" s="8" t="s">
        <v>39</v>
      </c>
      <c r="B25" s="169">
        <f>SUM(B26:B30)</f>
        <v>5187</v>
      </c>
      <c r="C25" s="65">
        <f>SUM(C26:C30)</f>
        <v>0</v>
      </c>
      <c r="D25" s="7"/>
      <c r="E25" s="135" t="s">
        <v>40</v>
      </c>
      <c r="F25" s="54"/>
      <c r="G25" s="54"/>
    </row>
    <row r="26" spans="1:7" ht="42.75" customHeight="1" x14ac:dyDescent="0.15">
      <c r="A26" s="8" t="s">
        <v>41</v>
      </c>
      <c r="B26" s="54">
        <v>5187</v>
      </c>
      <c r="C26" s="54"/>
      <c r="D26" s="7"/>
      <c r="E26" s="135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35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35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35" t="s">
        <v>48</v>
      </c>
      <c r="F29" s="54"/>
      <c r="G29" s="54"/>
    </row>
    <row r="30" spans="1:7" ht="27.75" customHeight="1" x14ac:dyDescent="0.15">
      <c r="A30" s="8" t="s">
        <v>49</v>
      </c>
      <c r="B30" s="54">
        <v>0</v>
      </c>
      <c r="C30" s="54"/>
      <c r="D30" s="7"/>
      <c r="E30" s="135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35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35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35" t="s">
        <v>56</v>
      </c>
      <c r="F33" s="54"/>
      <c r="G33" s="54"/>
    </row>
    <row r="34" spans="1:10" ht="30" customHeight="1" x14ac:dyDescent="0.15">
      <c r="A34" s="8" t="s">
        <v>57</v>
      </c>
      <c r="B34" s="54"/>
      <c r="C34" s="54"/>
      <c r="D34" s="7"/>
      <c r="E34" s="135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35" t="s">
        <v>60</v>
      </c>
      <c r="F35" s="54"/>
      <c r="G35" s="54"/>
    </row>
    <row r="36" spans="1:10" ht="35.25" customHeight="1" x14ac:dyDescent="0.15">
      <c r="A36" s="8" t="s">
        <v>61</v>
      </c>
      <c r="B36" s="54"/>
      <c r="C36" s="54"/>
      <c r="D36" s="7"/>
      <c r="E36" s="135" t="s">
        <v>62</v>
      </c>
      <c r="F36" s="54"/>
      <c r="G36" s="54"/>
    </row>
    <row r="37" spans="1:10" ht="23.25" customHeight="1" x14ac:dyDescent="0.15">
      <c r="A37" s="8" t="s">
        <v>63</v>
      </c>
      <c r="B37" s="65">
        <v>0</v>
      </c>
      <c r="C37" s="65">
        <v>0</v>
      </c>
      <c r="D37" s="7"/>
      <c r="E37" s="135" t="s">
        <v>64</v>
      </c>
      <c r="F37" s="54"/>
      <c r="G37" s="54"/>
    </row>
    <row r="38" spans="1:10" ht="35.25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35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35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35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35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35" t="s">
        <v>74</v>
      </c>
      <c r="F42" s="65">
        <f>+F43+F44+F45</f>
        <v>0</v>
      </c>
      <c r="G42" s="65">
        <f>+G43+G44+G45</f>
        <v>0</v>
      </c>
    </row>
    <row r="43" spans="1:10" ht="31.5" customHeight="1" x14ac:dyDescent="0.15">
      <c r="A43" s="8" t="s">
        <v>75</v>
      </c>
      <c r="B43" s="54"/>
      <c r="C43" s="54"/>
      <c r="D43" s="7"/>
      <c r="E43" s="135" t="s">
        <v>76</v>
      </c>
      <c r="F43" s="54"/>
      <c r="G43" s="54"/>
    </row>
    <row r="44" spans="1:10" ht="31.5" customHeight="1" x14ac:dyDescent="0.15">
      <c r="A44" s="8" t="s">
        <v>77</v>
      </c>
      <c r="B44" s="54"/>
      <c r="C44" s="54"/>
      <c r="D44" s="7"/>
      <c r="E44" s="135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35" t="s">
        <v>80</v>
      </c>
      <c r="F45" s="54"/>
      <c r="G45" s="54"/>
    </row>
    <row r="46" spans="1:10" x14ac:dyDescent="0.15">
      <c r="A46" s="8"/>
      <c r="B46" s="54"/>
      <c r="C46" s="54"/>
      <c r="D46" s="7"/>
      <c r="E46" s="135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802381</v>
      </c>
      <c r="C47" s="59">
        <f>+C9+C17+C25+C31+C37+C38+C41</f>
        <v>232509</v>
      </c>
      <c r="D47" s="57"/>
      <c r="E47" s="56" t="s">
        <v>82</v>
      </c>
      <c r="F47" s="59">
        <f>+F9+F19+F23+F26+F27+F31+F38+F42</f>
        <v>124359</v>
      </c>
      <c r="G47" s="59">
        <f>+G9+G19+G23+G26+G27+G31+G38+G42</f>
        <v>2386</v>
      </c>
      <c r="I47" s="141"/>
      <c r="J47" s="141"/>
    </row>
    <row r="48" spans="1:10" ht="11.25" thickBot="1" x14ac:dyDescent="0.2">
      <c r="A48" s="10"/>
      <c r="B48" s="11"/>
      <c r="C48" s="11"/>
      <c r="D48" s="12"/>
      <c r="E48" s="137"/>
      <c r="F48" s="11"/>
      <c r="G48" s="11"/>
    </row>
    <row r="49" spans="1:7" x14ac:dyDescent="0.15">
      <c r="A49" s="13" t="s">
        <v>83</v>
      </c>
      <c r="B49" s="14"/>
      <c r="C49" s="14"/>
      <c r="D49" s="15"/>
      <c r="E49" s="138" t="s">
        <v>84</v>
      </c>
      <c r="F49" s="14"/>
      <c r="G49" s="14"/>
    </row>
    <row r="50" spans="1:7" ht="22.5" customHeight="1" x14ac:dyDescent="0.15">
      <c r="A50" s="8" t="s">
        <v>85</v>
      </c>
      <c r="B50" s="54"/>
      <c r="C50" s="54"/>
      <c r="D50" s="7"/>
      <c r="E50" s="135" t="s">
        <v>86</v>
      </c>
      <c r="F50" s="54"/>
      <c r="G50" s="54"/>
    </row>
    <row r="51" spans="1:7" ht="24.75" customHeight="1" x14ac:dyDescent="0.15">
      <c r="A51" s="8" t="s">
        <v>87</v>
      </c>
      <c r="B51" s="54"/>
      <c r="C51" s="54"/>
      <c r="D51" s="7"/>
      <c r="E51" s="135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35" t="s">
        <v>90</v>
      </c>
      <c r="F52" s="54"/>
      <c r="G52" s="54"/>
    </row>
    <row r="53" spans="1:7" ht="21" customHeight="1" x14ac:dyDescent="0.15">
      <c r="A53" s="8" t="s">
        <v>91</v>
      </c>
      <c r="B53" s="54">
        <v>2928596</v>
      </c>
      <c r="C53" s="54">
        <v>2716815</v>
      </c>
      <c r="D53" s="7"/>
      <c r="E53" s="135" t="s">
        <v>92</v>
      </c>
      <c r="F53" s="54"/>
      <c r="G53" s="54"/>
    </row>
    <row r="54" spans="1:7" ht="33" customHeight="1" x14ac:dyDescent="0.15">
      <c r="A54" s="8" t="s">
        <v>93</v>
      </c>
      <c r="B54" s="54">
        <v>178648</v>
      </c>
      <c r="C54" s="54">
        <v>137239</v>
      </c>
      <c r="D54" s="7"/>
      <c r="E54" s="135" t="s">
        <v>94</v>
      </c>
      <c r="F54" s="54"/>
      <c r="G54" s="54"/>
    </row>
    <row r="55" spans="1:7" ht="34.5" customHeight="1" x14ac:dyDescent="0.15">
      <c r="A55" s="8" t="s">
        <v>95</v>
      </c>
      <c r="B55" s="54">
        <v>-191475</v>
      </c>
      <c r="C55" s="54">
        <v>-211046</v>
      </c>
      <c r="D55" s="16"/>
      <c r="E55" s="135" t="s">
        <v>96</v>
      </c>
      <c r="F55" s="54"/>
      <c r="G55" s="54"/>
    </row>
    <row r="56" spans="1:7" x14ac:dyDescent="0.15">
      <c r="A56" s="8" t="s">
        <v>97</v>
      </c>
      <c r="B56" s="54"/>
      <c r="C56" s="54"/>
      <c r="D56" s="16"/>
      <c r="E56" s="139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65">
        <f>+F50+F51+F52+F53+F54+F55</f>
        <v>0</v>
      </c>
      <c r="G57" s="65">
        <f>+G50+G51+G52+G53+G54+G55</f>
        <v>0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124359</v>
      </c>
      <c r="G59" s="54">
        <f>+G47+G57</f>
        <v>2386</v>
      </c>
    </row>
    <row r="60" spans="1:7" ht="42" customHeight="1" x14ac:dyDescent="0.15">
      <c r="A60" s="6" t="s">
        <v>102</v>
      </c>
      <c r="B60" s="54">
        <f>+B50+B51+B52+B53+B54+B55+B56+B57+B58</f>
        <v>2915769</v>
      </c>
      <c r="C60" s="54">
        <f>+C50+C51+C52+C53+C54+C55+C56+C57+C58</f>
        <v>2643008</v>
      </c>
      <c r="D60" s="7"/>
      <c r="E60" s="135"/>
      <c r="F60" s="54"/>
      <c r="G60" s="54"/>
    </row>
    <row r="61" spans="1:7" ht="36.75" customHeight="1" x14ac:dyDescent="0.15">
      <c r="A61" s="6"/>
      <c r="B61" s="54"/>
      <c r="C61" s="54"/>
      <c r="D61" s="16"/>
      <c r="E61" s="139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3718150</v>
      </c>
      <c r="C62" s="54">
        <f>+C47+C60</f>
        <v>2875517</v>
      </c>
      <c r="D62" s="7"/>
      <c r="E62" s="139"/>
      <c r="F62" s="54"/>
      <c r="G62" s="54"/>
    </row>
    <row r="63" spans="1:7" ht="41.25" customHeight="1" x14ac:dyDescent="0.15">
      <c r="A63" s="8"/>
      <c r="B63" s="54"/>
      <c r="C63" s="54"/>
      <c r="D63" s="7"/>
      <c r="E63" s="139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35" t="s">
        <v>106</v>
      </c>
      <c r="F64" s="54">
        <v>0</v>
      </c>
      <c r="G64" s="54">
        <v>0</v>
      </c>
    </row>
    <row r="65" spans="1:7" x14ac:dyDescent="0.15">
      <c r="A65" s="8"/>
      <c r="B65" s="54"/>
      <c r="C65" s="54"/>
      <c r="D65" s="7"/>
      <c r="E65" s="135" t="s">
        <v>107</v>
      </c>
      <c r="F65" s="54">
        <v>0</v>
      </c>
      <c r="G65" s="54">
        <v>0</v>
      </c>
    </row>
    <row r="66" spans="1:7" ht="31.5" customHeight="1" x14ac:dyDescent="0.15">
      <c r="A66" s="8"/>
      <c r="B66" s="54"/>
      <c r="C66" s="54"/>
      <c r="D66" s="7"/>
      <c r="E66" s="135" t="s">
        <v>108</v>
      </c>
      <c r="F66" s="54">
        <v>0</v>
      </c>
      <c r="G66" s="54">
        <v>0</v>
      </c>
    </row>
    <row r="67" spans="1:7" x14ac:dyDescent="0.15">
      <c r="A67" s="8"/>
      <c r="B67" s="54"/>
      <c r="C67" s="54"/>
      <c r="D67" s="7"/>
      <c r="E67" s="135"/>
      <c r="F67" s="54"/>
      <c r="G67" s="54"/>
    </row>
    <row r="68" spans="1:7" ht="43.5" customHeight="1" x14ac:dyDescent="0.15">
      <c r="A68" s="8"/>
      <c r="B68" s="54"/>
      <c r="C68" s="54"/>
      <c r="D68" s="7"/>
      <c r="E68" s="139" t="s">
        <v>109</v>
      </c>
      <c r="F68" s="54">
        <f>+F69+F70+F71+F72+F73</f>
        <v>3593791</v>
      </c>
      <c r="G68" s="54">
        <f>+G69+G70+G71+G72+G73</f>
        <v>2873131</v>
      </c>
    </row>
    <row r="69" spans="1:7" ht="30.75" customHeight="1" x14ac:dyDescent="0.15">
      <c r="A69" s="8"/>
      <c r="B69" s="54"/>
      <c r="C69" s="54"/>
      <c r="D69" s="7"/>
      <c r="E69" s="135" t="s">
        <v>110</v>
      </c>
      <c r="F69" s="54">
        <v>716035</v>
      </c>
      <c r="G69" s="54">
        <v>1045413</v>
      </c>
    </row>
    <row r="70" spans="1:7" ht="23.25" customHeight="1" x14ac:dyDescent="0.15">
      <c r="A70" s="8"/>
      <c r="B70" s="54"/>
      <c r="C70" s="54"/>
      <c r="D70" s="7"/>
      <c r="E70" s="135" t="s">
        <v>111</v>
      </c>
      <c r="F70" s="54">
        <v>2877756</v>
      </c>
      <c r="G70" s="54">
        <v>1827718</v>
      </c>
    </row>
    <row r="71" spans="1:7" x14ac:dyDescent="0.15">
      <c r="A71" s="8"/>
      <c r="B71" s="54"/>
      <c r="C71" s="54"/>
      <c r="D71" s="7"/>
      <c r="E71" s="135" t="s">
        <v>112</v>
      </c>
      <c r="F71" s="54"/>
      <c r="G71" s="54"/>
    </row>
    <row r="72" spans="1:7" x14ac:dyDescent="0.15">
      <c r="A72" s="8"/>
      <c r="B72" s="54"/>
      <c r="C72" s="54"/>
      <c r="D72" s="7"/>
      <c r="E72" s="135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35" t="s">
        <v>114</v>
      </c>
      <c r="F73" s="54"/>
      <c r="G73" s="54"/>
    </row>
    <row r="74" spans="1:7" x14ac:dyDescent="0.15">
      <c r="A74" s="8"/>
      <c r="B74" s="54"/>
      <c r="C74" s="54"/>
      <c r="D74" s="7"/>
      <c r="E74" s="135"/>
      <c r="F74" s="54"/>
      <c r="G74" s="54"/>
    </row>
    <row r="75" spans="1:7" ht="58.5" customHeight="1" x14ac:dyDescent="0.15">
      <c r="A75" s="8"/>
      <c r="B75" s="54"/>
      <c r="C75" s="54"/>
      <c r="D75" s="7"/>
      <c r="E75" s="139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35" t="s">
        <v>116</v>
      </c>
      <c r="F76" s="54">
        <v>0</v>
      </c>
      <c r="G76" s="54">
        <v>0</v>
      </c>
    </row>
    <row r="77" spans="1:7" ht="30" customHeight="1" x14ac:dyDescent="0.15">
      <c r="A77" s="8"/>
      <c r="B77" s="54"/>
      <c r="C77" s="54"/>
      <c r="D77" s="7"/>
      <c r="E77" s="135" t="s">
        <v>117</v>
      </c>
      <c r="F77" s="54">
        <v>0</v>
      </c>
      <c r="G77" s="54">
        <v>0</v>
      </c>
    </row>
    <row r="78" spans="1:7" x14ac:dyDescent="0.15">
      <c r="A78" s="8"/>
      <c r="B78" s="54"/>
      <c r="C78" s="54"/>
      <c r="D78" s="7"/>
      <c r="E78" s="135"/>
      <c r="F78" s="54"/>
      <c r="G78" s="54"/>
    </row>
    <row r="79" spans="1:7" ht="43.5" customHeight="1" x14ac:dyDescent="0.15">
      <c r="A79" s="8"/>
      <c r="B79" s="54"/>
      <c r="C79" s="54"/>
      <c r="D79" s="7"/>
      <c r="E79" s="139" t="s">
        <v>118</v>
      </c>
      <c r="F79" s="54">
        <f>+F63+F68+F75</f>
        <v>3593791</v>
      </c>
      <c r="G79" s="54">
        <f>+G63+G68+G75</f>
        <v>2873131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39" t="s">
        <v>119</v>
      </c>
      <c r="F81" s="54">
        <f>+F59+F79</f>
        <v>3718150</v>
      </c>
      <c r="G81" s="54">
        <f>+G59+G79</f>
        <v>2875517</v>
      </c>
      <c r="I81" s="120"/>
      <c r="J81" s="120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20"/>
      <c r="I83" s="120"/>
    </row>
    <row r="84" spans="1:10" x14ac:dyDescent="0.15">
      <c r="H84" s="120"/>
      <c r="I84" s="120"/>
    </row>
  </sheetData>
  <mergeCells count="4"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K22"/>
  <sheetViews>
    <sheetView zoomScale="80" zoomScaleNormal="80" workbookViewId="0">
      <selection activeCell="I30" sqref="I30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22" t="s">
        <v>445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</row>
    <row r="4" spans="1:11" ht="11.25" thickBot="1" x14ac:dyDescent="0.2">
      <c r="A4" s="225" t="s">
        <v>165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</row>
    <row r="5" spans="1:11" ht="11.25" thickBot="1" x14ac:dyDescent="0.2">
      <c r="A5" s="225" t="s">
        <v>458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11.25" thickBot="1" x14ac:dyDescent="0.2">
      <c r="A6" s="225" t="s">
        <v>1</v>
      </c>
      <c r="B6" s="226"/>
      <c r="C6" s="226"/>
      <c r="D6" s="226"/>
      <c r="E6" s="226"/>
      <c r="F6" s="226"/>
      <c r="G6" s="226"/>
      <c r="H6" s="226"/>
      <c r="I6" s="226"/>
      <c r="J6" s="226"/>
      <c r="K6" s="227"/>
    </row>
    <row r="7" spans="1:11" ht="74.25" thickBot="1" x14ac:dyDescent="0.2">
      <c r="A7" s="133" t="s">
        <v>166</v>
      </c>
      <c r="B7" s="132" t="s">
        <v>167</v>
      </c>
      <c r="C7" s="132" t="s">
        <v>168</v>
      </c>
      <c r="D7" s="132" t="s">
        <v>169</v>
      </c>
      <c r="E7" s="132" t="s">
        <v>170</v>
      </c>
      <c r="F7" s="132" t="s">
        <v>171</v>
      </c>
      <c r="G7" s="132" t="s">
        <v>172</v>
      </c>
      <c r="H7" s="132" t="s">
        <v>173</v>
      </c>
      <c r="I7" s="132" t="s">
        <v>454</v>
      </c>
      <c r="J7" s="132" t="s">
        <v>455</v>
      </c>
      <c r="K7" s="132" t="s">
        <v>456</v>
      </c>
    </row>
    <row r="8" spans="1:11" x14ac:dyDescent="0.15">
      <c r="A8" s="6"/>
      <c r="B8" s="140"/>
      <c r="C8" s="140"/>
      <c r="D8" s="140"/>
      <c r="E8" s="140"/>
      <c r="F8" s="140"/>
      <c r="G8" s="140"/>
      <c r="H8" s="140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 x14ac:dyDescent="0.15">
      <c r="A11" s="22" t="s">
        <v>176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 x14ac:dyDescent="0.15">
      <c r="A12" s="22" t="s">
        <v>177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 x14ac:dyDescent="0.15">
      <c r="A13" s="22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x14ac:dyDescent="0.15">
      <c r="A14" s="9"/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ht="21" x14ac:dyDescent="0.15">
      <c r="A15" s="21" t="s">
        <v>179</v>
      </c>
      <c r="B15" s="71">
        <f>+B16+B17+B18+B19</f>
        <v>0</v>
      </c>
      <c r="C15" s="139"/>
      <c r="D15" s="139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7">
        <v>0</v>
      </c>
      <c r="C16" s="74"/>
      <c r="D16" s="74"/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K43"/>
  <sheetViews>
    <sheetView zoomScaleNormal="100" workbookViewId="0">
      <selection activeCell="L48" sqref="L48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22" t="s">
        <v>445</v>
      </c>
      <c r="B4" s="223"/>
      <c r="C4" s="223"/>
      <c r="D4" s="223"/>
      <c r="E4" s="223"/>
      <c r="F4" s="223"/>
      <c r="G4" s="223"/>
      <c r="H4" s="223"/>
      <c r="I4" s="224"/>
    </row>
    <row r="5" spans="1:10" ht="11.25" thickBot="1" x14ac:dyDescent="0.2">
      <c r="A5" s="225" t="s">
        <v>120</v>
      </c>
      <c r="B5" s="226"/>
      <c r="C5" s="226"/>
      <c r="D5" s="226"/>
      <c r="E5" s="226"/>
      <c r="F5" s="226"/>
      <c r="G5" s="226"/>
      <c r="H5" s="226"/>
      <c r="I5" s="227"/>
    </row>
    <row r="6" spans="1:10" ht="11.25" thickBot="1" x14ac:dyDescent="0.2">
      <c r="A6" s="225" t="s">
        <v>458</v>
      </c>
      <c r="B6" s="226"/>
      <c r="C6" s="226"/>
      <c r="D6" s="226"/>
      <c r="E6" s="226"/>
      <c r="F6" s="226"/>
      <c r="G6" s="226"/>
      <c r="H6" s="226"/>
      <c r="I6" s="227"/>
    </row>
    <row r="7" spans="1:10" ht="11.25" thickBot="1" x14ac:dyDescent="0.2">
      <c r="A7" s="225" t="s">
        <v>1</v>
      </c>
      <c r="B7" s="226"/>
      <c r="C7" s="226"/>
      <c r="D7" s="226"/>
      <c r="E7" s="226"/>
      <c r="F7" s="226"/>
      <c r="G7" s="226"/>
      <c r="H7" s="226"/>
      <c r="I7" s="227"/>
    </row>
    <row r="8" spans="1:10" ht="32.25" customHeight="1" x14ac:dyDescent="0.15">
      <c r="A8" s="228" t="s">
        <v>121</v>
      </c>
      <c r="B8" s="229"/>
      <c r="C8" s="18" t="s">
        <v>122</v>
      </c>
      <c r="D8" s="208" t="s">
        <v>123</v>
      </c>
      <c r="E8" s="208" t="s">
        <v>124</v>
      </c>
      <c r="F8" s="208" t="s">
        <v>125</v>
      </c>
      <c r="G8" s="18" t="s">
        <v>126</v>
      </c>
      <c r="H8" s="208" t="s">
        <v>128</v>
      </c>
      <c r="I8" s="208" t="s">
        <v>129</v>
      </c>
    </row>
    <row r="9" spans="1:10" ht="33" customHeight="1" thickBot="1" x14ac:dyDescent="0.2">
      <c r="A9" s="230"/>
      <c r="B9" s="231"/>
      <c r="C9" s="132" t="s">
        <v>453</v>
      </c>
      <c r="D9" s="210"/>
      <c r="E9" s="210"/>
      <c r="F9" s="210"/>
      <c r="G9" s="132" t="s">
        <v>127</v>
      </c>
      <c r="H9" s="210"/>
      <c r="I9" s="210"/>
    </row>
    <row r="10" spans="1:10" x14ac:dyDescent="0.15">
      <c r="A10" s="232"/>
      <c r="B10" s="233"/>
      <c r="C10" s="61"/>
      <c r="D10" s="139"/>
      <c r="E10" s="139"/>
      <c r="F10" s="139"/>
      <c r="G10" s="139"/>
      <c r="H10" s="139"/>
      <c r="I10" s="139"/>
    </row>
    <row r="11" spans="1:10" x14ac:dyDescent="0.15">
      <c r="A11" s="211" t="s">
        <v>130</v>
      </c>
      <c r="B11" s="212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448</v>
      </c>
    </row>
    <row r="12" spans="1:10" x14ac:dyDescent="0.15">
      <c r="A12" s="211" t="s">
        <v>131</v>
      </c>
      <c r="B12" s="212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13" t="s">
        <v>132</v>
      </c>
      <c r="B13" s="214"/>
      <c r="C13" s="62"/>
      <c r="D13" s="62"/>
      <c r="E13" s="62"/>
      <c r="F13" s="62"/>
      <c r="G13" s="62"/>
      <c r="H13" s="62"/>
      <c r="I13" s="62"/>
    </row>
    <row r="14" spans="1:10" x14ac:dyDescent="0.15">
      <c r="A14" s="213" t="s">
        <v>133</v>
      </c>
      <c r="B14" s="214"/>
      <c r="C14" s="54"/>
      <c r="D14" s="54"/>
      <c r="E14" s="54"/>
      <c r="F14" s="54"/>
      <c r="G14" s="54"/>
      <c r="H14" s="54"/>
      <c r="I14" s="54"/>
    </row>
    <row r="15" spans="1:10" x14ac:dyDescent="0.15">
      <c r="A15" s="213" t="s">
        <v>134</v>
      </c>
      <c r="B15" s="214"/>
      <c r="C15" s="54"/>
      <c r="D15" s="54"/>
      <c r="E15" s="54"/>
      <c r="F15" s="54"/>
      <c r="G15" s="54"/>
      <c r="H15" s="54"/>
      <c r="I15" s="54"/>
    </row>
    <row r="16" spans="1:10" x14ac:dyDescent="0.15">
      <c r="A16" s="211" t="s">
        <v>135</v>
      </c>
      <c r="B16" s="212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13" t="s">
        <v>136</v>
      </c>
      <c r="B17" s="214"/>
      <c r="C17" s="62"/>
      <c r="D17" s="62"/>
      <c r="E17" s="62"/>
      <c r="F17" s="62"/>
      <c r="G17" s="62"/>
      <c r="H17" s="62"/>
      <c r="I17" s="62"/>
    </row>
    <row r="18" spans="1:11" x14ac:dyDescent="0.15">
      <c r="A18" s="213" t="s">
        <v>137</v>
      </c>
      <c r="B18" s="214"/>
      <c r="C18" s="54"/>
      <c r="D18" s="54"/>
      <c r="E18" s="54"/>
      <c r="F18" s="54"/>
      <c r="G18" s="54"/>
      <c r="H18" s="54"/>
      <c r="I18" s="54"/>
    </row>
    <row r="19" spans="1:11" x14ac:dyDescent="0.15">
      <c r="A19" s="213" t="s">
        <v>138</v>
      </c>
      <c r="B19" s="214"/>
      <c r="C19" s="54"/>
      <c r="D19" s="54"/>
      <c r="E19" s="54"/>
      <c r="F19" s="54"/>
      <c r="G19" s="54"/>
      <c r="H19" s="54"/>
      <c r="I19" s="54"/>
    </row>
    <row r="20" spans="1:11" s="96" customFormat="1" x14ac:dyDescent="0.15">
      <c r="A20" s="220" t="s">
        <v>139</v>
      </c>
      <c r="B20" s="221"/>
      <c r="C20" s="95">
        <v>2386</v>
      </c>
      <c r="D20" s="95">
        <v>0</v>
      </c>
      <c r="E20" s="94">
        <v>0</v>
      </c>
      <c r="F20" s="94">
        <v>0</v>
      </c>
      <c r="G20" s="171">
        <v>124359</v>
      </c>
      <c r="H20" s="94">
        <v>0</v>
      </c>
      <c r="I20" s="94">
        <v>0</v>
      </c>
      <c r="K20" s="151"/>
    </row>
    <row r="21" spans="1:11" x14ac:dyDescent="0.15">
      <c r="A21" s="134"/>
      <c r="B21" s="135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1" t="s">
        <v>140</v>
      </c>
      <c r="B22" s="212"/>
      <c r="C22" s="68">
        <f>+C11+C20</f>
        <v>2386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 t="shared" si="6"/>
        <v>124359</v>
      </c>
      <c r="H22" s="67">
        <f t="shared" si="6"/>
        <v>0</v>
      </c>
      <c r="I22" s="67">
        <f t="shared" si="6"/>
        <v>0</v>
      </c>
    </row>
    <row r="23" spans="1:11" x14ac:dyDescent="0.15">
      <c r="A23" s="211"/>
      <c r="B23" s="212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1" t="s">
        <v>442</v>
      </c>
      <c r="B24" s="212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13" t="s">
        <v>141</v>
      </c>
      <c r="B25" s="214"/>
      <c r="C25" s="63"/>
      <c r="D25" s="63"/>
      <c r="E25" s="63"/>
      <c r="F25" s="63"/>
      <c r="G25" s="63"/>
      <c r="H25" s="63"/>
      <c r="I25" s="63"/>
    </row>
    <row r="26" spans="1:11" x14ac:dyDescent="0.15">
      <c r="A26" s="213" t="s">
        <v>142</v>
      </c>
      <c r="B26" s="214"/>
      <c r="C26" s="63"/>
      <c r="D26" s="63"/>
      <c r="E26" s="63"/>
      <c r="F26" s="63"/>
      <c r="G26" s="63"/>
      <c r="H26" s="63"/>
      <c r="I26" s="63"/>
    </row>
    <row r="27" spans="1:11" x14ac:dyDescent="0.15">
      <c r="A27" s="213" t="s">
        <v>143</v>
      </c>
      <c r="B27" s="214"/>
      <c r="C27" s="63"/>
      <c r="D27" s="63"/>
      <c r="E27" s="63"/>
      <c r="F27" s="63"/>
      <c r="G27" s="63"/>
      <c r="H27" s="63"/>
      <c r="I27" s="63"/>
    </row>
    <row r="28" spans="1:11" x14ac:dyDescent="0.15">
      <c r="A28" s="218"/>
      <c r="B28" s="219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1" t="s">
        <v>144</v>
      </c>
      <c r="B29" s="212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13" t="s">
        <v>145</v>
      </c>
      <c r="B30" s="214"/>
      <c r="C30" s="63"/>
      <c r="D30" s="63"/>
      <c r="E30" s="63"/>
      <c r="F30" s="63"/>
      <c r="G30" s="63"/>
      <c r="H30" s="63"/>
      <c r="I30" s="63"/>
    </row>
    <row r="31" spans="1:11" x14ac:dyDescent="0.15">
      <c r="A31" s="213" t="s">
        <v>146</v>
      </c>
      <c r="B31" s="214"/>
      <c r="C31" s="63"/>
      <c r="D31" s="63"/>
      <c r="E31" s="63"/>
      <c r="F31" s="63"/>
      <c r="G31" s="63"/>
      <c r="H31" s="63"/>
      <c r="I31" s="63"/>
    </row>
    <row r="32" spans="1:11" x14ac:dyDescent="0.15">
      <c r="A32" s="213" t="s">
        <v>147</v>
      </c>
      <c r="B32" s="214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15"/>
      <c r="B33" s="216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17" t="s">
        <v>148</v>
      </c>
      <c r="C35" s="217"/>
      <c r="D35" s="217"/>
      <c r="E35" s="217"/>
      <c r="F35" s="217"/>
      <c r="G35" s="217"/>
      <c r="H35" s="217"/>
      <c r="I35" s="217"/>
    </row>
    <row r="36" spans="1:9" ht="15.75" customHeight="1" thickBot="1" x14ac:dyDescent="0.2">
      <c r="A36" s="19">
        <v>2</v>
      </c>
      <c r="B36" s="204" t="s">
        <v>149</v>
      </c>
      <c r="C36" s="204"/>
      <c r="D36" s="204"/>
      <c r="E36" s="204"/>
      <c r="F36" s="204"/>
      <c r="G36" s="204"/>
      <c r="H36" s="204"/>
      <c r="I36" s="204"/>
    </row>
    <row r="37" spans="1:9" x14ac:dyDescent="0.15">
      <c r="A37" s="205" t="s">
        <v>150</v>
      </c>
      <c r="B37" s="131" t="s">
        <v>151</v>
      </c>
      <c r="C37" s="131" t="s">
        <v>153</v>
      </c>
      <c r="D37" s="131" t="s">
        <v>156</v>
      </c>
      <c r="E37" s="208" t="s">
        <v>158</v>
      </c>
      <c r="F37" s="131" t="s">
        <v>159</v>
      </c>
    </row>
    <row r="38" spans="1:9" x14ac:dyDescent="0.15">
      <c r="A38" s="206"/>
      <c r="B38" s="18" t="s">
        <v>152</v>
      </c>
      <c r="C38" s="18" t="s">
        <v>154</v>
      </c>
      <c r="D38" s="18" t="s">
        <v>157</v>
      </c>
      <c r="E38" s="209"/>
      <c r="F38" s="18" t="s">
        <v>160</v>
      </c>
    </row>
    <row r="39" spans="1:9" ht="11.25" thickBot="1" x14ac:dyDescent="0.2">
      <c r="A39" s="207"/>
      <c r="B39" s="20"/>
      <c r="C39" s="132" t="s">
        <v>155</v>
      </c>
      <c r="D39" s="20"/>
      <c r="E39" s="210"/>
      <c r="F39" s="20"/>
    </row>
    <row r="40" spans="1:9" ht="21" x14ac:dyDescent="0.15">
      <c r="A40" s="9" t="s">
        <v>161</v>
      </c>
      <c r="B40" s="135"/>
      <c r="C40" s="135"/>
      <c r="D40" s="135"/>
      <c r="E40" s="135"/>
      <c r="F40" s="135"/>
    </row>
    <row r="41" spans="1:9" x14ac:dyDescent="0.15">
      <c r="A41" s="8" t="s">
        <v>162</v>
      </c>
      <c r="B41" s="135"/>
      <c r="C41" s="135"/>
      <c r="D41" s="135"/>
      <c r="E41" s="135"/>
      <c r="F41" s="135"/>
    </row>
    <row r="42" spans="1:9" x14ac:dyDescent="0.15">
      <c r="A42" s="8" t="s">
        <v>163</v>
      </c>
      <c r="B42" s="135"/>
      <c r="C42" s="135"/>
      <c r="D42" s="135"/>
      <c r="E42" s="135"/>
      <c r="F42" s="135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94"/>
  <sheetViews>
    <sheetView showGridLines="0" topLeftCell="A2" zoomScaleNormal="100" workbookViewId="0">
      <selection activeCell="F83" sqref="F83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2" t="s">
        <v>445</v>
      </c>
      <c r="B2" s="263"/>
      <c r="C2" s="263"/>
      <c r="D2" s="263"/>
      <c r="E2" s="264"/>
    </row>
    <row r="3" spans="1:6" x14ac:dyDescent="0.15">
      <c r="A3" s="265" t="s">
        <v>185</v>
      </c>
      <c r="B3" s="266"/>
      <c r="C3" s="266"/>
      <c r="D3" s="266"/>
      <c r="E3" s="267"/>
    </row>
    <row r="4" spans="1:6" x14ac:dyDescent="0.15">
      <c r="A4" s="265" t="s">
        <v>458</v>
      </c>
      <c r="B4" s="266"/>
      <c r="C4" s="266"/>
      <c r="D4" s="266"/>
      <c r="E4" s="267"/>
    </row>
    <row r="5" spans="1:6" ht="11.25" thickBot="1" x14ac:dyDescent="0.2">
      <c r="A5" s="265" t="s">
        <v>1</v>
      </c>
      <c r="B5" s="266"/>
      <c r="C5" s="266"/>
      <c r="D5" s="266"/>
      <c r="E5" s="267"/>
    </row>
    <row r="6" spans="1:6" x14ac:dyDescent="0.15">
      <c r="A6" s="242" t="s">
        <v>2</v>
      </c>
      <c r="B6" s="243"/>
      <c r="C6" s="25" t="s">
        <v>186</v>
      </c>
      <c r="D6" s="268" t="s">
        <v>188</v>
      </c>
      <c r="E6" s="25" t="s">
        <v>189</v>
      </c>
    </row>
    <row r="7" spans="1:6" ht="11.25" thickBot="1" x14ac:dyDescent="0.2">
      <c r="A7" s="244"/>
      <c r="B7" s="245"/>
      <c r="C7" s="172" t="s">
        <v>187</v>
      </c>
      <c r="D7" s="269"/>
      <c r="E7" s="172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83" t="s">
        <v>191</v>
      </c>
      <c r="B9" s="28"/>
      <c r="C9" s="76">
        <f>+C10+C11+C12</f>
        <v>25290600</v>
      </c>
      <c r="D9" s="76">
        <f>+D10+D11+D12</f>
        <v>30022481</v>
      </c>
      <c r="E9" s="76">
        <f>+E10+E11+E12</f>
        <v>30022481</v>
      </c>
    </row>
    <row r="10" spans="1:6" x14ac:dyDescent="0.15">
      <c r="A10" s="236" t="s">
        <v>192</v>
      </c>
      <c r="B10" s="237"/>
      <c r="C10" s="87">
        <v>25290600</v>
      </c>
      <c r="D10" s="87">
        <v>30022481</v>
      </c>
      <c r="E10" s="87">
        <v>30022481</v>
      </c>
      <c r="F10" s="79"/>
    </row>
    <row r="11" spans="1:6" x14ac:dyDescent="0.15">
      <c r="A11" s="236" t="s">
        <v>193</v>
      </c>
      <c r="B11" s="237"/>
      <c r="C11" s="77"/>
      <c r="D11" s="77"/>
      <c r="E11" s="77"/>
    </row>
    <row r="12" spans="1:6" x14ac:dyDescent="0.15">
      <c r="A12" s="236" t="s">
        <v>194</v>
      </c>
      <c r="B12" s="237"/>
      <c r="C12" s="77"/>
      <c r="D12" s="77"/>
      <c r="E12" s="77"/>
    </row>
    <row r="13" spans="1:6" x14ac:dyDescent="0.15">
      <c r="A13" s="26"/>
      <c r="B13" s="27"/>
      <c r="C13" s="77"/>
      <c r="D13" s="77"/>
      <c r="E13" s="77"/>
    </row>
    <row r="14" spans="1:6" ht="32.25" x14ac:dyDescent="0.15">
      <c r="A14" s="183" t="s">
        <v>443</v>
      </c>
      <c r="B14" s="28"/>
      <c r="C14" s="76">
        <f>+C15+C16</f>
        <v>25290600</v>
      </c>
      <c r="D14" s="76">
        <f>+D15+D16</f>
        <v>29579206</v>
      </c>
      <c r="E14" s="76">
        <f>+E15+E16</f>
        <v>29454849</v>
      </c>
    </row>
    <row r="15" spans="1:6" ht="31.5" customHeight="1" x14ac:dyDescent="0.15">
      <c r="A15" s="254" t="s">
        <v>195</v>
      </c>
      <c r="B15" s="255"/>
      <c r="C15" s="87">
        <v>25290600</v>
      </c>
      <c r="D15" s="87">
        <v>29579206</v>
      </c>
      <c r="E15" s="87">
        <v>29454849</v>
      </c>
    </row>
    <row r="16" spans="1:6" ht="31.5" customHeight="1" x14ac:dyDescent="0.15">
      <c r="A16" s="254" t="s">
        <v>196</v>
      </c>
      <c r="B16" s="255"/>
      <c r="C16" s="77"/>
      <c r="D16" s="77"/>
      <c r="E16" s="77"/>
      <c r="F16" s="79"/>
    </row>
    <row r="17" spans="1:6" x14ac:dyDescent="0.15">
      <c r="A17" s="26"/>
      <c r="B17" s="27"/>
      <c r="C17" s="77"/>
      <c r="D17" s="77"/>
      <c r="E17" s="77"/>
      <c r="F17" s="79"/>
    </row>
    <row r="18" spans="1:6" ht="31.5" x14ac:dyDescent="0.15">
      <c r="A18" s="183" t="s">
        <v>197</v>
      </c>
      <c r="B18" s="28"/>
      <c r="C18" s="76">
        <f>+C19+C20</f>
        <v>0</v>
      </c>
      <c r="D18" s="76">
        <f>+D19+D20</f>
        <v>0</v>
      </c>
      <c r="E18" s="76">
        <f>+E19+E20</f>
        <v>0</v>
      </c>
    </row>
    <row r="19" spans="1:6" ht="31.5" customHeight="1" x14ac:dyDescent="0.15">
      <c r="A19" s="254" t="s">
        <v>198</v>
      </c>
      <c r="B19" s="255"/>
      <c r="C19" s="77"/>
      <c r="D19" s="77"/>
      <c r="E19" s="87"/>
    </row>
    <row r="20" spans="1:6" ht="42" customHeight="1" x14ac:dyDescent="0.15">
      <c r="A20" s="254" t="s">
        <v>199</v>
      </c>
      <c r="B20" s="255"/>
      <c r="C20" s="77"/>
      <c r="D20" s="77"/>
      <c r="E20" s="77"/>
    </row>
    <row r="21" spans="1:6" x14ac:dyDescent="0.15">
      <c r="A21" s="26"/>
      <c r="B21" s="27"/>
      <c r="C21" s="77"/>
      <c r="D21" s="77"/>
      <c r="E21" s="77"/>
    </row>
    <row r="22" spans="1:6" ht="24" customHeight="1" x14ac:dyDescent="0.15">
      <c r="A22" s="256" t="s">
        <v>200</v>
      </c>
      <c r="B22" s="257"/>
      <c r="C22" s="76">
        <f>+C9-C14+C18</f>
        <v>0</v>
      </c>
      <c r="D22" s="76">
        <f>+D9-D14+D18</f>
        <v>443275</v>
      </c>
      <c r="E22" s="76">
        <f>+E9-E14+E18</f>
        <v>567632</v>
      </c>
    </row>
    <row r="23" spans="1:6" ht="36" customHeight="1" x14ac:dyDescent="0.15">
      <c r="A23" s="256" t="s">
        <v>201</v>
      </c>
      <c r="B23" s="257"/>
      <c r="C23" s="77">
        <f>+C22-C12</f>
        <v>0</v>
      </c>
      <c r="D23" s="77">
        <f>+D22-D12</f>
        <v>443275</v>
      </c>
      <c r="E23" s="87">
        <f>+E22-E12</f>
        <v>567632</v>
      </c>
    </row>
    <row r="24" spans="1:6" ht="48" customHeight="1" x14ac:dyDescent="0.15">
      <c r="A24" s="256" t="s">
        <v>202</v>
      </c>
      <c r="B24" s="257"/>
      <c r="C24" s="77">
        <f>+C23-C18</f>
        <v>0</v>
      </c>
      <c r="D24" s="77">
        <f>+D23-D18</f>
        <v>443275</v>
      </c>
      <c r="E24" s="87">
        <f>+E23-E18</f>
        <v>567632</v>
      </c>
    </row>
    <row r="25" spans="1:6" ht="11.25" thickBot="1" x14ac:dyDescent="0.2">
      <c r="A25" s="29"/>
      <c r="B25" s="30"/>
      <c r="C25" s="78"/>
      <c r="D25" s="78"/>
      <c r="E25" s="78"/>
    </row>
    <row r="26" spans="1:6" ht="11.25" thickBot="1" x14ac:dyDescent="0.2">
      <c r="A26" s="184"/>
      <c r="B26" s="124"/>
      <c r="C26" s="185"/>
      <c r="D26" s="185"/>
      <c r="E26" s="186"/>
    </row>
    <row r="27" spans="1:6" ht="11.25" thickBot="1" x14ac:dyDescent="0.2">
      <c r="A27" s="258" t="s">
        <v>203</v>
      </c>
      <c r="B27" s="259"/>
      <c r="C27" s="80" t="s">
        <v>204</v>
      </c>
      <c r="D27" s="80" t="s">
        <v>188</v>
      </c>
      <c r="E27" s="80" t="s">
        <v>205</v>
      </c>
    </row>
    <row r="28" spans="1:6" x14ac:dyDescent="0.15">
      <c r="A28" s="26"/>
      <c r="B28" s="27"/>
      <c r="C28" s="77"/>
      <c r="D28" s="77"/>
      <c r="E28" s="77"/>
    </row>
    <row r="29" spans="1:6" ht="36" customHeight="1" x14ac:dyDescent="0.15">
      <c r="A29" s="260" t="s">
        <v>206</v>
      </c>
      <c r="B29" s="261"/>
      <c r="C29" s="76">
        <f>+C30+C31</f>
        <v>0</v>
      </c>
      <c r="D29" s="76">
        <f t="shared" ref="D29:E29" si="0">+D30+D31</f>
        <v>0</v>
      </c>
      <c r="E29" s="76">
        <f t="shared" si="0"/>
        <v>0</v>
      </c>
    </row>
    <row r="30" spans="1:6" ht="31.5" customHeight="1" x14ac:dyDescent="0.15">
      <c r="A30" s="254" t="s">
        <v>207</v>
      </c>
      <c r="B30" s="255"/>
      <c r="C30" s="77">
        <v>0</v>
      </c>
      <c r="D30" s="77">
        <v>0</v>
      </c>
      <c r="E30" s="87">
        <v>0</v>
      </c>
    </row>
    <row r="31" spans="1:6" ht="31.5" customHeight="1" x14ac:dyDescent="0.15">
      <c r="A31" s="254" t="s">
        <v>208</v>
      </c>
      <c r="B31" s="255"/>
      <c r="C31" s="77"/>
      <c r="D31" s="77"/>
      <c r="E31" s="77"/>
    </row>
    <row r="32" spans="1:6" x14ac:dyDescent="0.15">
      <c r="A32" s="26"/>
      <c r="B32" s="27"/>
      <c r="C32" s="77"/>
      <c r="D32" s="77"/>
      <c r="E32" s="77"/>
    </row>
    <row r="33" spans="1:6" ht="24" customHeight="1" x14ac:dyDescent="0.15">
      <c r="A33" s="260" t="s">
        <v>209</v>
      </c>
      <c r="B33" s="261"/>
      <c r="C33" s="81">
        <f>+C24+C29</f>
        <v>0</v>
      </c>
      <c r="D33" s="81">
        <f>+D24+D29</f>
        <v>443275</v>
      </c>
      <c r="E33" s="81">
        <f>+E24+E29</f>
        <v>567632</v>
      </c>
      <c r="F33" s="79"/>
    </row>
    <row r="34" spans="1:6" ht="11.25" thickBot="1" x14ac:dyDescent="0.2">
      <c r="A34" s="29"/>
      <c r="B34" s="30"/>
      <c r="C34" s="78"/>
      <c r="D34" s="78"/>
      <c r="E34" s="78"/>
    </row>
    <row r="35" spans="1:6" ht="11.25" thickBot="1" x14ac:dyDescent="0.2">
      <c r="A35" s="184"/>
      <c r="B35" s="124"/>
      <c r="C35" s="185"/>
      <c r="D35" s="185"/>
      <c r="E35" s="186"/>
    </row>
    <row r="36" spans="1:6" x14ac:dyDescent="0.15">
      <c r="A36" s="242" t="s">
        <v>203</v>
      </c>
      <c r="B36" s="243"/>
      <c r="C36" s="246" t="s">
        <v>210</v>
      </c>
      <c r="D36" s="248" t="s">
        <v>188</v>
      </c>
      <c r="E36" s="82" t="s">
        <v>189</v>
      </c>
    </row>
    <row r="37" spans="1:6" ht="11.25" thickBot="1" x14ac:dyDescent="0.2">
      <c r="A37" s="244"/>
      <c r="B37" s="245"/>
      <c r="C37" s="247"/>
      <c r="D37" s="249"/>
      <c r="E37" s="83" t="s">
        <v>205</v>
      </c>
    </row>
    <row r="38" spans="1:6" x14ac:dyDescent="0.15">
      <c r="A38" s="31"/>
      <c r="B38" s="32"/>
      <c r="C38" s="84"/>
      <c r="D38" s="84"/>
      <c r="E38" s="84"/>
    </row>
    <row r="39" spans="1:6" x14ac:dyDescent="0.15">
      <c r="A39" s="252" t="s">
        <v>211</v>
      </c>
      <c r="B39" s="253"/>
      <c r="C39" s="81">
        <f>+C40+C41</f>
        <v>0</v>
      </c>
      <c r="D39" s="81">
        <f t="shared" ref="D39:E39" si="1">+D40+D41</f>
        <v>0</v>
      </c>
      <c r="E39" s="81">
        <f t="shared" si="1"/>
        <v>0</v>
      </c>
    </row>
    <row r="40" spans="1:6" ht="28.5" customHeight="1" x14ac:dyDescent="0.15">
      <c r="A40" s="236" t="s">
        <v>212</v>
      </c>
      <c r="B40" s="237"/>
      <c r="C40" s="84"/>
      <c r="D40" s="84"/>
      <c r="E40" s="84"/>
    </row>
    <row r="41" spans="1:6" ht="31.5" customHeight="1" x14ac:dyDescent="0.15">
      <c r="A41" s="236" t="s">
        <v>213</v>
      </c>
      <c r="B41" s="237"/>
      <c r="C41" s="84"/>
      <c r="D41" s="84"/>
      <c r="E41" s="84"/>
    </row>
    <row r="42" spans="1:6" x14ac:dyDescent="0.15">
      <c r="A42" s="252" t="s">
        <v>214</v>
      </c>
      <c r="B42" s="253"/>
      <c r="C42" s="81">
        <f>+C43+C44</f>
        <v>0</v>
      </c>
      <c r="D42" s="81">
        <f t="shared" ref="D42:E42" si="2">+D43+D44</f>
        <v>0</v>
      </c>
      <c r="E42" s="81">
        <f t="shared" si="2"/>
        <v>0</v>
      </c>
    </row>
    <row r="43" spans="1:6" ht="28.5" customHeight="1" x14ac:dyDescent="0.15">
      <c r="A43" s="236" t="s">
        <v>215</v>
      </c>
      <c r="B43" s="237"/>
      <c r="C43" s="84"/>
      <c r="D43" s="84"/>
      <c r="E43" s="84"/>
    </row>
    <row r="44" spans="1:6" ht="21" customHeight="1" x14ac:dyDescent="0.15">
      <c r="A44" s="236" t="s">
        <v>216</v>
      </c>
      <c r="B44" s="237"/>
      <c r="C44" s="84"/>
      <c r="D44" s="84"/>
      <c r="E44" s="84"/>
    </row>
    <row r="45" spans="1:6" x14ac:dyDescent="0.15">
      <c r="A45" s="31"/>
      <c r="B45" s="32"/>
      <c r="C45" s="84"/>
      <c r="D45" s="84"/>
      <c r="E45" s="84"/>
    </row>
    <row r="46" spans="1:6" ht="10.5" customHeight="1" x14ac:dyDescent="0.15">
      <c r="A46" s="187" t="s">
        <v>217</v>
      </c>
      <c r="B46" s="33"/>
      <c r="C46" s="234">
        <f>+C39-C42</f>
        <v>0</v>
      </c>
      <c r="D46" s="234">
        <f t="shared" ref="D46:E46" si="3">+D39-D42</f>
        <v>0</v>
      </c>
      <c r="E46" s="234">
        <f t="shared" si="3"/>
        <v>0</v>
      </c>
    </row>
    <row r="47" spans="1:6" ht="11.25" customHeight="1" thickBot="1" x14ac:dyDescent="0.2">
      <c r="A47" s="188"/>
      <c r="B47" s="34"/>
      <c r="C47" s="235"/>
      <c r="D47" s="235"/>
      <c r="E47" s="235"/>
    </row>
    <row r="48" spans="1:6" ht="11.25" thickBot="1" x14ac:dyDescent="0.2">
      <c r="A48" s="24"/>
      <c r="C48" s="79"/>
      <c r="D48" s="79"/>
      <c r="E48" s="79"/>
    </row>
    <row r="49" spans="1:11" x14ac:dyDescent="0.15">
      <c r="A49" s="242" t="s">
        <v>203</v>
      </c>
      <c r="B49" s="243"/>
      <c r="C49" s="82" t="s">
        <v>186</v>
      </c>
      <c r="D49" s="248" t="s">
        <v>188</v>
      </c>
      <c r="E49" s="82" t="s">
        <v>189</v>
      </c>
    </row>
    <row r="50" spans="1:11" ht="11.25" thickBot="1" x14ac:dyDescent="0.2">
      <c r="A50" s="244"/>
      <c r="B50" s="245"/>
      <c r="C50" s="83" t="s">
        <v>204</v>
      </c>
      <c r="D50" s="249"/>
      <c r="E50" s="83" t="s">
        <v>205</v>
      </c>
    </row>
    <row r="51" spans="1:11" s="96" customFormat="1" x14ac:dyDescent="0.15">
      <c r="A51" s="250"/>
      <c r="B51" s="251"/>
      <c r="C51" s="121"/>
      <c r="D51" s="121"/>
      <c r="E51" s="121"/>
      <c r="G51" s="1"/>
      <c r="H51" s="1"/>
      <c r="I51" s="1"/>
      <c r="J51" s="1"/>
      <c r="K51" s="1"/>
    </row>
    <row r="52" spans="1:11" x14ac:dyDescent="0.15">
      <c r="A52" s="31" t="s">
        <v>218</v>
      </c>
      <c r="B52" s="32"/>
      <c r="C52" s="87">
        <v>25290600</v>
      </c>
      <c r="D52" s="87">
        <v>30022481</v>
      </c>
      <c r="E52" s="87">
        <v>30022481</v>
      </c>
      <c r="F52" s="96"/>
    </row>
    <row r="53" spans="1:11" ht="30.75" customHeight="1" x14ac:dyDescent="0.15">
      <c r="A53" s="236" t="s">
        <v>219</v>
      </c>
      <c r="B53" s="237"/>
      <c r="C53" s="173">
        <f>+C54-C55</f>
        <v>0</v>
      </c>
      <c r="D53" s="173">
        <f>+D54-D55</f>
        <v>0</v>
      </c>
      <c r="E53" s="173">
        <f>+E54-E55</f>
        <v>0</v>
      </c>
      <c r="F53" s="96"/>
    </row>
    <row r="54" spans="1:11" ht="27" customHeight="1" x14ac:dyDescent="0.15">
      <c r="A54" s="236" t="s">
        <v>212</v>
      </c>
      <c r="B54" s="237"/>
      <c r="C54" s="84"/>
      <c r="D54" s="84"/>
      <c r="E54" s="84"/>
    </row>
    <row r="55" spans="1:11" ht="29.25" customHeight="1" x14ac:dyDescent="0.15">
      <c r="A55" s="236" t="s">
        <v>215</v>
      </c>
      <c r="B55" s="237"/>
      <c r="C55" s="84"/>
      <c r="D55" s="84"/>
      <c r="E55" s="84"/>
    </row>
    <row r="56" spans="1:11" x14ac:dyDescent="0.15">
      <c r="A56" s="31"/>
      <c r="B56" s="32"/>
      <c r="C56" s="84"/>
      <c r="D56" s="84"/>
      <c r="E56" s="84"/>
    </row>
    <row r="57" spans="1:11" ht="29.25" customHeight="1" x14ac:dyDescent="0.15">
      <c r="A57" s="236" t="s">
        <v>195</v>
      </c>
      <c r="B57" s="237"/>
      <c r="C57" s="87">
        <v>25290600</v>
      </c>
      <c r="D57" s="87">
        <v>29579206</v>
      </c>
      <c r="E57" s="87">
        <v>29454849</v>
      </c>
    </row>
    <row r="58" spans="1:11" x14ac:dyDescent="0.15">
      <c r="A58" s="31"/>
      <c r="B58" s="32"/>
      <c r="C58" s="84"/>
      <c r="D58" s="84"/>
      <c r="E58" s="84"/>
    </row>
    <row r="59" spans="1:11" ht="22.5" customHeight="1" x14ac:dyDescent="0.15">
      <c r="A59" s="236" t="s">
        <v>198</v>
      </c>
      <c r="B59" s="237"/>
      <c r="C59" s="89">
        <v>0</v>
      </c>
      <c r="D59" s="89">
        <v>0</v>
      </c>
      <c r="E59" s="89">
        <v>0</v>
      </c>
    </row>
    <row r="60" spans="1:11" x14ac:dyDescent="0.15">
      <c r="A60" s="31"/>
      <c r="B60" s="32"/>
      <c r="C60" s="84"/>
      <c r="D60" s="84"/>
      <c r="E60" s="84"/>
    </row>
    <row r="61" spans="1:11" ht="28.5" customHeight="1" x14ac:dyDescent="0.15">
      <c r="A61" s="238" t="s">
        <v>220</v>
      </c>
      <c r="B61" s="239"/>
      <c r="C61" s="85">
        <f>+C52+C53-C57+C59</f>
        <v>0</v>
      </c>
      <c r="D61" s="85">
        <f>+D52+D53-D57+D59</f>
        <v>443275</v>
      </c>
      <c r="E61" s="85">
        <f>+E52+E53-E57+E59</f>
        <v>567632</v>
      </c>
    </row>
    <row r="62" spans="1:11" ht="39" customHeight="1" x14ac:dyDescent="0.15">
      <c r="A62" s="238" t="s">
        <v>221</v>
      </c>
      <c r="B62" s="239"/>
      <c r="C62" s="85">
        <f>+C61-C53</f>
        <v>0</v>
      </c>
      <c r="D62" s="85">
        <f>+D61-D53</f>
        <v>443275</v>
      </c>
      <c r="E62" s="85">
        <f>+E61-E53</f>
        <v>567632</v>
      </c>
    </row>
    <row r="63" spans="1:11" ht="11.25" thickBot="1" x14ac:dyDescent="0.2">
      <c r="A63" s="35"/>
      <c r="B63" s="36"/>
      <c r="C63" s="86"/>
      <c r="D63" s="86"/>
      <c r="E63" s="86"/>
    </row>
    <row r="64" spans="1:11" ht="11.25" thickBot="1" x14ac:dyDescent="0.2">
      <c r="A64" s="189"/>
      <c r="B64" s="190"/>
      <c r="C64" s="191"/>
      <c r="D64" s="191"/>
      <c r="E64" s="191"/>
    </row>
    <row r="65" spans="1:6" x14ac:dyDescent="0.15">
      <c r="A65" s="242" t="s">
        <v>203</v>
      </c>
      <c r="B65" s="243"/>
      <c r="C65" s="246" t="s">
        <v>210</v>
      </c>
      <c r="D65" s="248" t="s">
        <v>188</v>
      </c>
      <c r="E65" s="82" t="s">
        <v>189</v>
      </c>
    </row>
    <row r="66" spans="1:6" ht="11.25" thickBot="1" x14ac:dyDescent="0.2">
      <c r="A66" s="244"/>
      <c r="B66" s="245"/>
      <c r="C66" s="247"/>
      <c r="D66" s="249"/>
      <c r="E66" s="83" t="s">
        <v>205</v>
      </c>
    </row>
    <row r="67" spans="1:6" x14ac:dyDescent="0.15">
      <c r="A67" s="240"/>
      <c r="B67" s="241"/>
      <c r="C67" s="84"/>
      <c r="D67" s="84"/>
      <c r="E67" s="84"/>
    </row>
    <row r="68" spans="1:6" x14ac:dyDescent="0.15">
      <c r="A68" s="236" t="s">
        <v>193</v>
      </c>
      <c r="B68" s="237"/>
      <c r="C68" s="84">
        <v>0</v>
      </c>
      <c r="D68" s="84">
        <v>0</v>
      </c>
      <c r="E68" s="84">
        <v>0</v>
      </c>
    </row>
    <row r="69" spans="1:6" ht="33" customHeight="1" x14ac:dyDescent="0.15">
      <c r="A69" s="236" t="s">
        <v>222</v>
      </c>
      <c r="B69" s="237"/>
      <c r="C69" s="85">
        <f>+C70-C71</f>
        <v>0</v>
      </c>
      <c r="D69" s="85">
        <f t="shared" ref="D69:E69" si="4">+D70-D71</f>
        <v>0</v>
      </c>
      <c r="E69" s="85">
        <f t="shared" si="4"/>
        <v>0</v>
      </c>
    </row>
    <row r="70" spans="1:6" ht="32.25" customHeight="1" x14ac:dyDescent="0.15">
      <c r="A70" s="236" t="s">
        <v>213</v>
      </c>
      <c r="B70" s="237"/>
      <c r="C70" s="84"/>
      <c r="D70" s="84"/>
      <c r="E70" s="84"/>
    </row>
    <row r="71" spans="1:6" ht="21.75" customHeight="1" x14ac:dyDescent="0.15">
      <c r="A71" s="236" t="s">
        <v>216</v>
      </c>
      <c r="B71" s="237"/>
      <c r="C71" s="84"/>
      <c r="D71" s="84"/>
      <c r="E71" s="84"/>
    </row>
    <row r="72" spans="1:6" x14ac:dyDescent="0.15">
      <c r="A72" s="31"/>
      <c r="B72" s="32"/>
      <c r="C72" s="84"/>
      <c r="D72" s="84"/>
      <c r="E72" s="84"/>
    </row>
    <row r="73" spans="1:6" ht="27.75" customHeight="1" x14ac:dyDescent="0.15">
      <c r="A73" s="236" t="s">
        <v>223</v>
      </c>
      <c r="B73" s="237"/>
      <c r="C73" s="84"/>
      <c r="D73" s="84"/>
      <c r="E73" s="121"/>
    </row>
    <row r="74" spans="1:6" x14ac:dyDescent="0.15">
      <c r="A74" s="31"/>
      <c r="B74" s="32"/>
      <c r="C74" s="84"/>
      <c r="D74" s="84"/>
      <c r="E74" s="121"/>
    </row>
    <row r="75" spans="1:6" ht="27" customHeight="1" x14ac:dyDescent="0.15">
      <c r="A75" s="236" t="s">
        <v>199</v>
      </c>
      <c r="B75" s="237"/>
      <c r="C75" s="121"/>
      <c r="D75" s="84"/>
      <c r="E75" s="84"/>
    </row>
    <row r="76" spans="1:6" x14ac:dyDescent="0.15">
      <c r="A76" s="31"/>
      <c r="B76" s="32"/>
      <c r="C76" s="84"/>
      <c r="D76" s="84"/>
      <c r="E76" s="84"/>
    </row>
    <row r="77" spans="1:6" ht="33" customHeight="1" x14ac:dyDescent="0.15">
      <c r="A77" s="238" t="s">
        <v>224</v>
      </c>
      <c r="B77" s="239"/>
      <c r="C77" s="85">
        <f>+C68+C69-C73+C75</f>
        <v>0</v>
      </c>
      <c r="D77" s="85">
        <f t="shared" ref="D77:E77" si="5">+D68+D69-D73+D75</f>
        <v>0</v>
      </c>
      <c r="E77" s="85">
        <f t="shared" si="5"/>
        <v>0</v>
      </c>
    </row>
    <row r="78" spans="1:6" ht="45.75" customHeight="1" x14ac:dyDescent="0.15">
      <c r="A78" s="238" t="s">
        <v>225</v>
      </c>
      <c r="B78" s="239"/>
      <c r="C78" s="234">
        <f>+C77-C69</f>
        <v>0</v>
      </c>
      <c r="D78" s="234">
        <f t="shared" ref="D78:E78" si="6">+D77-D69</f>
        <v>0</v>
      </c>
      <c r="E78" s="234">
        <f t="shared" si="6"/>
        <v>0</v>
      </c>
    </row>
    <row r="79" spans="1:6" ht="11.25" customHeight="1" thickBot="1" x14ac:dyDescent="0.2">
      <c r="A79" s="188"/>
      <c r="B79" s="34"/>
      <c r="C79" s="235"/>
      <c r="D79" s="235"/>
      <c r="E79" s="235"/>
    </row>
    <row r="80" spans="1:6" x14ac:dyDescent="0.15">
      <c r="A80" s="124"/>
      <c r="B80" s="124"/>
      <c r="C80" s="124"/>
      <c r="D80" s="124"/>
      <c r="E80" s="124"/>
      <c r="F80" s="124"/>
    </row>
    <row r="81" spans="1:6" x14ac:dyDescent="0.15">
      <c r="A81" s="124"/>
      <c r="B81" s="124"/>
      <c r="C81" s="124"/>
      <c r="D81" s="124"/>
      <c r="E81" s="124"/>
      <c r="F81" s="124"/>
    </row>
    <row r="82" spans="1:6" x14ac:dyDescent="0.15">
      <c r="A82" s="124"/>
      <c r="B82" s="124"/>
      <c r="C82" s="124"/>
      <c r="D82" s="124"/>
      <c r="E82" s="124"/>
      <c r="F82" s="124"/>
    </row>
    <row r="83" spans="1:6" x14ac:dyDescent="0.15">
      <c r="A83" s="124"/>
      <c r="B83" s="124"/>
      <c r="C83" s="124"/>
      <c r="D83" s="124"/>
      <c r="E83" s="124"/>
      <c r="F83" s="124"/>
    </row>
    <row r="84" spans="1:6" x14ac:dyDescent="0.15">
      <c r="A84" s="124"/>
      <c r="B84" s="124"/>
      <c r="C84" s="124"/>
      <c r="D84" s="124"/>
      <c r="E84" s="124"/>
      <c r="F84" s="124"/>
    </row>
    <row r="85" spans="1:6" x14ac:dyDescent="0.15">
      <c r="A85" s="124"/>
      <c r="B85" s="124"/>
      <c r="C85" s="124"/>
      <c r="D85" s="124"/>
      <c r="E85" s="124"/>
      <c r="F85" s="124"/>
    </row>
    <row r="86" spans="1:6" x14ac:dyDescent="0.15">
      <c r="A86" s="124"/>
      <c r="B86" s="124"/>
      <c r="C86" s="124"/>
      <c r="D86" s="124"/>
      <c r="E86" s="124"/>
      <c r="F86" s="124"/>
    </row>
    <row r="87" spans="1:6" x14ac:dyDescent="0.15">
      <c r="A87" s="124"/>
      <c r="B87" s="124"/>
      <c r="C87" s="124"/>
      <c r="D87" s="124"/>
      <c r="E87" s="124"/>
      <c r="F87" s="124"/>
    </row>
    <row r="88" spans="1:6" x14ac:dyDescent="0.15">
      <c r="A88" s="124"/>
      <c r="B88" s="124"/>
      <c r="C88" s="124"/>
      <c r="D88" s="124"/>
      <c r="E88" s="124"/>
      <c r="F88" s="124"/>
    </row>
    <row r="89" spans="1:6" x14ac:dyDescent="0.15">
      <c r="A89" s="124"/>
      <c r="B89" s="124"/>
      <c r="C89" s="124"/>
      <c r="D89" s="124"/>
      <c r="E89" s="124"/>
      <c r="F89" s="124"/>
    </row>
    <row r="90" spans="1:6" x14ac:dyDescent="0.15">
      <c r="A90" s="124"/>
      <c r="B90" s="124"/>
      <c r="C90" s="124"/>
      <c r="D90" s="124"/>
      <c r="E90" s="124"/>
      <c r="F90" s="124"/>
    </row>
    <row r="91" spans="1:6" x14ac:dyDescent="0.15">
      <c r="A91" s="124"/>
      <c r="B91" s="124"/>
      <c r="C91" s="124"/>
      <c r="D91" s="124"/>
      <c r="E91" s="124"/>
      <c r="F91" s="124"/>
    </row>
    <row r="92" spans="1:6" x14ac:dyDescent="0.15">
      <c r="A92" s="124"/>
      <c r="B92" s="124"/>
      <c r="C92" s="124"/>
      <c r="D92" s="124"/>
      <c r="E92" s="124"/>
      <c r="F92" s="124"/>
    </row>
    <row r="93" spans="1:6" x14ac:dyDescent="0.15">
      <c r="A93" s="124"/>
      <c r="B93" s="124"/>
      <c r="C93" s="124"/>
      <c r="D93" s="124"/>
      <c r="E93" s="124"/>
      <c r="F93" s="124"/>
    </row>
    <row r="94" spans="1:6" x14ac:dyDescent="0.15">
      <c r="A94" s="124"/>
      <c r="B94" s="124"/>
      <c r="C94" s="124"/>
      <c r="D94" s="124"/>
      <c r="E94" s="124"/>
      <c r="F94" s="124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A67:B67"/>
    <mergeCell ref="A78:B78"/>
    <mergeCell ref="C78:C79"/>
    <mergeCell ref="D78:D79"/>
    <mergeCell ref="A68:B68"/>
    <mergeCell ref="E78:E79"/>
    <mergeCell ref="A69:B69"/>
    <mergeCell ref="A70:B70"/>
    <mergeCell ref="A71:B71"/>
    <mergeCell ref="A73:B73"/>
    <mergeCell ref="A75:B75"/>
    <mergeCell ref="A77:B77"/>
  </mergeCells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80"/>
  <sheetViews>
    <sheetView zoomScaleNormal="100" workbookViewId="0">
      <selection activeCell="A57" sqref="A57:C57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280" t="s">
        <v>445</v>
      </c>
      <c r="B2" s="281"/>
      <c r="C2" s="281"/>
      <c r="D2" s="281"/>
      <c r="E2" s="281"/>
      <c r="F2" s="281"/>
      <c r="G2" s="281"/>
      <c r="H2" s="281"/>
      <c r="I2" s="282"/>
    </row>
    <row r="3" spans="1:11" x14ac:dyDescent="0.15">
      <c r="A3" s="283" t="s">
        <v>226</v>
      </c>
      <c r="B3" s="284"/>
      <c r="C3" s="284"/>
      <c r="D3" s="284"/>
      <c r="E3" s="284"/>
      <c r="F3" s="284"/>
      <c r="G3" s="284"/>
      <c r="H3" s="284"/>
      <c r="I3" s="285"/>
    </row>
    <row r="4" spans="1:11" x14ac:dyDescent="0.15">
      <c r="A4" s="283" t="s">
        <v>458</v>
      </c>
      <c r="B4" s="284"/>
      <c r="C4" s="284"/>
      <c r="D4" s="284"/>
      <c r="E4" s="284"/>
      <c r="F4" s="284"/>
      <c r="G4" s="284"/>
      <c r="H4" s="284"/>
      <c r="I4" s="285"/>
    </row>
    <row r="5" spans="1:11" ht="11.25" thickBot="1" x14ac:dyDescent="0.2">
      <c r="A5" s="286" t="s">
        <v>1</v>
      </c>
      <c r="B5" s="287"/>
      <c r="C5" s="287"/>
      <c r="D5" s="287"/>
      <c r="E5" s="287"/>
      <c r="F5" s="287"/>
      <c r="G5" s="287"/>
      <c r="H5" s="287"/>
      <c r="I5" s="288"/>
    </row>
    <row r="6" spans="1:11" ht="11.25" thickBot="1" x14ac:dyDescent="0.2">
      <c r="A6" s="195"/>
      <c r="B6" s="196"/>
      <c r="C6" s="197"/>
      <c r="D6" s="222" t="s">
        <v>227</v>
      </c>
      <c r="E6" s="223"/>
      <c r="F6" s="223"/>
      <c r="G6" s="223"/>
      <c r="H6" s="224"/>
      <c r="I6" s="289" t="s">
        <v>228</v>
      </c>
    </row>
    <row r="7" spans="1:11" x14ac:dyDescent="0.15">
      <c r="A7" s="283" t="s">
        <v>203</v>
      </c>
      <c r="B7" s="284"/>
      <c r="C7" s="285"/>
      <c r="D7" s="289" t="s">
        <v>230</v>
      </c>
      <c r="E7" s="268" t="s">
        <v>231</v>
      </c>
      <c r="F7" s="289" t="s">
        <v>232</v>
      </c>
      <c r="G7" s="289" t="s">
        <v>188</v>
      </c>
      <c r="H7" s="289" t="s">
        <v>233</v>
      </c>
      <c r="I7" s="290"/>
    </row>
    <row r="8" spans="1:11" ht="11.25" thickBot="1" x14ac:dyDescent="0.2">
      <c r="A8" s="286" t="s">
        <v>229</v>
      </c>
      <c r="B8" s="287"/>
      <c r="C8" s="288"/>
      <c r="D8" s="291"/>
      <c r="E8" s="269"/>
      <c r="F8" s="291"/>
      <c r="G8" s="291"/>
      <c r="H8" s="291"/>
      <c r="I8" s="291"/>
    </row>
    <row r="9" spans="1:11" x14ac:dyDescent="0.15">
      <c r="A9" s="292"/>
      <c r="B9" s="271"/>
      <c r="C9" s="271"/>
      <c r="D9" s="50"/>
      <c r="E9" s="177"/>
      <c r="F9" s="177"/>
      <c r="G9" s="123"/>
      <c r="H9" s="123"/>
      <c r="I9" s="123"/>
      <c r="J9" s="96"/>
      <c r="K9" s="96"/>
    </row>
    <row r="10" spans="1:11" x14ac:dyDescent="0.15">
      <c r="A10" s="252" t="s">
        <v>234</v>
      </c>
      <c r="B10" s="272"/>
      <c r="C10" s="272"/>
      <c r="D10" s="40"/>
      <c r="E10" s="177"/>
      <c r="F10" s="177"/>
      <c r="G10" s="123"/>
      <c r="H10" s="123"/>
      <c r="I10" s="123"/>
      <c r="J10" s="96"/>
      <c r="K10" s="96"/>
    </row>
    <row r="11" spans="1:11" x14ac:dyDescent="0.15">
      <c r="A11" s="236" t="s">
        <v>235</v>
      </c>
      <c r="B11" s="278"/>
      <c r="C11" s="237"/>
      <c r="D11" s="40"/>
      <c r="E11" s="177"/>
      <c r="F11" s="177"/>
      <c r="G11" s="123"/>
      <c r="H11" s="123"/>
      <c r="I11" s="123"/>
      <c r="J11" s="96"/>
      <c r="K11" s="96"/>
    </row>
    <row r="12" spans="1:11" x14ac:dyDescent="0.15">
      <c r="A12" s="236" t="s">
        <v>236</v>
      </c>
      <c r="B12" s="278"/>
      <c r="C12" s="237"/>
      <c r="D12" s="40"/>
      <c r="E12" s="177"/>
      <c r="F12" s="177"/>
      <c r="G12" s="123"/>
      <c r="H12" s="123"/>
      <c r="I12" s="123"/>
      <c r="J12" s="96"/>
      <c r="K12" s="96"/>
    </row>
    <row r="13" spans="1:11" x14ac:dyDescent="0.15">
      <c r="A13" s="236" t="s">
        <v>237</v>
      </c>
      <c r="B13" s="278"/>
      <c r="C13" s="237"/>
      <c r="D13" s="40"/>
      <c r="E13" s="177"/>
      <c r="F13" s="177"/>
      <c r="G13" s="177"/>
      <c r="H13" s="177"/>
      <c r="I13" s="177"/>
    </row>
    <row r="14" spans="1:11" x14ac:dyDescent="0.15">
      <c r="A14" s="236" t="s">
        <v>238</v>
      </c>
      <c r="B14" s="278"/>
      <c r="C14" s="237"/>
      <c r="D14" s="40"/>
      <c r="E14" s="177"/>
      <c r="F14" s="177"/>
      <c r="G14" s="177"/>
      <c r="H14" s="177"/>
      <c r="I14" s="177"/>
    </row>
    <row r="15" spans="1:11" x14ac:dyDescent="0.15">
      <c r="A15" s="236" t="s">
        <v>239</v>
      </c>
      <c r="B15" s="278"/>
      <c r="C15" s="237"/>
      <c r="D15" s="40"/>
      <c r="E15" s="106">
        <v>171893</v>
      </c>
      <c r="F15" s="164">
        <f t="shared" ref="F15" si="0">+D15+E15</f>
        <v>171893</v>
      </c>
      <c r="G15" s="106">
        <v>171893</v>
      </c>
      <c r="H15" s="106">
        <v>171893</v>
      </c>
      <c r="I15" s="89">
        <f>+H15-D15</f>
        <v>171893</v>
      </c>
    </row>
    <row r="16" spans="1:11" x14ac:dyDescent="0.15">
      <c r="A16" s="236" t="s">
        <v>240</v>
      </c>
      <c r="B16" s="278"/>
      <c r="C16" s="237"/>
      <c r="D16" s="40"/>
      <c r="E16" s="106"/>
      <c r="F16" s="164"/>
      <c r="G16" s="106"/>
      <c r="H16" s="106"/>
      <c r="I16" s="89"/>
    </row>
    <row r="17" spans="1:11" x14ac:dyDescent="0.15">
      <c r="A17" s="236" t="s">
        <v>241</v>
      </c>
      <c r="B17" s="278"/>
      <c r="C17" s="237"/>
      <c r="D17" s="40"/>
      <c r="E17" s="177"/>
      <c r="F17" s="177"/>
      <c r="G17" s="177"/>
      <c r="H17" s="177"/>
      <c r="I17" s="177"/>
    </row>
    <row r="18" spans="1:11" x14ac:dyDescent="0.15">
      <c r="A18" s="236" t="s">
        <v>242</v>
      </c>
      <c r="B18" s="278"/>
      <c r="C18" s="237"/>
      <c r="D18" s="234">
        <f t="shared" ref="D18:H18" si="1">+D20+D21+D22+D23+D24+D25+D26+D27+D28+D29+D30</f>
        <v>0</v>
      </c>
      <c r="E18" s="279">
        <f t="shared" si="1"/>
        <v>0</v>
      </c>
      <c r="F18" s="234">
        <f>+F20+F21+F22+F23+F24+F25+F26+F27+F28+F29+F30</f>
        <v>0</v>
      </c>
      <c r="G18" s="234">
        <f t="shared" si="1"/>
        <v>0</v>
      </c>
      <c r="H18" s="234">
        <f t="shared" si="1"/>
        <v>0</v>
      </c>
      <c r="I18" s="234">
        <f>+I20+I21+I22+I23+I24+I25+I26+I27+I28+I29+I30</f>
        <v>0</v>
      </c>
    </row>
    <row r="19" spans="1:11" x14ac:dyDescent="0.15">
      <c r="A19" s="236" t="s">
        <v>243</v>
      </c>
      <c r="B19" s="278"/>
      <c r="C19" s="237"/>
      <c r="D19" s="234"/>
      <c r="E19" s="279"/>
      <c r="F19" s="234"/>
      <c r="G19" s="234"/>
      <c r="H19" s="234"/>
      <c r="I19" s="234"/>
    </row>
    <row r="20" spans="1:11" x14ac:dyDescent="0.15">
      <c r="A20" s="236" t="s">
        <v>244</v>
      </c>
      <c r="B20" s="278"/>
      <c r="C20" s="237"/>
      <c r="D20" s="88"/>
      <c r="E20" s="122"/>
      <c r="F20" s="89">
        <f>+D20+E20</f>
        <v>0</v>
      </c>
      <c r="G20" s="89"/>
      <c r="H20" s="89"/>
      <c r="I20" s="89">
        <f>+H20-D20</f>
        <v>0</v>
      </c>
      <c r="K20" s="79"/>
    </row>
    <row r="21" spans="1:11" ht="10.5" customHeight="1" x14ac:dyDescent="0.15">
      <c r="A21" s="236" t="s">
        <v>245</v>
      </c>
      <c r="B21" s="278"/>
      <c r="C21" s="237"/>
      <c r="D21" s="40"/>
      <c r="E21" s="123"/>
      <c r="F21" s="177"/>
      <c r="G21" s="177"/>
      <c r="H21" s="177"/>
      <c r="I21" s="177"/>
    </row>
    <row r="22" spans="1:11" ht="10.5" customHeight="1" x14ac:dyDescent="0.15">
      <c r="A22" s="236" t="s">
        <v>246</v>
      </c>
      <c r="B22" s="278"/>
      <c r="C22" s="237"/>
      <c r="D22" s="40"/>
      <c r="E22" s="123"/>
      <c r="F22" s="177"/>
      <c r="G22" s="177"/>
      <c r="H22" s="177"/>
      <c r="I22" s="177"/>
    </row>
    <row r="23" spans="1:11" x14ac:dyDescent="0.15">
      <c r="A23" s="236" t="s">
        <v>247</v>
      </c>
      <c r="B23" s="278"/>
      <c r="C23" s="237"/>
      <c r="D23" s="40"/>
      <c r="E23" s="123"/>
      <c r="F23" s="177"/>
      <c r="G23" s="177"/>
      <c r="H23" s="177"/>
      <c r="I23" s="177"/>
    </row>
    <row r="24" spans="1:11" x14ac:dyDescent="0.15">
      <c r="A24" s="236" t="s">
        <v>248</v>
      </c>
      <c r="B24" s="278"/>
      <c r="C24" s="237"/>
      <c r="D24" s="40"/>
      <c r="E24" s="123"/>
      <c r="F24" s="177"/>
      <c r="G24" s="177"/>
      <c r="H24" s="177"/>
      <c r="I24" s="177"/>
    </row>
    <row r="25" spans="1:11" x14ac:dyDescent="0.15">
      <c r="A25" s="236" t="s">
        <v>249</v>
      </c>
      <c r="B25" s="278"/>
      <c r="C25" s="237"/>
      <c r="D25" s="40"/>
      <c r="E25" s="123"/>
      <c r="F25" s="177"/>
      <c r="G25" s="177"/>
      <c r="H25" s="177"/>
      <c r="I25" s="177"/>
    </row>
    <row r="26" spans="1:11" x14ac:dyDescent="0.15">
      <c r="A26" s="236" t="s">
        <v>250</v>
      </c>
      <c r="B26" s="278"/>
      <c r="C26" s="237"/>
      <c r="D26" s="40"/>
      <c r="E26" s="123"/>
      <c r="F26" s="177"/>
      <c r="G26" s="177"/>
      <c r="H26" s="177"/>
      <c r="I26" s="177"/>
    </row>
    <row r="27" spans="1:11" x14ac:dyDescent="0.15">
      <c r="A27" s="236" t="s">
        <v>251</v>
      </c>
      <c r="B27" s="278"/>
      <c r="C27" s="237"/>
      <c r="D27" s="40"/>
      <c r="E27" s="123"/>
      <c r="F27" s="177"/>
      <c r="G27" s="177"/>
      <c r="H27" s="177"/>
      <c r="I27" s="177"/>
    </row>
    <row r="28" spans="1:11" x14ac:dyDescent="0.15">
      <c r="A28" s="236" t="s">
        <v>252</v>
      </c>
      <c r="B28" s="278"/>
      <c r="C28" s="237"/>
      <c r="D28" s="40"/>
      <c r="E28" s="123"/>
      <c r="F28" s="177"/>
      <c r="G28" s="177"/>
      <c r="H28" s="177"/>
      <c r="I28" s="177"/>
    </row>
    <row r="29" spans="1:11" x14ac:dyDescent="0.15">
      <c r="A29" s="236" t="s">
        <v>253</v>
      </c>
      <c r="B29" s="278"/>
      <c r="C29" s="237"/>
      <c r="D29" s="40"/>
      <c r="E29" s="123"/>
      <c r="F29" s="177"/>
      <c r="G29" s="177"/>
      <c r="H29" s="177"/>
      <c r="I29" s="177"/>
    </row>
    <row r="30" spans="1:11" ht="22.5" customHeight="1" x14ac:dyDescent="0.15">
      <c r="A30" s="236" t="s">
        <v>254</v>
      </c>
      <c r="B30" s="278"/>
      <c r="C30" s="237"/>
      <c r="D30" s="51"/>
      <c r="E30" s="123"/>
      <c r="F30" s="177"/>
      <c r="G30" s="177"/>
      <c r="H30" s="177"/>
      <c r="I30" s="177"/>
    </row>
    <row r="31" spans="1:11" x14ac:dyDescent="0.15">
      <c r="A31" s="236" t="s">
        <v>255</v>
      </c>
      <c r="B31" s="278"/>
      <c r="C31" s="237"/>
      <c r="D31" s="40"/>
      <c r="E31" s="123"/>
      <c r="F31" s="177"/>
      <c r="G31" s="177"/>
      <c r="H31" s="177"/>
      <c r="I31" s="177"/>
    </row>
    <row r="32" spans="1:11" x14ac:dyDescent="0.15">
      <c r="A32" s="236" t="s">
        <v>256</v>
      </c>
      <c r="B32" s="278"/>
      <c r="C32" s="237"/>
      <c r="D32" s="40"/>
      <c r="E32" s="123"/>
      <c r="F32" s="177"/>
      <c r="G32" s="177"/>
      <c r="H32" s="177"/>
      <c r="I32" s="177"/>
    </row>
    <row r="33" spans="1:9" x14ac:dyDescent="0.15">
      <c r="A33" s="236" t="s">
        <v>257</v>
      </c>
      <c r="B33" s="278"/>
      <c r="C33" s="237"/>
      <c r="D33" s="40"/>
      <c r="E33" s="123"/>
      <c r="F33" s="177"/>
      <c r="G33" s="177"/>
      <c r="H33" s="177"/>
      <c r="I33" s="177"/>
    </row>
    <row r="34" spans="1:9" x14ac:dyDescent="0.15">
      <c r="A34" s="236" t="s">
        <v>258</v>
      </c>
      <c r="B34" s="278"/>
      <c r="C34" s="237"/>
      <c r="D34" s="40"/>
      <c r="E34" s="123"/>
      <c r="F34" s="177"/>
      <c r="G34" s="177"/>
      <c r="H34" s="177"/>
      <c r="I34" s="177"/>
    </row>
    <row r="35" spans="1:9" x14ac:dyDescent="0.15">
      <c r="A35" s="236" t="s">
        <v>259</v>
      </c>
      <c r="B35" s="278"/>
      <c r="C35" s="237"/>
      <c r="D35" s="40"/>
      <c r="E35" s="123"/>
      <c r="F35" s="177"/>
      <c r="G35" s="177"/>
      <c r="H35" s="177"/>
      <c r="I35" s="177"/>
    </row>
    <row r="36" spans="1:9" x14ac:dyDescent="0.15">
      <c r="A36" s="236" t="s">
        <v>260</v>
      </c>
      <c r="B36" s="278"/>
      <c r="C36" s="237"/>
      <c r="D36" s="40"/>
      <c r="E36" s="123"/>
      <c r="F36" s="177"/>
      <c r="G36" s="177"/>
      <c r="H36" s="177"/>
      <c r="I36" s="177"/>
    </row>
    <row r="37" spans="1:9" x14ac:dyDescent="0.15">
      <c r="A37" s="236" t="s">
        <v>457</v>
      </c>
      <c r="B37" s="278"/>
      <c r="C37" s="237"/>
      <c r="D37" s="88">
        <v>25290600</v>
      </c>
      <c r="E37" s="122">
        <v>4559988</v>
      </c>
      <c r="F37" s="89">
        <f>+D37+E37</f>
        <v>29850588</v>
      </c>
      <c r="G37" s="89">
        <v>29850588</v>
      </c>
      <c r="H37" s="89">
        <v>29850588</v>
      </c>
      <c r="I37" s="89">
        <f>+H37-D37</f>
        <v>4559988</v>
      </c>
    </row>
    <row r="38" spans="1:9" x14ac:dyDescent="0.15">
      <c r="A38" s="236" t="s">
        <v>261</v>
      </c>
      <c r="B38" s="278"/>
      <c r="C38" s="237"/>
      <c r="D38" s="40"/>
      <c r="E38" s="152">
        <f>+E39</f>
        <v>0</v>
      </c>
      <c r="F38" s="85">
        <f>+F39</f>
        <v>0</v>
      </c>
      <c r="G38" s="85">
        <f>+G39</f>
        <v>0</v>
      </c>
      <c r="H38" s="85">
        <f>+H39</f>
        <v>0</v>
      </c>
      <c r="I38" s="85">
        <f>+I39</f>
        <v>0</v>
      </c>
    </row>
    <row r="39" spans="1:9" x14ac:dyDescent="0.15">
      <c r="A39" s="236" t="s">
        <v>262</v>
      </c>
      <c r="B39" s="278"/>
      <c r="C39" s="237"/>
      <c r="D39" s="40"/>
      <c r="E39" s="122">
        <v>0</v>
      </c>
      <c r="F39" s="89">
        <f>+D39+E39</f>
        <v>0</v>
      </c>
      <c r="G39" s="122">
        <v>0</v>
      </c>
      <c r="H39" s="122">
        <v>0</v>
      </c>
      <c r="I39" s="89">
        <f>+H39-D39</f>
        <v>0</v>
      </c>
    </row>
    <row r="40" spans="1:9" x14ac:dyDescent="0.15">
      <c r="A40" s="236" t="s">
        <v>263</v>
      </c>
      <c r="B40" s="278"/>
      <c r="C40" s="237"/>
      <c r="D40" s="40"/>
      <c r="E40" s="178">
        <f>+E41+E42</f>
        <v>0</v>
      </c>
      <c r="F40" s="173">
        <f>+F41+F42</f>
        <v>0</v>
      </c>
      <c r="G40" s="173">
        <f>+G41+G42</f>
        <v>0</v>
      </c>
      <c r="H40" s="173">
        <f>+H41+H42</f>
        <v>0</v>
      </c>
      <c r="I40" s="173">
        <f>+I41+I42</f>
        <v>0</v>
      </c>
    </row>
    <row r="41" spans="1:9" x14ac:dyDescent="0.15">
      <c r="A41" s="236" t="s">
        <v>264</v>
      </c>
      <c r="B41" s="278"/>
      <c r="C41" s="237"/>
      <c r="D41" s="40"/>
      <c r="E41" s="123"/>
      <c r="F41" s="177"/>
      <c r="G41" s="177"/>
      <c r="H41" s="177"/>
      <c r="I41" s="177"/>
    </row>
    <row r="42" spans="1:9" x14ac:dyDescent="0.15">
      <c r="A42" s="236" t="s">
        <v>265</v>
      </c>
      <c r="B42" s="278"/>
      <c r="C42" s="237"/>
      <c r="D42" s="40"/>
      <c r="E42" s="122">
        <v>0</v>
      </c>
      <c r="F42" s="89">
        <f>+D42+E42</f>
        <v>0</v>
      </c>
      <c r="G42" s="88">
        <v>0</v>
      </c>
      <c r="H42" s="88">
        <v>0</v>
      </c>
      <c r="I42" s="89">
        <f>+H42-D42</f>
        <v>0</v>
      </c>
    </row>
    <row r="43" spans="1:9" x14ac:dyDescent="0.15">
      <c r="A43" s="37"/>
      <c r="B43" s="175"/>
      <c r="C43" s="175"/>
      <c r="D43" s="40"/>
      <c r="E43" s="123"/>
      <c r="F43" s="177"/>
      <c r="G43" s="177"/>
      <c r="H43" s="177"/>
      <c r="I43" s="177"/>
    </row>
    <row r="44" spans="1:9" x14ac:dyDescent="0.15">
      <c r="A44" s="252" t="s">
        <v>266</v>
      </c>
      <c r="B44" s="272"/>
      <c r="C44" s="272"/>
      <c r="D44" s="234">
        <f t="shared" ref="D44:I44" si="2">+D11+D12+D13+D14+D15+D16+D17+D18+D31+D37+D38+D40</f>
        <v>25290600</v>
      </c>
      <c r="E44" s="234">
        <f t="shared" si="2"/>
        <v>4731881</v>
      </c>
      <c r="F44" s="234">
        <f t="shared" si="2"/>
        <v>30022481</v>
      </c>
      <c r="G44" s="234">
        <f t="shared" si="2"/>
        <v>30022481</v>
      </c>
      <c r="H44" s="234">
        <f t="shared" si="2"/>
        <v>30022481</v>
      </c>
      <c r="I44" s="234">
        <f t="shared" si="2"/>
        <v>4731881</v>
      </c>
    </row>
    <row r="45" spans="1:9" x14ac:dyDescent="0.15">
      <c r="A45" s="252" t="s">
        <v>267</v>
      </c>
      <c r="B45" s="272"/>
      <c r="C45" s="272"/>
      <c r="D45" s="234"/>
      <c r="E45" s="234"/>
      <c r="F45" s="234"/>
      <c r="G45" s="234"/>
      <c r="H45" s="234"/>
      <c r="I45" s="234"/>
    </row>
    <row r="46" spans="1:9" x14ac:dyDescent="0.15">
      <c r="A46" s="252" t="s">
        <v>268</v>
      </c>
      <c r="B46" s="272"/>
      <c r="C46" s="272"/>
      <c r="D46" s="180"/>
      <c r="E46" s="181"/>
      <c r="F46" s="181"/>
      <c r="G46" s="181"/>
      <c r="H46" s="181"/>
      <c r="I46" s="177"/>
    </row>
    <row r="47" spans="1:9" x14ac:dyDescent="0.15">
      <c r="A47" s="37"/>
      <c r="B47" s="175"/>
      <c r="C47" s="175"/>
      <c r="D47" s="40"/>
      <c r="E47" s="177"/>
      <c r="F47" s="177"/>
      <c r="G47" s="177"/>
      <c r="H47" s="177"/>
      <c r="I47" s="177"/>
    </row>
    <row r="48" spans="1:9" x14ac:dyDescent="0.15">
      <c r="A48" s="252" t="s">
        <v>269</v>
      </c>
      <c r="B48" s="272"/>
      <c r="C48" s="272"/>
      <c r="D48" s="40"/>
      <c r="E48" s="177"/>
      <c r="F48" s="177"/>
      <c r="G48" s="177"/>
      <c r="H48" s="177"/>
      <c r="I48" s="177"/>
    </row>
    <row r="49" spans="1:9" x14ac:dyDescent="0.15">
      <c r="A49" s="236" t="s">
        <v>270</v>
      </c>
      <c r="B49" s="278"/>
      <c r="C49" s="237"/>
      <c r="D49" s="90">
        <f>+D50+D51+D52+D53+D54+D55+D56+D57</f>
        <v>0</v>
      </c>
      <c r="E49" s="90">
        <f t="shared" ref="E49:H49" si="3">+E50+E51+E52+E53+E54+E55+E56+E57</f>
        <v>0</v>
      </c>
      <c r="F49" s="90">
        <f>+F50+F51+F52+F53+F54+F55+F56+F57</f>
        <v>0</v>
      </c>
      <c r="G49" s="90">
        <f t="shared" si="3"/>
        <v>0</v>
      </c>
      <c r="H49" s="90">
        <f t="shared" si="3"/>
        <v>0</v>
      </c>
      <c r="I49" s="90">
        <f>+I50+I51+I52+I53+I54+I55+I56+I57</f>
        <v>0</v>
      </c>
    </row>
    <row r="50" spans="1:9" x14ac:dyDescent="0.15">
      <c r="A50" s="236" t="s">
        <v>271</v>
      </c>
      <c r="B50" s="278"/>
      <c r="C50" s="237"/>
      <c r="D50" s="40"/>
      <c r="E50" s="177"/>
      <c r="F50" s="177"/>
      <c r="G50" s="177"/>
      <c r="H50" s="177"/>
      <c r="I50" s="177"/>
    </row>
    <row r="51" spans="1:9" x14ac:dyDescent="0.15">
      <c r="A51" s="236" t="s">
        <v>272</v>
      </c>
      <c r="B51" s="278"/>
      <c r="C51" s="237"/>
      <c r="D51" s="40"/>
      <c r="E51" s="177"/>
      <c r="F51" s="177"/>
      <c r="G51" s="177"/>
      <c r="H51" s="177"/>
      <c r="I51" s="177"/>
    </row>
    <row r="52" spans="1:9" x14ac:dyDescent="0.15">
      <c r="A52" s="236" t="s">
        <v>273</v>
      </c>
      <c r="B52" s="278"/>
      <c r="C52" s="237"/>
      <c r="D52" s="40"/>
      <c r="E52" s="177"/>
      <c r="F52" s="177"/>
      <c r="G52" s="177"/>
      <c r="H52" s="177"/>
      <c r="I52" s="177"/>
    </row>
    <row r="53" spans="1:9" ht="28.5" customHeight="1" x14ac:dyDescent="0.15">
      <c r="A53" s="236" t="s">
        <v>274</v>
      </c>
      <c r="B53" s="278"/>
      <c r="C53" s="237"/>
      <c r="D53" s="40"/>
      <c r="E53" s="177"/>
      <c r="F53" s="177"/>
      <c r="G53" s="177"/>
      <c r="H53" s="177"/>
      <c r="I53" s="177"/>
    </row>
    <row r="54" spans="1:9" x14ac:dyDescent="0.15">
      <c r="A54" s="179" t="s">
        <v>275</v>
      </c>
      <c r="B54" s="49"/>
      <c r="C54" s="124"/>
      <c r="D54" s="40"/>
      <c r="E54" s="177"/>
      <c r="F54" s="177"/>
      <c r="G54" s="177"/>
      <c r="H54" s="177"/>
      <c r="I54" s="177"/>
    </row>
    <row r="55" spans="1:9" x14ac:dyDescent="0.15">
      <c r="A55" s="192" t="s">
        <v>276</v>
      </c>
      <c r="B55" s="49"/>
      <c r="C55" s="124"/>
      <c r="D55" s="40"/>
      <c r="E55" s="177"/>
      <c r="F55" s="177"/>
      <c r="G55" s="177"/>
      <c r="H55" s="177"/>
      <c r="I55" s="177"/>
    </row>
    <row r="56" spans="1:9" ht="23.25" customHeight="1" x14ac:dyDescent="0.15">
      <c r="A56" s="236" t="s">
        <v>277</v>
      </c>
      <c r="B56" s="278"/>
      <c r="C56" s="237"/>
      <c r="D56" s="40"/>
      <c r="E56" s="177"/>
      <c r="F56" s="177"/>
      <c r="G56" s="177"/>
      <c r="H56" s="177"/>
      <c r="I56" s="177"/>
    </row>
    <row r="57" spans="1:9" ht="24" customHeight="1" x14ac:dyDescent="0.15">
      <c r="A57" s="236" t="s">
        <v>278</v>
      </c>
      <c r="B57" s="278"/>
      <c r="C57" s="237"/>
      <c r="D57" s="40"/>
      <c r="E57" s="177"/>
      <c r="F57" s="177"/>
      <c r="G57" s="177"/>
      <c r="H57" s="177"/>
      <c r="I57" s="177"/>
    </row>
    <row r="58" spans="1:9" x14ac:dyDescent="0.15">
      <c r="A58" s="179" t="s">
        <v>279</v>
      </c>
      <c r="B58" s="49"/>
      <c r="C58" s="124"/>
      <c r="D58" s="40"/>
      <c r="E58" s="177"/>
      <c r="F58" s="177"/>
      <c r="G58" s="177"/>
      <c r="H58" s="177"/>
      <c r="I58" s="177"/>
    </row>
    <row r="59" spans="1:9" x14ac:dyDescent="0.15">
      <c r="A59" s="179" t="s">
        <v>280</v>
      </c>
      <c r="B59" s="49"/>
      <c r="C59" s="124"/>
      <c r="D59" s="40"/>
      <c r="E59" s="177"/>
      <c r="F59" s="177"/>
      <c r="G59" s="177"/>
      <c r="H59" s="177"/>
      <c r="I59" s="177"/>
    </row>
    <row r="60" spans="1:9" x14ac:dyDescent="0.15">
      <c r="A60" s="179" t="s">
        <v>281</v>
      </c>
      <c r="B60" s="49"/>
      <c r="C60" s="124"/>
      <c r="D60" s="40"/>
      <c r="E60" s="177"/>
      <c r="F60" s="177"/>
      <c r="G60" s="177"/>
      <c r="H60" s="177"/>
      <c r="I60" s="177"/>
    </row>
    <row r="61" spans="1:9" x14ac:dyDescent="0.15">
      <c r="A61" s="179" t="s">
        <v>282</v>
      </c>
      <c r="B61" s="49"/>
      <c r="C61" s="124"/>
      <c r="D61" s="40"/>
      <c r="E61" s="177"/>
      <c r="F61" s="177"/>
      <c r="G61" s="177"/>
      <c r="H61" s="177"/>
      <c r="I61" s="177"/>
    </row>
    <row r="62" spans="1:9" x14ac:dyDescent="0.15">
      <c r="A62" s="179" t="s">
        <v>283</v>
      </c>
      <c r="B62" s="49"/>
      <c r="C62" s="124"/>
      <c r="D62" s="40"/>
      <c r="E62" s="177"/>
      <c r="F62" s="177"/>
      <c r="G62" s="177"/>
      <c r="H62" s="177"/>
      <c r="I62" s="177"/>
    </row>
    <row r="63" spans="1:9" x14ac:dyDescent="0.15">
      <c r="A63" s="179" t="s">
        <v>284</v>
      </c>
      <c r="B63" s="49"/>
      <c r="C63" s="124"/>
      <c r="D63" s="40"/>
      <c r="E63" s="177"/>
      <c r="F63" s="177"/>
      <c r="G63" s="177"/>
      <c r="H63" s="177"/>
      <c r="I63" s="177"/>
    </row>
    <row r="64" spans="1:9" ht="27" customHeight="1" x14ac:dyDescent="0.15">
      <c r="A64" s="236" t="s">
        <v>285</v>
      </c>
      <c r="B64" s="278"/>
      <c r="C64" s="237"/>
      <c r="D64" s="40"/>
      <c r="E64" s="177"/>
      <c r="F64" s="177"/>
      <c r="G64" s="177"/>
      <c r="H64" s="177"/>
      <c r="I64" s="177"/>
    </row>
    <row r="65" spans="1:11" x14ac:dyDescent="0.15">
      <c r="A65" s="179" t="s">
        <v>286</v>
      </c>
      <c r="B65" s="49"/>
      <c r="C65" s="124"/>
      <c r="D65" s="40"/>
      <c r="E65" s="177"/>
      <c r="F65" s="177"/>
      <c r="G65" s="177"/>
      <c r="H65" s="177"/>
      <c r="I65" s="177"/>
    </row>
    <row r="66" spans="1:11" ht="21.75" customHeight="1" x14ac:dyDescent="0.15">
      <c r="A66" s="236" t="s">
        <v>287</v>
      </c>
      <c r="B66" s="278"/>
      <c r="C66" s="237"/>
      <c r="D66" s="40"/>
      <c r="E66" s="177"/>
      <c r="F66" s="177"/>
      <c r="G66" s="177"/>
      <c r="H66" s="177"/>
      <c r="I66" s="177"/>
    </row>
    <row r="67" spans="1:11" x14ac:dyDescent="0.15">
      <c r="A67" s="179" t="s">
        <v>288</v>
      </c>
      <c r="B67" s="49"/>
      <c r="C67" s="124"/>
      <c r="D67" s="40"/>
      <c r="E67" s="177"/>
      <c r="F67" s="177"/>
      <c r="G67" s="177"/>
      <c r="H67" s="177"/>
      <c r="I67" s="177"/>
    </row>
    <row r="68" spans="1:11" x14ac:dyDescent="0.15">
      <c r="A68" s="37"/>
      <c r="B68" s="271"/>
      <c r="C68" s="271"/>
      <c r="D68" s="40"/>
      <c r="E68" s="177"/>
      <c r="F68" s="177"/>
      <c r="G68" s="177"/>
      <c r="H68" s="177"/>
      <c r="I68" s="177"/>
    </row>
    <row r="69" spans="1:11" ht="28.5" customHeight="1" x14ac:dyDescent="0.15">
      <c r="A69" s="238" t="s">
        <v>289</v>
      </c>
      <c r="B69" s="274"/>
      <c r="C69" s="239"/>
      <c r="D69" s="75">
        <f>+D49+D58+D63+D66+D67</f>
        <v>0</v>
      </c>
      <c r="E69" s="75">
        <f t="shared" ref="E69:I69" si="4">+E49+E58+E63+E66+E67</f>
        <v>0</v>
      </c>
      <c r="F69" s="75">
        <f t="shared" si="4"/>
        <v>0</v>
      </c>
      <c r="G69" s="75">
        <f t="shared" si="4"/>
        <v>0</v>
      </c>
      <c r="H69" s="75">
        <f t="shared" si="4"/>
        <v>0</v>
      </c>
      <c r="I69" s="75">
        <f t="shared" si="4"/>
        <v>0</v>
      </c>
    </row>
    <row r="70" spans="1:11" x14ac:dyDescent="0.15">
      <c r="A70" s="37"/>
      <c r="B70" s="271"/>
      <c r="C70" s="271"/>
      <c r="D70" s="40"/>
      <c r="E70" s="177"/>
      <c r="F70" s="177"/>
      <c r="G70" s="177"/>
      <c r="H70" s="177"/>
      <c r="I70" s="177"/>
    </row>
    <row r="71" spans="1:11" x14ac:dyDescent="0.15">
      <c r="A71" s="252" t="s">
        <v>290</v>
      </c>
      <c r="B71" s="272"/>
      <c r="C71" s="272"/>
      <c r="D71" s="75">
        <f>+D72</f>
        <v>0</v>
      </c>
      <c r="E71" s="75">
        <f>+E72</f>
        <v>0</v>
      </c>
      <c r="F71" s="75">
        <f t="shared" ref="F71:G71" si="5">+F72</f>
        <v>0</v>
      </c>
      <c r="G71" s="75">
        <f t="shared" si="5"/>
        <v>0</v>
      </c>
      <c r="H71" s="75">
        <f>+H72</f>
        <v>0</v>
      </c>
      <c r="I71" s="75">
        <f>+I72</f>
        <v>0</v>
      </c>
    </row>
    <row r="72" spans="1:11" x14ac:dyDescent="0.15">
      <c r="A72" s="275" t="s">
        <v>291</v>
      </c>
      <c r="B72" s="276"/>
      <c r="C72" s="277"/>
      <c r="D72" s="40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</row>
    <row r="73" spans="1:11" x14ac:dyDescent="0.15">
      <c r="A73" s="37"/>
      <c r="B73" s="271"/>
      <c r="C73" s="271"/>
      <c r="D73" s="40"/>
      <c r="E73" s="177"/>
      <c r="F73" s="177"/>
      <c r="G73" s="177"/>
      <c r="H73" s="177"/>
      <c r="I73" s="177"/>
    </row>
    <row r="74" spans="1:11" x14ac:dyDescent="0.15">
      <c r="A74" s="252" t="s">
        <v>292</v>
      </c>
      <c r="B74" s="272"/>
      <c r="C74" s="272"/>
      <c r="D74" s="173">
        <f>+D44+D69+D71</f>
        <v>25290600</v>
      </c>
      <c r="E74" s="173">
        <f t="shared" ref="E74:I74" si="6">+E44+E69+E71</f>
        <v>4731881</v>
      </c>
      <c r="F74" s="173">
        <f t="shared" si="6"/>
        <v>30022481</v>
      </c>
      <c r="G74" s="173">
        <f t="shared" si="6"/>
        <v>30022481</v>
      </c>
      <c r="H74" s="173">
        <f t="shared" si="6"/>
        <v>30022481</v>
      </c>
      <c r="I74" s="173">
        <f t="shared" si="6"/>
        <v>4731881</v>
      </c>
    </row>
    <row r="75" spans="1:11" x14ac:dyDescent="0.15">
      <c r="A75" s="37"/>
      <c r="B75" s="271"/>
      <c r="C75" s="271"/>
      <c r="D75" s="40"/>
      <c r="E75" s="177"/>
      <c r="F75" s="177"/>
      <c r="G75" s="177"/>
      <c r="H75" s="177"/>
      <c r="I75" s="177"/>
      <c r="K75" s="124"/>
    </row>
    <row r="76" spans="1:11" x14ac:dyDescent="0.15">
      <c r="A76" s="176" t="s">
        <v>293</v>
      </c>
      <c r="B76" s="174"/>
      <c r="C76" s="124"/>
      <c r="D76" s="40"/>
      <c r="E76" s="89"/>
      <c r="F76" s="177"/>
      <c r="G76" s="177"/>
      <c r="H76" s="177"/>
      <c r="I76" s="123"/>
      <c r="K76" s="124"/>
    </row>
    <row r="77" spans="1:11" ht="24" customHeight="1" x14ac:dyDescent="0.15">
      <c r="A77" s="254" t="s">
        <v>294</v>
      </c>
      <c r="B77" s="273"/>
      <c r="C77" s="255"/>
      <c r="D77" s="88"/>
      <c r="E77" s="122"/>
      <c r="F77" s="89">
        <f>+D77+E77</f>
        <v>0</v>
      </c>
      <c r="G77" s="89"/>
      <c r="H77" s="89"/>
      <c r="I77" s="89">
        <f>+H77-D77</f>
        <v>0</v>
      </c>
      <c r="K77" s="124"/>
    </row>
    <row r="78" spans="1:11" ht="25.5" customHeight="1" x14ac:dyDescent="0.15">
      <c r="A78" s="254" t="s">
        <v>295</v>
      </c>
      <c r="B78" s="273"/>
      <c r="C78" s="255"/>
      <c r="D78" s="40"/>
      <c r="E78" s="177"/>
      <c r="F78" s="177"/>
      <c r="G78" s="177"/>
      <c r="H78" s="177"/>
      <c r="I78" s="123"/>
      <c r="K78" s="124"/>
    </row>
    <row r="79" spans="1:11" ht="18" customHeight="1" x14ac:dyDescent="0.15">
      <c r="A79" s="238" t="s">
        <v>296</v>
      </c>
      <c r="B79" s="274"/>
      <c r="C79" s="239"/>
      <c r="D79" s="173">
        <f t="shared" ref="D79:H79" si="7">+D77+D78</f>
        <v>0</v>
      </c>
      <c r="E79" s="173">
        <f t="shared" si="7"/>
        <v>0</v>
      </c>
      <c r="F79" s="173">
        <f t="shared" si="7"/>
        <v>0</v>
      </c>
      <c r="G79" s="173">
        <f t="shared" si="7"/>
        <v>0</v>
      </c>
      <c r="H79" s="173">
        <f t="shared" si="7"/>
        <v>0</v>
      </c>
      <c r="I79" s="173">
        <f>+I77+I78</f>
        <v>0</v>
      </c>
      <c r="K79" s="124"/>
    </row>
    <row r="80" spans="1:11" ht="11.25" thickBot="1" x14ac:dyDescent="0.2">
      <c r="A80" s="38"/>
      <c r="B80" s="270"/>
      <c r="C80" s="270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161"/>
  <sheetViews>
    <sheetView zoomScaleNormal="100" workbookViewId="0">
      <selection activeCell="I167" sqref="I167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58" customFormat="1" x14ac:dyDescent="0.15">
      <c r="B2" s="298" t="s">
        <v>445</v>
      </c>
      <c r="C2" s="299"/>
      <c r="D2" s="299"/>
      <c r="E2" s="299"/>
      <c r="F2" s="299"/>
      <c r="G2" s="299"/>
      <c r="H2" s="299"/>
      <c r="I2" s="300"/>
    </row>
    <row r="3" spans="2:16" s="158" customFormat="1" x14ac:dyDescent="0.15">
      <c r="B3" s="301" t="s">
        <v>297</v>
      </c>
      <c r="C3" s="302"/>
      <c r="D3" s="302"/>
      <c r="E3" s="302"/>
      <c r="F3" s="302"/>
      <c r="G3" s="302"/>
      <c r="H3" s="302"/>
      <c r="I3" s="303"/>
    </row>
    <row r="4" spans="2:16" s="158" customFormat="1" x14ac:dyDescent="0.15">
      <c r="B4" s="301" t="s">
        <v>298</v>
      </c>
      <c r="C4" s="302"/>
      <c r="D4" s="302"/>
      <c r="E4" s="302"/>
      <c r="F4" s="302"/>
      <c r="G4" s="302"/>
      <c r="H4" s="302"/>
      <c r="I4" s="303"/>
    </row>
    <row r="5" spans="2:16" s="158" customFormat="1" x14ac:dyDescent="0.15">
      <c r="B5" s="301" t="s">
        <v>458</v>
      </c>
      <c r="C5" s="302"/>
      <c r="D5" s="302"/>
      <c r="E5" s="302"/>
      <c r="F5" s="302"/>
      <c r="G5" s="302"/>
      <c r="H5" s="302"/>
      <c r="I5" s="303"/>
    </row>
    <row r="6" spans="2:16" s="158" customFormat="1" ht="11.25" thickBot="1" x14ac:dyDescent="0.2">
      <c r="B6" s="305" t="s">
        <v>1</v>
      </c>
      <c r="C6" s="316"/>
      <c r="D6" s="316"/>
      <c r="E6" s="316"/>
      <c r="F6" s="316"/>
      <c r="G6" s="316"/>
      <c r="H6" s="316"/>
      <c r="I6" s="317"/>
    </row>
    <row r="7" spans="2:16" s="158" customFormat="1" ht="11.25" thickBot="1" x14ac:dyDescent="0.2">
      <c r="B7" s="298" t="s">
        <v>2</v>
      </c>
      <c r="C7" s="304"/>
      <c r="D7" s="307" t="s">
        <v>299</v>
      </c>
      <c r="E7" s="308"/>
      <c r="F7" s="308"/>
      <c r="G7" s="308"/>
      <c r="H7" s="309"/>
      <c r="I7" s="310" t="s">
        <v>300</v>
      </c>
    </row>
    <row r="8" spans="2:16" s="163" customFormat="1" ht="21.75" thickBot="1" x14ac:dyDescent="0.2">
      <c r="B8" s="305"/>
      <c r="C8" s="306"/>
      <c r="D8" s="182" t="s">
        <v>187</v>
      </c>
      <c r="E8" s="182" t="s">
        <v>301</v>
      </c>
      <c r="F8" s="182" t="s">
        <v>302</v>
      </c>
      <c r="G8" s="182" t="s">
        <v>188</v>
      </c>
      <c r="H8" s="182" t="s">
        <v>190</v>
      </c>
      <c r="I8" s="311"/>
      <c r="K8" s="163" t="s">
        <v>446</v>
      </c>
    </row>
    <row r="9" spans="2:16" s="96" customFormat="1" ht="31.5" customHeight="1" x14ac:dyDescent="0.15">
      <c r="B9" s="318" t="s">
        <v>303</v>
      </c>
      <c r="C9" s="319"/>
      <c r="D9" s="136">
        <f t="shared" ref="D9:I9" si="0">+D10+D18+D28+D38+D48+D58+D62+D71+D75</f>
        <v>25290600</v>
      </c>
      <c r="E9" s="136">
        <f t="shared" si="0"/>
        <v>4731881</v>
      </c>
      <c r="F9" s="136">
        <f t="shared" si="0"/>
        <v>30022481</v>
      </c>
      <c r="G9" s="136">
        <f t="shared" si="0"/>
        <v>29579206</v>
      </c>
      <c r="H9" s="136">
        <f t="shared" si="0"/>
        <v>29454849</v>
      </c>
      <c r="I9" s="136">
        <f t="shared" si="0"/>
        <v>443275</v>
      </c>
    </row>
    <row r="10" spans="2:16" ht="27.75" customHeight="1" x14ac:dyDescent="0.15">
      <c r="B10" s="236" t="s">
        <v>304</v>
      </c>
      <c r="C10" s="237"/>
      <c r="D10" s="129">
        <f t="shared" ref="D10:I10" si="1">SUM(D11:D17)</f>
        <v>21441740</v>
      </c>
      <c r="E10" s="129">
        <f t="shared" si="1"/>
        <v>2950710</v>
      </c>
      <c r="F10" s="129">
        <f t="shared" si="1"/>
        <v>24392450</v>
      </c>
      <c r="G10" s="129">
        <f t="shared" si="1"/>
        <v>23949175</v>
      </c>
      <c r="H10" s="129">
        <f t="shared" si="1"/>
        <v>23949175</v>
      </c>
      <c r="I10" s="129">
        <f t="shared" si="1"/>
        <v>443275</v>
      </c>
      <c r="K10" s="1" t="s">
        <v>446</v>
      </c>
    </row>
    <row r="11" spans="2:16" ht="21" customHeight="1" x14ac:dyDescent="0.15">
      <c r="B11" s="236" t="s">
        <v>305</v>
      </c>
      <c r="C11" s="237"/>
      <c r="D11" s="88">
        <v>7143888</v>
      </c>
      <c r="E11" s="89">
        <v>314374</v>
      </c>
      <c r="F11" s="89">
        <f t="shared" ref="F11:F17" si="2">+D11+E11</f>
        <v>7458262</v>
      </c>
      <c r="G11" s="89">
        <v>7014987</v>
      </c>
      <c r="H11" s="89">
        <v>7014987</v>
      </c>
      <c r="I11" s="89">
        <f>+F11-G11</f>
        <v>443275</v>
      </c>
      <c r="L11" s="98"/>
      <c r="M11" s="98"/>
      <c r="N11" s="98"/>
      <c r="O11" s="98"/>
      <c r="P11" s="98"/>
    </row>
    <row r="12" spans="2:16" ht="25.5" customHeight="1" x14ac:dyDescent="0.15">
      <c r="B12" s="236" t="s">
        <v>306</v>
      </c>
      <c r="C12" s="237"/>
      <c r="D12" s="88">
        <v>0</v>
      </c>
      <c r="E12" s="89">
        <v>220742</v>
      </c>
      <c r="F12" s="89">
        <f t="shared" si="2"/>
        <v>220742</v>
      </c>
      <c r="G12" s="89">
        <v>220742</v>
      </c>
      <c r="H12" s="89">
        <v>220742</v>
      </c>
      <c r="I12" s="89">
        <f>+F12-G12</f>
        <v>0</v>
      </c>
    </row>
    <row r="13" spans="2:16" x14ac:dyDescent="0.15">
      <c r="B13" s="314" t="s">
        <v>307</v>
      </c>
      <c r="C13" s="315"/>
      <c r="D13" s="88">
        <v>9063801</v>
      </c>
      <c r="E13" s="89">
        <v>2142720</v>
      </c>
      <c r="F13" s="89">
        <f t="shared" si="2"/>
        <v>11206521</v>
      </c>
      <c r="G13" s="89">
        <v>11206521</v>
      </c>
      <c r="H13" s="89">
        <v>11206521</v>
      </c>
      <c r="I13" s="89">
        <f>+F13-G13</f>
        <v>0</v>
      </c>
      <c r="L13" s="98"/>
      <c r="M13" s="98"/>
      <c r="N13" s="98"/>
      <c r="O13" s="98"/>
      <c r="P13" s="98"/>
    </row>
    <row r="14" spans="2:16" x14ac:dyDescent="0.15">
      <c r="B14" s="314" t="s">
        <v>308</v>
      </c>
      <c r="C14" s="315"/>
      <c r="D14" s="88"/>
      <c r="E14" s="89">
        <v>0</v>
      </c>
      <c r="F14" s="89">
        <f t="shared" si="2"/>
        <v>0</v>
      </c>
      <c r="G14" s="89">
        <v>0</v>
      </c>
      <c r="H14" s="89">
        <v>0</v>
      </c>
      <c r="I14" s="89">
        <f>+F14-G14</f>
        <v>0</v>
      </c>
    </row>
    <row r="15" spans="2:16" x14ac:dyDescent="0.15">
      <c r="B15" s="314" t="s">
        <v>309</v>
      </c>
      <c r="C15" s="315"/>
      <c r="D15" s="88">
        <v>5234051</v>
      </c>
      <c r="E15" s="89">
        <v>272874</v>
      </c>
      <c r="F15" s="89">
        <f t="shared" si="2"/>
        <v>5506925</v>
      </c>
      <c r="G15" s="89">
        <v>5506925</v>
      </c>
      <c r="H15" s="89">
        <v>5506925</v>
      </c>
      <c r="I15" s="89">
        <f>+F15-G15</f>
        <v>0</v>
      </c>
      <c r="L15" s="98"/>
      <c r="M15" s="98"/>
      <c r="N15" s="98"/>
      <c r="O15" s="98"/>
      <c r="P15" s="98"/>
    </row>
    <row r="16" spans="2:16" x14ac:dyDescent="0.15">
      <c r="B16" s="314" t="s">
        <v>310</v>
      </c>
      <c r="C16" s="315"/>
      <c r="D16" s="88">
        <v>0</v>
      </c>
      <c r="E16" s="88">
        <v>0</v>
      </c>
      <c r="F16" s="89">
        <f t="shared" si="2"/>
        <v>0</v>
      </c>
      <c r="G16" s="88">
        <v>0</v>
      </c>
      <c r="H16" s="88">
        <v>0</v>
      </c>
      <c r="I16" s="89">
        <f t="shared" ref="I16:I17" si="3">+F16-G16</f>
        <v>0</v>
      </c>
    </row>
    <row r="17" spans="2:16" ht="15.75" customHeight="1" x14ac:dyDescent="0.15">
      <c r="B17" s="236" t="s">
        <v>311</v>
      </c>
      <c r="C17" s="237"/>
      <c r="D17" s="88">
        <v>0</v>
      </c>
      <c r="E17" s="88">
        <v>0</v>
      </c>
      <c r="F17" s="89">
        <f t="shared" si="2"/>
        <v>0</v>
      </c>
      <c r="G17" s="88">
        <v>0</v>
      </c>
      <c r="H17" s="88">
        <v>0</v>
      </c>
      <c r="I17" s="89">
        <f t="shared" si="3"/>
        <v>0</v>
      </c>
    </row>
    <row r="18" spans="2:16" ht="27" customHeight="1" x14ac:dyDescent="0.15">
      <c r="B18" s="236" t="s">
        <v>312</v>
      </c>
      <c r="C18" s="237"/>
      <c r="D18" s="129">
        <f t="shared" ref="D18" si="4">SUM(D19:D27)</f>
        <v>1037941</v>
      </c>
      <c r="E18" s="129">
        <f>SUM(E19:E27)</f>
        <v>328768</v>
      </c>
      <c r="F18" s="129">
        <f>SUM(F19:F27)</f>
        <v>1366709</v>
      </c>
      <c r="G18" s="129">
        <f>SUM(G19:G27)</f>
        <v>1366709</v>
      </c>
      <c r="H18" s="129">
        <f>SUM(H19:H27)</f>
        <v>1366709</v>
      </c>
      <c r="I18" s="129">
        <f>SUM(I19:I27)</f>
        <v>0</v>
      </c>
      <c r="L18" s="99"/>
      <c r="M18" s="98"/>
      <c r="N18" s="98"/>
      <c r="O18" s="98"/>
      <c r="P18" s="98"/>
    </row>
    <row r="19" spans="2:16" ht="21" customHeight="1" x14ac:dyDescent="0.15">
      <c r="B19" s="236" t="s">
        <v>313</v>
      </c>
      <c r="C19" s="237"/>
      <c r="D19" s="88">
        <v>418200</v>
      </c>
      <c r="E19" s="89">
        <v>190333</v>
      </c>
      <c r="F19" s="89">
        <f t="shared" ref="F19:F27" si="5">+D19+E19</f>
        <v>608533</v>
      </c>
      <c r="G19" s="89">
        <v>608533</v>
      </c>
      <c r="H19" s="89">
        <v>608533</v>
      </c>
      <c r="I19" s="89">
        <f>+F19-G19</f>
        <v>0</v>
      </c>
      <c r="L19" s="98"/>
      <c r="M19" s="98"/>
      <c r="N19" s="98"/>
      <c r="O19" s="98"/>
      <c r="P19" s="98"/>
    </row>
    <row r="20" spans="2:16" x14ac:dyDescent="0.15">
      <c r="B20" s="236" t="s">
        <v>314</v>
      </c>
      <c r="C20" s="237"/>
      <c r="D20" s="88">
        <v>171500</v>
      </c>
      <c r="E20" s="89">
        <v>111698</v>
      </c>
      <c r="F20" s="89">
        <f>+D20+E20</f>
        <v>283198</v>
      </c>
      <c r="G20" s="89">
        <v>283198</v>
      </c>
      <c r="H20" s="89">
        <v>283198</v>
      </c>
      <c r="I20" s="89">
        <f>+F20-G20</f>
        <v>0</v>
      </c>
      <c r="L20" s="98"/>
      <c r="M20" s="98"/>
      <c r="N20" s="98"/>
      <c r="O20" s="98"/>
      <c r="P20" s="98"/>
    </row>
    <row r="21" spans="2:16" ht="25.5" customHeight="1" x14ac:dyDescent="0.15">
      <c r="B21" s="236" t="s">
        <v>315</v>
      </c>
      <c r="C21" s="237"/>
      <c r="D21" s="88">
        <v>0</v>
      </c>
      <c r="E21" s="89">
        <v>0</v>
      </c>
      <c r="F21" s="89">
        <f t="shared" si="5"/>
        <v>0</v>
      </c>
      <c r="G21" s="89">
        <v>0</v>
      </c>
      <c r="H21" s="89">
        <v>0</v>
      </c>
      <c r="I21" s="89">
        <f>+F21-G21</f>
        <v>0</v>
      </c>
    </row>
    <row r="22" spans="2:16" ht="23.25" customHeight="1" x14ac:dyDescent="0.15">
      <c r="B22" s="236" t="s">
        <v>316</v>
      </c>
      <c r="C22" s="237"/>
      <c r="D22" s="88">
        <v>15300</v>
      </c>
      <c r="E22" s="89">
        <v>43526</v>
      </c>
      <c r="F22" s="89">
        <f>+D22+E22</f>
        <v>58826</v>
      </c>
      <c r="G22" s="89">
        <v>58826</v>
      </c>
      <c r="H22" s="89">
        <v>58826</v>
      </c>
      <c r="I22" s="89">
        <f>+F22-G22</f>
        <v>0</v>
      </c>
      <c r="L22" s="98"/>
      <c r="M22" s="98"/>
      <c r="N22" s="98"/>
      <c r="O22" s="98"/>
      <c r="P22" s="98"/>
    </row>
    <row r="23" spans="2:16" ht="22.5" customHeight="1" x14ac:dyDescent="0.15">
      <c r="B23" s="236" t="s">
        <v>317</v>
      </c>
      <c r="C23" s="237"/>
      <c r="D23" s="88">
        <v>0</v>
      </c>
      <c r="E23" s="89">
        <v>10110</v>
      </c>
      <c r="F23" s="89">
        <f t="shared" si="5"/>
        <v>10110</v>
      </c>
      <c r="G23" s="89">
        <v>10110</v>
      </c>
      <c r="H23" s="89">
        <v>10110</v>
      </c>
      <c r="I23" s="89">
        <f t="shared" ref="I23:I82" si="6">+F23-G23</f>
        <v>0</v>
      </c>
    </row>
    <row r="24" spans="2:16" ht="18" customHeight="1" x14ac:dyDescent="0.15">
      <c r="B24" s="236" t="s">
        <v>318</v>
      </c>
      <c r="C24" s="237"/>
      <c r="D24" s="88">
        <v>300000</v>
      </c>
      <c r="E24" s="89">
        <v>-29000</v>
      </c>
      <c r="F24" s="89">
        <f t="shared" si="5"/>
        <v>271000</v>
      </c>
      <c r="G24" s="89">
        <v>271000</v>
      </c>
      <c r="H24" s="89">
        <v>271000</v>
      </c>
      <c r="I24" s="89">
        <f>+F24-G24</f>
        <v>0</v>
      </c>
      <c r="L24" s="98"/>
      <c r="M24" s="98"/>
      <c r="N24" s="98"/>
      <c r="O24" s="98"/>
      <c r="P24" s="98"/>
    </row>
    <row r="25" spans="2:16" ht="22.5" customHeight="1" x14ac:dyDescent="0.15">
      <c r="B25" s="236" t="s">
        <v>319</v>
      </c>
      <c r="C25" s="237"/>
      <c r="D25" s="88">
        <v>0</v>
      </c>
      <c r="E25" s="89">
        <v>2878</v>
      </c>
      <c r="F25" s="89">
        <f t="shared" si="5"/>
        <v>2878</v>
      </c>
      <c r="G25" s="89">
        <v>2878</v>
      </c>
      <c r="H25" s="89">
        <v>2878</v>
      </c>
      <c r="I25" s="89">
        <f>+F25-G25</f>
        <v>0</v>
      </c>
      <c r="L25" s="98"/>
      <c r="M25" s="98"/>
      <c r="N25" s="98"/>
      <c r="O25" s="98"/>
      <c r="P25" s="98"/>
    </row>
    <row r="26" spans="2:16" ht="14.25" customHeight="1" x14ac:dyDescent="0.15">
      <c r="B26" s="236" t="s">
        <v>320</v>
      </c>
      <c r="C26" s="237"/>
      <c r="D26" s="88">
        <v>58640</v>
      </c>
      <c r="E26" s="88">
        <v>-58640</v>
      </c>
      <c r="F26" s="89">
        <f t="shared" si="5"/>
        <v>0</v>
      </c>
      <c r="G26" s="89">
        <v>0</v>
      </c>
      <c r="H26" s="89">
        <v>0</v>
      </c>
      <c r="I26" s="89">
        <f>+F26-G26</f>
        <v>0</v>
      </c>
    </row>
    <row r="27" spans="2:16" ht="21" customHeight="1" x14ac:dyDescent="0.15">
      <c r="B27" s="236" t="s">
        <v>321</v>
      </c>
      <c r="C27" s="237"/>
      <c r="D27" s="88">
        <v>74301</v>
      </c>
      <c r="E27" s="88">
        <v>57863</v>
      </c>
      <c r="F27" s="89">
        <f t="shared" si="5"/>
        <v>132164</v>
      </c>
      <c r="G27" s="89">
        <v>132164</v>
      </c>
      <c r="H27" s="89">
        <v>132164</v>
      </c>
      <c r="I27" s="89">
        <f>+F27-G27</f>
        <v>0</v>
      </c>
      <c r="L27" s="98"/>
      <c r="M27" s="98"/>
      <c r="N27" s="98"/>
      <c r="O27" s="98"/>
      <c r="P27" s="98"/>
    </row>
    <row r="28" spans="2:16" x14ac:dyDescent="0.15">
      <c r="B28" s="236" t="s">
        <v>322</v>
      </c>
      <c r="C28" s="237"/>
      <c r="D28" s="129">
        <f t="shared" ref="D28:I28" si="7">SUM(D29:D37)</f>
        <v>2390919</v>
      </c>
      <c r="E28" s="129">
        <f t="shared" si="7"/>
        <v>1485378</v>
      </c>
      <c r="F28" s="129">
        <f t="shared" si="7"/>
        <v>3876297</v>
      </c>
      <c r="G28" s="129">
        <f t="shared" si="7"/>
        <v>3876297</v>
      </c>
      <c r="H28" s="129">
        <f t="shared" si="7"/>
        <v>3751940</v>
      </c>
      <c r="I28" s="129">
        <f t="shared" si="7"/>
        <v>0</v>
      </c>
      <c r="L28" s="99"/>
      <c r="M28" s="98"/>
      <c r="N28" s="98"/>
      <c r="O28" s="98"/>
      <c r="P28" s="98"/>
    </row>
    <row r="29" spans="2:16" x14ac:dyDescent="0.15">
      <c r="B29" s="167" t="s">
        <v>323</v>
      </c>
      <c r="C29" s="170"/>
      <c r="D29" s="88">
        <v>229663</v>
      </c>
      <c r="E29" s="88">
        <v>230264</v>
      </c>
      <c r="F29" s="89">
        <f t="shared" ref="F29:F37" si="8">+D29+E29</f>
        <v>459927</v>
      </c>
      <c r="G29" s="89">
        <v>459927</v>
      </c>
      <c r="H29" s="89">
        <v>457881</v>
      </c>
      <c r="I29" s="89">
        <f>+F29-G29</f>
        <v>0</v>
      </c>
      <c r="J29" s="79"/>
      <c r="L29" s="98"/>
      <c r="M29" s="98"/>
      <c r="N29" s="98"/>
      <c r="O29" s="98"/>
      <c r="P29" s="98"/>
    </row>
    <row r="30" spans="2:16" x14ac:dyDescent="0.15">
      <c r="B30" s="167" t="s">
        <v>324</v>
      </c>
      <c r="C30" s="170"/>
      <c r="D30" s="88">
        <v>0</v>
      </c>
      <c r="E30" s="88">
        <v>59581</v>
      </c>
      <c r="F30" s="89">
        <f t="shared" si="8"/>
        <v>59581</v>
      </c>
      <c r="G30" s="88">
        <v>59581</v>
      </c>
      <c r="H30" s="88">
        <v>59581</v>
      </c>
      <c r="I30" s="89">
        <f t="shared" ref="I30:I34" si="9">+F30-G30</f>
        <v>0</v>
      </c>
    </row>
    <row r="31" spans="2:16" ht="23.25" customHeight="1" x14ac:dyDescent="0.15">
      <c r="B31" s="236" t="s">
        <v>325</v>
      </c>
      <c r="C31" s="237"/>
      <c r="D31" s="88">
        <v>833122</v>
      </c>
      <c r="E31" s="88">
        <v>621836</v>
      </c>
      <c r="F31" s="89">
        <f t="shared" si="8"/>
        <v>1454958</v>
      </c>
      <c r="G31" s="89">
        <v>1454958</v>
      </c>
      <c r="H31" s="89">
        <v>1454958</v>
      </c>
      <c r="I31" s="89">
        <f>+F31-G31</f>
        <v>0</v>
      </c>
      <c r="M31" s="98"/>
      <c r="N31" s="98"/>
      <c r="O31" s="98"/>
      <c r="P31" s="98"/>
    </row>
    <row r="32" spans="2:16" ht="24.75" customHeight="1" x14ac:dyDescent="0.15">
      <c r="B32" s="236" t="s">
        <v>326</v>
      </c>
      <c r="C32" s="237"/>
      <c r="D32" s="88">
        <v>93880</v>
      </c>
      <c r="E32" s="88">
        <v>-1384</v>
      </c>
      <c r="F32" s="89">
        <f t="shared" si="8"/>
        <v>92496</v>
      </c>
      <c r="G32" s="89">
        <v>92496</v>
      </c>
      <c r="H32" s="89">
        <v>92496</v>
      </c>
      <c r="I32" s="89">
        <f t="shared" si="9"/>
        <v>0</v>
      </c>
      <c r="L32" s="98"/>
      <c r="M32" s="98"/>
      <c r="N32" s="98"/>
      <c r="O32" s="98"/>
      <c r="P32" s="98"/>
    </row>
    <row r="33" spans="2:16" ht="21.75" customHeight="1" x14ac:dyDescent="0.15">
      <c r="B33" s="236" t="s">
        <v>327</v>
      </c>
      <c r="C33" s="237"/>
      <c r="D33" s="88">
        <v>96920</v>
      </c>
      <c r="E33" s="88">
        <v>545593</v>
      </c>
      <c r="F33" s="89">
        <f t="shared" si="8"/>
        <v>642513</v>
      </c>
      <c r="G33" s="89">
        <v>642513</v>
      </c>
      <c r="H33" s="89">
        <v>642513</v>
      </c>
      <c r="I33" s="89">
        <f>+F33-G33</f>
        <v>0</v>
      </c>
      <c r="L33" s="98"/>
      <c r="M33" s="98"/>
      <c r="N33" s="98"/>
      <c r="O33" s="98"/>
      <c r="P33" s="98"/>
    </row>
    <row r="34" spans="2:16" ht="21" customHeight="1" x14ac:dyDescent="0.15">
      <c r="B34" s="314" t="s">
        <v>328</v>
      </c>
      <c r="C34" s="315"/>
      <c r="D34" s="88">
        <v>15900</v>
      </c>
      <c r="E34" s="88">
        <v>4980</v>
      </c>
      <c r="F34" s="89">
        <f t="shared" si="8"/>
        <v>20880</v>
      </c>
      <c r="G34" s="89">
        <v>20880</v>
      </c>
      <c r="H34" s="89">
        <v>20880</v>
      </c>
      <c r="I34" s="89">
        <f t="shared" si="9"/>
        <v>0</v>
      </c>
      <c r="M34" s="98"/>
      <c r="N34" s="98"/>
      <c r="O34" s="98"/>
      <c r="P34" s="98"/>
    </row>
    <row r="35" spans="2:16" x14ac:dyDescent="0.15">
      <c r="B35" s="167" t="s">
        <v>329</v>
      </c>
      <c r="C35" s="170"/>
      <c r="D35" s="88">
        <v>425600</v>
      </c>
      <c r="E35" s="88">
        <v>-112325</v>
      </c>
      <c r="F35" s="89">
        <f t="shared" si="8"/>
        <v>313275</v>
      </c>
      <c r="G35" s="89">
        <v>313275</v>
      </c>
      <c r="H35" s="89">
        <v>313275</v>
      </c>
      <c r="I35" s="89">
        <f>+F35-G35</f>
        <v>0</v>
      </c>
      <c r="L35" s="98"/>
      <c r="M35" s="98"/>
      <c r="N35" s="98"/>
      <c r="O35" s="98"/>
      <c r="P35" s="98"/>
    </row>
    <row r="36" spans="2:16" x14ac:dyDescent="0.15">
      <c r="B36" s="167" t="s">
        <v>330</v>
      </c>
      <c r="C36" s="170"/>
      <c r="D36" s="88">
        <v>42400</v>
      </c>
      <c r="E36" s="88">
        <v>289652</v>
      </c>
      <c r="F36" s="89">
        <f t="shared" si="8"/>
        <v>332052</v>
      </c>
      <c r="G36" s="89">
        <v>332052</v>
      </c>
      <c r="H36" s="89">
        <v>332052</v>
      </c>
      <c r="I36" s="89">
        <f>+F36-G36</f>
        <v>0</v>
      </c>
      <c r="M36" s="98"/>
      <c r="N36" s="98"/>
      <c r="O36" s="98"/>
      <c r="P36" s="98"/>
    </row>
    <row r="37" spans="2:16" x14ac:dyDescent="0.15">
      <c r="B37" s="167" t="s">
        <v>331</v>
      </c>
      <c r="C37" s="170"/>
      <c r="D37" s="88">
        <v>653434</v>
      </c>
      <c r="E37" s="88">
        <v>-152819</v>
      </c>
      <c r="F37" s="89">
        <f t="shared" si="8"/>
        <v>500615</v>
      </c>
      <c r="G37" s="89">
        <v>500615</v>
      </c>
      <c r="H37" s="89">
        <v>378304</v>
      </c>
      <c r="I37" s="89">
        <f>+F37-G37</f>
        <v>0</v>
      </c>
      <c r="L37" s="98"/>
      <c r="M37" s="98"/>
      <c r="N37" s="98"/>
      <c r="O37" s="98"/>
      <c r="P37" s="98"/>
    </row>
    <row r="38" spans="2:16" ht="39" customHeight="1" x14ac:dyDescent="0.15">
      <c r="B38" s="236" t="s">
        <v>332</v>
      </c>
      <c r="C38" s="237"/>
      <c r="D38" s="129">
        <f>SUM(D39:D47)</f>
        <v>0</v>
      </c>
      <c r="E38" s="129">
        <f t="shared" ref="E38:I38" si="10">SUM(E39:E47)</f>
        <v>0</v>
      </c>
      <c r="F38" s="129">
        <f t="shared" si="10"/>
        <v>0</v>
      </c>
      <c r="G38" s="129">
        <f t="shared" si="10"/>
        <v>0</v>
      </c>
      <c r="H38" s="129">
        <f t="shared" si="10"/>
        <v>0</v>
      </c>
      <c r="I38" s="129">
        <f t="shared" si="10"/>
        <v>0</v>
      </c>
      <c r="M38" s="79"/>
      <c r="N38" s="79"/>
      <c r="O38" s="79"/>
      <c r="P38" s="79"/>
    </row>
    <row r="39" spans="2:16" ht="21" customHeight="1" x14ac:dyDescent="0.15">
      <c r="B39" s="236" t="s">
        <v>333</v>
      </c>
      <c r="C39" s="237"/>
      <c r="D39" s="88">
        <v>0</v>
      </c>
      <c r="E39" s="88">
        <v>0</v>
      </c>
      <c r="F39" s="89">
        <f t="shared" ref="F39:F74" si="11">+D39+E39</f>
        <v>0</v>
      </c>
      <c r="G39" s="88">
        <v>0</v>
      </c>
      <c r="H39" s="88">
        <v>0</v>
      </c>
      <c r="I39" s="89">
        <f t="shared" si="6"/>
        <v>0</v>
      </c>
      <c r="M39" s="79"/>
      <c r="N39" s="98"/>
      <c r="O39" s="79"/>
      <c r="P39" s="79"/>
    </row>
    <row r="40" spans="2:16" x14ac:dyDescent="0.15">
      <c r="B40" s="167" t="s">
        <v>334</v>
      </c>
      <c r="C40" s="170"/>
      <c r="D40" s="88">
        <v>0</v>
      </c>
      <c r="E40" s="88">
        <v>0</v>
      </c>
      <c r="F40" s="89">
        <f t="shared" si="11"/>
        <v>0</v>
      </c>
      <c r="G40" s="88">
        <v>0</v>
      </c>
      <c r="H40" s="88">
        <v>0</v>
      </c>
      <c r="I40" s="89">
        <f t="shared" si="6"/>
        <v>0</v>
      </c>
    </row>
    <row r="41" spans="2:16" x14ac:dyDescent="0.15">
      <c r="B41" s="167" t="s">
        <v>335</v>
      </c>
      <c r="C41" s="170"/>
      <c r="D41" s="88">
        <v>0</v>
      </c>
      <c r="E41" s="88">
        <v>0</v>
      </c>
      <c r="F41" s="89">
        <f t="shared" si="11"/>
        <v>0</v>
      </c>
      <c r="G41" s="88">
        <v>0</v>
      </c>
      <c r="H41" s="88">
        <v>0</v>
      </c>
      <c r="I41" s="89">
        <f t="shared" si="6"/>
        <v>0</v>
      </c>
    </row>
    <row r="42" spans="2:16" x14ac:dyDescent="0.15">
      <c r="B42" s="167" t="s">
        <v>336</v>
      </c>
      <c r="C42" s="170"/>
      <c r="D42" s="88">
        <v>0</v>
      </c>
      <c r="E42" s="88">
        <v>0</v>
      </c>
      <c r="F42" s="89">
        <f t="shared" si="11"/>
        <v>0</v>
      </c>
      <c r="G42" s="88">
        <v>0</v>
      </c>
      <c r="H42" s="88">
        <v>0</v>
      </c>
      <c r="I42" s="89">
        <f t="shared" si="6"/>
        <v>0</v>
      </c>
    </row>
    <row r="43" spans="2:16" x14ac:dyDescent="0.15">
      <c r="B43" s="167" t="s">
        <v>337</v>
      </c>
      <c r="C43" s="170"/>
      <c r="D43" s="88">
        <v>0</v>
      </c>
      <c r="E43" s="88">
        <v>0</v>
      </c>
      <c r="F43" s="89">
        <f t="shared" si="11"/>
        <v>0</v>
      </c>
      <c r="G43" s="88">
        <v>0</v>
      </c>
      <c r="H43" s="88">
        <v>0</v>
      </c>
      <c r="I43" s="89">
        <f t="shared" si="6"/>
        <v>0</v>
      </c>
    </row>
    <row r="44" spans="2:16" ht="23.25" customHeight="1" x14ac:dyDescent="0.15">
      <c r="B44" s="236" t="s">
        <v>338</v>
      </c>
      <c r="C44" s="237"/>
      <c r="D44" s="88">
        <v>0</v>
      </c>
      <c r="E44" s="88">
        <v>0</v>
      </c>
      <c r="F44" s="89">
        <f t="shared" si="11"/>
        <v>0</v>
      </c>
      <c r="G44" s="88">
        <v>0</v>
      </c>
      <c r="H44" s="88">
        <v>0</v>
      </c>
      <c r="I44" s="89">
        <f t="shared" si="6"/>
        <v>0</v>
      </c>
    </row>
    <row r="45" spans="2:16" x14ac:dyDescent="0.15">
      <c r="B45" s="167" t="s">
        <v>339</v>
      </c>
      <c r="C45" s="170"/>
      <c r="D45" s="88">
        <v>0</v>
      </c>
      <c r="E45" s="88">
        <v>0</v>
      </c>
      <c r="F45" s="89">
        <f t="shared" si="11"/>
        <v>0</v>
      </c>
      <c r="G45" s="88">
        <v>0</v>
      </c>
      <c r="H45" s="88">
        <v>0</v>
      </c>
      <c r="I45" s="89">
        <f t="shared" si="6"/>
        <v>0</v>
      </c>
    </row>
    <row r="46" spans="2:16" x14ac:dyDescent="0.15">
      <c r="B46" s="167" t="s">
        <v>340</v>
      </c>
      <c r="C46" s="170"/>
      <c r="D46" s="88">
        <v>0</v>
      </c>
      <c r="E46" s="88">
        <v>0</v>
      </c>
      <c r="F46" s="89">
        <f t="shared" si="11"/>
        <v>0</v>
      </c>
      <c r="G46" s="88">
        <v>0</v>
      </c>
      <c r="H46" s="88">
        <v>0</v>
      </c>
      <c r="I46" s="89">
        <f t="shared" si="6"/>
        <v>0</v>
      </c>
    </row>
    <row r="47" spans="2:16" x14ac:dyDescent="0.15">
      <c r="B47" s="167" t="s">
        <v>341</v>
      </c>
      <c r="C47" s="170"/>
      <c r="D47" s="88">
        <v>0</v>
      </c>
      <c r="E47" s="88">
        <v>0</v>
      </c>
      <c r="F47" s="89">
        <f t="shared" si="11"/>
        <v>0</v>
      </c>
      <c r="G47" s="88">
        <v>0</v>
      </c>
      <c r="H47" s="88">
        <v>0</v>
      </c>
      <c r="I47" s="89">
        <f t="shared" si="6"/>
        <v>0</v>
      </c>
    </row>
    <row r="48" spans="2:16" ht="24.75" customHeight="1" x14ac:dyDescent="0.15">
      <c r="B48" s="236" t="s">
        <v>342</v>
      </c>
      <c r="C48" s="237"/>
      <c r="D48" s="129">
        <f t="shared" ref="D48:H48" si="12">SUM(D49:D57)</f>
        <v>420000</v>
      </c>
      <c r="E48" s="129">
        <f t="shared" si="12"/>
        <v>-32975</v>
      </c>
      <c r="F48" s="129">
        <f t="shared" si="12"/>
        <v>387025</v>
      </c>
      <c r="G48" s="129">
        <f t="shared" si="12"/>
        <v>387025</v>
      </c>
      <c r="H48" s="129">
        <f t="shared" si="12"/>
        <v>387025</v>
      </c>
      <c r="I48" s="129">
        <f>SUM(I49:I57)</f>
        <v>0</v>
      </c>
      <c r="L48" s="99"/>
      <c r="M48" s="98"/>
      <c r="N48" s="98"/>
      <c r="O48" s="98"/>
      <c r="P48" s="98"/>
    </row>
    <row r="49" spans="2:16" x14ac:dyDescent="0.15">
      <c r="B49" s="167" t="s">
        <v>343</v>
      </c>
      <c r="C49" s="170"/>
      <c r="D49" s="88">
        <v>325000</v>
      </c>
      <c r="E49" s="88">
        <v>-2441</v>
      </c>
      <c r="F49" s="89">
        <f t="shared" si="11"/>
        <v>322559</v>
      </c>
      <c r="G49" s="89">
        <v>322559</v>
      </c>
      <c r="H49" s="89">
        <v>322559</v>
      </c>
      <c r="I49" s="89">
        <f>+F49-G49</f>
        <v>0</v>
      </c>
      <c r="L49" s="98"/>
      <c r="M49" s="98"/>
      <c r="N49" s="98"/>
      <c r="O49" s="98"/>
      <c r="P49" s="98"/>
    </row>
    <row r="50" spans="2:16" x14ac:dyDescent="0.15">
      <c r="B50" s="167" t="s">
        <v>344</v>
      </c>
      <c r="C50" s="170"/>
      <c r="D50" s="88">
        <v>0</v>
      </c>
      <c r="E50" s="88">
        <v>23059</v>
      </c>
      <c r="F50" s="89">
        <f t="shared" si="11"/>
        <v>23059</v>
      </c>
      <c r="G50" s="88">
        <v>23059</v>
      </c>
      <c r="H50" s="88">
        <v>23059</v>
      </c>
      <c r="I50" s="89">
        <f>+F50-G50</f>
        <v>0</v>
      </c>
      <c r="M50" s="98"/>
      <c r="N50" s="98"/>
      <c r="O50" s="98"/>
      <c r="P50" s="98"/>
    </row>
    <row r="51" spans="2:16" ht="27" customHeight="1" x14ac:dyDescent="0.15">
      <c r="B51" s="236" t="s">
        <v>345</v>
      </c>
      <c r="C51" s="237"/>
      <c r="D51" s="88">
        <v>0</v>
      </c>
      <c r="E51" s="88">
        <v>0</v>
      </c>
      <c r="F51" s="89">
        <f t="shared" si="11"/>
        <v>0</v>
      </c>
      <c r="G51" s="89">
        <v>0</v>
      </c>
      <c r="H51" s="89">
        <v>0</v>
      </c>
      <c r="I51" s="89">
        <f>+F51-G51</f>
        <v>0</v>
      </c>
    </row>
    <row r="52" spans="2:16" x14ac:dyDescent="0.15">
      <c r="B52" s="167" t="s">
        <v>346</v>
      </c>
      <c r="C52" s="170"/>
      <c r="D52" s="88">
        <v>0</v>
      </c>
      <c r="E52" s="88">
        <v>0</v>
      </c>
      <c r="F52" s="89">
        <f t="shared" si="11"/>
        <v>0</v>
      </c>
      <c r="G52" s="89">
        <v>0</v>
      </c>
      <c r="H52" s="89">
        <v>0</v>
      </c>
      <c r="I52" s="89">
        <f>+F52-G52</f>
        <v>0</v>
      </c>
      <c r="M52" s="98"/>
      <c r="N52" s="98"/>
      <c r="O52" s="98"/>
      <c r="P52" s="98"/>
    </row>
    <row r="53" spans="2:16" x14ac:dyDescent="0.15">
      <c r="B53" s="167" t="s">
        <v>347</v>
      </c>
      <c r="C53" s="170"/>
      <c r="D53" s="88">
        <v>0</v>
      </c>
      <c r="E53" s="88">
        <v>0</v>
      </c>
      <c r="F53" s="89">
        <f t="shared" si="11"/>
        <v>0</v>
      </c>
      <c r="G53" s="88">
        <v>0</v>
      </c>
      <c r="H53" s="88">
        <v>0</v>
      </c>
      <c r="I53" s="89">
        <f t="shared" si="6"/>
        <v>0</v>
      </c>
    </row>
    <row r="54" spans="2:16" x14ac:dyDescent="0.15">
      <c r="B54" s="167" t="s">
        <v>348</v>
      </c>
      <c r="C54" s="170"/>
      <c r="D54" s="88">
        <v>0</v>
      </c>
      <c r="E54" s="88">
        <v>0</v>
      </c>
      <c r="F54" s="89">
        <f t="shared" si="11"/>
        <v>0</v>
      </c>
      <c r="G54" s="88">
        <v>0</v>
      </c>
      <c r="H54" s="88">
        <v>0</v>
      </c>
      <c r="I54" s="89">
        <f>+F54-G54</f>
        <v>0</v>
      </c>
      <c r="M54" s="98"/>
      <c r="N54" s="98"/>
      <c r="O54" s="98"/>
      <c r="P54" s="98"/>
    </row>
    <row r="55" spans="2:16" x14ac:dyDescent="0.15">
      <c r="B55" s="167" t="s">
        <v>349</v>
      </c>
      <c r="C55" s="170"/>
      <c r="D55" s="88">
        <v>0</v>
      </c>
      <c r="E55" s="88">
        <v>0</v>
      </c>
      <c r="F55" s="89">
        <f t="shared" si="11"/>
        <v>0</v>
      </c>
      <c r="G55" s="88">
        <v>0</v>
      </c>
      <c r="H55" s="88">
        <v>0</v>
      </c>
      <c r="I55" s="89">
        <f>+F55-G55</f>
        <v>0</v>
      </c>
    </row>
    <row r="56" spans="2:16" x14ac:dyDescent="0.15">
      <c r="B56" s="167" t="s">
        <v>350</v>
      </c>
      <c r="C56" s="170"/>
      <c r="D56" s="88">
        <v>0</v>
      </c>
      <c r="E56" s="88">
        <v>0</v>
      </c>
      <c r="F56" s="89">
        <f t="shared" si="11"/>
        <v>0</v>
      </c>
      <c r="G56" s="88">
        <v>0</v>
      </c>
      <c r="H56" s="88">
        <v>0</v>
      </c>
      <c r="I56" s="89">
        <f>+F56-G56</f>
        <v>0</v>
      </c>
    </row>
    <row r="57" spans="2:16" x14ac:dyDescent="0.15">
      <c r="B57" s="167" t="s">
        <v>351</v>
      </c>
      <c r="C57" s="170"/>
      <c r="D57" s="88">
        <v>95000</v>
      </c>
      <c r="E57" s="88">
        <v>-53593</v>
      </c>
      <c r="F57" s="89">
        <f t="shared" si="11"/>
        <v>41407</v>
      </c>
      <c r="G57" s="89">
        <v>41407</v>
      </c>
      <c r="H57" s="89">
        <v>41407</v>
      </c>
      <c r="I57" s="89">
        <f>+F57-G57</f>
        <v>0</v>
      </c>
      <c r="L57" s="98"/>
      <c r="M57" s="98"/>
      <c r="N57" s="98"/>
      <c r="O57" s="98"/>
      <c r="P57" s="98"/>
    </row>
    <row r="58" spans="2:16" x14ac:dyDescent="0.15">
      <c r="B58" s="314" t="s">
        <v>352</v>
      </c>
      <c r="C58" s="315"/>
      <c r="D58" s="129">
        <f>+D59+D60+D61</f>
        <v>0</v>
      </c>
      <c r="E58" s="129">
        <f t="shared" ref="E58:I58" si="13">+E59+E60+E61</f>
        <v>0</v>
      </c>
      <c r="F58" s="129">
        <f t="shared" si="13"/>
        <v>0</v>
      </c>
      <c r="G58" s="129">
        <f t="shared" si="13"/>
        <v>0</v>
      </c>
      <c r="H58" s="129">
        <f t="shared" si="13"/>
        <v>0</v>
      </c>
      <c r="I58" s="129">
        <f t="shared" si="13"/>
        <v>0</v>
      </c>
    </row>
    <row r="59" spans="2:16" x14ac:dyDescent="0.15">
      <c r="B59" s="167" t="s">
        <v>353</v>
      </c>
      <c r="C59" s="170"/>
      <c r="D59" s="88"/>
      <c r="E59" s="89"/>
      <c r="F59" s="89">
        <f t="shared" si="11"/>
        <v>0</v>
      </c>
      <c r="G59" s="89"/>
      <c r="H59" s="89"/>
      <c r="I59" s="89">
        <f t="shared" si="6"/>
        <v>0</v>
      </c>
    </row>
    <row r="60" spans="2:16" x14ac:dyDescent="0.15">
      <c r="B60" s="167" t="s">
        <v>354</v>
      </c>
      <c r="C60" s="170"/>
      <c r="D60" s="88"/>
      <c r="E60" s="89"/>
      <c r="F60" s="89">
        <f t="shared" si="11"/>
        <v>0</v>
      </c>
      <c r="G60" s="89"/>
      <c r="H60" s="89"/>
      <c r="I60" s="89">
        <f t="shared" si="6"/>
        <v>0</v>
      </c>
    </row>
    <row r="61" spans="2:16" ht="19.5" customHeight="1" x14ac:dyDescent="0.15">
      <c r="B61" s="254" t="s">
        <v>355</v>
      </c>
      <c r="C61" s="255"/>
      <c r="D61" s="88"/>
      <c r="E61" s="89"/>
      <c r="F61" s="89">
        <f t="shared" si="11"/>
        <v>0</v>
      </c>
      <c r="G61" s="89"/>
      <c r="H61" s="89"/>
      <c r="I61" s="89">
        <f t="shared" si="6"/>
        <v>0</v>
      </c>
    </row>
    <row r="62" spans="2:16" ht="30.75" customHeight="1" x14ac:dyDescent="0.15">
      <c r="B62" s="236" t="s">
        <v>356</v>
      </c>
      <c r="C62" s="237"/>
      <c r="D62" s="129">
        <f>SUM(D63:D70)</f>
        <v>0</v>
      </c>
      <c r="E62" s="129">
        <f>SUM(E63:E70)</f>
        <v>0</v>
      </c>
      <c r="F62" s="129">
        <f>SUM(F63:F70)</f>
        <v>0</v>
      </c>
      <c r="G62" s="129">
        <f t="shared" ref="G62:I62" si="14">SUM(G63:G70)</f>
        <v>0</v>
      </c>
      <c r="H62" s="129">
        <f t="shared" si="14"/>
        <v>0</v>
      </c>
      <c r="I62" s="129">
        <f t="shared" si="14"/>
        <v>0</v>
      </c>
    </row>
    <row r="63" spans="2:16" ht="31.5" customHeight="1" x14ac:dyDescent="0.15">
      <c r="B63" s="236" t="s">
        <v>357</v>
      </c>
      <c r="C63" s="237"/>
      <c r="D63" s="88"/>
      <c r="E63" s="89"/>
      <c r="F63" s="89">
        <f t="shared" si="11"/>
        <v>0</v>
      </c>
      <c r="G63" s="89"/>
      <c r="H63" s="89"/>
      <c r="I63" s="89">
        <f t="shared" si="6"/>
        <v>0</v>
      </c>
    </row>
    <row r="64" spans="2:16" x14ac:dyDescent="0.15">
      <c r="B64" s="167" t="s">
        <v>358</v>
      </c>
      <c r="C64" s="170"/>
      <c r="D64" s="88"/>
      <c r="E64" s="89"/>
      <c r="F64" s="89">
        <f t="shared" si="11"/>
        <v>0</v>
      </c>
      <c r="G64" s="89"/>
      <c r="H64" s="89"/>
      <c r="I64" s="89">
        <f t="shared" si="6"/>
        <v>0</v>
      </c>
    </row>
    <row r="65" spans="2:9" x14ac:dyDescent="0.15">
      <c r="B65" s="167" t="s">
        <v>359</v>
      </c>
      <c r="C65" s="170"/>
      <c r="D65" s="88"/>
      <c r="E65" s="89"/>
      <c r="F65" s="89">
        <f t="shared" si="11"/>
        <v>0</v>
      </c>
      <c r="G65" s="89"/>
      <c r="H65" s="89"/>
      <c r="I65" s="89">
        <f t="shared" si="6"/>
        <v>0</v>
      </c>
    </row>
    <row r="66" spans="2:9" x14ac:dyDescent="0.15">
      <c r="B66" s="167" t="s">
        <v>360</v>
      </c>
      <c r="C66" s="170"/>
      <c r="D66" s="88"/>
      <c r="E66" s="89"/>
      <c r="F66" s="89">
        <f t="shared" si="11"/>
        <v>0</v>
      </c>
      <c r="G66" s="89"/>
      <c r="H66" s="89"/>
      <c r="I66" s="89">
        <f t="shared" si="6"/>
        <v>0</v>
      </c>
    </row>
    <row r="67" spans="2:9" ht="27" customHeight="1" x14ac:dyDescent="0.15">
      <c r="B67" s="236" t="s">
        <v>361</v>
      </c>
      <c r="C67" s="237"/>
      <c r="D67" s="88"/>
      <c r="E67" s="89"/>
      <c r="F67" s="89">
        <f t="shared" si="11"/>
        <v>0</v>
      </c>
      <c r="G67" s="89"/>
      <c r="H67" s="89"/>
      <c r="I67" s="89">
        <f t="shared" si="6"/>
        <v>0</v>
      </c>
    </row>
    <row r="68" spans="2:9" x14ac:dyDescent="0.15">
      <c r="B68" s="167" t="s">
        <v>362</v>
      </c>
      <c r="C68" s="170"/>
      <c r="D68" s="88"/>
      <c r="E68" s="89"/>
      <c r="F68" s="89">
        <f t="shared" si="11"/>
        <v>0</v>
      </c>
      <c r="G68" s="89"/>
      <c r="H68" s="89"/>
      <c r="I68" s="89">
        <f t="shared" si="6"/>
        <v>0</v>
      </c>
    </row>
    <row r="69" spans="2:9" x14ac:dyDescent="0.15">
      <c r="B69" s="167" t="s">
        <v>363</v>
      </c>
      <c r="C69" s="170"/>
      <c r="D69" s="88"/>
      <c r="E69" s="89"/>
      <c r="F69" s="89">
        <f t="shared" si="11"/>
        <v>0</v>
      </c>
      <c r="G69" s="89"/>
      <c r="H69" s="89"/>
      <c r="I69" s="89">
        <f t="shared" si="6"/>
        <v>0</v>
      </c>
    </row>
    <row r="70" spans="2:9" ht="25.5" customHeight="1" x14ac:dyDescent="0.15">
      <c r="B70" s="236" t="s">
        <v>364</v>
      </c>
      <c r="C70" s="237"/>
      <c r="D70" s="88"/>
      <c r="E70" s="89"/>
      <c r="F70" s="89">
        <f t="shared" si="11"/>
        <v>0</v>
      </c>
      <c r="G70" s="89"/>
      <c r="H70" s="89"/>
      <c r="I70" s="89">
        <f t="shared" si="6"/>
        <v>0</v>
      </c>
    </row>
    <row r="71" spans="2:9" ht="21.75" customHeight="1" x14ac:dyDescent="0.15">
      <c r="B71" s="236" t="s">
        <v>365</v>
      </c>
      <c r="C71" s="237"/>
      <c r="D71" s="129">
        <f>+D72+D73+D74</f>
        <v>0</v>
      </c>
      <c r="E71" s="129">
        <f t="shared" ref="E71:I71" si="15">+E72+E73+E74</f>
        <v>0</v>
      </c>
      <c r="F71" s="129">
        <f t="shared" si="15"/>
        <v>0</v>
      </c>
      <c r="G71" s="129">
        <f t="shared" si="15"/>
        <v>0</v>
      </c>
      <c r="H71" s="129">
        <f t="shared" si="15"/>
        <v>0</v>
      </c>
      <c r="I71" s="129">
        <f t="shared" si="15"/>
        <v>0</v>
      </c>
    </row>
    <row r="72" spans="2:9" x14ac:dyDescent="0.15">
      <c r="B72" s="167" t="s">
        <v>366</v>
      </c>
      <c r="C72" s="170"/>
      <c r="D72" s="88"/>
      <c r="E72" s="89"/>
      <c r="F72" s="89">
        <f t="shared" si="11"/>
        <v>0</v>
      </c>
      <c r="G72" s="89"/>
      <c r="H72" s="89"/>
      <c r="I72" s="89">
        <f t="shared" si="6"/>
        <v>0</v>
      </c>
    </row>
    <row r="73" spans="2:9" x14ac:dyDescent="0.15">
      <c r="B73" s="167" t="s">
        <v>367</v>
      </c>
      <c r="C73" s="170"/>
      <c r="D73" s="88"/>
      <c r="E73" s="89"/>
      <c r="F73" s="89">
        <f t="shared" si="11"/>
        <v>0</v>
      </c>
      <c r="G73" s="89"/>
      <c r="H73" s="89"/>
      <c r="I73" s="89">
        <f t="shared" si="6"/>
        <v>0</v>
      </c>
    </row>
    <row r="74" spans="2:9" x14ac:dyDescent="0.15">
      <c r="B74" s="167" t="s">
        <v>368</v>
      </c>
      <c r="C74" s="170"/>
      <c r="D74" s="88"/>
      <c r="E74" s="89"/>
      <c r="F74" s="89">
        <f t="shared" si="11"/>
        <v>0</v>
      </c>
      <c r="G74" s="89"/>
      <c r="H74" s="89"/>
      <c r="I74" s="89">
        <f t="shared" si="6"/>
        <v>0</v>
      </c>
    </row>
    <row r="75" spans="2:9" x14ac:dyDescent="0.15">
      <c r="B75" s="314" t="s">
        <v>369</v>
      </c>
      <c r="C75" s="315"/>
      <c r="D75" s="129">
        <f>SUM(D76:D82)</f>
        <v>0</v>
      </c>
      <c r="E75" s="129">
        <f t="shared" ref="E75:I75" si="16">SUM(E76:E82)</f>
        <v>0</v>
      </c>
      <c r="F75" s="129">
        <f t="shared" si="16"/>
        <v>0</v>
      </c>
      <c r="G75" s="129">
        <f t="shared" si="16"/>
        <v>0</v>
      </c>
      <c r="H75" s="129">
        <f t="shared" si="16"/>
        <v>0</v>
      </c>
      <c r="I75" s="129">
        <f t="shared" si="16"/>
        <v>0</v>
      </c>
    </row>
    <row r="76" spans="2:9" x14ac:dyDescent="0.15">
      <c r="B76" s="167" t="s">
        <v>370</v>
      </c>
      <c r="C76" s="170"/>
      <c r="D76" s="88"/>
      <c r="E76" s="89"/>
      <c r="F76" s="89">
        <f t="shared" ref="F76:F82" si="17">+D76+E76</f>
        <v>0</v>
      </c>
      <c r="G76" s="89"/>
      <c r="H76" s="89"/>
      <c r="I76" s="89">
        <f t="shared" si="6"/>
        <v>0</v>
      </c>
    </row>
    <row r="77" spans="2:9" x14ac:dyDescent="0.15">
      <c r="B77" s="167" t="s">
        <v>371</v>
      </c>
      <c r="C77" s="170"/>
      <c r="D77" s="88"/>
      <c r="E77" s="89"/>
      <c r="F77" s="89">
        <f t="shared" si="17"/>
        <v>0</v>
      </c>
      <c r="G77" s="89"/>
      <c r="H77" s="89"/>
      <c r="I77" s="89">
        <f t="shared" si="6"/>
        <v>0</v>
      </c>
    </row>
    <row r="78" spans="2:9" x14ac:dyDescent="0.15">
      <c r="B78" s="167" t="s">
        <v>372</v>
      </c>
      <c r="C78" s="170"/>
      <c r="D78" s="88"/>
      <c r="E78" s="89"/>
      <c r="F78" s="89">
        <f t="shared" si="17"/>
        <v>0</v>
      </c>
      <c r="G78" s="89"/>
      <c r="H78" s="89"/>
      <c r="I78" s="89">
        <f t="shared" si="6"/>
        <v>0</v>
      </c>
    </row>
    <row r="79" spans="2:9" x14ac:dyDescent="0.15">
      <c r="B79" s="167" t="s">
        <v>373</v>
      </c>
      <c r="C79" s="170"/>
      <c r="D79" s="88"/>
      <c r="E79" s="89"/>
      <c r="F79" s="89">
        <f t="shared" si="17"/>
        <v>0</v>
      </c>
      <c r="G79" s="89"/>
      <c r="H79" s="89"/>
      <c r="I79" s="89">
        <f t="shared" si="6"/>
        <v>0</v>
      </c>
    </row>
    <row r="80" spans="2:9" x14ac:dyDescent="0.15">
      <c r="B80" s="167" t="s">
        <v>374</v>
      </c>
      <c r="C80" s="170"/>
      <c r="D80" s="88"/>
      <c r="E80" s="89"/>
      <c r="F80" s="89">
        <f t="shared" si="17"/>
        <v>0</v>
      </c>
      <c r="G80" s="89"/>
      <c r="H80" s="89"/>
      <c r="I80" s="89">
        <f t="shared" si="6"/>
        <v>0</v>
      </c>
    </row>
    <row r="81" spans="2:9" x14ac:dyDescent="0.15">
      <c r="B81" s="167" t="s">
        <v>375</v>
      </c>
      <c r="C81" s="170"/>
      <c r="D81" s="88"/>
      <c r="E81" s="89"/>
      <c r="F81" s="89">
        <f t="shared" si="17"/>
        <v>0</v>
      </c>
      <c r="G81" s="89"/>
      <c r="H81" s="89"/>
      <c r="I81" s="89">
        <f t="shared" si="6"/>
        <v>0</v>
      </c>
    </row>
    <row r="82" spans="2:9" ht="20.25" customHeight="1" x14ac:dyDescent="0.15">
      <c r="B82" s="236" t="s">
        <v>376</v>
      </c>
      <c r="C82" s="237"/>
      <c r="D82" s="88"/>
      <c r="E82" s="89"/>
      <c r="F82" s="89">
        <f t="shared" si="17"/>
        <v>0</v>
      </c>
      <c r="G82" s="89"/>
      <c r="H82" s="89"/>
      <c r="I82" s="89">
        <f t="shared" si="6"/>
        <v>0</v>
      </c>
    </row>
    <row r="83" spans="2:9" ht="11.25" thickBot="1" x14ac:dyDescent="0.2">
      <c r="B83" s="320"/>
      <c r="C83" s="321"/>
      <c r="D83" s="130"/>
      <c r="E83" s="91"/>
      <c r="F83" s="91"/>
      <c r="G83" s="91"/>
      <c r="H83" s="91"/>
      <c r="I83" s="91"/>
    </row>
    <row r="84" spans="2:9" s="96" customFormat="1" x14ac:dyDescent="0.15">
      <c r="B84" s="294"/>
      <c r="C84" s="295"/>
      <c r="D84" s="293">
        <f>+D86+D94+D104+D114+D124+D134+D138+D147+D151</f>
        <v>0</v>
      </c>
      <c r="E84" s="293">
        <f t="shared" ref="E84:I84" si="18">+E86+E94+E104+E114+E124+E134+E138+E147+E151</f>
        <v>0</v>
      </c>
      <c r="F84" s="293">
        <f t="shared" si="18"/>
        <v>0</v>
      </c>
      <c r="G84" s="293">
        <f t="shared" si="18"/>
        <v>0</v>
      </c>
      <c r="H84" s="293">
        <f t="shared" si="18"/>
        <v>0</v>
      </c>
      <c r="I84" s="293">
        <f t="shared" si="18"/>
        <v>0</v>
      </c>
    </row>
    <row r="85" spans="2:9" s="96" customFormat="1" ht="24.75" customHeight="1" x14ac:dyDescent="0.15">
      <c r="B85" s="296" t="s">
        <v>377</v>
      </c>
      <c r="C85" s="297"/>
      <c r="D85" s="279"/>
      <c r="E85" s="279"/>
      <c r="F85" s="279"/>
      <c r="G85" s="279"/>
      <c r="H85" s="279"/>
      <c r="I85" s="279"/>
    </row>
    <row r="86" spans="2:9" ht="21.75" customHeight="1" x14ac:dyDescent="0.15">
      <c r="B86" s="236" t="s">
        <v>304</v>
      </c>
      <c r="C86" s="237"/>
      <c r="D86" s="129">
        <f>SUM(D87:D93)</f>
        <v>0</v>
      </c>
      <c r="E86" s="129">
        <f t="shared" ref="E86:I86" si="19">SUM(E87:E93)</f>
        <v>0</v>
      </c>
      <c r="F86" s="129">
        <f t="shared" si="19"/>
        <v>0</v>
      </c>
      <c r="G86" s="129">
        <f t="shared" si="19"/>
        <v>0</v>
      </c>
      <c r="H86" s="129">
        <f t="shared" si="19"/>
        <v>0</v>
      </c>
      <c r="I86" s="129">
        <f t="shared" si="19"/>
        <v>0</v>
      </c>
    </row>
    <row r="87" spans="2:9" ht="25.5" customHeight="1" x14ac:dyDescent="0.15">
      <c r="B87" s="254" t="s">
        <v>305</v>
      </c>
      <c r="C87" s="255"/>
      <c r="D87" s="88"/>
      <c r="E87" s="89"/>
      <c r="F87" s="89">
        <f t="shared" ref="F87:F93" si="20">+D87+E87</f>
        <v>0</v>
      </c>
      <c r="G87" s="89"/>
      <c r="H87" s="89"/>
      <c r="I87" s="89"/>
    </row>
    <row r="88" spans="2:9" ht="22.5" customHeight="1" x14ac:dyDescent="0.15">
      <c r="B88" s="254" t="s">
        <v>306</v>
      </c>
      <c r="C88" s="255"/>
      <c r="D88" s="88"/>
      <c r="E88" s="89"/>
      <c r="F88" s="89">
        <f t="shared" si="20"/>
        <v>0</v>
      </c>
      <c r="G88" s="89"/>
      <c r="H88" s="89"/>
      <c r="I88" s="89"/>
    </row>
    <row r="89" spans="2:9" x14ac:dyDescent="0.15">
      <c r="B89" s="167" t="s">
        <v>307</v>
      </c>
      <c r="C89" s="170"/>
      <c r="D89" s="88"/>
      <c r="E89" s="89"/>
      <c r="F89" s="89">
        <f t="shared" si="20"/>
        <v>0</v>
      </c>
      <c r="G89" s="89"/>
      <c r="H89" s="89"/>
      <c r="I89" s="89"/>
    </row>
    <row r="90" spans="2:9" x14ac:dyDescent="0.15">
      <c r="B90" s="167" t="s">
        <v>308</v>
      </c>
      <c r="C90" s="170"/>
      <c r="D90" s="88"/>
      <c r="E90" s="89"/>
      <c r="F90" s="89">
        <f t="shared" si="20"/>
        <v>0</v>
      </c>
      <c r="G90" s="89"/>
      <c r="H90" s="89"/>
      <c r="I90" s="89"/>
    </row>
    <row r="91" spans="2:9" x14ac:dyDescent="0.15">
      <c r="B91" s="167" t="s">
        <v>309</v>
      </c>
      <c r="C91" s="170"/>
      <c r="D91" s="88"/>
      <c r="E91" s="89"/>
      <c r="F91" s="89">
        <f t="shared" si="20"/>
        <v>0</v>
      </c>
      <c r="G91" s="89"/>
      <c r="H91" s="89"/>
      <c r="I91" s="89"/>
    </row>
    <row r="92" spans="2:9" x14ac:dyDescent="0.15">
      <c r="B92" s="167" t="s">
        <v>310</v>
      </c>
      <c r="C92" s="170"/>
      <c r="D92" s="88"/>
      <c r="E92" s="89"/>
      <c r="F92" s="89">
        <f t="shared" si="20"/>
        <v>0</v>
      </c>
      <c r="G92" s="89"/>
      <c r="H92" s="89"/>
      <c r="I92" s="89"/>
    </row>
    <row r="93" spans="2:9" x14ac:dyDescent="0.15">
      <c r="B93" s="167" t="s">
        <v>311</v>
      </c>
      <c r="C93" s="170"/>
      <c r="D93" s="88"/>
      <c r="E93" s="89"/>
      <c r="F93" s="89">
        <f t="shared" si="20"/>
        <v>0</v>
      </c>
      <c r="G93" s="89"/>
      <c r="H93" s="89"/>
      <c r="I93" s="89"/>
    </row>
    <row r="94" spans="2:9" ht="33" customHeight="1" x14ac:dyDescent="0.15">
      <c r="B94" s="236" t="s">
        <v>312</v>
      </c>
      <c r="C94" s="237"/>
      <c r="D94" s="129">
        <f>SUM(D95:D103)</f>
        <v>0</v>
      </c>
      <c r="E94" s="129">
        <f t="shared" ref="E94:I94" si="21">SUM(E95:E103)</f>
        <v>0</v>
      </c>
      <c r="F94" s="129">
        <f t="shared" si="21"/>
        <v>0</v>
      </c>
      <c r="G94" s="129">
        <f t="shared" si="21"/>
        <v>0</v>
      </c>
      <c r="H94" s="129">
        <f t="shared" si="21"/>
        <v>0</v>
      </c>
      <c r="I94" s="129">
        <f t="shared" si="21"/>
        <v>0</v>
      </c>
    </row>
    <row r="95" spans="2:9" ht="25.5" customHeight="1" x14ac:dyDescent="0.15">
      <c r="B95" s="254" t="s">
        <v>313</v>
      </c>
      <c r="C95" s="255"/>
      <c r="D95" s="88"/>
      <c r="E95" s="89"/>
      <c r="F95" s="89">
        <f t="shared" ref="F95:F103" si="22">+D95+E95</f>
        <v>0</v>
      </c>
      <c r="G95" s="89"/>
      <c r="H95" s="89"/>
      <c r="I95" s="89"/>
    </row>
    <row r="96" spans="2:9" x14ac:dyDescent="0.15">
      <c r="B96" s="167" t="s">
        <v>314</v>
      </c>
      <c r="C96" s="170"/>
      <c r="D96" s="88"/>
      <c r="E96" s="89"/>
      <c r="F96" s="89">
        <f t="shared" si="22"/>
        <v>0</v>
      </c>
      <c r="G96" s="89"/>
      <c r="H96" s="89"/>
      <c r="I96" s="89"/>
    </row>
    <row r="97" spans="2:9" ht="23.25" customHeight="1" x14ac:dyDescent="0.15">
      <c r="B97" s="254" t="s">
        <v>315</v>
      </c>
      <c r="C97" s="255"/>
      <c r="D97" s="88"/>
      <c r="E97" s="89"/>
      <c r="F97" s="89">
        <f t="shared" si="22"/>
        <v>0</v>
      </c>
      <c r="G97" s="89"/>
      <c r="H97" s="89"/>
      <c r="I97" s="89"/>
    </row>
    <row r="98" spans="2:9" ht="23.25" customHeight="1" x14ac:dyDescent="0.15">
      <c r="B98" s="254" t="s">
        <v>316</v>
      </c>
      <c r="C98" s="255"/>
      <c r="D98" s="88"/>
      <c r="E98" s="89"/>
      <c r="F98" s="89">
        <f t="shared" si="22"/>
        <v>0</v>
      </c>
      <c r="G98" s="89"/>
      <c r="H98" s="89"/>
      <c r="I98" s="89"/>
    </row>
    <row r="99" spans="2:9" ht="25.5" customHeight="1" x14ac:dyDescent="0.15">
      <c r="B99" s="254" t="s">
        <v>317</v>
      </c>
      <c r="C99" s="255"/>
      <c r="D99" s="88"/>
      <c r="E99" s="89"/>
      <c r="F99" s="89">
        <f t="shared" si="22"/>
        <v>0</v>
      </c>
      <c r="G99" s="89"/>
      <c r="H99" s="89"/>
      <c r="I99" s="89"/>
    </row>
    <row r="100" spans="2:9" x14ac:dyDescent="0.15">
      <c r="B100" s="167" t="s">
        <v>318</v>
      </c>
      <c r="C100" s="170"/>
      <c r="D100" s="88"/>
      <c r="E100" s="89"/>
      <c r="F100" s="89">
        <f t="shared" si="22"/>
        <v>0</v>
      </c>
      <c r="G100" s="89"/>
      <c r="H100" s="89"/>
      <c r="I100" s="89"/>
    </row>
    <row r="101" spans="2:9" ht="23.25" customHeight="1" x14ac:dyDescent="0.15">
      <c r="B101" s="254" t="s">
        <v>319</v>
      </c>
      <c r="C101" s="255"/>
      <c r="D101" s="88"/>
      <c r="E101" s="89"/>
      <c r="F101" s="89">
        <f t="shared" si="22"/>
        <v>0</v>
      </c>
      <c r="G101" s="89"/>
      <c r="H101" s="89"/>
      <c r="I101" s="89"/>
    </row>
    <row r="102" spans="2:9" x14ac:dyDescent="0.15">
      <c r="B102" s="167" t="s">
        <v>320</v>
      </c>
      <c r="C102" s="170"/>
      <c r="D102" s="88"/>
      <c r="E102" s="89"/>
      <c r="F102" s="89">
        <f t="shared" si="22"/>
        <v>0</v>
      </c>
      <c r="G102" s="89"/>
      <c r="H102" s="89"/>
      <c r="I102" s="89"/>
    </row>
    <row r="103" spans="2:9" ht="20.25" customHeight="1" x14ac:dyDescent="0.15">
      <c r="B103" s="254" t="s">
        <v>321</v>
      </c>
      <c r="C103" s="255"/>
      <c r="D103" s="88"/>
      <c r="E103" s="89"/>
      <c r="F103" s="89">
        <f t="shared" si="22"/>
        <v>0</v>
      </c>
      <c r="G103" s="89"/>
      <c r="H103" s="89"/>
      <c r="I103" s="89"/>
    </row>
    <row r="104" spans="2:9" x14ac:dyDescent="0.15">
      <c r="B104" s="314" t="s">
        <v>322</v>
      </c>
      <c r="C104" s="315"/>
      <c r="D104" s="129">
        <f>SUM(D105:D113)</f>
        <v>0</v>
      </c>
      <c r="E104" s="129">
        <f t="shared" ref="E104:I104" si="23">SUM(E105:E113)</f>
        <v>0</v>
      </c>
      <c r="F104" s="129">
        <f t="shared" si="23"/>
        <v>0</v>
      </c>
      <c r="G104" s="129">
        <f t="shared" si="23"/>
        <v>0</v>
      </c>
      <c r="H104" s="129">
        <f t="shared" si="23"/>
        <v>0</v>
      </c>
      <c r="I104" s="129">
        <f t="shared" si="23"/>
        <v>0</v>
      </c>
    </row>
    <row r="105" spans="2:9" x14ac:dyDescent="0.15">
      <c r="B105" s="167" t="s">
        <v>323</v>
      </c>
      <c r="C105" s="170"/>
      <c r="D105" s="88"/>
      <c r="E105" s="89"/>
      <c r="F105" s="89">
        <f t="shared" ref="F105:F113" si="24">+D105+E105</f>
        <v>0</v>
      </c>
      <c r="G105" s="89"/>
      <c r="H105" s="89"/>
      <c r="I105" s="89"/>
    </row>
    <row r="106" spans="2:9" x14ac:dyDescent="0.15">
      <c r="B106" s="167" t="s">
        <v>324</v>
      </c>
      <c r="C106" s="170"/>
      <c r="D106" s="88"/>
      <c r="E106" s="89"/>
      <c r="F106" s="89">
        <f t="shared" si="24"/>
        <v>0</v>
      </c>
      <c r="G106" s="89"/>
      <c r="H106" s="89"/>
      <c r="I106" s="89"/>
    </row>
    <row r="107" spans="2:9" ht="22.5" customHeight="1" x14ac:dyDescent="0.15">
      <c r="B107" s="254" t="s">
        <v>325</v>
      </c>
      <c r="C107" s="255"/>
      <c r="D107" s="88"/>
      <c r="E107" s="89"/>
      <c r="F107" s="89">
        <f t="shared" si="24"/>
        <v>0</v>
      </c>
      <c r="G107" s="89"/>
      <c r="H107" s="89"/>
      <c r="I107" s="89"/>
    </row>
    <row r="108" spans="2:9" x14ac:dyDescent="0.15">
      <c r="B108" s="167" t="s">
        <v>326</v>
      </c>
      <c r="C108" s="170"/>
      <c r="D108" s="88"/>
      <c r="E108" s="89"/>
      <c r="F108" s="89">
        <f t="shared" si="24"/>
        <v>0</v>
      </c>
      <c r="G108" s="89"/>
      <c r="H108" s="89"/>
      <c r="I108" s="89"/>
    </row>
    <row r="109" spans="2:9" ht="23.25" customHeight="1" x14ac:dyDescent="0.15">
      <c r="B109" s="254" t="s">
        <v>327</v>
      </c>
      <c r="C109" s="255"/>
      <c r="D109" s="88"/>
      <c r="E109" s="89"/>
      <c r="F109" s="89">
        <f t="shared" si="24"/>
        <v>0</v>
      </c>
      <c r="G109" s="89"/>
      <c r="H109" s="89"/>
      <c r="I109" s="89"/>
    </row>
    <row r="110" spans="2:9" x14ac:dyDescent="0.15">
      <c r="B110" s="167" t="s">
        <v>328</v>
      </c>
      <c r="C110" s="170"/>
      <c r="D110" s="88"/>
      <c r="E110" s="89"/>
      <c r="F110" s="89">
        <f t="shared" si="24"/>
        <v>0</v>
      </c>
      <c r="G110" s="89"/>
      <c r="H110" s="89"/>
      <c r="I110" s="89"/>
    </row>
    <row r="111" spans="2:9" x14ac:dyDescent="0.15">
      <c r="B111" s="167" t="s">
        <v>329</v>
      </c>
      <c r="C111" s="170"/>
      <c r="D111" s="88"/>
      <c r="E111" s="89"/>
      <c r="F111" s="89">
        <f t="shared" si="24"/>
        <v>0</v>
      </c>
      <c r="G111" s="89"/>
      <c r="H111" s="89"/>
      <c r="I111" s="89"/>
    </row>
    <row r="112" spans="2:9" x14ac:dyDescent="0.15">
      <c r="B112" s="167" t="s">
        <v>330</v>
      </c>
      <c r="C112" s="170"/>
      <c r="D112" s="88"/>
      <c r="E112" s="89"/>
      <c r="F112" s="89">
        <f t="shared" si="24"/>
        <v>0</v>
      </c>
      <c r="G112" s="89"/>
      <c r="H112" s="89"/>
      <c r="I112" s="89"/>
    </row>
    <row r="113" spans="2:9" x14ac:dyDescent="0.15">
      <c r="B113" s="167" t="s">
        <v>331</v>
      </c>
      <c r="C113" s="170"/>
      <c r="D113" s="88"/>
      <c r="E113" s="89"/>
      <c r="F113" s="89">
        <f t="shared" si="24"/>
        <v>0</v>
      </c>
      <c r="G113" s="89"/>
      <c r="H113" s="89"/>
      <c r="I113" s="89"/>
    </row>
    <row r="114" spans="2:9" ht="37.5" customHeight="1" x14ac:dyDescent="0.15">
      <c r="B114" s="254" t="s">
        <v>332</v>
      </c>
      <c r="C114" s="255"/>
      <c r="D114" s="129">
        <f>SUM(D115:D123)</f>
        <v>0</v>
      </c>
      <c r="E114" s="129">
        <f t="shared" ref="E114:I114" si="25">SUM(E115:E123)</f>
        <v>0</v>
      </c>
      <c r="F114" s="129">
        <f t="shared" si="25"/>
        <v>0</v>
      </c>
      <c r="G114" s="129">
        <f t="shared" si="25"/>
        <v>0</v>
      </c>
      <c r="H114" s="129">
        <f t="shared" si="25"/>
        <v>0</v>
      </c>
      <c r="I114" s="129">
        <f t="shared" si="25"/>
        <v>0</v>
      </c>
    </row>
    <row r="115" spans="2:9" ht="22.5" customHeight="1" x14ac:dyDescent="0.15">
      <c r="B115" s="254" t="s">
        <v>333</v>
      </c>
      <c r="C115" s="255"/>
      <c r="D115" s="88"/>
      <c r="E115" s="89"/>
      <c r="F115" s="89">
        <f t="shared" ref="F115:F123" si="26">+D115+E115</f>
        <v>0</v>
      </c>
      <c r="G115" s="89"/>
      <c r="H115" s="89"/>
      <c r="I115" s="89"/>
    </row>
    <row r="116" spans="2:9" x14ac:dyDescent="0.15">
      <c r="B116" s="167" t="s">
        <v>334</v>
      </c>
      <c r="C116" s="170"/>
      <c r="D116" s="88"/>
      <c r="E116" s="89"/>
      <c r="F116" s="89">
        <f t="shared" si="26"/>
        <v>0</v>
      </c>
      <c r="G116" s="89"/>
      <c r="H116" s="89"/>
      <c r="I116" s="89"/>
    </row>
    <row r="117" spans="2:9" x14ac:dyDescent="0.15">
      <c r="B117" s="167" t="s">
        <v>335</v>
      </c>
      <c r="C117" s="170"/>
      <c r="D117" s="88"/>
      <c r="E117" s="89"/>
      <c r="F117" s="89">
        <f t="shared" si="26"/>
        <v>0</v>
      </c>
      <c r="G117" s="89"/>
      <c r="H117" s="89"/>
      <c r="I117" s="89"/>
    </row>
    <row r="118" spans="2:9" x14ac:dyDescent="0.15">
      <c r="B118" s="167" t="s">
        <v>336</v>
      </c>
      <c r="C118" s="170"/>
      <c r="D118" s="88"/>
      <c r="E118" s="89"/>
      <c r="F118" s="89">
        <f t="shared" si="26"/>
        <v>0</v>
      </c>
      <c r="G118" s="89"/>
      <c r="H118" s="89"/>
      <c r="I118" s="89"/>
    </row>
    <row r="119" spans="2:9" x14ac:dyDescent="0.15">
      <c r="B119" s="167" t="s">
        <v>337</v>
      </c>
      <c r="C119" s="170"/>
      <c r="D119" s="88"/>
      <c r="E119" s="89"/>
      <c r="F119" s="89">
        <f t="shared" si="26"/>
        <v>0</v>
      </c>
      <c r="G119" s="89"/>
      <c r="H119" s="89"/>
      <c r="I119" s="89"/>
    </row>
    <row r="120" spans="2:9" ht="21.75" customHeight="1" x14ac:dyDescent="0.15">
      <c r="B120" s="254" t="s">
        <v>338</v>
      </c>
      <c r="C120" s="255"/>
      <c r="D120" s="88"/>
      <c r="E120" s="89"/>
      <c r="F120" s="89">
        <f t="shared" si="26"/>
        <v>0</v>
      </c>
      <c r="G120" s="89"/>
      <c r="H120" s="89"/>
      <c r="I120" s="89"/>
    </row>
    <row r="121" spans="2:9" x14ac:dyDescent="0.15">
      <c r="B121" s="167" t="s">
        <v>339</v>
      </c>
      <c r="C121" s="170"/>
      <c r="D121" s="88"/>
      <c r="E121" s="89"/>
      <c r="F121" s="89">
        <f t="shared" si="26"/>
        <v>0</v>
      </c>
      <c r="G121" s="89"/>
      <c r="H121" s="89"/>
      <c r="I121" s="89"/>
    </row>
    <row r="122" spans="2:9" x14ac:dyDescent="0.15">
      <c r="B122" s="167" t="s">
        <v>340</v>
      </c>
      <c r="C122" s="170"/>
      <c r="D122" s="88"/>
      <c r="E122" s="89"/>
      <c r="F122" s="89">
        <f t="shared" si="26"/>
        <v>0</v>
      </c>
      <c r="G122" s="89"/>
      <c r="H122" s="89"/>
      <c r="I122" s="89"/>
    </row>
    <row r="123" spans="2:9" x14ac:dyDescent="0.15">
      <c r="B123" s="167" t="s">
        <v>341</v>
      </c>
      <c r="C123" s="170"/>
      <c r="D123" s="88"/>
      <c r="E123" s="89"/>
      <c r="F123" s="89">
        <f t="shared" si="26"/>
        <v>0</v>
      </c>
      <c r="G123" s="89"/>
      <c r="H123" s="89"/>
      <c r="I123" s="89"/>
    </row>
    <row r="124" spans="2:9" ht="23.25" customHeight="1" x14ac:dyDescent="0.15">
      <c r="B124" s="236" t="s">
        <v>342</v>
      </c>
      <c r="C124" s="237"/>
      <c r="D124" s="129">
        <f>SUM(D125:D133)</f>
        <v>0</v>
      </c>
      <c r="E124" s="129">
        <f t="shared" ref="E124:I124" si="27">SUM(E125:E133)</f>
        <v>0</v>
      </c>
      <c r="F124" s="129">
        <f t="shared" si="27"/>
        <v>0</v>
      </c>
      <c r="G124" s="129">
        <f t="shared" si="27"/>
        <v>0</v>
      </c>
      <c r="H124" s="129">
        <f t="shared" si="27"/>
        <v>0</v>
      </c>
      <c r="I124" s="129">
        <f t="shared" si="27"/>
        <v>0</v>
      </c>
    </row>
    <row r="125" spans="2:9" x14ac:dyDescent="0.15">
      <c r="B125" s="167" t="s">
        <v>343</v>
      </c>
      <c r="C125" s="170"/>
      <c r="D125" s="88"/>
      <c r="E125" s="89"/>
      <c r="F125" s="89">
        <f t="shared" ref="F125:F133" si="28">+D125+E125</f>
        <v>0</v>
      </c>
      <c r="G125" s="89"/>
      <c r="H125" s="89"/>
      <c r="I125" s="89"/>
    </row>
    <row r="126" spans="2:9" x14ac:dyDescent="0.15">
      <c r="B126" s="167" t="s">
        <v>344</v>
      </c>
      <c r="C126" s="170"/>
      <c r="D126" s="88"/>
      <c r="E126" s="89"/>
      <c r="F126" s="89">
        <f t="shared" si="28"/>
        <v>0</v>
      </c>
      <c r="G126" s="89"/>
      <c r="H126" s="89"/>
      <c r="I126" s="89"/>
    </row>
    <row r="127" spans="2:9" ht="24" customHeight="1" x14ac:dyDescent="0.15">
      <c r="B127" s="236" t="s">
        <v>345</v>
      </c>
      <c r="C127" s="237"/>
      <c r="D127" s="88"/>
      <c r="E127" s="89"/>
      <c r="F127" s="89">
        <f t="shared" si="28"/>
        <v>0</v>
      </c>
      <c r="G127" s="89"/>
      <c r="H127" s="89"/>
      <c r="I127" s="89"/>
    </row>
    <row r="128" spans="2:9" x14ac:dyDescent="0.15">
      <c r="B128" s="167" t="s">
        <v>346</v>
      </c>
      <c r="C128" s="170"/>
      <c r="D128" s="88"/>
      <c r="E128" s="89"/>
      <c r="F128" s="89">
        <f t="shared" si="28"/>
        <v>0</v>
      </c>
      <c r="G128" s="89"/>
      <c r="H128" s="89"/>
      <c r="I128" s="89"/>
    </row>
    <row r="129" spans="2:9" x14ac:dyDescent="0.15">
      <c r="B129" s="167" t="s">
        <v>347</v>
      </c>
      <c r="C129" s="170"/>
      <c r="D129" s="88"/>
      <c r="E129" s="89"/>
      <c r="F129" s="89">
        <f t="shared" si="28"/>
        <v>0</v>
      </c>
      <c r="G129" s="89"/>
      <c r="H129" s="89"/>
      <c r="I129" s="89"/>
    </row>
    <row r="130" spans="2:9" x14ac:dyDescent="0.15">
      <c r="B130" s="167" t="s">
        <v>348</v>
      </c>
      <c r="C130" s="170"/>
      <c r="D130" s="88"/>
      <c r="E130" s="89"/>
      <c r="F130" s="89">
        <f t="shared" si="28"/>
        <v>0</v>
      </c>
      <c r="G130" s="89"/>
      <c r="H130" s="89"/>
      <c r="I130" s="89"/>
    </row>
    <row r="131" spans="2:9" x14ac:dyDescent="0.15">
      <c r="B131" s="167" t="s">
        <v>349</v>
      </c>
      <c r="C131" s="170"/>
      <c r="D131" s="88"/>
      <c r="E131" s="89"/>
      <c r="F131" s="89">
        <f t="shared" si="28"/>
        <v>0</v>
      </c>
      <c r="G131" s="89"/>
      <c r="H131" s="89"/>
      <c r="I131" s="89"/>
    </row>
    <row r="132" spans="2:9" x14ac:dyDescent="0.15">
      <c r="B132" s="167" t="s">
        <v>350</v>
      </c>
      <c r="C132" s="170"/>
      <c r="D132" s="88"/>
      <c r="E132" s="89"/>
      <c r="F132" s="89">
        <f t="shared" si="28"/>
        <v>0</v>
      </c>
      <c r="G132" s="89"/>
      <c r="H132" s="89"/>
      <c r="I132" s="89"/>
    </row>
    <row r="133" spans="2:9" x14ac:dyDescent="0.15">
      <c r="B133" s="167" t="s">
        <v>351</v>
      </c>
      <c r="C133" s="170"/>
      <c r="D133" s="88"/>
      <c r="E133" s="89"/>
      <c r="F133" s="89">
        <f t="shared" si="28"/>
        <v>0</v>
      </c>
      <c r="G133" s="89"/>
      <c r="H133" s="89"/>
      <c r="I133" s="89"/>
    </row>
    <row r="134" spans="2:9" x14ac:dyDescent="0.15">
      <c r="B134" s="314" t="s">
        <v>352</v>
      </c>
      <c r="C134" s="315"/>
      <c r="D134" s="129">
        <f>SUM(D135:D137)</f>
        <v>0</v>
      </c>
      <c r="E134" s="129">
        <f t="shared" ref="E134:I134" si="29">SUM(E135:E137)</f>
        <v>0</v>
      </c>
      <c r="F134" s="129">
        <f t="shared" si="29"/>
        <v>0</v>
      </c>
      <c r="G134" s="129">
        <f t="shared" si="29"/>
        <v>0</v>
      </c>
      <c r="H134" s="129">
        <f t="shared" si="29"/>
        <v>0</v>
      </c>
      <c r="I134" s="129">
        <f t="shared" si="29"/>
        <v>0</v>
      </c>
    </row>
    <row r="135" spans="2:9" x14ac:dyDescent="0.15">
      <c r="B135" s="167" t="s">
        <v>353</v>
      </c>
      <c r="C135" s="170"/>
      <c r="D135" s="88"/>
      <c r="E135" s="89"/>
      <c r="F135" s="89">
        <f t="shared" ref="F135:F137" si="30">+D135+E135</f>
        <v>0</v>
      </c>
      <c r="G135" s="89"/>
      <c r="H135" s="89"/>
      <c r="I135" s="89"/>
    </row>
    <row r="136" spans="2:9" x14ac:dyDescent="0.15">
      <c r="B136" s="167" t="s">
        <v>354</v>
      </c>
      <c r="C136" s="170"/>
      <c r="D136" s="88"/>
      <c r="E136" s="89"/>
      <c r="F136" s="89">
        <f t="shared" si="30"/>
        <v>0</v>
      </c>
      <c r="G136" s="89"/>
      <c r="H136" s="89"/>
      <c r="I136" s="89"/>
    </row>
    <row r="137" spans="2:9" ht="24" customHeight="1" x14ac:dyDescent="0.15">
      <c r="B137" s="236" t="s">
        <v>355</v>
      </c>
      <c r="C137" s="237"/>
      <c r="D137" s="88"/>
      <c r="E137" s="89"/>
      <c r="F137" s="89">
        <f t="shared" si="30"/>
        <v>0</v>
      </c>
      <c r="G137" s="89"/>
      <c r="H137" s="89"/>
      <c r="I137" s="89"/>
    </row>
    <row r="138" spans="2:9" ht="27" customHeight="1" x14ac:dyDescent="0.15">
      <c r="B138" s="236" t="s">
        <v>356</v>
      </c>
      <c r="C138" s="237"/>
      <c r="D138" s="129">
        <f>SUM(D139:D146)</f>
        <v>0</v>
      </c>
      <c r="E138" s="129">
        <f t="shared" ref="E138:I138" si="31">SUM(E139:E146)</f>
        <v>0</v>
      </c>
      <c r="F138" s="129">
        <f t="shared" si="31"/>
        <v>0</v>
      </c>
      <c r="G138" s="129">
        <f t="shared" si="31"/>
        <v>0</v>
      </c>
      <c r="H138" s="129">
        <f t="shared" si="31"/>
        <v>0</v>
      </c>
      <c r="I138" s="129">
        <f t="shared" si="31"/>
        <v>0</v>
      </c>
    </row>
    <row r="139" spans="2:9" ht="24" customHeight="1" x14ac:dyDescent="0.15">
      <c r="B139" s="236" t="s">
        <v>357</v>
      </c>
      <c r="C139" s="237"/>
      <c r="D139" s="88"/>
      <c r="E139" s="89"/>
      <c r="F139" s="89">
        <f t="shared" ref="F139:F146" si="32">+D139+E139</f>
        <v>0</v>
      </c>
      <c r="G139" s="89"/>
      <c r="H139" s="89"/>
      <c r="I139" s="89"/>
    </row>
    <row r="140" spans="2:9" x14ac:dyDescent="0.15">
      <c r="B140" s="167" t="s">
        <v>358</v>
      </c>
      <c r="C140" s="170"/>
      <c r="D140" s="88"/>
      <c r="E140" s="89"/>
      <c r="F140" s="89">
        <f t="shared" si="32"/>
        <v>0</v>
      </c>
      <c r="G140" s="89"/>
      <c r="H140" s="89"/>
      <c r="I140" s="89"/>
    </row>
    <row r="141" spans="2:9" x14ac:dyDescent="0.15">
      <c r="B141" s="167" t="s">
        <v>359</v>
      </c>
      <c r="C141" s="170"/>
      <c r="D141" s="88"/>
      <c r="E141" s="89"/>
      <c r="F141" s="89">
        <f t="shared" si="32"/>
        <v>0</v>
      </c>
      <c r="G141" s="89"/>
      <c r="H141" s="89"/>
      <c r="I141" s="89"/>
    </row>
    <row r="142" spans="2:9" x14ac:dyDescent="0.15">
      <c r="B142" s="167" t="s">
        <v>360</v>
      </c>
      <c r="C142" s="170"/>
      <c r="D142" s="88"/>
      <c r="E142" s="89"/>
      <c r="F142" s="89">
        <f t="shared" si="32"/>
        <v>0</v>
      </c>
      <c r="G142" s="89"/>
      <c r="H142" s="89"/>
      <c r="I142" s="89"/>
    </row>
    <row r="143" spans="2:9" ht="25.5" customHeight="1" x14ac:dyDescent="0.15">
      <c r="B143" s="236" t="s">
        <v>361</v>
      </c>
      <c r="C143" s="237"/>
      <c r="D143" s="88"/>
      <c r="E143" s="89"/>
      <c r="F143" s="89">
        <f t="shared" si="32"/>
        <v>0</v>
      </c>
      <c r="G143" s="89"/>
      <c r="H143" s="89"/>
      <c r="I143" s="89"/>
    </row>
    <row r="144" spans="2:9" x14ac:dyDescent="0.15">
      <c r="B144" s="167" t="s">
        <v>362</v>
      </c>
      <c r="C144" s="170"/>
      <c r="D144" s="88"/>
      <c r="E144" s="89"/>
      <c r="F144" s="89">
        <f t="shared" si="32"/>
        <v>0</v>
      </c>
      <c r="G144" s="89"/>
      <c r="H144" s="89"/>
      <c r="I144" s="89"/>
    </row>
    <row r="145" spans="2:9" x14ac:dyDescent="0.15">
      <c r="B145" s="167" t="s">
        <v>363</v>
      </c>
      <c r="C145" s="170"/>
      <c r="D145" s="88"/>
      <c r="E145" s="89"/>
      <c r="F145" s="89">
        <f t="shared" si="32"/>
        <v>0</v>
      </c>
      <c r="G145" s="89"/>
      <c r="H145" s="89"/>
      <c r="I145" s="89"/>
    </row>
    <row r="146" spans="2:9" ht="21.75" customHeight="1" x14ac:dyDescent="0.15">
      <c r="B146" s="236" t="s">
        <v>364</v>
      </c>
      <c r="C146" s="237"/>
      <c r="D146" s="88"/>
      <c r="E146" s="89"/>
      <c r="F146" s="89">
        <f t="shared" si="32"/>
        <v>0</v>
      </c>
      <c r="G146" s="89"/>
      <c r="H146" s="89"/>
      <c r="I146" s="89"/>
    </row>
    <row r="147" spans="2:9" ht="21.75" customHeight="1" x14ac:dyDescent="0.15">
      <c r="B147" s="236" t="s">
        <v>365</v>
      </c>
      <c r="C147" s="237"/>
      <c r="D147" s="129">
        <f>SUM(D148:D150)</f>
        <v>0</v>
      </c>
      <c r="E147" s="129">
        <f t="shared" ref="E147:I147" si="33">SUM(E148:E150)</f>
        <v>0</v>
      </c>
      <c r="F147" s="129">
        <f t="shared" si="33"/>
        <v>0</v>
      </c>
      <c r="G147" s="129">
        <f t="shared" si="33"/>
        <v>0</v>
      </c>
      <c r="H147" s="129">
        <f t="shared" si="33"/>
        <v>0</v>
      </c>
      <c r="I147" s="129">
        <f t="shared" si="33"/>
        <v>0</v>
      </c>
    </row>
    <row r="148" spans="2:9" x14ac:dyDescent="0.15">
      <c r="B148" s="167" t="s">
        <v>366</v>
      </c>
      <c r="C148" s="170"/>
      <c r="D148" s="88"/>
      <c r="E148" s="89"/>
      <c r="F148" s="89">
        <f t="shared" ref="F148:F150" si="34">+D148+E148</f>
        <v>0</v>
      </c>
      <c r="G148" s="89"/>
      <c r="H148" s="89"/>
      <c r="I148" s="89"/>
    </row>
    <row r="149" spans="2:9" x14ac:dyDescent="0.15">
      <c r="B149" s="167" t="s">
        <v>367</v>
      </c>
      <c r="C149" s="170"/>
      <c r="D149" s="88"/>
      <c r="E149" s="89"/>
      <c r="F149" s="89">
        <f t="shared" si="34"/>
        <v>0</v>
      </c>
      <c r="G149" s="89"/>
      <c r="H149" s="89"/>
      <c r="I149" s="89"/>
    </row>
    <row r="150" spans="2:9" x14ac:dyDescent="0.15">
      <c r="B150" s="167" t="s">
        <v>368</v>
      </c>
      <c r="C150" s="170"/>
      <c r="D150" s="88"/>
      <c r="E150" s="89"/>
      <c r="F150" s="89">
        <f t="shared" si="34"/>
        <v>0</v>
      </c>
      <c r="G150" s="89"/>
      <c r="H150" s="89"/>
      <c r="I150" s="89"/>
    </row>
    <row r="151" spans="2:9" x14ac:dyDescent="0.15">
      <c r="B151" s="314" t="s">
        <v>369</v>
      </c>
      <c r="C151" s="315"/>
      <c r="D151" s="129">
        <f>SUM(D152:D158)</f>
        <v>0</v>
      </c>
      <c r="E151" s="129">
        <f t="shared" ref="E151:I151" si="35">SUM(E152:E158)</f>
        <v>0</v>
      </c>
      <c r="F151" s="129">
        <f t="shared" si="35"/>
        <v>0</v>
      </c>
      <c r="G151" s="129">
        <f t="shared" si="35"/>
        <v>0</v>
      </c>
      <c r="H151" s="129">
        <f t="shared" si="35"/>
        <v>0</v>
      </c>
      <c r="I151" s="129">
        <f t="shared" si="35"/>
        <v>0</v>
      </c>
    </row>
    <row r="152" spans="2:9" x14ac:dyDescent="0.15">
      <c r="B152" s="167" t="s">
        <v>370</v>
      </c>
      <c r="C152" s="170"/>
      <c r="D152" s="88"/>
      <c r="E152" s="89"/>
      <c r="F152" s="89">
        <f t="shared" ref="F152:F159" si="36">+D152+E152</f>
        <v>0</v>
      </c>
      <c r="G152" s="89"/>
      <c r="H152" s="89"/>
      <c r="I152" s="89"/>
    </row>
    <row r="153" spans="2:9" x14ac:dyDescent="0.15">
      <c r="B153" s="167" t="s">
        <v>371</v>
      </c>
      <c r="C153" s="170"/>
      <c r="D153" s="88"/>
      <c r="E153" s="89"/>
      <c r="F153" s="89">
        <f t="shared" si="36"/>
        <v>0</v>
      </c>
      <c r="G153" s="89"/>
      <c r="H153" s="89"/>
      <c r="I153" s="89"/>
    </row>
    <row r="154" spans="2:9" x14ac:dyDescent="0.15">
      <c r="B154" s="167" t="s">
        <v>372</v>
      </c>
      <c r="C154" s="170"/>
      <c r="D154" s="88"/>
      <c r="E154" s="89"/>
      <c r="F154" s="89">
        <f t="shared" si="36"/>
        <v>0</v>
      </c>
      <c r="G154" s="89"/>
      <c r="H154" s="89"/>
      <c r="I154" s="89"/>
    </row>
    <row r="155" spans="2:9" x14ac:dyDescent="0.15">
      <c r="B155" s="167" t="s">
        <v>373</v>
      </c>
      <c r="C155" s="170"/>
      <c r="D155" s="88"/>
      <c r="E155" s="89"/>
      <c r="F155" s="89">
        <f t="shared" si="36"/>
        <v>0</v>
      </c>
      <c r="G155" s="89"/>
      <c r="H155" s="89"/>
      <c r="I155" s="89"/>
    </row>
    <row r="156" spans="2:9" x14ac:dyDescent="0.15">
      <c r="B156" s="167" t="s">
        <v>374</v>
      </c>
      <c r="C156" s="170"/>
      <c r="D156" s="88"/>
      <c r="E156" s="89"/>
      <c r="F156" s="89">
        <f t="shared" si="36"/>
        <v>0</v>
      </c>
      <c r="G156" s="89"/>
      <c r="H156" s="89"/>
      <c r="I156" s="89"/>
    </row>
    <row r="157" spans="2:9" x14ac:dyDescent="0.15">
      <c r="B157" s="167" t="s">
        <v>375</v>
      </c>
      <c r="C157" s="170"/>
      <c r="D157" s="88"/>
      <c r="E157" s="89"/>
      <c r="F157" s="89">
        <f t="shared" si="36"/>
        <v>0</v>
      </c>
      <c r="G157" s="89"/>
      <c r="H157" s="89"/>
      <c r="I157" s="89"/>
    </row>
    <row r="158" spans="2:9" ht="24" customHeight="1" x14ac:dyDescent="0.15">
      <c r="B158" s="236" t="s">
        <v>376</v>
      </c>
      <c r="C158" s="237"/>
      <c r="D158" s="88"/>
      <c r="E158" s="89"/>
      <c r="F158" s="89">
        <f t="shared" si="36"/>
        <v>0</v>
      </c>
      <c r="G158" s="89"/>
      <c r="H158" s="89"/>
      <c r="I158" s="89"/>
    </row>
    <row r="159" spans="2:9" x14ac:dyDescent="0.15">
      <c r="B159" s="167"/>
      <c r="C159" s="168"/>
      <c r="D159" s="88"/>
      <c r="E159" s="89"/>
      <c r="F159" s="89">
        <f t="shared" si="36"/>
        <v>0</v>
      </c>
      <c r="G159" s="89"/>
      <c r="H159" s="89"/>
      <c r="I159" s="89"/>
    </row>
    <row r="160" spans="2:9" s="108" customFormat="1" x14ac:dyDescent="0.15">
      <c r="B160" s="312" t="s">
        <v>378</v>
      </c>
      <c r="C160" s="313"/>
      <c r="D160" s="104">
        <f t="shared" ref="D160:I160" si="37">+D9+D84</f>
        <v>25290600</v>
      </c>
      <c r="E160" s="104">
        <f t="shared" si="37"/>
        <v>4731881</v>
      </c>
      <c r="F160" s="104">
        <f t="shared" si="37"/>
        <v>30022481</v>
      </c>
      <c r="G160" s="104">
        <f t="shared" si="37"/>
        <v>29579206</v>
      </c>
      <c r="H160" s="104">
        <f>+H9+H84</f>
        <v>29454849</v>
      </c>
      <c r="I160" s="104">
        <f t="shared" si="37"/>
        <v>443275</v>
      </c>
    </row>
    <row r="161" spans="2:9" ht="11.25" thickBot="1" x14ac:dyDescent="0.2">
      <c r="B161" s="165"/>
      <c r="C161" s="166"/>
      <c r="D161" s="92"/>
      <c r="E161" s="93"/>
      <c r="F161" s="93"/>
      <c r="G161" s="93"/>
      <c r="H161" s="93"/>
      <c r="I161" s="93"/>
    </row>
  </sheetData>
  <mergeCells count="83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70:C70"/>
    <mergeCell ref="B71:C71"/>
    <mergeCell ref="B75:C75"/>
    <mergeCell ref="B82:C82"/>
    <mergeCell ref="B63:C63"/>
    <mergeCell ref="B67:C67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0"/>
  <sheetViews>
    <sheetView zoomScaleNormal="100" workbookViewId="0">
      <selection activeCell="H35" sqref="H35"/>
    </sheetView>
  </sheetViews>
  <sheetFormatPr baseColWidth="10" defaultColWidth="11.42578125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58" customFormat="1" ht="10.5" customHeight="1" x14ac:dyDescent="0.15">
      <c r="A1" s="298" t="s">
        <v>445</v>
      </c>
      <c r="B1" s="299"/>
      <c r="C1" s="299"/>
      <c r="D1" s="299"/>
      <c r="E1" s="299"/>
      <c r="F1" s="299"/>
      <c r="G1" s="304"/>
    </row>
    <row r="2" spans="1:7" s="158" customFormat="1" x14ac:dyDescent="0.15">
      <c r="A2" s="329" t="s">
        <v>297</v>
      </c>
      <c r="B2" s="330"/>
      <c r="C2" s="330"/>
      <c r="D2" s="330"/>
      <c r="E2" s="330"/>
      <c r="F2" s="330"/>
      <c r="G2" s="331"/>
    </row>
    <row r="3" spans="1:7" s="158" customFormat="1" x14ac:dyDescent="0.15">
      <c r="A3" s="329" t="s">
        <v>379</v>
      </c>
      <c r="B3" s="330"/>
      <c r="C3" s="330"/>
      <c r="D3" s="330"/>
      <c r="E3" s="330"/>
      <c r="F3" s="330"/>
      <c r="G3" s="331"/>
    </row>
    <row r="4" spans="1:7" s="158" customFormat="1" x14ac:dyDescent="0.15">
      <c r="A4" s="329" t="s">
        <v>458</v>
      </c>
      <c r="B4" s="330"/>
      <c r="C4" s="330"/>
      <c r="D4" s="330"/>
      <c r="E4" s="330"/>
      <c r="F4" s="330"/>
      <c r="G4" s="331"/>
    </row>
    <row r="5" spans="1:7" s="158" customFormat="1" ht="11.25" thickBot="1" x14ac:dyDescent="0.2">
      <c r="A5" s="332" t="s">
        <v>1</v>
      </c>
      <c r="B5" s="333"/>
      <c r="C5" s="333"/>
      <c r="D5" s="333"/>
      <c r="E5" s="333"/>
      <c r="F5" s="333"/>
      <c r="G5" s="334"/>
    </row>
    <row r="6" spans="1:7" s="158" customFormat="1" ht="11.25" thickBot="1" x14ac:dyDescent="0.2">
      <c r="A6" s="310" t="s">
        <v>2</v>
      </c>
      <c r="B6" s="322" t="s">
        <v>299</v>
      </c>
      <c r="C6" s="323"/>
      <c r="D6" s="323"/>
      <c r="E6" s="323"/>
      <c r="F6" s="324"/>
      <c r="G6" s="310" t="s">
        <v>450</v>
      </c>
    </row>
    <row r="7" spans="1:7" s="158" customFormat="1" ht="21.75" thickBot="1" x14ac:dyDescent="0.2">
      <c r="A7" s="311"/>
      <c r="B7" s="182" t="s">
        <v>187</v>
      </c>
      <c r="C7" s="182" t="s">
        <v>231</v>
      </c>
      <c r="D7" s="182" t="s">
        <v>232</v>
      </c>
      <c r="E7" s="182" t="s">
        <v>188</v>
      </c>
      <c r="F7" s="182" t="s">
        <v>205</v>
      </c>
      <c r="G7" s="311"/>
    </row>
    <row r="8" spans="1:7" s="161" customFormat="1" x14ac:dyDescent="0.15">
      <c r="A8" s="160" t="s">
        <v>380</v>
      </c>
      <c r="B8" s="325">
        <f t="shared" ref="B8:G8" si="0">SUM(B10:B16)</f>
        <v>25290600</v>
      </c>
      <c r="C8" s="327">
        <f t="shared" si="0"/>
        <v>4731881</v>
      </c>
      <c r="D8" s="325">
        <f t="shared" si="0"/>
        <v>30022481</v>
      </c>
      <c r="E8" s="325">
        <f t="shared" si="0"/>
        <v>29579206</v>
      </c>
      <c r="F8" s="325">
        <f t="shared" si="0"/>
        <v>29454849</v>
      </c>
      <c r="G8" s="325">
        <f t="shared" si="0"/>
        <v>443275</v>
      </c>
    </row>
    <row r="9" spans="1:7" s="161" customFormat="1" x14ac:dyDescent="0.15">
      <c r="A9" s="160" t="s">
        <v>381</v>
      </c>
      <c r="B9" s="326"/>
      <c r="C9" s="328"/>
      <c r="D9" s="326"/>
      <c r="E9" s="326"/>
      <c r="F9" s="326"/>
      <c r="G9" s="326"/>
    </row>
    <row r="10" spans="1:7" s="108" customFormat="1" x14ac:dyDescent="0.15">
      <c r="A10" s="110" t="s">
        <v>447</v>
      </c>
      <c r="B10" s="105">
        <v>25290600</v>
      </c>
      <c r="C10" s="117">
        <v>4731881</v>
      </c>
      <c r="D10" s="106">
        <f>+B10+C10</f>
        <v>30022481</v>
      </c>
      <c r="E10" s="106">
        <v>29579206</v>
      </c>
      <c r="F10" s="106">
        <v>29454849</v>
      </c>
      <c r="G10" s="111">
        <f>+D10-E10</f>
        <v>443275</v>
      </c>
    </row>
    <row r="11" spans="1:7" s="114" customFormat="1" ht="21" x14ac:dyDescent="0.15">
      <c r="A11" s="112" t="s">
        <v>383</v>
      </c>
      <c r="B11" s="113"/>
      <c r="C11" s="113"/>
      <c r="D11" s="113"/>
      <c r="E11" s="113"/>
      <c r="F11" s="113"/>
      <c r="G11" s="113"/>
    </row>
    <row r="12" spans="1:7" s="114" customFormat="1" ht="21" x14ac:dyDescent="0.15">
      <c r="A12" s="112" t="s">
        <v>384</v>
      </c>
      <c r="B12" s="113"/>
      <c r="C12" s="113"/>
      <c r="D12" s="113"/>
      <c r="E12" s="113"/>
      <c r="F12" s="113"/>
      <c r="G12" s="113"/>
    </row>
    <row r="13" spans="1:7" s="114" customFormat="1" ht="21" x14ac:dyDescent="0.15">
      <c r="A13" s="112" t="s">
        <v>386</v>
      </c>
      <c r="B13" s="113"/>
      <c r="C13" s="113"/>
      <c r="D13" s="113"/>
      <c r="E13" s="113"/>
      <c r="F13" s="113"/>
      <c r="G13" s="113"/>
    </row>
    <row r="14" spans="1:7" s="114" customFormat="1" ht="21" x14ac:dyDescent="0.15">
      <c r="A14" s="112" t="s">
        <v>387</v>
      </c>
      <c r="B14" s="113"/>
      <c r="C14" s="113"/>
      <c r="D14" s="113"/>
      <c r="E14" s="113"/>
      <c r="F14" s="113"/>
      <c r="G14" s="113"/>
    </row>
    <row r="15" spans="1:7" s="114" customFormat="1" ht="21" x14ac:dyDescent="0.15">
      <c r="A15" s="112" t="s">
        <v>388</v>
      </c>
      <c r="B15" s="113"/>
      <c r="C15" s="113"/>
      <c r="D15" s="113"/>
      <c r="E15" s="113"/>
      <c r="F15" s="113"/>
      <c r="G15" s="113"/>
    </row>
    <row r="16" spans="1:7" s="114" customFormat="1" ht="21" x14ac:dyDescent="0.15">
      <c r="A16" s="112" t="s">
        <v>389</v>
      </c>
      <c r="B16" s="113"/>
      <c r="C16" s="113"/>
      <c r="D16" s="113"/>
      <c r="E16" s="113"/>
      <c r="F16" s="113"/>
      <c r="G16" s="113"/>
    </row>
    <row r="17" spans="1:7" s="108" customFormat="1" x14ac:dyDescent="0.15">
      <c r="A17" s="110"/>
      <c r="B17" s="128"/>
      <c r="C17" s="128"/>
      <c r="D17" s="128"/>
      <c r="E17" s="128"/>
      <c r="F17" s="128"/>
      <c r="G17" s="128"/>
    </row>
    <row r="18" spans="1:7" s="108" customFormat="1" x14ac:dyDescent="0.15">
      <c r="A18" s="115" t="s">
        <v>390</v>
      </c>
      <c r="B18" s="335">
        <f>SUM(B20:B27)</f>
        <v>0</v>
      </c>
      <c r="C18" s="335">
        <f t="shared" ref="C18:G18" si="1">SUM(C20:C27)</f>
        <v>0</v>
      </c>
      <c r="D18" s="335">
        <f t="shared" si="1"/>
        <v>0</v>
      </c>
      <c r="E18" s="335">
        <f t="shared" si="1"/>
        <v>0</v>
      </c>
      <c r="F18" s="335">
        <f t="shared" si="1"/>
        <v>0</v>
      </c>
      <c r="G18" s="335">
        <f t="shared" si="1"/>
        <v>0</v>
      </c>
    </row>
    <row r="19" spans="1:7" s="108" customFormat="1" x14ac:dyDescent="0.15">
      <c r="A19" s="115" t="s">
        <v>391</v>
      </c>
      <c r="B19" s="335"/>
      <c r="C19" s="335"/>
      <c r="D19" s="335"/>
      <c r="E19" s="335"/>
      <c r="F19" s="335"/>
      <c r="G19" s="335"/>
    </row>
    <row r="20" spans="1:7" s="114" customFormat="1" ht="21" x14ac:dyDescent="0.15">
      <c r="A20" s="112" t="s">
        <v>382</v>
      </c>
      <c r="B20" s="113"/>
      <c r="C20" s="113"/>
      <c r="D20" s="113"/>
      <c r="E20" s="113"/>
      <c r="F20" s="113"/>
      <c r="G20" s="113"/>
    </row>
    <row r="21" spans="1:7" s="114" customFormat="1" ht="21" x14ac:dyDescent="0.15">
      <c r="A21" s="112" t="s">
        <v>383</v>
      </c>
      <c r="B21" s="113"/>
      <c r="C21" s="113"/>
      <c r="D21" s="113"/>
      <c r="E21" s="113"/>
      <c r="F21" s="113"/>
      <c r="G21" s="113"/>
    </row>
    <row r="22" spans="1:7" s="114" customFormat="1" ht="21" x14ac:dyDescent="0.15">
      <c r="A22" s="112" t="s">
        <v>384</v>
      </c>
      <c r="B22" s="113"/>
      <c r="C22" s="113"/>
      <c r="D22" s="113"/>
      <c r="E22" s="113"/>
      <c r="F22" s="113"/>
      <c r="G22" s="113"/>
    </row>
    <row r="23" spans="1:7" s="114" customFormat="1" ht="21" x14ac:dyDescent="0.15">
      <c r="A23" s="112" t="s">
        <v>385</v>
      </c>
      <c r="B23" s="113"/>
      <c r="C23" s="113"/>
      <c r="D23" s="113"/>
      <c r="E23" s="113"/>
      <c r="F23" s="113"/>
      <c r="G23" s="113"/>
    </row>
    <row r="24" spans="1:7" s="114" customFormat="1" ht="21" x14ac:dyDescent="0.15">
      <c r="A24" s="112" t="s">
        <v>386</v>
      </c>
      <c r="B24" s="113"/>
      <c r="C24" s="113"/>
      <c r="D24" s="113"/>
      <c r="E24" s="113"/>
      <c r="F24" s="113"/>
      <c r="G24" s="113"/>
    </row>
    <row r="25" spans="1:7" s="114" customFormat="1" ht="21" x14ac:dyDescent="0.15">
      <c r="A25" s="112" t="s">
        <v>387</v>
      </c>
      <c r="B25" s="113"/>
      <c r="C25" s="113"/>
      <c r="D25" s="113"/>
      <c r="E25" s="113"/>
      <c r="F25" s="113"/>
      <c r="G25" s="113"/>
    </row>
    <row r="26" spans="1:7" s="114" customFormat="1" ht="21" x14ac:dyDescent="0.15">
      <c r="A26" s="112" t="s">
        <v>388</v>
      </c>
      <c r="B26" s="113"/>
      <c r="C26" s="113"/>
      <c r="D26" s="113"/>
      <c r="E26" s="113"/>
      <c r="F26" s="113"/>
      <c r="G26" s="113"/>
    </row>
    <row r="27" spans="1:7" s="114" customFormat="1" ht="21" x14ac:dyDescent="0.15">
      <c r="A27" s="112" t="s">
        <v>389</v>
      </c>
      <c r="B27" s="113"/>
      <c r="C27" s="113"/>
      <c r="D27" s="113"/>
      <c r="E27" s="113"/>
      <c r="F27" s="113"/>
      <c r="G27" s="113"/>
    </row>
    <row r="28" spans="1:7" s="108" customFormat="1" x14ac:dyDescent="0.15">
      <c r="A28" s="116"/>
      <c r="B28" s="128"/>
      <c r="C28" s="128"/>
      <c r="D28" s="128"/>
      <c r="E28" s="128"/>
      <c r="F28" s="128"/>
      <c r="G28" s="128"/>
    </row>
    <row r="29" spans="1:7" s="108" customFormat="1" ht="21" x14ac:dyDescent="0.15">
      <c r="A29" s="109" t="s">
        <v>378</v>
      </c>
      <c r="B29" s="68">
        <f t="shared" ref="B29:G29" si="2">+B8+B18</f>
        <v>25290600</v>
      </c>
      <c r="C29" s="104">
        <f t="shared" si="2"/>
        <v>4731881</v>
      </c>
      <c r="D29" s="68">
        <f t="shared" si="2"/>
        <v>30022481</v>
      </c>
      <c r="E29" s="68">
        <f t="shared" si="2"/>
        <v>29579206</v>
      </c>
      <c r="F29" s="68">
        <f t="shared" si="2"/>
        <v>29454849</v>
      </c>
      <c r="G29" s="68">
        <f t="shared" si="2"/>
        <v>443275</v>
      </c>
    </row>
    <row r="30" spans="1:7" ht="11.25" thickBot="1" x14ac:dyDescent="0.2">
      <c r="A30" s="17"/>
      <c r="B30" s="103"/>
      <c r="C30" s="103"/>
      <c r="D30" s="103"/>
      <c r="E30" s="103"/>
      <c r="F30" s="103"/>
      <c r="G30" s="103"/>
    </row>
  </sheetData>
  <mergeCells count="20">
    <mergeCell ref="D18:D19"/>
    <mergeCell ref="E18:E19"/>
    <mergeCell ref="F18:F19"/>
    <mergeCell ref="G18:G19"/>
    <mergeCell ref="B18:B19"/>
    <mergeCell ref="C18:C19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96"/>
  <sheetViews>
    <sheetView workbookViewId="0">
      <selection activeCell="C23" sqref="C23"/>
    </sheetView>
  </sheetViews>
  <sheetFormatPr baseColWidth="10" defaultRowHeight="15" x14ac:dyDescent="0.25"/>
  <cols>
    <col min="1" max="1" width="14.28515625" customWidth="1"/>
    <col min="2" max="2" width="18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58" customFormat="1" ht="10.5" x14ac:dyDescent="0.15">
      <c r="A2" s="347" t="s">
        <v>444</v>
      </c>
      <c r="B2" s="356"/>
      <c r="C2" s="356"/>
      <c r="D2" s="356"/>
      <c r="E2" s="356"/>
      <c r="F2" s="356"/>
      <c r="G2" s="356"/>
      <c r="H2" s="357"/>
    </row>
    <row r="3" spans="1:8" s="158" customFormat="1" ht="10.5" x14ac:dyDescent="0.15">
      <c r="A3" s="358" t="s">
        <v>297</v>
      </c>
      <c r="B3" s="359"/>
      <c r="C3" s="359"/>
      <c r="D3" s="359"/>
      <c r="E3" s="359"/>
      <c r="F3" s="359"/>
      <c r="G3" s="359"/>
      <c r="H3" s="360"/>
    </row>
    <row r="4" spans="1:8" s="158" customFormat="1" ht="10.5" x14ac:dyDescent="0.15">
      <c r="A4" s="358" t="s">
        <v>392</v>
      </c>
      <c r="B4" s="359"/>
      <c r="C4" s="359"/>
      <c r="D4" s="359"/>
      <c r="E4" s="359"/>
      <c r="F4" s="359"/>
      <c r="G4" s="359"/>
      <c r="H4" s="360"/>
    </row>
    <row r="5" spans="1:8" s="158" customFormat="1" ht="10.5" x14ac:dyDescent="0.15">
      <c r="A5" s="358" t="s">
        <v>458</v>
      </c>
      <c r="B5" s="359"/>
      <c r="C5" s="359"/>
      <c r="D5" s="359"/>
      <c r="E5" s="359"/>
      <c r="F5" s="359"/>
      <c r="G5" s="359"/>
      <c r="H5" s="360"/>
    </row>
    <row r="6" spans="1:8" s="158" customFormat="1" ht="11.25" thickBot="1" x14ac:dyDescent="0.2">
      <c r="A6" s="349" t="s">
        <v>1</v>
      </c>
      <c r="B6" s="361"/>
      <c r="C6" s="361"/>
      <c r="D6" s="361"/>
      <c r="E6" s="361"/>
      <c r="F6" s="361"/>
      <c r="G6" s="361"/>
      <c r="H6" s="362"/>
    </row>
    <row r="7" spans="1:8" s="158" customFormat="1" ht="11.25" thickBot="1" x14ac:dyDescent="0.2">
      <c r="A7" s="347" t="s">
        <v>2</v>
      </c>
      <c r="B7" s="348"/>
      <c r="C7" s="351" t="s">
        <v>299</v>
      </c>
      <c r="D7" s="352"/>
      <c r="E7" s="352"/>
      <c r="F7" s="352"/>
      <c r="G7" s="353"/>
      <c r="H7" s="354" t="s">
        <v>300</v>
      </c>
    </row>
    <row r="8" spans="1:8" s="158" customFormat="1" ht="42.75" thickBot="1" x14ac:dyDescent="0.2">
      <c r="A8" s="349"/>
      <c r="B8" s="350"/>
      <c r="C8" s="159" t="s">
        <v>187</v>
      </c>
      <c r="D8" s="159" t="s">
        <v>301</v>
      </c>
      <c r="E8" s="159" t="s">
        <v>302</v>
      </c>
      <c r="F8" s="159" t="s">
        <v>188</v>
      </c>
      <c r="G8" s="159" t="s">
        <v>205</v>
      </c>
      <c r="H8" s="355"/>
    </row>
    <row r="9" spans="1:8" s="1" customFormat="1" ht="10.5" x14ac:dyDescent="0.15">
      <c r="A9" s="232"/>
      <c r="B9" s="341"/>
      <c r="C9" s="53"/>
      <c r="D9" s="143"/>
      <c r="E9" s="143"/>
      <c r="F9" s="143"/>
      <c r="G9" s="143"/>
      <c r="H9" s="143"/>
    </row>
    <row r="10" spans="1:8" s="1" customFormat="1" ht="16.5" customHeight="1" x14ac:dyDescent="0.15">
      <c r="A10" s="336" t="s">
        <v>393</v>
      </c>
      <c r="B10" s="342"/>
      <c r="C10" s="146">
        <f t="shared" ref="C10:D10" si="0">+C11+C21+C30</f>
        <v>25290600</v>
      </c>
      <c r="D10" s="144">
        <f t="shared" si="0"/>
        <v>4731881</v>
      </c>
      <c r="E10" s="146">
        <f>+E11+E21+E30</f>
        <v>30022481</v>
      </c>
      <c r="F10" s="146">
        <f>+F11+F21+F30</f>
        <v>29579206</v>
      </c>
      <c r="G10" s="146">
        <f>+G11+G21+G30</f>
        <v>29454849</v>
      </c>
      <c r="H10" s="146">
        <f>+H11+H21+H30</f>
        <v>443275</v>
      </c>
    </row>
    <row r="11" spans="1:8" s="1" customFormat="1" ht="10.5" x14ac:dyDescent="0.15">
      <c r="A11" s="343" t="s">
        <v>394</v>
      </c>
      <c r="B11" s="344"/>
      <c r="C11" s="104">
        <f>+C12+C13+C14+C15+C16+C17+C18+C19</f>
        <v>25290600</v>
      </c>
      <c r="D11" s="144">
        <f t="shared" ref="D11" si="1">+D12+D13+D14+D15+D16+D17+D18+D19</f>
        <v>4731881</v>
      </c>
      <c r="E11" s="104">
        <f>+E12+E13+E14+E15+E16+E17+E18+E19</f>
        <v>30022481</v>
      </c>
      <c r="F11" s="104">
        <f>+F12+F13+F14+F15+F16+F17+F18+F19</f>
        <v>29579206</v>
      </c>
      <c r="G11" s="104">
        <f>+G12+G13+G14+G15+G16+G17+G18+G19</f>
        <v>29454849</v>
      </c>
      <c r="H11" s="104">
        <f>+H12+H13+H14+H15+H16+H17+H18+H19</f>
        <v>443275</v>
      </c>
    </row>
    <row r="12" spans="1:8" s="1" customFormat="1" ht="10.5" x14ac:dyDescent="0.15">
      <c r="A12" s="155" t="s">
        <v>395</v>
      </c>
      <c r="B12" s="156"/>
      <c r="C12" s="105"/>
      <c r="D12" s="144"/>
      <c r="E12" s="106"/>
      <c r="F12" s="106"/>
      <c r="G12" s="106"/>
      <c r="H12" s="106"/>
    </row>
    <row r="13" spans="1:8" s="1" customFormat="1" ht="10.5" x14ac:dyDescent="0.15">
      <c r="A13" s="155" t="s">
        <v>396</v>
      </c>
      <c r="B13" s="156"/>
      <c r="C13" s="105">
        <v>25290600</v>
      </c>
      <c r="D13" s="88">
        <v>4731881</v>
      </c>
      <c r="E13" s="106">
        <f>+C13+D13</f>
        <v>30022481</v>
      </c>
      <c r="F13" s="106">
        <v>29579206</v>
      </c>
      <c r="G13" s="106">
        <v>29454849</v>
      </c>
      <c r="H13" s="106">
        <f>+E13-F13</f>
        <v>443275</v>
      </c>
    </row>
    <row r="14" spans="1:8" s="1" customFormat="1" ht="10.5" x14ac:dyDescent="0.15">
      <c r="A14" s="155" t="s">
        <v>397</v>
      </c>
      <c r="B14" s="156"/>
      <c r="C14" s="105"/>
      <c r="D14" s="106"/>
      <c r="E14" s="106"/>
      <c r="F14" s="106"/>
      <c r="G14" s="106"/>
      <c r="H14" s="106"/>
    </row>
    <row r="15" spans="1:8" s="1" customFormat="1" ht="10.5" x14ac:dyDescent="0.15">
      <c r="A15" s="155" t="s">
        <v>398</v>
      </c>
      <c r="B15" s="156"/>
      <c r="C15" s="105"/>
      <c r="D15" s="106"/>
      <c r="E15" s="106"/>
      <c r="F15" s="106"/>
      <c r="G15" s="106"/>
      <c r="H15" s="106"/>
    </row>
    <row r="16" spans="1:8" s="1" customFormat="1" ht="10.5" x14ac:dyDescent="0.15">
      <c r="A16" s="155" t="s">
        <v>399</v>
      </c>
      <c r="B16" s="156"/>
      <c r="C16" s="105"/>
      <c r="D16" s="106"/>
      <c r="E16" s="106"/>
      <c r="F16" s="106"/>
      <c r="G16" s="106"/>
      <c r="H16" s="106"/>
    </row>
    <row r="17" spans="1:8" s="1" customFormat="1" ht="10.5" x14ac:dyDescent="0.15">
      <c r="A17" s="155" t="s">
        <v>400</v>
      </c>
      <c r="B17" s="156"/>
      <c r="C17" s="105"/>
      <c r="D17" s="106"/>
      <c r="E17" s="106"/>
      <c r="F17" s="106"/>
      <c r="G17" s="106"/>
      <c r="H17" s="106"/>
    </row>
    <row r="18" spans="1:8" s="1" customFormat="1" ht="22.5" customHeight="1" x14ac:dyDescent="0.15">
      <c r="A18" s="338" t="s">
        <v>401</v>
      </c>
      <c r="B18" s="339"/>
      <c r="C18" s="105"/>
      <c r="D18" s="106"/>
      <c r="E18" s="106"/>
      <c r="F18" s="106"/>
      <c r="G18" s="106"/>
      <c r="H18" s="106"/>
    </row>
    <row r="19" spans="1:8" s="1" customFormat="1" ht="10.5" x14ac:dyDescent="0.15">
      <c r="A19" s="155" t="s">
        <v>402</v>
      </c>
      <c r="B19" s="156"/>
      <c r="C19" s="105"/>
      <c r="D19" s="106"/>
      <c r="E19" s="106"/>
      <c r="F19" s="106"/>
      <c r="G19" s="106"/>
      <c r="H19" s="106"/>
    </row>
    <row r="20" spans="1:8" s="1" customFormat="1" ht="10.5" x14ac:dyDescent="0.15">
      <c r="A20" s="118"/>
      <c r="B20" s="119"/>
      <c r="C20" s="104"/>
      <c r="D20" s="107"/>
      <c r="E20" s="107"/>
      <c r="F20" s="107"/>
      <c r="G20" s="107"/>
      <c r="H20" s="107"/>
    </row>
    <row r="21" spans="1:8" s="1" customFormat="1" ht="29.25" customHeight="1" x14ac:dyDescent="0.15">
      <c r="A21" s="336" t="s">
        <v>403</v>
      </c>
      <c r="B21" s="337"/>
      <c r="C21" s="144">
        <f>SUM(C22:C28)</f>
        <v>0</v>
      </c>
      <c r="D21" s="144">
        <f t="shared" ref="D21:H21" si="2">SUM(D22:D28)</f>
        <v>0</v>
      </c>
      <c r="E21" s="144">
        <f t="shared" si="2"/>
        <v>0</v>
      </c>
      <c r="F21" s="144">
        <f t="shared" si="2"/>
        <v>0</v>
      </c>
      <c r="G21" s="144">
        <f t="shared" si="2"/>
        <v>0</v>
      </c>
      <c r="H21" s="144">
        <f t="shared" si="2"/>
        <v>0</v>
      </c>
    </row>
    <row r="22" spans="1:8" s="1" customFormat="1" ht="10.5" x14ac:dyDescent="0.15">
      <c r="A22" s="155" t="s">
        <v>404</v>
      </c>
      <c r="B22" s="156"/>
      <c r="C22" s="105"/>
      <c r="D22" s="106"/>
      <c r="E22" s="106"/>
      <c r="F22" s="106"/>
      <c r="G22" s="106"/>
      <c r="H22" s="106"/>
    </row>
    <row r="23" spans="1:8" s="1" customFormat="1" ht="10.5" x14ac:dyDescent="0.15">
      <c r="A23" s="155" t="s">
        <v>405</v>
      </c>
      <c r="B23" s="156"/>
      <c r="C23" s="105"/>
      <c r="D23" s="106"/>
      <c r="E23" s="106"/>
      <c r="F23" s="106"/>
      <c r="G23" s="106"/>
      <c r="H23" s="106"/>
    </row>
    <row r="24" spans="1:8" s="1" customFormat="1" ht="10.5" x14ac:dyDescent="0.15">
      <c r="A24" s="155" t="s">
        <v>406</v>
      </c>
      <c r="B24" s="156"/>
      <c r="C24" s="105"/>
      <c r="D24" s="106"/>
      <c r="E24" s="106"/>
      <c r="F24" s="106"/>
      <c r="G24" s="106"/>
      <c r="H24" s="106"/>
    </row>
    <row r="25" spans="1:8" s="1" customFormat="1" ht="24" customHeight="1" x14ac:dyDescent="0.15">
      <c r="A25" s="338" t="s">
        <v>407</v>
      </c>
      <c r="B25" s="339"/>
      <c r="C25" s="105"/>
      <c r="D25" s="106"/>
      <c r="E25" s="106"/>
      <c r="F25" s="106"/>
      <c r="G25" s="106"/>
      <c r="H25" s="106"/>
    </row>
    <row r="26" spans="1:8" s="1" customFormat="1" ht="10.5" x14ac:dyDescent="0.15">
      <c r="A26" s="155" t="s">
        <v>408</v>
      </c>
      <c r="B26" s="156"/>
      <c r="C26" s="105"/>
      <c r="D26" s="106"/>
      <c r="E26" s="106"/>
      <c r="F26" s="106"/>
      <c r="G26" s="106"/>
      <c r="H26" s="106"/>
    </row>
    <row r="27" spans="1:8" s="1" customFormat="1" ht="10.5" x14ac:dyDescent="0.15">
      <c r="A27" s="155" t="s">
        <v>409</v>
      </c>
      <c r="B27" s="156"/>
      <c r="C27" s="105"/>
      <c r="D27" s="106"/>
      <c r="E27" s="106"/>
      <c r="F27" s="106"/>
      <c r="G27" s="106"/>
      <c r="H27" s="106"/>
    </row>
    <row r="28" spans="1:8" s="1" customFormat="1" ht="10.5" x14ac:dyDescent="0.15">
      <c r="A28" s="155" t="s">
        <v>410</v>
      </c>
      <c r="B28" s="156"/>
      <c r="C28" s="105"/>
      <c r="D28" s="106"/>
      <c r="E28" s="106"/>
      <c r="F28" s="106"/>
      <c r="G28" s="106"/>
      <c r="H28" s="106"/>
    </row>
    <row r="29" spans="1:8" s="1" customFormat="1" ht="10.5" x14ac:dyDescent="0.15">
      <c r="A29" s="118"/>
      <c r="B29" s="119"/>
      <c r="C29" s="104"/>
      <c r="D29" s="107"/>
      <c r="E29" s="107"/>
      <c r="F29" s="107"/>
      <c r="G29" s="107"/>
      <c r="H29" s="107"/>
    </row>
    <row r="30" spans="1:8" s="1" customFormat="1" ht="23.45" customHeight="1" x14ac:dyDescent="0.15">
      <c r="A30" s="336" t="s">
        <v>411</v>
      </c>
      <c r="B30" s="342"/>
      <c r="C30" s="144">
        <f t="shared" ref="C30:H30" si="3">SUM(C31:C39)</f>
        <v>0</v>
      </c>
      <c r="D30" s="144">
        <f t="shared" si="3"/>
        <v>0</v>
      </c>
      <c r="E30" s="144">
        <f t="shared" si="3"/>
        <v>0</v>
      </c>
      <c r="F30" s="144">
        <f t="shared" si="3"/>
        <v>0</v>
      </c>
      <c r="G30" s="144">
        <f t="shared" si="3"/>
        <v>0</v>
      </c>
      <c r="H30" s="144">
        <f t="shared" si="3"/>
        <v>0</v>
      </c>
    </row>
    <row r="31" spans="1:8" s="1" customFormat="1" ht="24" customHeight="1" x14ac:dyDescent="0.15">
      <c r="A31" s="338" t="s">
        <v>412</v>
      </c>
      <c r="B31" s="339"/>
      <c r="C31" s="105"/>
      <c r="D31" s="106"/>
      <c r="E31" s="106"/>
      <c r="F31" s="106"/>
      <c r="G31" s="106"/>
      <c r="H31" s="106"/>
    </row>
    <row r="32" spans="1:8" s="1" customFormat="1" ht="10.5" x14ac:dyDescent="0.15">
      <c r="A32" s="157" t="s">
        <v>413</v>
      </c>
      <c r="B32" s="156"/>
      <c r="C32" s="105"/>
      <c r="D32" s="106"/>
      <c r="E32" s="106"/>
      <c r="F32" s="106"/>
      <c r="G32" s="106"/>
      <c r="H32" s="106"/>
    </row>
    <row r="33" spans="1:8" s="1" customFormat="1" ht="10.5" x14ac:dyDescent="0.15">
      <c r="A33" s="155" t="s">
        <v>414</v>
      </c>
      <c r="B33" s="156"/>
      <c r="C33" s="105"/>
      <c r="D33" s="106"/>
      <c r="E33" s="106"/>
      <c r="F33" s="106"/>
      <c r="G33" s="106"/>
      <c r="H33" s="106"/>
    </row>
    <row r="34" spans="1:8" s="1" customFormat="1" ht="10.5" x14ac:dyDescent="0.15">
      <c r="A34" s="155" t="s">
        <v>415</v>
      </c>
      <c r="B34" s="156"/>
      <c r="C34" s="105"/>
      <c r="D34" s="106"/>
      <c r="E34" s="106"/>
      <c r="F34" s="106"/>
      <c r="G34" s="106"/>
      <c r="H34" s="106"/>
    </row>
    <row r="35" spans="1:8" s="1" customFormat="1" ht="10.5" x14ac:dyDescent="0.15">
      <c r="A35" s="155" t="s">
        <v>416</v>
      </c>
      <c r="B35" s="156"/>
      <c r="C35" s="105"/>
      <c r="D35" s="106"/>
      <c r="E35" s="106"/>
      <c r="F35" s="106"/>
      <c r="G35" s="106"/>
      <c r="H35" s="106"/>
    </row>
    <row r="36" spans="1:8" s="1" customFormat="1" ht="10.5" x14ac:dyDescent="0.15">
      <c r="A36" s="155" t="s">
        <v>417</v>
      </c>
      <c r="B36" s="156"/>
      <c r="C36" s="105"/>
      <c r="D36" s="106"/>
      <c r="E36" s="106"/>
      <c r="F36" s="106"/>
      <c r="G36" s="106"/>
      <c r="H36" s="106"/>
    </row>
    <row r="37" spans="1:8" s="1" customFormat="1" ht="10.5" x14ac:dyDescent="0.15">
      <c r="A37" s="155" t="s">
        <v>418</v>
      </c>
      <c r="B37" s="156"/>
      <c r="C37" s="105"/>
      <c r="D37" s="106"/>
      <c r="E37" s="106"/>
      <c r="F37" s="106"/>
      <c r="G37" s="106"/>
      <c r="H37" s="106"/>
    </row>
    <row r="38" spans="1:8" s="1" customFormat="1" ht="10.5" x14ac:dyDescent="0.15">
      <c r="A38" s="157" t="s">
        <v>419</v>
      </c>
      <c r="B38" s="156"/>
      <c r="C38" s="105"/>
      <c r="D38" s="106"/>
      <c r="E38" s="106"/>
      <c r="F38" s="106"/>
      <c r="G38" s="106"/>
      <c r="H38" s="106"/>
    </row>
    <row r="39" spans="1:8" s="1" customFormat="1" ht="10.5" x14ac:dyDescent="0.15">
      <c r="A39" s="193" t="s">
        <v>420</v>
      </c>
      <c r="B39" s="156"/>
      <c r="C39" s="105"/>
      <c r="D39" s="106"/>
      <c r="E39" s="106"/>
      <c r="F39" s="106"/>
      <c r="G39" s="106"/>
      <c r="H39" s="106"/>
    </row>
    <row r="40" spans="1:8" s="1" customFormat="1" ht="10.5" x14ac:dyDescent="0.15">
      <c r="A40" s="118"/>
      <c r="B40" s="119"/>
      <c r="C40" s="104"/>
      <c r="D40" s="107"/>
      <c r="E40" s="107"/>
      <c r="F40" s="107"/>
      <c r="G40" s="107"/>
      <c r="H40" s="107"/>
    </row>
    <row r="41" spans="1:8" s="1" customFormat="1" ht="19.5" customHeight="1" x14ac:dyDescent="0.15">
      <c r="A41" s="345" t="s">
        <v>421</v>
      </c>
      <c r="B41" s="346"/>
      <c r="C41" s="144">
        <f>SUM(C42:C45)</f>
        <v>0</v>
      </c>
      <c r="D41" s="144">
        <f t="shared" ref="D41:H41" si="4">SUM(D42:D45)</f>
        <v>0</v>
      </c>
      <c r="E41" s="144">
        <f t="shared" si="4"/>
        <v>0</v>
      </c>
      <c r="F41" s="144">
        <f t="shared" si="4"/>
        <v>0</v>
      </c>
      <c r="G41" s="144">
        <f t="shared" si="4"/>
        <v>0</v>
      </c>
      <c r="H41" s="144">
        <f t="shared" si="4"/>
        <v>0</v>
      </c>
    </row>
    <row r="42" spans="1:8" s="1" customFormat="1" ht="24.75" customHeight="1" x14ac:dyDescent="0.15">
      <c r="A42" s="338" t="s">
        <v>422</v>
      </c>
      <c r="B42" s="339"/>
      <c r="C42" s="144"/>
      <c r="D42" s="144"/>
      <c r="E42" s="144"/>
      <c r="F42" s="144"/>
      <c r="G42" s="144"/>
      <c r="H42" s="144"/>
    </row>
    <row r="43" spans="1:8" s="1" customFormat="1" ht="34.5" customHeight="1" x14ac:dyDescent="0.15">
      <c r="A43" s="338" t="s">
        <v>423</v>
      </c>
      <c r="B43" s="339"/>
      <c r="C43" s="105"/>
      <c r="D43" s="106"/>
      <c r="E43" s="106"/>
      <c r="F43" s="106"/>
      <c r="G43" s="106"/>
      <c r="H43" s="106"/>
    </row>
    <row r="44" spans="1:8" s="1" customFormat="1" ht="10.5" x14ac:dyDescent="0.15">
      <c r="A44" s="157" t="s">
        <v>424</v>
      </c>
      <c r="B44" s="156"/>
      <c r="C44" s="105"/>
      <c r="D44" s="106"/>
      <c r="E44" s="106"/>
      <c r="F44" s="106"/>
      <c r="G44" s="106"/>
      <c r="H44" s="106"/>
    </row>
    <row r="45" spans="1:8" s="1" customFormat="1" ht="10.5" x14ac:dyDescent="0.15">
      <c r="A45" s="193" t="s">
        <v>425</v>
      </c>
      <c r="B45" s="156"/>
      <c r="C45" s="105"/>
      <c r="D45" s="106"/>
      <c r="E45" s="106"/>
      <c r="F45" s="106"/>
      <c r="G45" s="106"/>
      <c r="H45" s="106"/>
    </row>
    <row r="46" spans="1:8" s="1" customFormat="1" ht="10.5" x14ac:dyDescent="0.15">
      <c r="A46" s="118"/>
      <c r="B46" s="119"/>
      <c r="C46" s="104"/>
      <c r="D46" s="107"/>
      <c r="E46" s="107"/>
      <c r="F46" s="107"/>
      <c r="G46" s="107"/>
      <c r="H46" s="107"/>
    </row>
    <row r="47" spans="1:8" s="1" customFormat="1" ht="10.5" x14ac:dyDescent="0.15">
      <c r="A47" s="312" t="s">
        <v>426</v>
      </c>
      <c r="B47" s="340"/>
      <c r="C47" s="144">
        <f>+C48+C58+C67+C78</f>
        <v>0</v>
      </c>
      <c r="D47" s="144">
        <f t="shared" ref="D47:H47" si="5">+D48+D58+D67+D78</f>
        <v>0</v>
      </c>
      <c r="E47" s="144">
        <f t="shared" si="5"/>
        <v>0</v>
      </c>
      <c r="F47" s="144">
        <f t="shared" si="5"/>
        <v>0</v>
      </c>
      <c r="G47" s="144">
        <f t="shared" si="5"/>
        <v>0</v>
      </c>
      <c r="H47" s="144">
        <f t="shared" si="5"/>
        <v>0</v>
      </c>
    </row>
    <row r="48" spans="1:8" s="1" customFormat="1" ht="27.75" customHeight="1" x14ac:dyDescent="0.15">
      <c r="A48" s="336" t="s">
        <v>394</v>
      </c>
      <c r="B48" s="337"/>
      <c r="C48" s="144">
        <f>SUM(C49:C56)</f>
        <v>0</v>
      </c>
      <c r="D48" s="144">
        <f t="shared" ref="D48:H48" si="6">SUM(D49:D56)</f>
        <v>0</v>
      </c>
      <c r="E48" s="144">
        <f t="shared" si="6"/>
        <v>0</v>
      </c>
      <c r="F48" s="144">
        <f t="shared" si="6"/>
        <v>0</v>
      </c>
      <c r="G48" s="144">
        <f t="shared" si="6"/>
        <v>0</v>
      </c>
      <c r="H48" s="144">
        <f t="shared" si="6"/>
        <v>0</v>
      </c>
    </row>
    <row r="49" spans="1:8" s="1" customFormat="1" ht="10.5" x14ac:dyDescent="0.15">
      <c r="A49" s="155" t="s">
        <v>395</v>
      </c>
      <c r="B49" s="156"/>
      <c r="C49" s="105"/>
      <c r="D49" s="106"/>
      <c r="E49" s="106"/>
      <c r="F49" s="106"/>
      <c r="G49" s="106"/>
      <c r="H49" s="106"/>
    </row>
    <row r="50" spans="1:8" s="1" customFormat="1" ht="10.5" x14ac:dyDescent="0.15">
      <c r="A50" s="155" t="s">
        <v>396</v>
      </c>
      <c r="B50" s="156"/>
      <c r="C50" s="105"/>
      <c r="D50" s="106"/>
      <c r="E50" s="106"/>
      <c r="F50" s="106"/>
      <c r="G50" s="106"/>
      <c r="H50" s="106"/>
    </row>
    <row r="51" spans="1:8" s="1" customFormat="1" ht="10.5" x14ac:dyDescent="0.15">
      <c r="A51" s="155" t="s">
        <v>397</v>
      </c>
      <c r="B51" s="156"/>
      <c r="C51" s="105"/>
      <c r="D51" s="106"/>
      <c r="E51" s="106"/>
      <c r="F51" s="106"/>
      <c r="G51" s="106"/>
      <c r="H51" s="106"/>
    </row>
    <row r="52" spans="1:8" s="1" customFormat="1" ht="10.5" x14ac:dyDescent="0.15">
      <c r="A52" s="155" t="s">
        <v>398</v>
      </c>
      <c r="B52" s="156"/>
      <c r="C52" s="105"/>
      <c r="D52" s="106"/>
      <c r="E52" s="106"/>
      <c r="F52" s="106"/>
      <c r="G52" s="106"/>
      <c r="H52" s="106"/>
    </row>
    <row r="53" spans="1:8" s="1" customFormat="1" ht="10.5" x14ac:dyDescent="0.15">
      <c r="A53" s="155" t="s">
        <v>399</v>
      </c>
      <c r="B53" s="156"/>
      <c r="C53" s="105"/>
      <c r="D53" s="106"/>
      <c r="E53" s="106"/>
      <c r="F53" s="106"/>
      <c r="G53" s="106"/>
      <c r="H53" s="106"/>
    </row>
    <row r="54" spans="1:8" s="1" customFormat="1" ht="10.5" x14ac:dyDescent="0.15">
      <c r="A54" s="155" t="s">
        <v>400</v>
      </c>
      <c r="B54" s="156"/>
      <c r="C54" s="105"/>
      <c r="D54" s="106"/>
      <c r="E54" s="106"/>
      <c r="F54" s="106"/>
      <c r="G54" s="106"/>
      <c r="H54" s="106"/>
    </row>
    <row r="55" spans="1:8" s="1" customFormat="1" ht="27" customHeight="1" x14ac:dyDescent="0.15">
      <c r="A55" s="338" t="s">
        <v>401</v>
      </c>
      <c r="B55" s="339"/>
      <c r="C55" s="105"/>
      <c r="D55" s="106"/>
      <c r="E55" s="106"/>
      <c r="F55" s="106"/>
      <c r="G55" s="106"/>
      <c r="H55" s="106"/>
    </row>
    <row r="56" spans="1:8" s="1" customFormat="1" ht="10.5" x14ac:dyDescent="0.15">
      <c r="A56" s="155" t="s">
        <v>402</v>
      </c>
      <c r="B56" s="156"/>
      <c r="C56" s="105"/>
      <c r="D56" s="106"/>
      <c r="E56" s="106"/>
      <c r="F56" s="106"/>
      <c r="G56" s="106"/>
      <c r="H56" s="106"/>
    </row>
    <row r="57" spans="1:8" s="1" customFormat="1" ht="10.5" x14ac:dyDescent="0.15">
      <c r="A57" s="118"/>
      <c r="B57" s="119"/>
      <c r="C57" s="104"/>
      <c r="D57" s="107"/>
      <c r="E57" s="107"/>
      <c r="F57" s="107"/>
      <c r="G57" s="107"/>
      <c r="H57" s="107"/>
    </row>
    <row r="58" spans="1:8" s="1" customFormat="1" ht="25.5" customHeight="1" x14ac:dyDescent="0.15">
      <c r="A58" s="336" t="s">
        <v>403</v>
      </c>
      <c r="B58" s="337"/>
      <c r="C58" s="144">
        <f>SUM(C59:C65)</f>
        <v>0</v>
      </c>
      <c r="D58" s="144">
        <f t="shared" ref="D58:H58" si="7">SUM(D59:D65)</f>
        <v>0</v>
      </c>
      <c r="E58" s="144">
        <f t="shared" si="7"/>
        <v>0</v>
      </c>
      <c r="F58" s="144">
        <f t="shared" si="7"/>
        <v>0</v>
      </c>
      <c r="G58" s="144">
        <f t="shared" si="7"/>
        <v>0</v>
      </c>
      <c r="H58" s="144">
        <f t="shared" si="7"/>
        <v>0</v>
      </c>
    </row>
    <row r="59" spans="1:8" s="1" customFormat="1" ht="10.5" x14ac:dyDescent="0.15">
      <c r="A59" s="155" t="s">
        <v>404</v>
      </c>
      <c r="B59" s="156"/>
      <c r="C59" s="105"/>
      <c r="D59" s="106"/>
      <c r="E59" s="106"/>
      <c r="F59" s="106"/>
      <c r="G59" s="106"/>
      <c r="H59" s="106"/>
    </row>
    <row r="60" spans="1:8" s="1" customFormat="1" ht="10.5" x14ac:dyDescent="0.15">
      <c r="A60" s="155" t="s">
        <v>405</v>
      </c>
      <c r="B60" s="156"/>
      <c r="C60" s="105"/>
      <c r="D60" s="106"/>
      <c r="E60" s="106"/>
      <c r="F60" s="106"/>
      <c r="G60" s="106"/>
      <c r="H60" s="106"/>
    </row>
    <row r="61" spans="1:8" s="1" customFormat="1" ht="10.5" x14ac:dyDescent="0.15">
      <c r="A61" s="155" t="s">
        <v>406</v>
      </c>
      <c r="B61" s="156"/>
      <c r="C61" s="105"/>
      <c r="D61" s="106"/>
      <c r="E61" s="106"/>
      <c r="F61" s="106"/>
      <c r="G61" s="106"/>
      <c r="H61" s="106"/>
    </row>
    <row r="62" spans="1:8" s="1" customFormat="1" ht="25.5" customHeight="1" x14ac:dyDescent="0.15">
      <c r="A62" s="338" t="s">
        <v>407</v>
      </c>
      <c r="B62" s="339"/>
      <c r="C62" s="105"/>
      <c r="D62" s="106"/>
      <c r="E62" s="106"/>
      <c r="F62" s="106"/>
      <c r="G62" s="106"/>
      <c r="H62" s="106"/>
    </row>
    <row r="63" spans="1:8" s="1" customFormat="1" ht="10.5" x14ac:dyDescent="0.15">
      <c r="A63" s="155" t="s">
        <v>408</v>
      </c>
      <c r="B63" s="156"/>
      <c r="C63" s="105"/>
      <c r="D63" s="106"/>
      <c r="E63" s="106"/>
      <c r="F63" s="106"/>
      <c r="G63" s="106"/>
      <c r="H63" s="106"/>
    </row>
    <row r="64" spans="1:8" s="1" customFormat="1" ht="10.5" x14ac:dyDescent="0.15">
      <c r="A64" s="155" t="s">
        <v>409</v>
      </c>
      <c r="B64" s="156"/>
      <c r="C64" s="105"/>
      <c r="D64" s="106"/>
      <c r="E64" s="106"/>
      <c r="F64" s="106"/>
      <c r="G64" s="106"/>
      <c r="H64" s="106"/>
    </row>
    <row r="65" spans="1:8" s="1" customFormat="1" ht="10.5" x14ac:dyDescent="0.15">
      <c r="A65" s="155" t="s">
        <v>410</v>
      </c>
      <c r="B65" s="156"/>
      <c r="C65" s="105"/>
      <c r="D65" s="106"/>
      <c r="E65" s="106"/>
      <c r="F65" s="106"/>
      <c r="G65" s="106"/>
      <c r="H65" s="106"/>
    </row>
    <row r="66" spans="1:8" s="1" customFormat="1" ht="10.5" x14ac:dyDescent="0.15">
      <c r="A66" s="118"/>
      <c r="B66" s="119"/>
      <c r="C66" s="104"/>
      <c r="D66" s="107"/>
      <c r="E66" s="107"/>
      <c r="F66" s="107"/>
      <c r="G66" s="107"/>
      <c r="H66" s="107"/>
    </row>
    <row r="67" spans="1:8" s="1" customFormat="1" ht="21.75" customHeight="1" x14ac:dyDescent="0.15">
      <c r="A67" s="336" t="s">
        <v>411</v>
      </c>
      <c r="B67" s="337"/>
      <c r="C67" s="144">
        <f>SUM(C68:C76)</f>
        <v>0</v>
      </c>
      <c r="D67" s="144">
        <f t="shared" ref="D67:H67" si="8">SUM(D68:D76)</f>
        <v>0</v>
      </c>
      <c r="E67" s="144">
        <f t="shared" si="8"/>
        <v>0</v>
      </c>
      <c r="F67" s="144">
        <f t="shared" si="8"/>
        <v>0</v>
      </c>
      <c r="G67" s="144">
        <f t="shared" si="8"/>
        <v>0</v>
      </c>
      <c r="H67" s="144">
        <f t="shared" si="8"/>
        <v>0</v>
      </c>
    </row>
    <row r="68" spans="1:8" s="1" customFormat="1" ht="26.25" customHeight="1" x14ac:dyDescent="0.15">
      <c r="A68" s="338" t="s">
        <v>412</v>
      </c>
      <c r="B68" s="339"/>
      <c r="C68" s="105"/>
      <c r="D68" s="106"/>
      <c r="E68" s="106"/>
      <c r="F68" s="106"/>
      <c r="G68" s="106"/>
      <c r="H68" s="106"/>
    </row>
    <row r="69" spans="1:8" s="1" customFormat="1" ht="10.5" x14ac:dyDescent="0.15">
      <c r="A69" s="157" t="s">
        <v>413</v>
      </c>
      <c r="B69" s="156"/>
      <c r="C69" s="105"/>
      <c r="D69" s="106"/>
      <c r="E69" s="106"/>
      <c r="F69" s="106"/>
      <c r="G69" s="106"/>
      <c r="H69" s="106"/>
    </row>
    <row r="70" spans="1:8" s="1" customFormat="1" ht="10.5" x14ac:dyDescent="0.15">
      <c r="A70" s="155" t="s">
        <v>414</v>
      </c>
      <c r="B70" s="156"/>
      <c r="C70" s="105"/>
      <c r="D70" s="106"/>
      <c r="E70" s="106"/>
      <c r="F70" s="106"/>
      <c r="G70" s="106"/>
      <c r="H70" s="106"/>
    </row>
    <row r="71" spans="1:8" s="1" customFormat="1" ht="10.5" x14ac:dyDescent="0.15">
      <c r="A71" s="155" t="s">
        <v>415</v>
      </c>
      <c r="B71" s="156"/>
      <c r="C71" s="105"/>
      <c r="D71" s="106"/>
      <c r="E71" s="106"/>
      <c r="F71" s="106"/>
      <c r="G71" s="106"/>
      <c r="H71" s="106"/>
    </row>
    <row r="72" spans="1:8" s="1" customFormat="1" ht="10.5" x14ac:dyDescent="0.15">
      <c r="A72" s="155" t="s">
        <v>416</v>
      </c>
      <c r="B72" s="156"/>
      <c r="C72" s="105"/>
      <c r="D72" s="106"/>
      <c r="E72" s="106"/>
      <c r="F72" s="106"/>
      <c r="G72" s="106"/>
      <c r="H72" s="106"/>
    </row>
    <row r="73" spans="1:8" s="1" customFormat="1" ht="10.5" x14ac:dyDescent="0.15">
      <c r="A73" s="155" t="s">
        <v>417</v>
      </c>
      <c r="B73" s="156"/>
      <c r="C73" s="105"/>
      <c r="D73" s="106"/>
      <c r="E73" s="106"/>
      <c r="F73" s="106"/>
      <c r="G73" s="106"/>
      <c r="H73" s="106"/>
    </row>
    <row r="74" spans="1:8" s="1" customFormat="1" ht="10.5" x14ac:dyDescent="0.15">
      <c r="A74" s="155" t="s">
        <v>418</v>
      </c>
      <c r="B74" s="156"/>
      <c r="C74" s="105"/>
      <c r="D74" s="106"/>
      <c r="E74" s="106"/>
      <c r="F74" s="106"/>
      <c r="G74" s="106"/>
      <c r="H74" s="106"/>
    </row>
    <row r="75" spans="1:8" s="1" customFormat="1" ht="10.5" x14ac:dyDescent="0.15">
      <c r="A75" s="157" t="s">
        <v>419</v>
      </c>
      <c r="B75" s="156"/>
      <c r="C75" s="105"/>
      <c r="D75" s="106"/>
      <c r="E75" s="106"/>
      <c r="F75" s="106"/>
      <c r="G75" s="106"/>
      <c r="H75" s="106"/>
    </row>
    <row r="76" spans="1:8" s="1" customFormat="1" ht="10.5" x14ac:dyDescent="0.15">
      <c r="A76" s="193" t="s">
        <v>420</v>
      </c>
      <c r="B76" s="156"/>
      <c r="C76" s="105"/>
      <c r="D76" s="106"/>
      <c r="E76" s="106"/>
      <c r="F76" s="106"/>
      <c r="G76" s="106"/>
      <c r="H76" s="106"/>
    </row>
    <row r="77" spans="1:8" s="1" customFormat="1" ht="10.5" x14ac:dyDescent="0.15">
      <c r="A77" s="118"/>
      <c r="B77" s="119"/>
      <c r="C77" s="104"/>
      <c r="D77" s="107"/>
      <c r="E77" s="107"/>
      <c r="F77" s="107"/>
      <c r="G77" s="107"/>
      <c r="H77" s="107"/>
    </row>
    <row r="78" spans="1:8" s="1" customFormat="1" ht="25.5" customHeight="1" x14ac:dyDescent="0.15">
      <c r="A78" s="336" t="s">
        <v>421</v>
      </c>
      <c r="B78" s="337"/>
      <c r="C78" s="144">
        <f t="shared" ref="C78:H78" si="9">SUM(C79:C82)</f>
        <v>0</v>
      </c>
      <c r="D78" s="144">
        <f t="shared" si="9"/>
        <v>0</v>
      </c>
      <c r="E78" s="144">
        <f t="shared" si="9"/>
        <v>0</v>
      </c>
      <c r="F78" s="144">
        <f t="shared" si="9"/>
        <v>0</v>
      </c>
      <c r="G78" s="144">
        <f t="shared" si="9"/>
        <v>0</v>
      </c>
      <c r="H78" s="144">
        <f t="shared" si="9"/>
        <v>0</v>
      </c>
    </row>
    <row r="79" spans="1:8" s="1" customFormat="1" ht="31.5" customHeight="1" x14ac:dyDescent="0.15">
      <c r="A79" s="338" t="s">
        <v>422</v>
      </c>
      <c r="B79" s="339"/>
      <c r="C79" s="105"/>
      <c r="D79" s="106"/>
      <c r="E79" s="106"/>
      <c r="F79" s="106"/>
      <c r="G79" s="106"/>
      <c r="H79" s="106"/>
    </row>
    <row r="80" spans="1:8" s="1" customFormat="1" ht="36" customHeight="1" x14ac:dyDescent="0.15">
      <c r="A80" s="338" t="s">
        <v>423</v>
      </c>
      <c r="B80" s="339"/>
      <c r="C80" s="105"/>
      <c r="D80" s="106"/>
      <c r="E80" s="106"/>
      <c r="F80" s="106"/>
      <c r="G80" s="106"/>
      <c r="H80" s="106"/>
    </row>
    <row r="81" spans="1:8" s="1" customFormat="1" ht="10.5" x14ac:dyDescent="0.15">
      <c r="A81" s="157" t="s">
        <v>424</v>
      </c>
      <c r="B81" s="156"/>
      <c r="C81" s="105"/>
      <c r="D81" s="106"/>
      <c r="E81" s="106"/>
      <c r="F81" s="106"/>
      <c r="G81" s="106"/>
      <c r="H81" s="106"/>
    </row>
    <row r="82" spans="1:8" s="1" customFormat="1" ht="10.5" x14ac:dyDescent="0.15">
      <c r="A82" s="194" t="s">
        <v>425</v>
      </c>
      <c r="B82" s="156"/>
      <c r="C82" s="105"/>
      <c r="D82" s="106"/>
      <c r="E82" s="106"/>
      <c r="F82" s="106"/>
      <c r="G82" s="106"/>
      <c r="H82" s="106"/>
    </row>
    <row r="83" spans="1:8" s="1" customFormat="1" ht="10.5" x14ac:dyDescent="0.15">
      <c r="A83" s="118"/>
      <c r="B83" s="119"/>
      <c r="C83" s="104"/>
      <c r="D83" s="107"/>
      <c r="E83" s="107"/>
      <c r="F83" s="107"/>
      <c r="G83" s="107"/>
      <c r="H83" s="107"/>
    </row>
    <row r="84" spans="1:8" s="1" customFormat="1" ht="10.5" x14ac:dyDescent="0.15">
      <c r="A84" s="312" t="s">
        <v>378</v>
      </c>
      <c r="B84" s="340"/>
      <c r="C84" s="144">
        <f t="shared" ref="C84:H84" si="10">+C10+C47</f>
        <v>25290600</v>
      </c>
      <c r="D84" s="144">
        <f t="shared" si="10"/>
        <v>4731881</v>
      </c>
      <c r="E84" s="144">
        <f t="shared" si="10"/>
        <v>30022481</v>
      </c>
      <c r="F84" s="144">
        <f t="shared" si="10"/>
        <v>29579206</v>
      </c>
      <c r="G84" s="144">
        <f t="shared" si="10"/>
        <v>29454849</v>
      </c>
      <c r="H84" s="144">
        <f t="shared" si="10"/>
        <v>443275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53"/>
      <c r="B86" s="153"/>
      <c r="C86" s="154"/>
      <c r="D86" s="154"/>
      <c r="E86" s="154"/>
      <c r="F86" s="154"/>
      <c r="G86" s="154"/>
      <c r="H86" s="154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3"/>
  <sheetViews>
    <sheetView workbookViewId="0">
      <selection activeCell="K16" sqref="K16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62" customFormat="1" ht="10.5" x14ac:dyDescent="0.15">
      <c r="A2" s="347" t="s">
        <v>445</v>
      </c>
      <c r="B2" s="356"/>
      <c r="C2" s="356"/>
      <c r="D2" s="356"/>
      <c r="E2" s="356"/>
      <c r="F2" s="356"/>
      <c r="G2" s="348"/>
    </row>
    <row r="3" spans="1:12" s="162" customFormat="1" ht="10.5" x14ac:dyDescent="0.15">
      <c r="A3" s="358" t="s">
        <v>297</v>
      </c>
      <c r="B3" s="359"/>
      <c r="C3" s="359"/>
      <c r="D3" s="359"/>
      <c r="E3" s="359"/>
      <c r="F3" s="359"/>
      <c r="G3" s="360"/>
      <c r="I3" s="162" t="s">
        <v>446</v>
      </c>
    </row>
    <row r="4" spans="1:12" s="162" customFormat="1" ht="10.5" x14ac:dyDescent="0.15">
      <c r="A4" s="358" t="s">
        <v>427</v>
      </c>
      <c r="B4" s="359"/>
      <c r="C4" s="359"/>
      <c r="D4" s="359"/>
      <c r="E4" s="359"/>
      <c r="F4" s="359"/>
      <c r="G4" s="360"/>
    </row>
    <row r="5" spans="1:12" s="162" customFormat="1" ht="10.5" x14ac:dyDescent="0.15">
      <c r="A5" s="358" t="s">
        <v>458</v>
      </c>
      <c r="B5" s="359"/>
      <c r="C5" s="359"/>
      <c r="D5" s="359"/>
      <c r="E5" s="359"/>
      <c r="F5" s="359"/>
      <c r="G5" s="360"/>
    </row>
    <row r="6" spans="1:12" s="162" customFormat="1" ht="11.25" thickBot="1" x14ac:dyDescent="0.2">
      <c r="A6" s="349" t="s">
        <v>1</v>
      </c>
      <c r="B6" s="361"/>
      <c r="C6" s="361"/>
      <c r="D6" s="361"/>
      <c r="E6" s="361"/>
      <c r="F6" s="361"/>
      <c r="G6" s="362"/>
    </row>
    <row r="7" spans="1:12" s="1" customFormat="1" ht="11.25" thickBot="1" x14ac:dyDescent="0.2">
      <c r="A7" s="289" t="s">
        <v>2</v>
      </c>
      <c r="B7" s="225" t="s">
        <v>299</v>
      </c>
      <c r="C7" s="226"/>
      <c r="D7" s="226"/>
      <c r="E7" s="226"/>
      <c r="F7" s="227"/>
      <c r="G7" s="268" t="s">
        <v>300</v>
      </c>
    </row>
    <row r="8" spans="1:12" s="1" customFormat="1" ht="42.75" thickBot="1" x14ac:dyDescent="0.2">
      <c r="A8" s="291"/>
      <c r="B8" s="142" t="s">
        <v>187</v>
      </c>
      <c r="C8" s="142" t="s">
        <v>301</v>
      </c>
      <c r="D8" s="142" t="s">
        <v>302</v>
      </c>
      <c r="E8" s="142" t="s">
        <v>428</v>
      </c>
      <c r="F8" s="142" t="s">
        <v>205</v>
      </c>
      <c r="G8" s="269"/>
    </row>
    <row r="9" spans="1:12" s="1" customFormat="1" ht="42" x14ac:dyDescent="0.15">
      <c r="A9" s="150" t="s">
        <v>429</v>
      </c>
      <c r="B9" s="100">
        <f t="shared" ref="B9:G9" si="0">+B10+B12+B15+B16+B19</f>
        <v>21441740</v>
      </c>
      <c r="C9" s="100">
        <f t="shared" si="0"/>
        <v>2950710</v>
      </c>
      <c r="D9" s="100">
        <f t="shared" si="0"/>
        <v>24392450</v>
      </c>
      <c r="E9" s="100">
        <f t="shared" si="0"/>
        <v>23949175</v>
      </c>
      <c r="F9" s="100">
        <f t="shared" si="0"/>
        <v>23949175</v>
      </c>
      <c r="G9" s="125">
        <f t="shared" si="0"/>
        <v>443275</v>
      </c>
      <c r="I9" s="1" t="s">
        <v>446</v>
      </c>
    </row>
    <row r="10" spans="1:12" s="1" customFormat="1" ht="42" x14ac:dyDescent="0.15">
      <c r="A10" s="145" t="s">
        <v>430</v>
      </c>
      <c r="B10" s="102">
        <v>21441740</v>
      </c>
      <c r="C10" s="102">
        <v>2950710</v>
      </c>
      <c r="D10" s="102">
        <f>+B10+C10</f>
        <v>24392450</v>
      </c>
      <c r="E10" s="102">
        <v>23949175</v>
      </c>
      <c r="F10" s="102">
        <v>23949175</v>
      </c>
      <c r="G10" s="126">
        <f>+D10-F10</f>
        <v>443275</v>
      </c>
      <c r="H10" s="79"/>
      <c r="I10" s="108"/>
      <c r="J10" s="108" t="s">
        <v>449</v>
      </c>
      <c r="K10" s="108"/>
      <c r="L10" s="108"/>
    </row>
    <row r="11" spans="1:12" s="1" customFormat="1" ht="10.5" x14ac:dyDescent="0.15">
      <c r="A11" s="145" t="s">
        <v>431</v>
      </c>
      <c r="B11" s="45"/>
      <c r="C11" s="149"/>
      <c r="D11" s="149"/>
      <c r="E11" s="149"/>
      <c r="F11" s="127"/>
      <c r="G11" s="127"/>
      <c r="I11" s="108"/>
      <c r="J11" s="108"/>
      <c r="K11" s="108"/>
      <c r="L11" s="108"/>
    </row>
    <row r="12" spans="1:12" s="1" customFormat="1" ht="31.5" x14ac:dyDescent="0.15">
      <c r="A12" s="145" t="s">
        <v>432</v>
      </c>
      <c r="B12" s="144">
        <f>SUM(B13:B14)</f>
        <v>0</v>
      </c>
      <c r="C12" s="144">
        <f t="shared" ref="C12:F12" si="1">SUM(C13:C14)</f>
        <v>0</v>
      </c>
      <c r="D12" s="144">
        <f t="shared" si="1"/>
        <v>0</v>
      </c>
      <c r="E12" s="144">
        <f t="shared" si="1"/>
        <v>0</v>
      </c>
      <c r="F12" s="144">
        <f t="shared" si="1"/>
        <v>0</v>
      </c>
      <c r="G12" s="144">
        <f>SUM(G13:G14)</f>
        <v>0</v>
      </c>
      <c r="I12" s="108"/>
      <c r="J12" s="108"/>
      <c r="K12" s="108"/>
      <c r="L12" s="108"/>
    </row>
    <row r="13" spans="1:12" s="1" customFormat="1" ht="21" x14ac:dyDescent="0.15">
      <c r="A13" s="145" t="s">
        <v>433</v>
      </c>
      <c r="B13" s="45"/>
      <c r="C13" s="149"/>
      <c r="D13" s="149"/>
      <c r="E13" s="149"/>
      <c r="F13" s="149"/>
      <c r="G13" s="149"/>
      <c r="I13" s="108"/>
      <c r="J13" s="108"/>
      <c r="K13" s="108"/>
      <c r="L13" s="108"/>
    </row>
    <row r="14" spans="1:12" s="1" customFormat="1" ht="42" x14ac:dyDescent="0.15">
      <c r="A14" s="145" t="s">
        <v>434</v>
      </c>
      <c r="B14" s="45"/>
      <c r="C14" s="149"/>
      <c r="D14" s="149"/>
      <c r="E14" s="149"/>
      <c r="F14" s="149"/>
      <c r="G14" s="149"/>
      <c r="I14" s="108"/>
      <c r="J14" s="108"/>
      <c r="K14" s="108"/>
      <c r="L14" s="108"/>
    </row>
    <row r="15" spans="1:12" s="1" customFormat="1" ht="21" x14ac:dyDescent="0.15">
      <c r="A15" s="145" t="s">
        <v>435</v>
      </c>
      <c r="B15" s="144">
        <f>SUM(B16:B17)</f>
        <v>0</v>
      </c>
      <c r="C15" s="144">
        <f t="shared" ref="C15:G16" si="2">SUM(C16:C17)</f>
        <v>0</v>
      </c>
      <c r="D15" s="144">
        <f t="shared" si="2"/>
        <v>0</v>
      </c>
      <c r="E15" s="144">
        <f t="shared" si="2"/>
        <v>0</v>
      </c>
      <c r="F15" s="144">
        <f t="shared" si="2"/>
        <v>0</v>
      </c>
      <c r="G15" s="144">
        <f>SUM(G16:G17)</f>
        <v>0</v>
      </c>
      <c r="I15" s="108"/>
      <c r="J15" s="108"/>
      <c r="K15" s="108"/>
      <c r="L15" s="108"/>
    </row>
    <row r="16" spans="1:12" s="1" customFormat="1" ht="84" x14ac:dyDescent="0.15">
      <c r="A16" s="145" t="s">
        <v>436</v>
      </c>
      <c r="B16" s="144">
        <f>SUM(B17:B18)</f>
        <v>0</v>
      </c>
      <c r="C16" s="144">
        <f t="shared" si="2"/>
        <v>0</v>
      </c>
      <c r="D16" s="144">
        <f t="shared" si="2"/>
        <v>0</v>
      </c>
      <c r="E16" s="144">
        <f t="shared" si="2"/>
        <v>0</v>
      </c>
      <c r="F16" s="144">
        <f t="shared" si="2"/>
        <v>0</v>
      </c>
      <c r="G16" s="144">
        <f t="shared" si="2"/>
        <v>0</v>
      </c>
      <c r="I16" s="108"/>
      <c r="J16" s="108"/>
      <c r="K16" s="108"/>
      <c r="L16" s="108"/>
    </row>
    <row r="17" spans="1:7" s="1" customFormat="1" ht="31.5" x14ac:dyDescent="0.15">
      <c r="A17" s="46" t="s">
        <v>437</v>
      </c>
      <c r="B17" s="45"/>
      <c r="C17" s="149"/>
      <c r="D17" s="149"/>
      <c r="E17" s="149"/>
      <c r="F17" s="149"/>
      <c r="G17" s="149"/>
    </row>
    <row r="18" spans="1:7" s="1" customFormat="1" ht="31.5" x14ac:dyDescent="0.15">
      <c r="A18" s="46" t="s">
        <v>438</v>
      </c>
      <c r="B18" s="45"/>
      <c r="C18" s="149"/>
      <c r="D18" s="149"/>
      <c r="E18" s="149"/>
      <c r="F18" s="149"/>
      <c r="G18" s="149"/>
    </row>
    <row r="19" spans="1:7" s="1" customFormat="1" ht="31.5" x14ac:dyDescent="0.15">
      <c r="A19" s="145" t="s">
        <v>439</v>
      </c>
      <c r="B19" s="144">
        <f>SUM(B20:B21)</f>
        <v>0</v>
      </c>
      <c r="C19" s="144">
        <f t="shared" ref="C19:G19" si="3">SUM(C20:C21)</f>
        <v>0</v>
      </c>
      <c r="D19" s="144">
        <f t="shared" si="3"/>
        <v>0</v>
      </c>
      <c r="E19" s="144">
        <f t="shared" si="3"/>
        <v>0</v>
      </c>
      <c r="F19" s="144">
        <f t="shared" si="3"/>
        <v>0</v>
      </c>
      <c r="G19" s="144">
        <f t="shared" si="3"/>
        <v>0</v>
      </c>
    </row>
    <row r="20" spans="1:7" s="1" customFormat="1" ht="10.5" x14ac:dyDescent="0.15">
      <c r="A20" s="145"/>
      <c r="B20" s="45"/>
      <c r="C20" s="149"/>
      <c r="D20" s="149"/>
      <c r="E20" s="149"/>
      <c r="F20" s="149"/>
      <c r="G20" s="149"/>
    </row>
    <row r="21" spans="1:7" s="1" customFormat="1" ht="42" x14ac:dyDescent="0.15">
      <c r="A21" s="150" t="s">
        <v>440</v>
      </c>
      <c r="B21" s="100">
        <f>+B22+B24+B27+B28+B31</f>
        <v>0</v>
      </c>
      <c r="C21" s="100">
        <f t="shared" ref="C21:G21" si="4">+C22+C24+C27+C28+C31</f>
        <v>0</v>
      </c>
      <c r="D21" s="100">
        <f t="shared" si="4"/>
        <v>0</v>
      </c>
      <c r="E21" s="100">
        <f t="shared" si="4"/>
        <v>0</v>
      </c>
      <c r="F21" s="100">
        <f t="shared" si="4"/>
        <v>0</v>
      </c>
      <c r="G21" s="100">
        <f t="shared" si="4"/>
        <v>0</v>
      </c>
    </row>
    <row r="22" spans="1:7" s="1" customFormat="1" ht="42" x14ac:dyDescent="0.15">
      <c r="A22" s="145" t="s">
        <v>430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7" s="1" customFormat="1" ht="10.5" x14ac:dyDescent="0.15">
      <c r="A23" s="145" t="s">
        <v>431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7" s="1" customFormat="1" ht="31.5" x14ac:dyDescent="0.15">
      <c r="A24" s="145" t="s">
        <v>432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 s="1" customFormat="1" ht="21" x14ac:dyDescent="0.15">
      <c r="A25" s="145" t="s">
        <v>433</v>
      </c>
      <c r="B25" s="45"/>
      <c r="C25" s="149"/>
      <c r="D25" s="149"/>
      <c r="E25" s="149"/>
      <c r="F25" s="149"/>
      <c r="G25" s="149"/>
    </row>
    <row r="26" spans="1:7" s="1" customFormat="1" ht="42" x14ac:dyDescent="0.15">
      <c r="A26" s="145" t="s">
        <v>434</v>
      </c>
      <c r="B26" s="45"/>
      <c r="C26" s="149"/>
      <c r="D26" s="149"/>
      <c r="E26" s="149"/>
      <c r="F26" s="149"/>
      <c r="G26" s="149"/>
    </row>
    <row r="27" spans="1:7" s="1" customFormat="1" ht="21" x14ac:dyDescent="0.15">
      <c r="A27" s="145" t="s">
        <v>435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7" s="1" customFormat="1" ht="84" x14ac:dyDescent="0.15">
      <c r="A28" s="145" t="s">
        <v>436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 s="1" customFormat="1" ht="31.5" x14ac:dyDescent="0.15">
      <c r="A29" s="46" t="s">
        <v>437</v>
      </c>
      <c r="B29" s="45"/>
      <c r="C29" s="149"/>
      <c r="D29" s="149"/>
      <c r="E29" s="149"/>
      <c r="F29" s="149"/>
      <c r="G29" s="149"/>
    </row>
    <row r="30" spans="1:7" s="1" customFormat="1" ht="31.5" x14ac:dyDescent="0.15">
      <c r="A30" s="46" t="s">
        <v>438</v>
      </c>
      <c r="B30" s="45"/>
      <c r="C30" s="149"/>
      <c r="D30" s="149"/>
      <c r="E30" s="149"/>
      <c r="F30" s="149"/>
      <c r="G30" s="149"/>
    </row>
    <row r="31" spans="1:7" s="1" customFormat="1" ht="31.5" x14ac:dyDescent="0.15">
      <c r="A31" s="145" t="s">
        <v>439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</row>
    <row r="32" spans="1:7" s="1" customFormat="1" ht="52.5" x14ac:dyDescent="0.15">
      <c r="A32" s="150" t="s">
        <v>441</v>
      </c>
      <c r="B32" s="100">
        <f t="shared" ref="B32:G32" si="5">+B9+B21</f>
        <v>21441740</v>
      </c>
      <c r="C32" s="100">
        <f t="shared" si="5"/>
        <v>2950710</v>
      </c>
      <c r="D32" s="100">
        <f t="shared" si="5"/>
        <v>24392450</v>
      </c>
      <c r="E32" s="100">
        <f t="shared" si="5"/>
        <v>23949175</v>
      </c>
      <c r="F32" s="100">
        <f t="shared" si="5"/>
        <v>23949175</v>
      </c>
      <c r="G32" s="100">
        <f t="shared" si="5"/>
        <v>443275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47"/>
      <c r="B34" s="148"/>
      <c r="C34" s="148"/>
      <c r="D34" s="148"/>
      <c r="E34" s="148"/>
      <c r="F34" s="148"/>
      <c r="G34" s="148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6A'!Área_de_impresión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Edith</cp:lastModifiedBy>
  <cp:lastPrinted>2020-01-09T21:48:08Z</cp:lastPrinted>
  <dcterms:created xsi:type="dcterms:W3CDTF">2016-11-22T16:41:38Z</dcterms:created>
  <dcterms:modified xsi:type="dcterms:W3CDTF">2020-01-23T16:38:17Z</dcterms:modified>
</cp:coreProperties>
</file>