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4TO TRIM 2019\ITJ\"/>
    </mc:Choice>
  </mc:AlternateContent>
  <bookViews>
    <workbookView xWindow="240" yWindow="135" windowWidth="20115" windowHeight="7245" tabRatio="668" activeTab="2"/>
  </bookViews>
  <sheets>
    <sheet name="formato 1" sheetId="1" r:id="rId1"/>
    <sheet name="formato 2" sheetId="2" r:id="rId2"/>
    <sheet name="formato 3 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1'!$A$1:$G$94</definedName>
    <definedName name="_xlnm.Print_Area" localSheetId="3">'formato 4'!$A$1:$E$87</definedName>
    <definedName name="_xlnm.Print_Titles" localSheetId="0">'formato 1'!$1:$5</definedName>
    <definedName name="_xlnm.Print_Titles" localSheetId="5">'formato 6a'!$1:$7</definedName>
  </definedNames>
  <calcPr calcId="162913"/>
</workbook>
</file>

<file path=xl/calcChain.xml><?xml version="1.0" encoding="utf-8"?>
<calcChain xmlns="http://schemas.openxmlformats.org/spreadsheetml/2006/main">
  <c r="I16" i="5" l="1"/>
  <c r="H16" i="5"/>
  <c r="F16" i="5"/>
  <c r="G29" i="6" l="1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E10" i="6" l="1"/>
  <c r="D27" i="6" l="1"/>
  <c r="F39" i="5" l="1"/>
  <c r="F18" i="5"/>
  <c r="I39" i="5"/>
  <c r="I38" i="5" s="1"/>
  <c r="H39" i="5"/>
  <c r="D55" i="9" l="1"/>
  <c r="D54" i="9"/>
  <c r="A55" i="9"/>
  <c r="A54" i="9"/>
  <c r="D94" i="8"/>
  <c r="D93" i="8"/>
  <c r="A94" i="8"/>
  <c r="A93" i="8"/>
  <c r="D49" i="7"/>
  <c r="D48" i="7"/>
  <c r="A49" i="7"/>
  <c r="A48" i="7"/>
  <c r="C171" i="6"/>
  <c r="C170" i="6"/>
  <c r="A171" i="6"/>
  <c r="A170" i="6"/>
  <c r="E87" i="5"/>
  <c r="E86" i="5"/>
  <c r="A87" i="5"/>
  <c r="A86" i="5"/>
  <c r="C86" i="4"/>
  <c r="C85" i="4"/>
  <c r="B86" i="4"/>
  <c r="B85" i="4"/>
  <c r="F40" i="3"/>
  <c r="F39" i="3"/>
  <c r="A40" i="3"/>
  <c r="A39" i="3"/>
  <c r="F60" i="2"/>
  <c r="F59" i="2"/>
  <c r="A60" i="2"/>
  <c r="A59" i="2"/>
  <c r="G51" i="6" l="1"/>
  <c r="G48" i="6" l="1"/>
  <c r="I59" i="5" l="1"/>
  <c r="I18" i="5"/>
  <c r="I17" i="5" s="1"/>
  <c r="I14" i="5"/>
  <c r="H59" i="5" l="1"/>
  <c r="H64" i="5" l="1"/>
  <c r="H14" i="5" l="1"/>
  <c r="F14" i="5"/>
  <c r="F64" i="5"/>
  <c r="G112" i="6"/>
  <c r="G27" i="9" l="1"/>
  <c r="G23" i="9"/>
  <c r="G15" i="9"/>
  <c r="G11" i="9"/>
  <c r="E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3" i="8"/>
  <c r="G62" i="8"/>
  <c r="G61" i="8"/>
  <c r="G60" i="8"/>
  <c r="G59" i="8"/>
  <c r="G58" i="8"/>
  <c r="G55" i="8"/>
  <c r="G54" i="8"/>
  <c r="G53" i="8"/>
  <c r="G52" i="8"/>
  <c r="G51" i="8"/>
  <c r="G50" i="8"/>
  <c r="G49" i="8"/>
  <c r="G48" i="8"/>
  <c r="G44" i="8"/>
  <c r="G43" i="8"/>
  <c r="G42" i="8"/>
  <c r="G41" i="8"/>
  <c r="G38" i="8"/>
  <c r="G37" i="8"/>
  <c r="G36" i="8"/>
  <c r="G35" i="8"/>
  <c r="G34" i="8"/>
  <c r="G33" i="8"/>
  <c r="G32" i="8"/>
  <c r="G31" i="8"/>
  <c r="G30" i="8"/>
  <c r="G26" i="8"/>
  <c r="G25" i="8"/>
  <c r="G24" i="8"/>
  <c r="G23" i="8"/>
  <c r="G22" i="8"/>
  <c r="G21" i="8"/>
  <c r="G12" i="8"/>
  <c r="G13" i="8"/>
  <c r="G14" i="8"/>
  <c r="G15" i="8"/>
  <c r="G16" i="8"/>
  <c r="G17" i="8"/>
  <c r="G18" i="8"/>
  <c r="G11" i="8"/>
  <c r="E81" i="8"/>
  <c r="H81" i="8" s="1"/>
  <c r="E80" i="8"/>
  <c r="H80" i="8" s="1"/>
  <c r="E79" i="8"/>
  <c r="H79" i="8" s="1"/>
  <c r="E78" i="8"/>
  <c r="H78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3" i="8"/>
  <c r="H63" i="8" s="1"/>
  <c r="E62" i="8"/>
  <c r="H62" i="8" s="1"/>
  <c r="E61" i="8"/>
  <c r="H61" i="8" s="1"/>
  <c r="E60" i="8"/>
  <c r="H60" i="8" s="1"/>
  <c r="E59" i="8"/>
  <c r="H59" i="8" s="1"/>
  <c r="E58" i="8"/>
  <c r="H58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H30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H12" i="8" s="1"/>
  <c r="E11" i="8"/>
  <c r="H11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G126" i="6"/>
  <c r="G110" i="6"/>
  <c r="G95" i="6"/>
  <c r="G158" i="6"/>
  <c r="G157" i="6"/>
  <c r="G156" i="6"/>
  <c r="G155" i="6"/>
  <c r="G154" i="6"/>
  <c r="G153" i="6"/>
  <c r="G152" i="6"/>
  <c r="G149" i="6"/>
  <c r="G150" i="6"/>
  <c r="G148" i="6"/>
  <c r="G146" i="6"/>
  <c r="G145" i="6"/>
  <c r="G144" i="6"/>
  <c r="G143" i="6"/>
  <c r="G142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16" i="6"/>
  <c r="G117" i="6"/>
  <c r="G118" i="6"/>
  <c r="G119" i="6"/>
  <c r="G120" i="6"/>
  <c r="G121" i="6"/>
  <c r="G122" i="6"/>
  <c r="G123" i="6"/>
  <c r="G115" i="6"/>
  <c r="G113" i="6"/>
  <c r="G111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3" i="6"/>
  <c r="G92" i="6"/>
  <c r="G91" i="6"/>
  <c r="G90" i="6"/>
  <c r="G89" i="6"/>
  <c r="G88" i="6"/>
  <c r="G87" i="6"/>
  <c r="E158" i="6"/>
  <c r="H158" i="6" s="1"/>
  <c r="E157" i="6"/>
  <c r="H157" i="6" s="1"/>
  <c r="E156" i="6"/>
  <c r="H156" i="6" s="1"/>
  <c r="E155" i="6"/>
  <c r="H155" i="6" s="1"/>
  <c r="E154" i="6"/>
  <c r="H154" i="6" s="1"/>
  <c r="E153" i="6"/>
  <c r="H153" i="6" s="1"/>
  <c r="E152" i="6"/>
  <c r="H152" i="6" s="1"/>
  <c r="E150" i="6"/>
  <c r="H150" i="6" s="1"/>
  <c r="E149" i="6"/>
  <c r="H149" i="6" s="1"/>
  <c r="E148" i="6"/>
  <c r="H148" i="6" s="1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7" i="6"/>
  <c r="H137" i="6" s="1"/>
  <c r="E136" i="6"/>
  <c r="H136" i="6" s="1"/>
  <c r="E135" i="6"/>
  <c r="H135" i="6" s="1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E117" i="6"/>
  <c r="H117" i="6" s="1"/>
  <c r="E116" i="6"/>
  <c r="H116" i="6" s="1"/>
  <c r="E115" i="6"/>
  <c r="H115" i="6" s="1"/>
  <c r="E106" i="6"/>
  <c r="H106" i="6" s="1"/>
  <c r="E107" i="6"/>
  <c r="H107" i="6" s="1"/>
  <c r="E108" i="6"/>
  <c r="H108" i="6" s="1"/>
  <c r="E109" i="6"/>
  <c r="H109" i="6" s="1"/>
  <c r="E110" i="6"/>
  <c r="E111" i="6"/>
  <c r="H111" i="6" s="1"/>
  <c r="E112" i="6"/>
  <c r="E113" i="6"/>
  <c r="H113" i="6" s="1"/>
  <c r="E105" i="6"/>
  <c r="H105" i="6" s="1"/>
  <c r="E103" i="6"/>
  <c r="H103" i="6" s="1"/>
  <c r="E102" i="6"/>
  <c r="H102" i="6" s="1"/>
  <c r="E101" i="6"/>
  <c r="H101" i="6" s="1"/>
  <c r="E100" i="6"/>
  <c r="H100" i="6" s="1"/>
  <c r="E99" i="6"/>
  <c r="H99" i="6" s="1"/>
  <c r="E98" i="6"/>
  <c r="H98" i="6" s="1"/>
  <c r="E97" i="6"/>
  <c r="H97" i="6" s="1"/>
  <c r="E96" i="6"/>
  <c r="H96" i="6" s="1"/>
  <c r="E95" i="6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G81" i="6"/>
  <c r="G80" i="6"/>
  <c r="G79" i="6"/>
  <c r="G78" i="6"/>
  <c r="G77" i="6"/>
  <c r="G76" i="6"/>
  <c r="G75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3" i="6"/>
  <c r="G72" i="6"/>
  <c r="G71" i="6"/>
  <c r="E73" i="6"/>
  <c r="H73" i="6" s="1"/>
  <c r="E72" i="6"/>
  <c r="H72" i="6" s="1"/>
  <c r="E71" i="6"/>
  <c r="H71" i="6" s="1"/>
  <c r="G69" i="6"/>
  <c r="G68" i="6"/>
  <c r="G67" i="6"/>
  <c r="G66" i="6"/>
  <c r="G65" i="6"/>
  <c r="G64" i="6"/>
  <c r="G63" i="6"/>
  <c r="G62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G60" i="6"/>
  <c r="G59" i="6"/>
  <c r="G58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56" i="6"/>
  <c r="G55" i="6"/>
  <c r="G54" i="6"/>
  <c r="G53" i="6"/>
  <c r="G52" i="6"/>
  <c r="G50" i="6"/>
  <c r="G49" i="6"/>
  <c r="G46" i="6"/>
  <c r="G45" i="6"/>
  <c r="G44" i="6"/>
  <c r="G43" i="6"/>
  <c r="G42" i="6"/>
  <c r="G41" i="6"/>
  <c r="G40" i="6"/>
  <c r="G39" i="6"/>
  <c r="G38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G11" i="6"/>
  <c r="G12" i="6"/>
  <c r="G13" i="6"/>
  <c r="G14" i="6"/>
  <c r="G15" i="6"/>
  <c r="G16" i="6"/>
  <c r="G10" i="6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H10" i="6"/>
  <c r="D9" i="6"/>
  <c r="C9" i="6"/>
  <c r="B9" i="9" s="1"/>
  <c r="I57" i="5"/>
  <c r="I56" i="5"/>
  <c r="I46" i="5"/>
  <c r="I29" i="5"/>
  <c r="H29" i="5"/>
  <c r="G27" i="6" l="1"/>
  <c r="C9" i="9"/>
  <c r="H10" i="8"/>
  <c r="H110" i="6"/>
  <c r="H77" i="8"/>
  <c r="H66" i="8"/>
  <c r="H40" i="8"/>
  <c r="H29" i="8"/>
  <c r="H118" i="6"/>
  <c r="H114" i="6" s="1"/>
  <c r="H112" i="6"/>
  <c r="H95" i="6"/>
  <c r="H94" i="6" s="1"/>
  <c r="H151" i="6"/>
  <c r="H147" i="6"/>
  <c r="H138" i="6"/>
  <c r="H134" i="6"/>
  <c r="H124" i="6"/>
  <c r="H86" i="6"/>
  <c r="G21" i="9" s="1"/>
  <c r="G20" i="9" s="1"/>
  <c r="H74" i="6"/>
  <c r="H70" i="6"/>
  <c r="H61" i="6"/>
  <c r="H57" i="6"/>
  <c r="H47" i="6"/>
  <c r="E70" i="4"/>
  <c r="D70" i="4"/>
  <c r="C70" i="4"/>
  <c r="H104" i="6" l="1"/>
  <c r="H85" i="6" s="1"/>
  <c r="D75" i="4"/>
  <c r="E20" i="4"/>
  <c r="E75" i="4" s="1"/>
  <c r="C18" i="4"/>
  <c r="I25" i="2"/>
  <c r="H25" i="2"/>
  <c r="D25" i="2"/>
  <c r="I20" i="2"/>
  <c r="H20" i="2"/>
  <c r="C20" i="2"/>
  <c r="H69" i="5" l="1"/>
  <c r="F69" i="5"/>
  <c r="I69" i="5" s="1"/>
  <c r="F59" i="5"/>
  <c r="H58" i="5"/>
  <c r="H55" i="5" s="1"/>
  <c r="F58" i="5"/>
  <c r="I58" i="5" s="1"/>
  <c r="H18" i="5"/>
  <c r="C69" i="4"/>
  <c r="E59" i="4"/>
  <c r="D59" i="4"/>
  <c r="E12" i="4"/>
  <c r="B24" i="1"/>
  <c r="I42" i="5" l="1"/>
  <c r="F27" i="9"/>
  <c r="E27" i="9"/>
  <c r="D27" i="9"/>
  <c r="C27" i="9"/>
  <c r="B27" i="9"/>
  <c r="F23" i="9"/>
  <c r="E23" i="9"/>
  <c r="D23" i="9"/>
  <c r="C23" i="9"/>
  <c r="B23" i="9"/>
  <c r="B15" i="9"/>
  <c r="F15" i="9"/>
  <c r="E15" i="9"/>
  <c r="D15" i="9"/>
  <c r="C15" i="9"/>
  <c r="F11" i="9"/>
  <c r="E11" i="9"/>
  <c r="D11" i="9"/>
  <c r="C11" i="9"/>
  <c r="B11" i="9"/>
  <c r="A1" i="8"/>
  <c r="A1" i="9"/>
  <c r="C77" i="8"/>
  <c r="G77" i="8"/>
  <c r="F77" i="8"/>
  <c r="E77" i="8"/>
  <c r="D77" i="8"/>
  <c r="G66" i="8"/>
  <c r="F66" i="8"/>
  <c r="E66" i="8"/>
  <c r="D66" i="8"/>
  <c r="C66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G10" i="8"/>
  <c r="F10" i="8"/>
  <c r="E10" i="8"/>
  <c r="D10" i="8"/>
  <c r="C10" i="8"/>
  <c r="A1" i="7"/>
  <c r="G151" i="6"/>
  <c r="F151" i="6"/>
  <c r="E151" i="6"/>
  <c r="D151" i="6"/>
  <c r="C151" i="6"/>
  <c r="G147" i="6"/>
  <c r="F147" i="6"/>
  <c r="E147" i="6"/>
  <c r="D147" i="6"/>
  <c r="C147" i="6"/>
  <c r="G138" i="6"/>
  <c r="F138" i="6"/>
  <c r="E138" i="6"/>
  <c r="D138" i="6"/>
  <c r="C138" i="6"/>
  <c r="G134" i="6"/>
  <c r="F134" i="6"/>
  <c r="E134" i="6"/>
  <c r="D134" i="6"/>
  <c r="C134" i="6"/>
  <c r="G124" i="6"/>
  <c r="F124" i="6"/>
  <c r="E124" i="6"/>
  <c r="D124" i="6"/>
  <c r="C124" i="6"/>
  <c r="G114" i="6"/>
  <c r="F114" i="6"/>
  <c r="E114" i="6"/>
  <c r="C114" i="6"/>
  <c r="D114" i="6"/>
  <c r="G104" i="6"/>
  <c r="F104" i="6"/>
  <c r="E104" i="6"/>
  <c r="D104" i="6"/>
  <c r="C104" i="6"/>
  <c r="G94" i="6"/>
  <c r="F94" i="6"/>
  <c r="E94" i="6"/>
  <c r="D94" i="6"/>
  <c r="C94" i="6"/>
  <c r="G86" i="6"/>
  <c r="F21" i="9" s="1"/>
  <c r="F86" i="6"/>
  <c r="E21" i="9" s="1"/>
  <c r="E86" i="6"/>
  <c r="D21" i="9" s="1"/>
  <c r="D86" i="6"/>
  <c r="C21" i="9" s="1"/>
  <c r="C86" i="6"/>
  <c r="B21" i="9" s="1"/>
  <c r="G74" i="6"/>
  <c r="F74" i="6"/>
  <c r="E74" i="6"/>
  <c r="D74" i="6"/>
  <c r="C74" i="6"/>
  <c r="G70" i="6"/>
  <c r="F70" i="6"/>
  <c r="E70" i="6"/>
  <c r="D70" i="6"/>
  <c r="C70" i="6"/>
  <c r="G61" i="6"/>
  <c r="F61" i="6"/>
  <c r="E61" i="6"/>
  <c r="D61" i="6"/>
  <c r="C61" i="6"/>
  <c r="G57" i="6"/>
  <c r="F57" i="6"/>
  <c r="E57" i="6"/>
  <c r="D57" i="6"/>
  <c r="C57" i="6"/>
  <c r="G47" i="6"/>
  <c r="F47" i="6"/>
  <c r="E47" i="6"/>
  <c r="D47" i="6"/>
  <c r="C47" i="6"/>
  <c r="G37" i="6"/>
  <c r="F37" i="6"/>
  <c r="E37" i="6"/>
  <c r="D37" i="6"/>
  <c r="C37" i="6"/>
  <c r="F27" i="6"/>
  <c r="E27" i="6"/>
  <c r="C27" i="6"/>
  <c r="H17" i="6"/>
  <c r="G17" i="6"/>
  <c r="F17" i="6"/>
  <c r="E17" i="6"/>
  <c r="D17" i="6"/>
  <c r="C17" i="6"/>
  <c r="G9" i="6"/>
  <c r="F9" i="9" s="1"/>
  <c r="F9" i="6"/>
  <c r="E9" i="9" s="1"/>
  <c r="E9" i="6"/>
  <c r="D9" i="9" s="1"/>
  <c r="A1" i="6"/>
  <c r="H76" i="5"/>
  <c r="G76" i="5"/>
  <c r="F76" i="5"/>
  <c r="E76" i="5"/>
  <c r="D76" i="5"/>
  <c r="D68" i="5"/>
  <c r="H68" i="5"/>
  <c r="G68" i="5"/>
  <c r="F68" i="5"/>
  <c r="E68" i="5"/>
  <c r="H60" i="5"/>
  <c r="G60" i="5"/>
  <c r="F60" i="5"/>
  <c r="E60" i="5"/>
  <c r="D60" i="5"/>
  <c r="G55" i="5"/>
  <c r="F55" i="5"/>
  <c r="E55" i="5"/>
  <c r="D55" i="5"/>
  <c r="H46" i="5"/>
  <c r="G46" i="5"/>
  <c r="F46" i="5"/>
  <c r="E46" i="5"/>
  <c r="D46" i="5"/>
  <c r="H36" i="5"/>
  <c r="G36" i="5"/>
  <c r="F36" i="5"/>
  <c r="E36" i="5"/>
  <c r="D36" i="5"/>
  <c r="H38" i="5"/>
  <c r="G38" i="5"/>
  <c r="F38" i="5"/>
  <c r="E38" i="5"/>
  <c r="D38" i="5"/>
  <c r="G29" i="5"/>
  <c r="F29" i="5"/>
  <c r="E29" i="5"/>
  <c r="D29" i="5"/>
  <c r="H17" i="5"/>
  <c r="G17" i="5"/>
  <c r="F17" i="5"/>
  <c r="E17" i="5"/>
  <c r="D17" i="5"/>
  <c r="C8" i="9" l="1"/>
  <c r="H27" i="6"/>
  <c r="D8" i="6"/>
  <c r="C10" i="7" s="1"/>
  <c r="I55" i="5"/>
  <c r="H37" i="6"/>
  <c r="C20" i="9"/>
  <c r="C31" i="9" s="1"/>
  <c r="D85" i="6"/>
  <c r="C21" i="7" s="1"/>
  <c r="C19" i="7" s="1"/>
  <c r="F8" i="9"/>
  <c r="E8" i="6"/>
  <c r="E42" i="5"/>
  <c r="H42" i="5"/>
  <c r="E10" i="4" s="1"/>
  <c r="F42" i="5"/>
  <c r="G42" i="5"/>
  <c r="D10" i="4" s="1"/>
  <c r="D42" i="5"/>
  <c r="F20" i="9"/>
  <c r="E20" i="9"/>
  <c r="D20" i="9"/>
  <c r="B20" i="9"/>
  <c r="E8" i="9"/>
  <c r="D8" i="9"/>
  <c r="B8" i="9"/>
  <c r="F85" i="6"/>
  <c r="E21" i="7" s="1"/>
  <c r="D16" i="4" s="1"/>
  <c r="C85" i="6"/>
  <c r="B21" i="7" s="1"/>
  <c r="G85" i="6"/>
  <c r="F21" i="7" s="1"/>
  <c r="E16" i="4" s="1"/>
  <c r="E85" i="6"/>
  <c r="C8" i="6"/>
  <c r="G8" i="6"/>
  <c r="F10" i="7" s="1"/>
  <c r="H9" i="6"/>
  <c r="G9" i="9" s="1"/>
  <c r="G8" i="9" s="1"/>
  <c r="G31" i="9" s="1"/>
  <c r="F8" i="6"/>
  <c r="E10" i="7" s="1"/>
  <c r="I76" i="5"/>
  <c r="I60" i="5"/>
  <c r="G66" i="5"/>
  <c r="D11" i="4" s="1"/>
  <c r="I68" i="5"/>
  <c r="H66" i="5"/>
  <c r="E11" i="4" s="1"/>
  <c r="E66" i="5"/>
  <c r="F66" i="5"/>
  <c r="D66" i="5"/>
  <c r="A1" i="5"/>
  <c r="A1" i="4"/>
  <c r="E69" i="4"/>
  <c r="D69" i="4"/>
  <c r="C10" i="4" l="1"/>
  <c r="C52" i="4" s="1"/>
  <c r="D52" i="4"/>
  <c r="E52" i="4"/>
  <c r="D68" i="4"/>
  <c r="C11" i="4"/>
  <c r="C68" i="4" s="1"/>
  <c r="I66" i="5"/>
  <c r="E68" i="4"/>
  <c r="H71" i="5"/>
  <c r="F31" i="9"/>
  <c r="B10" i="7"/>
  <c r="D10" i="7" s="1"/>
  <c r="C64" i="8"/>
  <c r="C57" i="8" s="1"/>
  <c r="C46" i="8" s="1"/>
  <c r="B19" i="7"/>
  <c r="C16" i="4" s="1"/>
  <c r="C73" i="4" s="1"/>
  <c r="C77" i="4" s="1"/>
  <c r="C78" i="4" s="1"/>
  <c r="G71" i="5"/>
  <c r="D64" i="8"/>
  <c r="D21" i="7"/>
  <c r="D19" i="7" s="1"/>
  <c r="G64" i="8"/>
  <c r="G57" i="8" s="1"/>
  <c r="G46" i="8" s="1"/>
  <c r="F19" i="7"/>
  <c r="E73" i="4" s="1"/>
  <c r="F64" i="8"/>
  <c r="E19" i="7"/>
  <c r="D73" i="4" s="1"/>
  <c r="F27" i="8"/>
  <c r="F20" i="8" s="1"/>
  <c r="F9" i="8" s="1"/>
  <c r="E8" i="7"/>
  <c r="G27" i="8"/>
  <c r="G20" i="8" s="1"/>
  <c r="G9" i="8" s="1"/>
  <c r="F8" i="7"/>
  <c r="E15" i="4" s="1"/>
  <c r="D27" i="8"/>
  <c r="C8" i="7"/>
  <c r="C30" i="7" s="1"/>
  <c r="E31" i="9"/>
  <c r="D31" i="9"/>
  <c r="B31" i="9"/>
  <c r="F160" i="6"/>
  <c r="C160" i="6"/>
  <c r="D160" i="6"/>
  <c r="G160" i="6"/>
  <c r="E160" i="6"/>
  <c r="H8" i="6"/>
  <c r="H160" i="6" s="1"/>
  <c r="F71" i="5"/>
  <c r="E71" i="5"/>
  <c r="D71" i="5"/>
  <c r="C53" i="4"/>
  <c r="E53" i="4"/>
  <c r="D53" i="4"/>
  <c r="E42" i="4"/>
  <c r="D42" i="4"/>
  <c r="C42" i="4"/>
  <c r="E39" i="4"/>
  <c r="D39" i="4"/>
  <c r="C39" i="4"/>
  <c r="E29" i="4"/>
  <c r="D29" i="4"/>
  <c r="C29" i="4"/>
  <c r="E18" i="4"/>
  <c r="D18" i="4"/>
  <c r="C9" i="4"/>
  <c r="K17" i="3"/>
  <c r="K16" i="3"/>
  <c r="K15" i="3"/>
  <c r="K14" i="3"/>
  <c r="K11" i="3"/>
  <c r="K10" i="3"/>
  <c r="K9" i="3"/>
  <c r="K8" i="3"/>
  <c r="J13" i="3"/>
  <c r="I13" i="3"/>
  <c r="H13" i="3"/>
  <c r="G13" i="3"/>
  <c r="E13" i="3"/>
  <c r="J7" i="3"/>
  <c r="I7" i="3"/>
  <c r="H7" i="3"/>
  <c r="G7" i="3"/>
  <c r="E7" i="3"/>
  <c r="A1" i="2"/>
  <c r="A1" i="3" s="1"/>
  <c r="F25" i="2"/>
  <c r="E25" i="2"/>
  <c r="C25" i="2"/>
  <c r="F20" i="2"/>
  <c r="E20" i="2"/>
  <c r="D20" i="2"/>
  <c r="F12" i="2"/>
  <c r="E12" i="2"/>
  <c r="D12" i="2"/>
  <c r="F8" i="2"/>
  <c r="E8" i="2"/>
  <c r="D8" i="2"/>
  <c r="C12" i="2"/>
  <c r="C8" i="2"/>
  <c r="G74" i="1"/>
  <c r="F74" i="1"/>
  <c r="G67" i="1"/>
  <c r="F67" i="1"/>
  <c r="G62" i="1"/>
  <c r="F62" i="1"/>
  <c r="G56" i="1"/>
  <c r="F56" i="1"/>
  <c r="G22" i="1"/>
  <c r="F22" i="1"/>
  <c r="G41" i="1"/>
  <c r="F41" i="1"/>
  <c r="G37" i="1"/>
  <c r="F37" i="1"/>
  <c r="F30" i="1"/>
  <c r="G30" i="1"/>
  <c r="G26" i="1"/>
  <c r="F26" i="1"/>
  <c r="G18" i="1"/>
  <c r="F18" i="1"/>
  <c r="G8" i="1"/>
  <c r="F8" i="1"/>
  <c r="G16" i="2" s="1"/>
  <c r="C59" i="1"/>
  <c r="B59" i="1"/>
  <c r="C40" i="1"/>
  <c r="B40" i="1"/>
  <c r="C37" i="1"/>
  <c r="B37" i="1"/>
  <c r="C30" i="1"/>
  <c r="B30" i="1"/>
  <c r="C24" i="1"/>
  <c r="C16" i="1"/>
  <c r="B16" i="1"/>
  <c r="C8" i="1"/>
  <c r="B8" i="1"/>
  <c r="G5" i="1"/>
  <c r="F5" i="1"/>
  <c r="F7" i="2" l="1"/>
  <c r="F18" i="2" s="1"/>
  <c r="D9" i="4"/>
  <c r="E9" i="4"/>
  <c r="D15" i="4"/>
  <c r="D57" i="4" s="1"/>
  <c r="D61" i="4" s="1"/>
  <c r="D62" i="4" s="1"/>
  <c r="I71" i="5"/>
  <c r="G8" i="2"/>
  <c r="G12" i="2"/>
  <c r="H12" i="2" s="1"/>
  <c r="I12" i="2" s="1"/>
  <c r="D77" i="4"/>
  <c r="D78" i="4" s="1"/>
  <c r="E77" i="4"/>
  <c r="E78" i="4" s="1"/>
  <c r="G21" i="7"/>
  <c r="G19" i="7" s="1"/>
  <c r="F30" i="7"/>
  <c r="G83" i="8"/>
  <c r="C27" i="8"/>
  <c r="C20" i="8" s="1"/>
  <c r="C9" i="8" s="1"/>
  <c r="C83" i="8" s="1"/>
  <c r="B8" i="7"/>
  <c r="E64" i="8"/>
  <c r="E57" i="8" s="1"/>
  <c r="E46" i="8" s="1"/>
  <c r="D57" i="8"/>
  <c r="D46" i="8" s="1"/>
  <c r="F57" i="8"/>
  <c r="F46" i="8" s="1"/>
  <c r="F83" i="8" s="1"/>
  <c r="E30" i="7"/>
  <c r="D20" i="8"/>
  <c r="D9" i="8" s="1"/>
  <c r="G10" i="7"/>
  <c r="D8" i="7"/>
  <c r="E46" i="4"/>
  <c r="D46" i="4"/>
  <c r="C46" i="4"/>
  <c r="J19" i="3"/>
  <c r="I19" i="3"/>
  <c r="H19" i="3"/>
  <c r="G19" i="3"/>
  <c r="E19" i="3"/>
  <c r="G25" i="2"/>
  <c r="G20" i="2"/>
  <c r="F78" i="1"/>
  <c r="G78" i="1"/>
  <c r="F46" i="1"/>
  <c r="K7" i="3"/>
  <c r="G46" i="1"/>
  <c r="C16" i="2" s="1"/>
  <c r="B46" i="1"/>
  <c r="B61" i="1" s="1"/>
  <c r="C46" i="1"/>
  <c r="C61" i="1" s="1"/>
  <c r="K13" i="3"/>
  <c r="E7" i="2"/>
  <c r="D7" i="2"/>
  <c r="C7" i="2"/>
  <c r="G7" i="2" l="1"/>
  <c r="D14" i="4"/>
  <c r="D22" i="4" s="1"/>
  <c r="D23" i="4" s="1"/>
  <c r="D24" i="4" s="1"/>
  <c r="D33" i="4" s="1"/>
  <c r="D83" i="8"/>
  <c r="H64" i="8"/>
  <c r="H57" i="8" s="1"/>
  <c r="H46" i="8" s="1"/>
  <c r="E57" i="4"/>
  <c r="E61" i="4" s="1"/>
  <c r="E62" i="4" s="1"/>
  <c r="E14" i="4"/>
  <c r="E22" i="4" s="1"/>
  <c r="E23" i="4" s="1"/>
  <c r="E24" i="4" s="1"/>
  <c r="E33" i="4" s="1"/>
  <c r="E27" i="8"/>
  <c r="H27" i="8" s="1"/>
  <c r="H20" i="8" s="1"/>
  <c r="H9" i="8" s="1"/>
  <c r="C15" i="4"/>
  <c r="B30" i="7"/>
  <c r="F58" i="1"/>
  <c r="F80" i="1" s="1"/>
  <c r="F95" i="1" s="1"/>
  <c r="G8" i="7"/>
  <c r="G30" i="7" s="1"/>
  <c r="D30" i="7"/>
  <c r="H8" i="2"/>
  <c r="I8" i="2" s="1"/>
  <c r="D18" i="2"/>
  <c r="E18" i="2"/>
  <c r="K19" i="3"/>
  <c r="H7" i="2"/>
  <c r="G58" i="1"/>
  <c r="G80" i="1" s="1"/>
  <c r="C18" i="2"/>
  <c r="H83" i="8" l="1"/>
  <c r="E20" i="8"/>
  <c r="E9" i="8" s="1"/>
  <c r="E83" i="8" s="1"/>
  <c r="G18" i="2"/>
  <c r="C57" i="4"/>
  <c r="C61" i="4" s="1"/>
  <c r="C62" i="4" s="1"/>
  <c r="C14" i="4"/>
  <c r="C22" i="4" s="1"/>
  <c r="C23" i="4" s="1"/>
  <c r="C24" i="4" s="1"/>
  <c r="C33" i="4" s="1"/>
  <c r="H18" i="2"/>
  <c r="I7" i="2"/>
  <c r="I18" i="2" s="1"/>
</calcChain>
</file>

<file path=xl/sharedStrings.xml><?xml version="1.0" encoding="utf-8"?>
<sst xmlns="http://schemas.openxmlformats.org/spreadsheetml/2006/main" count="650" uniqueCount="452">
  <si>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</si>
  <si>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</si>
  <si>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</si>
  <si>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</si>
  <si>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</si>
  <si>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</si>
  <si>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</si>
  <si>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</si>
  <si>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</si>
  <si>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</si>
  <si>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</si>
  <si>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</si>
  <si>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</si>
  <si>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</si>
  <si>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</si>
  <si>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</si>
  <si>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</si>
  <si>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</si>
  <si>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</si>
  <si>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</si>
  <si>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</si>
  <si>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</si>
  <si>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</si>
  <si>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</si>
  <si>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</si>
  <si>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</si>
  <si>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</si>
  <si>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</si>
  <si>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</si>
  <si>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</si>
  <si>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</si>
  <si>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</si>
  <si>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</si>
  <si>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</si>
  <si>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</si>
  <si>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</si>
  <si>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</si>
  <si>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</si>
  <si>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</si>
  <si>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</si>
  <si>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</si>
  <si>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</si>
  <si>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</si>
  <si>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</si>
  <si>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</si>
  <si>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</si>
  <si>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</si>
  <si>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</si>
  <si>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</si>
  <si>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</si>
  <si>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</si>
  <si>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</si>
  <si>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</si>
  <si>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</si>
  <si>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</si>
  <si>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</si>
  <si>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</si>
  <si>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</si>
  <si>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</si>
  <si>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</si>
  <si>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</si>
  <si>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</si>
  <si>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</si>
  <si>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</si>
  <si>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</si>
  <si>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</si>
  <si>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</si>
  <si>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</si>
  <si>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</si>
  <si>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</si>
  <si>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</si>
  <si>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</si>
  <si>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</si>
  <si>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</si>
  <si>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</si>
  <si>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</si>
  <si>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</si>
  <si>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</si>
  <si>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</si>
  <si>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</si>
  <si>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</si>
  <si>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</si>
  <si>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</si>
  <si>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</si>
  <si>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</si>
  <si>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</si>
  <si>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</si>
  <si>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</si>
  <si>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</si>
  <si>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</si>
  <si>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</si>
  <si>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</si>
  <si>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</si>
  <si>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</si>
  <si>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</si>
  <si>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</si>
  <si>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</si>
  <si>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</si>
  <si>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</si>
  <si>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</si>
  <si>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</si>
  <si>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</si>
  <si>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</si>
  <si>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</si>
  <si>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</si>
  <si>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</si>
  <si>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</si>
  <si>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</si>
  <si>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</si>
  <si>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</si>
  <si>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</si>
  <si>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</si>
  <si>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</si>
  <si>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</si>
  <si>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</si>
  <si>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</si>
  <si>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</si>
  <si>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</si>
  <si>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</si>
  <si>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</si>
  <si>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</si>
  <si>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</si>
  <si>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</si>
  <si>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</si>
  <si>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</si>
  <si>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</si>
  <si>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</si>
  <si>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</si>
  <si>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</si>
  <si>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</si>
  <si>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</si>
  <si>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</si>
  <si>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</si>
  <si>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</si>
  <si>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</si>
  <si>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</si>
  <si>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</si>
  <si>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</si>
  <si>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</si>
  <si>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</si>
  <si>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</si>
  <si>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</si>
  <si>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</si>
  <si>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</si>
  <si>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</si>
  <si>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</si>
  <si>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</si>
  <si>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</si>
  <si>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</si>
  <si>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</si>
  <si>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</si>
  <si>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</si>
  <si>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</si>
  <si>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</si>
  <si>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</si>
  <si>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</si>
  <si>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</si>
  <si>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</si>
  <si>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</si>
  <si>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</si>
  <si>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</si>
  <si>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</si>
  <si>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</si>
  <si>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</si>
  <si>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</si>
  <si>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</si>
  <si>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</si>
  <si>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</si>
  <si>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</si>
  <si>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</si>
  <si>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</si>
  <si>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</si>
  <si>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</si>
  <si>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</si>
  <si>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</si>
  <si>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</si>
  <si>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</si>
  <si>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</si>
  <si>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</si>
  <si>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</si>
  <si>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</si>
  <si>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</si>
  <si>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</si>
  <si>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</si>
  <si>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</si>
  <si>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</si>
  <si>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</si>
  <si>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</si>
  <si>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</si>
  <si>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</si>
  <si>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</si>
  <si>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</si>
  <si>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</si>
  <si>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</si>
  <si>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</si>
  <si>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</si>
  <si>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</si>
  <si>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</si>
  <si>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</si>
  <si>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</si>
  <si>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</si>
  <si>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</si>
  <si>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</si>
  <si>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</si>
  <si>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</si>
  <si>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</si>
  <si>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</si>
  <si>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</si>
  <si>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</si>
  <si>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</si>
  <si>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</si>
  <si>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</si>
  <si>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</si>
  <si>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</si>
  <si>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</si>
  <si>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</si>
  <si>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</si>
  <si>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</si>
  <si>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</si>
  <si>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</si>
  <si>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</si>
  <si>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</si>
  <si>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</si>
  <si>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</si>
  <si>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</si>
  <si>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</si>
  <si>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</si>
  <si>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</si>
  <si>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</si>
  <si>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</si>
  <si>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</si>
  <si>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</si>
  <si>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</si>
  <si>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</si>
  <si>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</si>
  <si>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</si>
  <si>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</si>
  <si>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</si>
  <si>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</si>
  <si>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</si>
  <si>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</si>
  <si>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</si>
  <si>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</si>
  <si>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</si>
  <si>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</si>
  <si>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</si>
  <si>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</si>
  <si>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</si>
  <si>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</si>
  <si>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</si>
  <si>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</si>
  <si>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</si>
  <si>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</si>
  <si>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</si>
  <si>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</si>
  <si>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</si>
  <si>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</si>
  <si>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</si>
  <si>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</si>
  <si>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</si>
  <si>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</si>
  <si>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</si>
  <si>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</si>
  <si>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</si>
  <si>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</si>
  <si>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</si>
  <si>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</si>
  <si>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</si>
  <si>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</si>
  <si>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</si>
  <si>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</si>
  <si>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</si>
  <si>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</si>
  <si>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</si>
  <si>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</si>
  <si>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</si>
  <si>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</si>
  <si>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</si>
  <si>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</si>
  <si>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</si>
  <si>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</si>
  <si>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</si>
  <si>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</si>
  <si>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</si>
  <si>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</si>
  <si>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</si>
  <si>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</si>
  <si>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</si>
  <si>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</si>
  <si>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</si>
  <si>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</si>
  <si>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</si>
  <si>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</si>
  <si>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</si>
  <si>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</si>
  <si>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</si>
  <si>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</si>
  <si>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</si>
  <si>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</si>
  <si>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</si>
  <si>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</si>
  <si>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</si>
  <si>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</si>
  <si>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</si>
  <si>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</si>
  <si>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</si>
  <si>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</si>
  <si>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</si>
  <si>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</si>
  <si>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</si>
  <si>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</si>
  <si>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</si>
  <si>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</si>
  <si>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</si>
  <si>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</si>
  <si>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</si>
  <si>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</si>
  <si>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</si>
  <si>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</si>
  <si>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</si>
  <si>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</si>
  <si>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</si>
  <si>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</si>
  <si>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</si>
  <si>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</si>
  <si>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</si>
  <si>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</si>
  <si>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</si>
  <si>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</si>
  <si>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</si>
  <si>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</si>
  <si>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</si>
  <si>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</si>
  <si>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</si>
  <si>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</si>
  <si>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</si>
  <si>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</si>
  <si>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</si>
  <si>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</si>
  <si>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</si>
  <si>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</si>
  <si>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</si>
  <si>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</si>
  <si>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</si>
  <si>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</si>
  <si>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</si>
  <si>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</si>
  <si>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</si>
  <si>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</si>
  <si>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</si>
  <si>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</si>
  <si>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</si>
  <si>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</si>
  <si>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</si>
  <si>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</si>
  <si>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</si>
  <si>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</si>
  <si>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</si>
  <si>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</si>
  <si>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</si>
  <si>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</si>
  <si>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</si>
  <si>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</si>
  <si>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</si>
  <si>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</si>
  <si>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</si>
  <si>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</si>
  <si>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</si>
  <si>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</si>
  <si>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</si>
  <si>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</si>
  <si>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</si>
  <si>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</si>
  <si>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</si>
  <si>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</si>
  <si>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</si>
  <si>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</si>
  <si>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</si>
  <si>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</si>
  <si>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</si>
  <si>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</si>
  <si>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</si>
  <si>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</si>
  <si>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</si>
  <si>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</si>
  <si>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</si>
  <si>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</si>
  <si>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</si>
  <si>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</si>
  <si>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</si>
  <si>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</si>
  <si>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</si>
  <si>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</si>
  <si>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</si>
  <si>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</si>
  <si>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</si>
  <si>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</si>
  <si>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</si>
  <si>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</si>
  <si>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</si>
  <si>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</si>
  <si>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</si>
  <si>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</si>
  <si>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</si>
  <si>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</si>
  <si>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</si>
  <si>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</si>
  <si>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</si>
  <si>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</si>
  <si>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</si>
  <si>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</si>
  <si>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</si>
  <si>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</si>
  <si>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</si>
  <si>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</si>
  <si>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</si>
  <si>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</si>
  <si>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</si>
  <si>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</si>
  <si>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</si>
  <si>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JUVENTUD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</si>
  <si>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</si>
  <si>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</si>
  <si>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</si>
  <si>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</si>
  <si>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</si>
  <si>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</si>
  <si>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</si>
  <si>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</si>
  <si>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</si>
  <si>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</si>
  <si>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</si>
  <si>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</si>
  <si>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</si>
  <si>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</si>
  <si>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</si>
  <si>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</si>
  <si>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</si>
  <si>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</si>
  <si>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ANABELLE GUTIÉRREZ SÁNCHEZ</t>
  </si>
  <si>
    <t>RODOLFO SANCHEZ CANTOR</t>
  </si>
  <si>
    <t>JEFE DEL DEPARTAMENTO DE ADMINISTRACION Y FINANZAS</t>
  </si>
  <si>
    <t>Monto pagado de la inversión al 31 de diciembre de 2018 (k)</t>
  </si>
  <si>
    <t>DIRECTORA GENERAL</t>
  </si>
  <si>
    <t>31 de diciembre de 2018 (e)</t>
  </si>
  <si>
    <t>Al 31 de Diciembre de 2019 y del 1 de enero al 31 de diciembre de 2018 (b)</t>
  </si>
  <si>
    <t>31 de diciembre de 2019 (d)</t>
  </si>
  <si>
    <t>Del 1 de enero al 31 de diciembre de 2019 (b)</t>
  </si>
  <si>
    <t>Saldo Final del Periodo (h)
h=d+e-f+g</t>
  </si>
  <si>
    <t>Saldo al 31 de diciembre de 2018 (d)</t>
  </si>
  <si>
    <t>Monto pagado de la inversión actualizado al 31 de diciembre de 2019 (l)</t>
  </si>
  <si>
    <t>Saldo pendiente por pagar de la inversión al 31 de diciembre de 2019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</si>
</sst>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3" fontId="3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3" fontId="4" fillId="3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0" borderId="10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85</xdr:row>
      <xdr:rowOff>139211</xdr:rowOff>
    </xdr:from>
    <xdr:ext cx="2316866" cy="264560"/>
    <xdr:sp macro="" textlink="">
      <xdr:nvSpPr>
        <xdr:cNvPr id="3" name="2 CuadroTexto"/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D64" zoomScale="150" zoomScaleNormal="150" workbookViewId="0">
      <selection activeCell="F69" sqref="F69"/>
    </sheetView>
  </sheetViews>
  <sheetFormatPr baseColWidth="10" defaultColWidth="11.42578125" defaultRowHeight="11.25" x14ac:dyDescent="0.2"/>
  <cols>
    <col min="1" max="1" width="48.28515625" style="3" customWidth="1"/>
    <col min="2" max="3" width="13.28515625" style="3" customWidth="1"/>
    <col min="4" max="4" width="0.7109375" style="3" customWidth="1"/>
    <col min="5" max="5" width="48.28515625" style="3" customWidth="1"/>
    <col min="6" max="7" width="13.28515625" style="3" customWidth="1"/>
    <col min="8" max="16384" width="11.42578125" style="3"/>
  </cols>
  <sheetData>
    <row r="1" spans="1:7" x14ac:dyDescent="0.2">
      <c r="A1" s="118" t="s">
        <v>420</v>
      </c>
      <c r="B1" s="119"/>
      <c r="C1" s="119"/>
      <c r="D1" s="119"/>
      <c r="E1" s="119"/>
      <c r="F1" s="119"/>
      <c r="G1" s="120"/>
    </row>
    <row r="2" spans="1:7" x14ac:dyDescent="0.2">
      <c r="A2" s="121" t="s">
        <v>0</v>
      </c>
      <c r="B2" s="122"/>
      <c r="C2" s="122"/>
      <c r="D2" s="122"/>
      <c r="E2" s="122"/>
      <c r="F2" s="122"/>
      <c r="G2" s="123"/>
    </row>
    <row r="3" spans="1:7" x14ac:dyDescent="0.2">
      <c r="A3" s="121" t="s">
        <v>445</v>
      </c>
      <c r="B3" s="122"/>
      <c r="C3" s="122"/>
      <c r="D3" s="122"/>
      <c r="E3" s="122"/>
      <c r="F3" s="122"/>
      <c r="G3" s="123"/>
    </row>
    <row r="4" spans="1:7" ht="12" thickBot="1" x14ac:dyDescent="0.25">
      <c r="A4" s="124" t="s">
        <v>1</v>
      </c>
      <c r="B4" s="125"/>
      <c r="C4" s="125"/>
      <c r="D4" s="125"/>
      <c r="E4" s="125"/>
      <c r="F4" s="125"/>
      <c r="G4" s="126"/>
    </row>
    <row r="5" spans="1:7" ht="34.5" thickBot="1" x14ac:dyDescent="0.25">
      <c r="A5" s="4" t="s">
        <v>2</v>
      </c>
      <c r="B5" s="5" t="s">
        <v>446</v>
      </c>
      <c r="C5" s="5" t="s">
        <v>444</v>
      </c>
      <c r="D5" s="6"/>
      <c r="E5" s="7" t="s">
        <v>2</v>
      </c>
      <c r="F5" s="5" t="str">
        <f>B5</f>
        <v>31 de diciembre de 2019 (d)</v>
      </c>
      <c r="G5" s="5" t="str">
        <f>C5</f>
        <v>31 de diciembre de 2018 (e)</v>
      </c>
    </row>
    <row r="6" spans="1:7" x14ac:dyDescent="0.2">
      <c r="A6" s="8" t="s">
        <v>3</v>
      </c>
      <c r="B6" s="9"/>
      <c r="C6" s="9"/>
      <c r="D6" s="10"/>
      <c r="E6" s="11" t="s">
        <v>4</v>
      </c>
      <c r="F6" s="9"/>
      <c r="G6" s="9"/>
    </row>
    <row r="7" spans="1:7" x14ac:dyDescent="0.2">
      <c r="A7" s="8" t="s">
        <v>5</v>
      </c>
      <c r="B7" s="12"/>
      <c r="C7" s="12"/>
      <c r="D7" s="10"/>
      <c r="E7" s="11" t="s">
        <v>6</v>
      </c>
      <c r="F7" s="12"/>
      <c r="G7" s="12"/>
    </row>
    <row r="8" spans="1:7" ht="22.5" x14ac:dyDescent="0.2">
      <c r="A8" s="13" t="s">
        <v>7</v>
      </c>
      <c r="B8" s="9">
        <f>SUM(B9:B15)</f>
        <v>552685</v>
      </c>
      <c r="C8" s="9">
        <f>SUM(C9:C15)</f>
        <v>55586</v>
      </c>
      <c r="D8" s="10"/>
      <c r="E8" s="14" t="s">
        <v>8</v>
      </c>
      <c r="F8" s="9">
        <f>SUM(F9:F17)</f>
        <v>0</v>
      </c>
      <c r="G8" s="9">
        <f>SUM(G9:G17)</f>
        <v>0</v>
      </c>
    </row>
    <row r="9" spans="1:7" x14ac:dyDescent="0.2">
      <c r="A9" s="13" t="s">
        <v>9</v>
      </c>
      <c r="B9" s="12">
        <v>0</v>
      </c>
      <c r="C9" s="12">
        <v>0</v>
      </c>
      <c r="D9" s="10"/>
      <c r="E9" s="14" t="s">
        <v>10</v>
      </c>
      <c r="F9" s="12">
        <v>0</v>
      </c>
      <c r="G9" s="12">
        <v>0</v>
      </c>
    </row>
    <row r="10" spans="1:7" x14ac:dyDescent="0.2">
      <c r="A10" s="13" t="s">
        <v>11</v>
      </c>
      <c r="B10" s="12">
        <v>552685</v>
      </c>
      <c r="C10" s="12">
        <v>55586</v>
      </c>
      <c r="D10" s="10"/>
      <c r="E10" s="14" t="s">
        <v>12</v>
      </c>
      <c r="F10" s="12">
        <v>0</v>
      </c>
      <c r="G10" s="12">
        <v>0</v>
      </c>
    </row>
    <row r="11" spans="1:7" x14ac:dyDescent="0.2">
      <c r="A11" s="13" t="s">
        <v>13</v>
      </c>
      <c r="B11" s="12">
        <v>0</v>
      </c>
      <c r="C11" s="12">
        <v>0</v>
      </c>
      <c r="D11" s="10"/>
      <c r="E11" s="14" t="s">
        <v>14</v>
      </c>
      <c r="F11" s="12">
        <v>0</v>
      </c>
      <c r="G11" s="12">
        <v>0</v>
      </c>
    </row>
    <row r="12" spans="1:7" x14ac:dyDescent="0.2">
      <c r="A12" s="13" t="s">
        <v>15</v>
      </c>
      <c r="B12" s="12">
        <v>0</v>
      </c>
      <c r="C12" s="12">
        <v>0</v>
      </c>
      <c r="D12" s="10"/>
      <c r="E12" s="14" t="s">
        <v>16</v>
      </c>
      <c r="F12" s="12">
        <v>0</v>
      </c>
      <c r="G12" s="12">
        <v>0</v>
      </c>
    </row>
    <row r="13" spans="1:7" x14ac:dyDescent="0.2">
      <c r="A13" s="13" t="s">
        <v>17</v>
      </c>
      <c r="B13" s="12">
        <v>0</v>
      </c>
      <c r="C13" s="12">
        <v>0</v>
      </c>
      <c r="D13" s="10"/>
      <c r="E13" s="14" t="s">
        <v>18</v>
      </c>
      <c r="F13" s="12">
        <v>0</v>
      </c>
      <c r="G13" s="12">
        <v>0</v>
      </c>
    </row>
    <row r="14" spans="1:7" ht="22.5" x14ac:dyDescent="0.2">
      <c r="A14" s="13" t="s">
        <v>19</v>
      </c>
      <c r="B14" s="12">
        <v>0</v>
      </c>
      <c r="C14" s="12">
        <v>0</v>
      </c>
      <c r="D14" s="10"/>
      <c r="E14" s="14" t="s">
        <v>20</v>
      </c>
      <c r="F14" s="12">
        <v>0</v>
      </c>
      <c r="G14" s="12">
        <v>0</v>
      </c>
    </row>
    <row r="15" spans="1:7" x14ac:dyDescent="0.2">
      <c r="A15" s="13" t="s">
        <v>21</v>
      </c>
      <c r="B15" s="12">
        <v>0</v>
      </c>
      <c r="C15" s="12">
        <v>0</v>
      </c>
      <c r="D15" s="10"/>
      <c r="E15" s="14" t="s">
        <v>22</v>
      </c>
      <c r="F15" s="12">
        <v>0</v>
      </c>
      <c r="G15" s="12">
        <v>0</v>
      </c>
    </row>
    <row r="16" spans="1:7" ht="22.5" x14ac:dyDescent="0.2">
      <c r="A16" s="15" t="s">
        <v>23</v>
      </c>
      <c r="B16" s="9">
        <f>SUM(B17:B23)</f>
        <v>0</v>
      </c>
      <c r="C16" s="9">
        <f>SUM(C17:C23)</f>
        <v>119</v>
      </c>
      <c r="D16" s="10"/>
      <c r="E16" s="14" t="s">
        <v>24</v>
      </c>
      <c r="F16" s="12">
        <v>0</v>
      </c>
      <c r="G16" s="12">
        <v>0</v>
      </c>
    </row>
    <row r="17" spans="1:7" x14ac:dyDescent="0.2">
      <c r="A17" s="13" t="s">
        <v>25</v>
      </c>
      <c r="B17" s="12">
        <v>0</v>
      </c>
      <c r="C17" s="12">
        <v>0</v>
      </c>
      <c r="D17" s="10"/>
      <c r="E17" s="14" t="s">
        <v>26</v>
      </c>
      <c r="F17" s="12">
        <v>0</v>
      </c>
      <c r="G17" s="12">
        <v>0</v>
      </c>
    </row>
    <row r="18" spans="1:7" x14ac:dyDescent="0.2">
      <c r="A18" s="13" t="s">
        <v>27</v>
      </c>
      <c r="B18" s="12">
        <v>0</v>
      </c>
      <c r="C18" s="12">
        <v>0</v>
      </c>
      <c r="D18" s="10"/>
      <c r="E18" s="14" t="s">
        <v>28</v>
      </c>
      <c r="F18" s="12">
        <f>SUM(F19:F21)</f>
        <v>0</v>
      </c>
      <c r="G18" s="12">
        <f>SUM(G19:G21)</f>
        <v>0</v>
      </c>
    </row>
    <row r="19" spans="1:7" x14ac:dyDescent="0.2">
      <c r="A19" s="13" t="s">
        <v>29</v>
      </c>
      <c r="B19" s="12">
        <v>0</v>
      </c>
      <c r="C19" s="12">
        <v>119</v>
      </c>
      <c r="D19" s="10"/>
      <c r="E19" s="14" t="s">
        <v>30</v>
      </c>
      <c r="F19" s="12">
        <v>0</v>
      </c>
      <c r="G19" s="12">
        <v>0</v>
      </c>
    </row>
    <row r="20" spans="1:7" ht="22.5" x14ac:dyDescent="0.2">
      <c r="A20" s="13" t="s">
        <v>31</v>
      </c>
      <c r="B20" s="12">
        <v>0</v>
      </c>
      <c r="C20" s="12">
        <v>0</v>
      </c>
      <c r="D20" s="10"/>
      <c r="E20" s="14" t="s">
        <v>32</v>
      </c>
      <c r="F20" s="12">
        <v>0</v>
      </c>
      <c r="G20" s="12">
        <v>0</v>
      </c>
    </row>
    <row r="21" spans="1:7" x14ac:dyDescent="0.2">
      <c r="A21" s="13" t="s">
        <v>33</v>
      </c>
      <c r="B21" s="12">
        <v>0</v>
      </c>
      <c r="C21" s="12">
        <v>0</v>
      </c>
      <c r="D21" s="10"/>
      <c r="E21" s="14" t="s">
        <v>34</v>
      </c>
      <c r="F21" s="12">
        <v>0</v>
      </c>
      <c r="G21" s="12">
        <v>0</v>
      </c>
    </row>
    <row r="22" spans="1:7" ht="22.5" x14ac:dyDescent="0.2">
      <c r="A22" s="13" t="s">
        <v>35</v>
      </c>
      <c r="B22" s="12">
        <v>0</v>
      </c>
      <c r="C22" s="12">
        <v>0</v>
      </c>
      <c r="D22" s="10"/>
      <c r="E22" s="14" t="s">
        <v>36</v>
      </c>
      <c r="F22" s="12">
        <f>SUM(F23:F24)</f>
        <v>0</v>
      </c>
      <c r="G22" s="12">
        <f>SUM(G23:G24)</f>
        <v>0</v>
      </c>
    </row>
    <row r="23" spans="1:7" x14ac:dyDescent="0.2">
      <c r="A23" s="13" t="s">
        <v>37</v>
      </c>
      <c r="B23" s="12">
        <v>0</v>
      </c>
      <c r="C23" s="12">
        <v>0</v>
      </c>
      <c r="D23" s="10"/>
      <c r="E23" s="14" t="s">
        <v>38</v>
      </c>
      <c r="F23" s="12">
        <v>0</v>
      </c>
      <c r="G23" s="12">
        <v>0</v>
      </c>
    </row>
    <row r="24" spans="1:7" x14ac:dyDescent="0.2">
      <c r="A24" s="13" t="s">
        <v>39</v>
      </c>
      <c r="B24" s="9">
        <f>SUM(B25:B29)</f>
        <v>0</v>
      </c>
      <c r="C24" s="9">
        <f>SUM(C25:C29)</f>
        <v>0</v>
      </c>
      <c r="D24" s="10"/>
      <c r="E24" s="14" t="s">
        <v>40</v>
      </c>
      <c r="F24" s="12">
        <v>0</v>
      </c>
      <c r="G24" s="12">
        <v>0</v>
      </c>
    </row>
    <row r="25" spans="1:7" ht="22.5" x14ac:dyDescent="0.2">
      <c r="A25" s="13" t="s">
        <v>41</v>
      </c>
      <c r="B25" s="12">
        <v>0</v>
      </c>
      <c r="C25" s="12">
        <v>0</v>
      </c>
      <c r="D25" s="10"/>
      <c r="E25" s="14" t="s">
        <v>42</v>
      </c>
      <c r="F25" s="12">
        <v>0</v>
      </c>
      <c r="G25" s="12">
        <v>0</v>
      </c>
    </row>
    <row r="26" spans="1:7" ht="22.5" x14ac:dyDescent="0.2">
      <c r="A26" s="13" t="s">
        <v>43</v>
      </c>
      <c r="B26" s="12">
        <v>0</v>
      </c>
      <c r="C26" s="12">
        <v>0</v>
      </c>
      <c r="D26" s="10"/>
      <c r="E26" s="14" t="s">
        <v>44</v>
      </c>
      <c r="F26" s="9">
        <f>SUM(F27:F29)</f>
        <v>0</v>
      </c>
      <c r="G26" s="9">
        <f>SUM(G27:G29)</f>
        <v>0</v>
      </c>
    </row>
    <row r="27" spans="1:7" ht="22.5" x14ac:dyDescent="0.2">
      <c r="A27" s="13" t="s">
        <v>45</v>
      </c>
      <c r="B27" s="12">
        <v>0</v>
      </c>
      <c r="C27" s="12">
        <v>0</v>
      </c>
      <c r="D27" s="10"/>
      <c r="E27" s="14" t="s">
        <v>46</v>
      </c>
      <c r="F27" s="12">
        <v>0</v>
      </c>
      <c r="G27" s="12">
        <v>0</v>
      </c>
    </row>
    <row r="28" spans="1:7" x14ac:dyDescent="0.2">
      <c r="A28" s="13" t="s">
        <v>47</v>
      </c>
      <c r="B28" s="12">
        <v>0</v>
      </c>
      <c r="C28" s="12">
        <v>0</v>
      </c>
      <c r="D28" s="10"/>
      <c r="E28" s="14" t="s">
        <v>48</v>
      </c>
      <c r="F28" s="12">
        <v>0</v>
      </c>
      <c r="G28" s="12">
        <v>0</v>
      </c>
    </row>
    <row r="29" spans="1:7" x14ac:dyDescent="0.2">
      <c r="A29" s="13" t="s">
        <v>49</v>
      </c>
      <c r="B29" s="12">
        <v>0</v>
      </c>
      <c r="C29" s="12">
        <v>0</v>
      </c>
      <c r="D29" s="10"/>
      <c r="E29" s="14" t="s">
        <v>50</v>
      </c>
      <c r="F29" s="12">
        <v>0</v>
      </c>
      <c r="G29" s="12">
        <v>0</v>
      </c>
    </row>
    <row r="30" spans="1:7" ht="22.5" x14ac:dyDescent="0.2">
      <c r="A30" s="13" t="s">
        <v>51</v>
      </c>
      <c r="B30" s="9">
        <f>SUM(B31:B35)</f>
        <v>0</v>
      </c>
      <c r="C30" s="9">
        <f>SUM(C31:C35)</f>
        <v>0</v>
      </c>
      <c r="D30" s="10"/>
      <c r="E30" s="14" t="s">
        <v>52</v>
      </c>
      <c r="F30" s="9">
        <f>SUM(F31:F36)</f>
        <v>0</v>
      </c>
      <c r="G30" s="9">
        <f>SUM(G31:G36)</f>
        <v>0</v>
      </c>
    </row>
    <row r="31" spans="1:7" x14ac:dyDescent="0.2">
      <c r="A31" s="13" t="s">
        <v>53</v>
      </c>
      <c r="B31" s="12">
        <v>0</v>
      </c>
      <c r="C31" s="12">
        <v>0</v>
      </c>
      <c r="D31" s="10"/>
      <c r="E31" s="14" t="s">
        <v>54</v>
      </c>
      <c r="F31" s="12">
        <v>0</v>
      </c>
      <c r="G31" s="12">
        <v>0</v>
      </c>
    </row>
    <row r="32" spans="1:7" x14ac:dyDescent="0.2">
      <c r="A32" s="13" t="s">
        <v>55</v>
      </c>
      <c r="B32" s="12">
        <v>0</v>
      </c>
      <c r="C32" s="12">
        <v>0</v>
      </c>
      <c r="D32" s="10"/>
      <c r="E32" s="14" t="s">
        <v>56</v>
      </c>
      <c r="F32" s="12">
        <v>0</v>
      </c>
      <c r="G32" s="12">
        <v>0</v>
      </c>
    </row>
    <row r="33" spans="1:7" x14ac:dyDescent="0.2">
      <c r="A33" s="13" t="s">
        <v>57</v>
      </c>
      <c r="B33" s="12">
        <v>0</v>
      </c>
      <c r="C33" s="12">
        <v>0</v>
      </c>
      <c r="D33" s="10"/>
      <c r="E33" s="14" t="s">
        <v>58</v>
      </c>
      <c r="F33" s="12">
        <v>0</v>
      </c>
      <c r="G33" s="12">
        <v>0</v>
      </c>
    </row>
    <row r="34" spans="1:7" ht="22.5" x14ac:dyDescent="0.2">
      <c r="A34" s="13" t="s">
        <v>59</v>
      </c>
      <c r="B34" s="12">
        <v>0</v>
      </c>
      <c r="C34" s="12">
        <v>0</v>
      </c>
      <c r="D34" s="10"/>
      <c r="E34" s="14" t="s">
        <v>60</v>
      </c>
      <c r="F34" s="12">
        <v>0</v>
      </c>
      <c r="G34" s="12">
        <v>0</v>
      </c>
    </row>
    <row r="35" spans="1:7" ht="22.5" x14ac:dyDescent="0.2">
      <c r="A35" s="13" t="s">
        <v>61</v>
      </c>
      <c r="B35" s="12">
        <v>0</v>
      </c>
      <c r="C35" s="12">
        <v>0</v>
      </c>
      <c r="D35" s="10"/>
      <c r="E35" s="14" t="s">
        <v>62</v>
      </c>
      <c r="F35" s="12">
        <v>0</v>
      </c>
      <c r="G35" s="12">
        <v>0</v>
      </c>
    </row>
    <row r="36" spans="1:7" x14ac:dyDescent="0.2">
      <c r="A36" s="13" t="s">
        <v>63</v>
      </c>
      <c r="B36" s="12">
        <v>0</v>
      </c>
      <c r="C36" s="12">
        <v>0</v>
      </c>
      <c r="D36" s="10"/>
      <c r="E36" s="14" t="s">
        <v>64</v>
      </c>
      <c r="F36" s="12">
        <v>0</v>
      </c>
      <c r="G36" s="12">
        <v>0</v>
      </c>
    </row>
    <row r="37" spans="1:7" ht="22.5" x14ac:dyDescent="0.2">
      <c r="A37" s="13" t="s">
        <v>65</v>
      </c>
      <c r="B37" s="12">
        <f>SUM(B38:B39)</f>
        <v>0</v>
      </c>
      <c r="C37" s="12">
        <f>SUM(C38:C39)</f>
        <v>0</v>
      </c>
      <c r="D37" s="10"/>
      <c r="E37" s="14" t="s">
        <v>66</v>
      </c>
      <c r="F37" s="12">
        <f>SUM(F38:F40)</f>
        <v>0</v>
      </c>
      <c r="G37" s="12">
        <f>SUM(G38:G40)</f>
        <v>0</v>
      </c>
    </row>
    <row r="38" spans="1:7" ht="22.5" x14ac:dyDescent="0.2">
      <c r="A38" s="13" t="s">
        <v>67</v>
      </c>
      <c r="B38" s="12">
        <v>0</v>
      </c>
      <c r="C38" s="12">
        <v>0</v>
      </c>
      <c r="D38" s="10"/>
      <c r="E38" s="14" t="s">
        <v>68</v>
      </c>
      <c r="F38" s="12">
        <v>0</v>
      </c>
      <c r="G38" s="12">
        <v>0</v>
      </c>
    </row>
    <row r="39" spans="1:7" x14ac:dyDescent="0.2">
      <c r="A39" s="13" t="s">
        <v>69</v>
      </c>
      <c r="B39" s="12">
        <v>0</v>
      </c>
      <c r="C39" s="12">
        <v>0</v>
      </c>
      <c r="D39" s="10"/>
      <c r="E39" s="14" t="s">
        <v>70</v>
      </c>
      <c r="F39" s="12">
        <v>0</v>
      </c>
      <c r="G39" s="12">
        <v>0</v>
      </c>
    </row>
    <row r="40" spans="1:7" x14ac:dyDescent="0.2">
      <c r="A40" s="13" t="s">
        <v>71</v>
      </c>
      <c r="B40" s="12">
        <f>SUM(B41:B44)</f>
        <v>0</v>
      </c>
      <c r="C40" s="12">
        <f>SUM(C41:C44)</f>
        <v>0</v>
      </c>
      <c r="D40" s="10"/>
      <c r="E40" s="14" t="s">
        <v>72</v>
      </c>
      <c r="F40" s="12">
        <v>0</v>
      </c>
      <c r="G40" s="12">
        <v>0</v>
      </c>
    </row>
    <row r="41" spans="1:7" x14ac:dyDescent="0.2">
      <c r="A41" s="13" t="s">
        <v>73</v>
      </c>
      <c r="B41" s="12">
        <v>0</v>
      </c>
      <c r="C41" s="12">
        <v>0</v>
      </c>
      <c r="D41" s="10"/>
      <c r="E41" s="14" t="s">
        <v>74</v>
      </c>
      <c r="F41" s="12">
        <f>SUM(F42:F44)</f>
        <v>0</v>
      </c>
      <c r="G41" s="12">
        <f>SUM(G42:G44)</f>
        <v>0</v>
      </c>
    </row>
    <row r="42" spans="1:7" x14ac:dyDescent="0.2">
      <c r="A42" s="13" t="s">
        <v>75</v>
      </c>
      <c r="B42" s="12">
        <v>0</v>
      </c>
      <c r="C42" s="12">
        <v>0</v>
      </c>
      <c r="D42" s="10"/>
      <c r="E42" s="14" t="s">
        <v>76</v>
      </c>
      <c r="F42" s="12">
        <v>0</v>
      </c>
      <c r="G42" s="12">
        <v>0</v>
      </c>
    </row>
    <row r="43" spans="1:7" ht="22.5" x14ac:dyDescent="0.2">
      <c r="A43" s="13" t="s">
        <v>77</v>
      </c>
      <c r="B43" s="12">
        <v>0</v>
      </c>
      <c r="C43" s="12">
        <v>0</v>
      </c>
      <c r="D43" s="10"/>
      <c r="E43" s="14" t="s">
        <v>78</v>
      </c>
      <c r="F43" s="12">
        <v>0</v>
      </c>
      <c r="G43" s="12">
        <v>0</v>
      </c>
    </row>
    <row r="44" spans="1:7" ht="18" customHeight="1" x14ac:dyDescent="0.2">
      <c r="A44" s="13" t="s">
        <v>79</v>
      </c>
      <c r="B44" s="12">
        <v>0</v>
      </c>
      <c r="C44" s="12">
        <v>0</v>
      </c>
      <c r="D44" s="10"/>
      <c r="E44" s="14" t="s">
        <v>80</v>
      </c>
      <c r="F44" s="12">
        <v>0</v>
      </c>
      <c r="G44" s="12">
        <v>0</v>
      </c>
    </row>
    <row r="45" spans="1:7" ht="9" customHeight="1" thickBot="1" x14ac:dyDescent="0.25">
      <c r="A45" s="26"/>
      <c r="B45" s="112"/>
      <c r="C45" s="17"/>
      <c r="D45" s="18"/>
      <c r="E45" s="28"/>
      <c r="F45" s="17"/>
      <c r="G45" s="17"/>
    </row>
    <row r="46" spans="1:7" ht="20.25" x14ac:dyDescent="0.2">
      <c r="A46" s="8" t="s">
        <v>81</v>
      </c>
      <c r="B46" s="9">
        <f>B8+B16+B24+B30+B36+B37+B40</f>
        <v>552685</v>
      </c>
      <c r="C46" s="9">
        <f>C8+C16+C24+C30+C36+C37+C40</f>
        <v>55705</v>
      </c>
      <c r="D46" s="111"/>
      <c r="E46" s="109" t="s">
        <v>437</v>
      </c>
      <c r="F46" s="9">
        <f>F8+F18+F22+F25+F26+F30+F37+F41</f>
        <v>0</v>
      </c>
      <c r="G46" s="9">
        <f>G8+G18+G22+G25+G26+G30+G37+G41</f>
        <v>0</v>
      </c>
    </row>
    <row r="47" spans="1:7" ht="3" customHeight="1" thickBot="1" x14ac:dyDescent="0.25">
      <c r="A47" s="16"/>
      <c r="B47" s="17"/>
      <c r="C47" s="17"/>
      <c r="D47" s="18"/>
      <c r="E47" s="110"/>
      <c r="F47" s="17"/>
      <c r="G47" s="17"/>
    </row>
    <row r="48" spans="1:7" x14ac:dyDescent="0.2">
      <c r="A48" s="19" t="s">
        <v>82</v>
      </c>
      <c r="B48" s="20"/>
      <c r="C48" s="20"/>
      <c r="D48" s="21"/>
      <c r="E48" s="22" t="s">
        <v>83</v>
      </c>
      <c r="F48" s="20"/>
      <c r="G48" s="20"/>
    </row>
    <row r="49" spans="1:7" x14ac:dyDescent="0.2">
      <c r="A49" s="13" t="s">
        <v>84</v>
      </c>
      <c r="B49" s="12">
        <v>0</v>
      </c>
      <c r="C49" s="12">
        <v>0</v>
      </c>
      <c r="D49" s="10"/>
      <c r="E49" s="14" t="s">
        <v>85</v>
      </c>
      <c r="F49" s="12">
        <v>0</v>
      </c>
      <c r="G49" s="12">
        <v>0</v>
      </c>
    </row>
    <row r="50" spans="1:7" x14ac:dyDescent="0.2">
      <c r="A50" s="13" t="s">
        <v>86</v>
      </c>
      <c r="B50" s="12">
        <v>6730944</v>
      </c>
      <c r="C50" s="12">
        <v>6730944</v>
      </c>
      <c r="D50" s="10"/>
      <c r="E50" s="14" t="s">
        <v>87</v>
      </c>
      <c r="F50" s="12">
        <v>0</v>
      </c>
      <c r="G50" s="12">
        <v>0</v>
      </c>
    </row>
    <row r="51" spans="1:7" x14ac:dyDescent="0.2">
      <c r="A51" s="13" t="s">
        <v>88</v>
      </c>
      <c r="B51" s="12">
        <v>0</v>
      </c>
      <c r="C51" s="12">
        <v>0</v>
      </c>
      <c r="D51" s="10"/>
      <c r="E51" s="14" t="s">
        <v>89</v>
      </c>
      <c r="F51" s="12">
        <v>0</v>
      </c>
      <c r="G51" s="12">
        <v>0</v>
      </c>
    </row>
    <row r="52" spans="1:7" x14ac:dyDescent="0.2">
      <c r="A52" s="13" t="s">
        <v>90</v>
      </c>
      <c r="B52" s="12">
        <v>7851541</v>
      </c>
      <c r="C52" s="12">
        <v>10626515</v>
      </c>
      <c r="D52" s="10"/>
      <c r="E52" s="14" t="s">
        <v>91</v>
      </c>
      <c r="F52" s="12">
        <v>0</v>
      </c>
      <c r="G52" s="12">
        <v>0</v>
      </c>
    </row>
    <row r="53" spans="1:7" ht="22.5" x14ac:dyDescent="0.2">
      <c r="A53" s="13" t="s">
        <v>92</v>
      </c>
      <c r="B53" s="12">
        <v>0</v>
      </c>
      <c r="C53" s="12">
        <v>0</v>
      </c>
      <c r="D53" s="10"/>
      <c r="E53" s="14" t="s">
        <v>93</v>
      </c>
      <c r="F53" s="12">
        <v>0</v>
      </c>
      <c r="G53" s="12">
        <v>0</v>
      </c>
    </row>
    <row r="54" spans="1:7" x14ac:dyDescent="0.2">
      <c r="A54" s="13" t="s">
        <v>94</v>
      </c>
      <c r="B54" s="12">
        <v>0</v>
      </c>
      <c r="C54" s="12">
        <v>0</v>
      </c>
      <c r="D54" s="23"/>
      <c r="E54" s="14" t="s">
        <v>95</v>
      </c>
      <c r="F54" s="12">
        <v>0</v>
      </c>
      <c r="G54" s="12">
        <v>0</v>
      </c>
    </row>
    <row r="55" spans="1:7" x14ac:dyDescent="0.2">
      <c r="A55" s="13" t="s">
        <v>96</v>
      </c>
      <c r="B55" s="12">
        <v>0</v>
      </c>
      <c r="C55" s="12">
        <v>0</v>
      </c>
      <c r="D55" s="23"/>
      <c r="E55" s="11"/>
      <c r="F55" s="12"/>
      <c r="G55" s="12"/>
    </row>
    <row r="56" spans="1:7" x14ac:dyDescent="0.2">
      <c r="A56" s="13" t="s">
        <v>97</v>
      </c>
      <c r="B56" s="12">
        <v>0</v>
      </c>
      <c r="C56" s="12">
        <v>0</v>
      </c>
      <c r="D56" s="23"/>
      <c r="E56" s="11" t="s">
        <v>98</v>
      </c>
      <c r="F56" s="9">
        <f>SUM(F49:F54)</f>
        <v>0</v>
      </c>
      <c r="G56" s="9">
        <f>SUM(G49:G54)</f>
        <v>0</v>
      </c>
    </row>
    <row r="57" spans="1:7" x14ac:dyDescent="0.2">
      <c r="A57" s="13" t="s">
        <v>99</v>
      </c>
      <c r="B57" s="12">
        <v>0</v>
      </c>
      <c r="C57" s="12">
        <v>0</v>
      </c>
      <c r="D57" s="10"/>
      <c r="E57" s="24"/>
      <c r="F57" s="12"/>
      <c r="G57" s="12"/>
    </row>
    <row r="58" spans="1:7" x14ac:dyDescent="0.2">
      <c r="A58" s="13"/>
      <c r="B58" s="12"/>
      <c r="C58" s="12"/>
      <c r="D58" s="10"/>
      <c r="E58" s="11" t="s">
        <v>100</v>
      </c>
      <c r="F58" s="9">
        <f>F46+F56</f>
        <v>0</v>
      </c>
      <c r="G58" s="9">
        <f>G46+G56</f>
        <v>0</v>
      </c>
    </row>
    <row r="59" spans="1:7" ht="22.5" x14ac:dyDescent="0.2">
      <c r="A59" s="8" t="s">
        <v>101</v>
      </c>
      <c r="B59" s="9">
        <f>SUM(B49:B57)</f>
        <v>14582485</v>
      </c>
      <c r="C59" s="9">
        <f>SUM(C49:C57)</f>
        <v>17357459</v>
      </c>
      <c r="D59" s="10"/>
      <c r="E59" s="14"/>
      <c r="F59" s="12"/>
      <c r="G59" s="12"/>
    </row>
    <row r="60" spans="1:7" x14ac:dyDescent="0.2">
      <c r="A60" s="13"/>
      <c r="B60" s="12"/>
      <c r="C60" s="12"/>
      <c r="D60" s="23"/>
      <c r="E60" s="11" t="s">
        <v>102</v>
      </c>
      <c r="F60" s="12"/>
      <c r="G60" s="12"/>
    </row>
    <row r="61" spans="1:7" x14ac:dyDescent="0.2">
      <c r="A61" s="8" t="s">
        <v>103</v>
      </c>
      <c r="B61" s="9">
        <f>B46+B59</f>
        <v>15135170</v>
      </c>
      <c r="C61" s="9">
        <f>C46+C59</f>
        <v>17413164</v>
      </c>
      <c r="D61" s="10"/>
      <c r="E61" s="11"/>
      <c r="F61" s="12"/>
      <c r="G61" s="12"/>
    </row>
    <row r="62" spans="1:7" x14ac:dyDescent="0.2">
      <c r="A62" s="13"/>
      <c r="B62" s="25"/>
      <c r="C62" s="25"/>
      <c r="D62" s="10"/>
      <c r="E62" s="11" t="s">
        <v>104</v>
      </c>
      <c r="F62" s="9">
        <f>SUM(F63:F65)</f>
        <v>0</v>
      </c>
      <c r="G62" s="9">
        <f>SUM(G63:G65)</f>
        <v>0</v>
      </c>
    </row>
    <row r="63" spans="1:7" x14ac:dyDescent="0.2">
      <c r="A63" s="13"/>
      <c r="B63" s="25"/>
      <c r="C63" s="25"/>
      <c r="D63" s="10"/>
      <c r="E63" s="14" t="s">
        <v>105</v>
      </c>
      <c r="F63" s="12">
        <v>0</v>
      </c>
      <c r="G63" s="12">
        <v>0</v>
      </c>
    </row>
    <row r="64" spans="1:7" x14ac:dyDescent="0.2">
      <c r="A64" s="13"/>
      <c r="B64" s="25"/>
      <c r="C64" s="25"/>
      <c r="D64" s="10"/>
      <c r="E64" s="14" t="s">
        <v>106</v>
      </c>
      <c r="F64" s="12">
        <v>0</v>
      </c>
      <c r="G64" s="12">
        <v>0</v>
      </c>
    </row>
    <row r="65" spans="1:7" x14ac:dyDescent="0.2">
      <c r="A65" s="13"/>
      <c r="B65" s="25"/>
      <c r="C65" s="25"/>
      <c r="D65" s="10"/>
      <c r="E65" s="14" t="s">
        <v>107</v>
      </c>
      <c r="F65" s="12">
        <v>0</v>
      </c>
      <c r="G65" s="12">
        <v>0</v>
      </c>
    </row>
    <row r="66" spans="1:7" x14ac:dyDescent="0.2">
      <c r="A66" s="13"/>
      <c r="B66" s="25"/>
      <c r="C66" s="25"/>
      <c r="D66" s="10"/>
      <c r="E66" s="14"/>
      <c r="F66" s="12"/>
      <c r="G66" s="12"/>
    </row>
    <row r="67" spans="1:7" ht="22.5" x14ac:dyDescent="0.2">
      <c r="A67" s="13"/>
      <c r="B67" s="25"/>
      <c r="C67" s="25"/>
      <c r="D67" s="10"/>
      <c r="E67" s="11" t="s">
        <v>108</v>
      </c>
      <c r="F67" s="9">
        <f>SUM(F68:F72)</f>
        <v>15135170</v>
      </c>
      <c r="G67" s="9">
        <f>SUM(G68:G72)</f>
        <v>17413164</v>
      </c>
    </row>
    <row r="68" spans="1:7" x14ac:dyDescent="0.2">
      <c r="A68" s="13"/>
      <c r="B68" s="25"/>
      <c r="C68" s="25"/>
      <c r="D68" s="10"/>
      <c r="E68" s="14" t="s">
        <v>109</v>
      </c>
      <c r="F68" s="12">
        <v>678830</v>
      </c>
      <c r="G68" s="12">
        <v>904284</v>
      </c>
    </row>
    <row r="69" spans="1:7" x14ac:dyDescent="0.2">
      <c r="A69" s="13"/>
      <c r="B69" s="25"/>
      <c r="C69" s="25"/>
      <c r="D69" s="10"/>
      <c r="E69" s="14" t="s">
        <v>110</v>
      </c>
      <c r="F69" s="12">
        <v>12479810</v>
      </c>
      <c r="G69" s="12">
        <v>11620037</v>
      </c>
    </row>
    <row r="70" spans="1:7" x14ac:dyDescent="0.2">
      <c r="A70" s="13"/>
      <c r="B70" s="25"/>
      <c r="C70" s="25"/>
      <c r="D70" s="10"/>
      <c r="E70" s="14" t="s">
        <v>111</v>
      </c>
      <c r="F70" s="12">
        <v>0</v>
      </c>
      <c r="G70" s="12">
        <v>0</v>
      </c>
    </row>
    <row r="71" spans="1:7" x14ac:dyDescent="0.2">
      <c r="A71" s="13"/>
      <c r="B71" s="25"/>
      <c r="C71" s="25"/>
      <c r="D71" s="10"/>
      <c r="E71" s="14" t="s">
        <v>112</v>
      </c>
      <c r="F71" s="12">
        <v>0</v>
      </c>
      <c r="G71" s="12">
        <v>0</v>
      </c>
    </row>
    <row r="72" spans="1:7" x14ac:dyDescent="0.2">
      <c r="A72" s="13"/>
      <c r="B72" s="25"/>
      <c r="C72" s="25"/>
      <c r="D72" s="10"/>
      <c r="E72" s="14" t="s">
        <v>113</v>
      </c>
      <c r="F72" s="12">
        <v>1976530</v>
      </c>
      <c r="G72" s="12">
        <v>4888843</v>
      </c>
    </row>
    <row r="73" spans="1:7" x14ac:dyDescent="0.2">
      <c r="A73" s="13"/>
      <c r="B73" s="25"/>
      <c r="C73" s="25"/>
      <c r="D73" s="10"/>
      <c r="E73" s="14"/>
      <c r="F73" s="12"/>
      <c r="G73" s="12"/>
    </row>
    <row r="74" spans="1:7" ht="22.5" x14ac:dyDescent="0.2">
      <c r="A74" s="13"/>
      <c r="B74" s="25"/>
      <c r="C74" s="25"/>
      <c r="D74" s="10"/>
      <c r="E74" s="11" t="s">
        <v>114</v>
      </c>
      <c r="F74" s="12">
        <f>SUM(F75:F76)</f>
        <v>0</v>
      </c>
      <c r="G74" s="12">
        <f>SUM(G75:G76)</f>
        <v>0</v>
      </c>
    </row>
    <row r="75" spans="1:7" x14ac:dyDescent="0.2">
      <c r="A75" s="13"/>
      <c r="B75" s="25"/>
      <c r="C75" s="25"/>
      <c r="D75" s="10"/>
      <c r="E75" s="14" t="s">
        <v>115</v>
      </c>
      <c r="F75" s="12">
        <v>0</v>
      </c>
      <c r="G75" s="12">
        <v>0</v>
      </c>
    </row>
    <row r="76" spans="1:7" x14ac:dyDescent="0.2">
      <c r="A76" s="13"/>
      <c r="B76" s="25"/>
      <c r="C76" s="25"/>
      <c r="D76" s="10"/>
      <c r="E76" s="14" t="s">
        <v>116</v>
      </c>
      <c r="F76" s="12">
        <v>0</v>
      </c>
      <c r="G76" s="12">
        <v>0</v>
      </c>
    </row>
    <row r="77" spans="1:7" x14ac:dyDescent="0.2">
      <c r="A77" s="13"/>
      <c r="B77" s="25"/>
      <c r="C77" s="25"/>
      <c r="D77" s="10"/>
      <c r="E77" s="14"/>
      <c r="F77" s="12"/>
      <c r="G77" s="12"/>
    </row>
    <row r="78" spans="1:7" x14ac:dyDescent="0.2">
      <c r="A78" s="13"/>
      <c r="B78" s="25"/>
      <c r="C78" s="25"/>
      <c r="D78" s="10"/>
      <c r="E78" s="11" t="s">
        <v>117</v>
      </c>
      <c r="F78" s="9">
        <f>F62+F67+F74</f>
        <v>15135170</v>
      </c>
      <c r="G78" s="9">
        <f>G62+G67+G74</f>
        <v>17413164</v>
      </c>
    </row>
    <row r="79" spans="1:7" x14ac:dyDescent="0.2">
      <c r="A79" s="13"/>
      <c r="B79" s="25"/>
      <c r="C79" s="25"/>
      <c r="D79" s="10"/>
      <c r="E79" s="14"/>
      <c r="F79" s="12"/>
      <c r="G79" s="12"/>
    </row>
    <row r="80" spans="1:7" ht="22.5" x14ac:dyDescent="0.2">
      <c r="A80" s="13"/>
      <c r="B80" s="25"/>
      <c r="C80" s="25"/>
      <c r="D80" s="10"/>
      <c r="E80" s="11" t="s">
        <v>118</v>
      </c>
      <c r="F80" s="9">
        <f>F58+F78</f>
        <v>15135170</v>
      </c>
      <c r="G80" s="9">
        <f>G58+G78</f>
        <v>17413164</v>
      </c>
    </row>
    <row r="81" spans="1:7" x14ac:dyDescent="0.2">
      <c r="A81" s="13"/>
      <c r="B81" s="25"/>
      <c r="C81" s="25"/>
      <c r="D81" s="10"/>
      <c r="E81" s="14"/>
      <c r="F81" s="12"/>
      <c r="G81" s="12"/>
    </row>
    <row r="82" spans="1:7" x14ac:dyDescent="0.2">
      <c r="A82" s="13"/>
      <c r="B82" s="25"/>
      <c r="C82" s="25"/>
      <c r="D82" s="10"/>
      <c r="E82" s="14"/>
      <c r="F82" s="12"/>
      <c r="G82" s="12"/>
    </row>
    <row r="83" spans="1:7" x14ac:dyDescent="0.2">
      <c r="A83" s="13"/>
      <c r="B83" s="25"/>
      <c r="C83" s="25"/>
      <c r="D83" s="10"/>
      <c r="E83" s="14"/>
      <c r="F83" s="12"/>
      <c r="G83" s="12"/>
    </row>
    <row r="84" spans="1:7" ht="12" thickBot="1" x14ac:dyDescent="0.25">
      <c r="A84" s="26"/>
      <c r="B84" s="27"/>
      <c r="C84" s="27"/>
      <c r="D84" s="18"/>
      <c r="E84" s="28"/>
      <c r="F84" s="17"/>
      <c r="G84" s="17"/>
    </row>
    <row r="92" spans="1:7" x14ac:dyDescent="0.2">
      <c r="A92" s="117" t="s">
        <v>439</v>
      </c>
      <c r="B92" s="117"/>
      <c r="C92" s="117"/>
      <c r="D92" s="117" t="s">
        <v>440</v>
      </c>
      <c r="E92" s="117"/>
      <c r="F92" s="117"/>
      <c r="G92" s="117"/>
    </row>
    <row r="93" spans="1:7" x14ac:dyDescent="0.2">
      <c r="A93" s="117" t="s">
        <v>443</v>
      </c>
      <c r="B93" s="117"/>
      <c r="C93" s="117"/>
      <c r="D93" s="117" t="s">
        <v>441</v>
      </c>
      <c r="E93" s="117"/>
      <c r="F93" s="117"/>
      <c r="G93" s="117"/>
    </row>
    <row r="95" spans="1:7" x14ac:dyDescent="0.2">
      <c r="F95" s="29">
        <f>F80-B61</f>
        <v>0</v>
      </c>
    </row>
  </sheetData>
  <mergeCells count="8">
    <mergeCell ref="A93:C93"/>
    <mergeCell ref="D92:G92"/>
    <mergeCell ref="D93:G93"/>
    <mergeCell ref="A1:G1"/>
    <mergeCell ref="A2:G2"/>
    <mergeCell ref="A3:G3"/>
    <mergeCell ref="A4:G4"/>
    <mergeCell ref="A92:C92"/>
  </mergeCells>
  <pageMargins left="0.55118110236220474" right="0.39370078740157483" top="0.70866141732283472" bottom="0.51181102362204722" header="0.31496062992125984" footer="0.31496062992125984"/>
  <pageSetup scale="85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13" zoomScale="130" zoomScaleNormal="130" workbookViewId="0">
      <selection activeCell="G16" sqref="G16"/>
    </sheetView>
  </sheetViews>
  <sheetFormatPr baseColWidth="10" defaultColWidth="11.42578125" defaultRowHeight="11.25" x14ac:dyDescent="0.2"/>
  <cols>
    <col min="1" max="1" width="3.140625" style="3" customWidth="1"/>
    <col min="2" max="2" width="16.42578125" style="3" customWidth="1"/>
    <col min="3" max="3" width="11.7109375" style="3" customWidth="1"/>
    <col min="4" max="4" width="11.42578125" style="3"/>
    <col min="5" max="5" width="10.140625" style="3" customWidth="1"/>
    <col min="6" max="6" width="13.7109375" style="3" customWidth="1"/>
    <col min="7" max="7" width="12.5703125" style="3" customWidth="1"/>
    <col min="8" max="8" width="10" style="3" customWidth="1"/>
    <col min="9" max="16384" width="11.42578125" style="3"/>
  </cols>
  <sheetData>
    <row r="1" spans="1:9" ht="12" thickBot="1" x14ac:dyDescent="0.25">
      <c r="A1" s="127" t="str">
        <f>'formato 1'!A1:G1</f>
        <v>INSTITUTO TLAXCALTECA DE LA JUVENTUD</v>
      </c>
      <c r="B1" s="128"/>
      <c r="C1" s="128"/>
      <c r="D1" s="128"/>
      <c r="E1" s="128"/>
      <c r="F1" s="128"/>
      <c r="G1" s="128"/>
      <c r="H1" s="128"/>
      <c r="I1" s="129"/>
    </row>
    <row r="2" spans="1:9" ht="12" thickBot="1" x14ac:dyDescent="0.25">
      <c r="A2" s="130" t="s">
        <v>119</v>
      </c>
      <c r="B2" s="131"/>
      <c r="C2" s="131"/>
      <c r="D2" s="131"/>
      <c r="E2" s="131"/>
      <c r="F2" s="131"/>
      <c r="G2" s="131"/>
      <c r="H2" s="131"/>
      <c r="I2" s="132"/>
    </row>
    <row r="3" spans="1:9" ht="12" thickBot="1" x14ac:dyDescent="0.25">
      <c r="A3" s="130" t="s">
        <v>447</v>
      </c>
      <c r="B3" s="131"/>
      <c r="C3" s="131"/>
      <c r="D3" s="131"/>
      <c r="E3" s="131"/>
      <c r="F3" s="131"/>
      <c r="G3" s="131"/>
      <c r="H3" s="131"/>
      <c r="I3" s="132"/>
    </row>
    <row r="4" spans="1:9" ht="12" thickBot="1" x14ac:dyDescent="0.25">
      <c r="A4" s="130" t="s">
        <v>1</v>
      </c>
      <c r="B4" s="131"/>
      <c r="C4" s="131"/>
      <c r="D4" s="131"/>
      <c r="E4" s="131"/>
      <c r="F4" s="131"/>
      <c r="G4" s="131"/>
      <c r="H4" s="131"/>
      <c r="I4" s="132"/>
    </row>
    <row r="5" spans="1:9" ht="79.5" thickBot="1" x14ac:dyDescent="0.3">
      <c r="A5" s="133" t="s">
        <v>120</v>
      </c>
      <c r="B5" s="134"/>
      <c r="C5" s="114" t="s">
        <v>449</v>
      </c>
      <c r="D5" s="115" t="s">
        <v>121</v>
      </c>
      <c r="E5" s="115" t="s">
        <v>122</v>
      </c>
      <c r="F5" s="115" t="s">
        <v>123</v>
      </c>
      <c r="G5" s="114" t="s">
        <v>448</v>
      </c>
      <c r="H5" s="115" t="s">
        <v>124</v>
      </c>
      <c r="I5" s="115" t="s">
        <v>125</v>
      </c>
    </row>
    <row r="6" spans="1:9" x14ac:dyDescent="0.2">
      <c r="A6" s="139"/>
      <c r="B6" s="140"/>
      <c r="C6" s="11"/>
      <c r="D6" s="11"/>
      <c r="E6" s="11"/>
      <c r="F6" s="11"/>
      <c r="G6" s="11"/>
      <c r="H6" s="11"/>
      <c r="I6" s="11"/>
    </row>
    <row r="7" spans="1:9" x14ac:dyDescent="0.2">
      <c r="A7" s="135" t="s">
        <v>126</v>
      </c>
      <c r="B7" s="136"/>
      <c r="C7" s="9">
        <f>C8+C12</f>
        <v>0</v>
      </c>
      <c r="D7" s="9">
        <f>D8+D12</f>
        <v>0</v>
      </c>
      <c r="E7" s="9">
        <f>E8+E12</f>
        <v>0</v>
      </c>
      <c r="F7" s="9">
        <f>F8+F12</f>
        <v>0</v>
      </c>
      <c r="G7" s="9">
        <f>C7+D7-E7+F7</f>
        <v>0</v>
      </c>
      <c r="H7" s="9">
        <f t="shared" ref="H7:I8" si="0">D7+E7-F7+G7</f>
        <v>0</v>
      </c>
      <c r="I7" s="9">
        <f t="shared" si="0"/>
        <v>0</v>
      </c>
    </row>
    <row r="8" spans="1:9" x14ac:dyDescent="0.2">
      <c r="A8" s="135" t="s">
        <v>127</v>
      </c>
      <c r="B8" s="136"/>
      <c r="C8" s="9">
        <f>SUM(C9:C11)</f>
        <v>0</v>
      </c>
      <c r="D8" s="9">
        <f>SUM(D9:D11)</f>
        <v>0</v>
      </c>
      <c r="E8" s="9">
        <f>SUM(E9:E11)</f>
        <v>0</v>
      </c>
      <c r="F8" s="9">
        <f>SUM(F9:F11)</f>
        <v>0</v>
      </c>
      <c r="G8" s="9">
        <f>C8+D8-E8+F8</f>
        <v>0</v>
      </c>
      <c r="H8" s="9">
        <f t="shared" si="0"/>
        <v>0</v>
      </c>
      <c r="I8" s="9">
        <f t="shared" si="0"/>
        <v>0</v>
      </c>
    </row>
    <row r="9" spans="1:9" ht="22.5" x14ac:dyDescent="0.2">
      <c r="A9" s="32"/>
      <c r="B9" s="14" t="s">
        <v>128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</row>
    <row r="10" spans="1:9" x14ac:dyDescent="0.2">
      <c r="A10" s="33"/>
      <c r="B10" s="14" t="s">
        <v>129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2.5" x14ac:dyDescent="0.2">
      <c r="A11" s="33"/>
      <c r="B11" s="14" t="s">
        <v>130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x14ac:dyDescent="0.2">
      <c r="A12" s="135" t="s">
        <v>131</v>
      </c>
      <c r="B12" s="136"/>
      <c r="C12" s="9">
        <f>SUM(C13:C15)</f>
        <v>0</v>
      </c>
      <c r="D12" s="9">
        <f>SUM(D13:D15)</f>
        <v>0</v>
      </c>
      <c r="E12" s="9">
        <f>SUM(E13:E15)</f>
        <v>0</v>
      </c>
      <c r="F12" s="9">
        <f>SUM(F13:F15)</f>
        <v>0</v>
      </c>
      <c r="G12" s="9">
        <f>C12+D12-E12+F12</f>
        <v>0</v>
      </c>
      <c r="H12" s="9">
        <f>D12+E12-F12+G12</f>
        <v>0</v>
      </c>
      <c r="I12" s="9">
        <f>E12+F12-G12+H12</f>
        <v>0</v>
      </c>
    </row>
    <row r="13" spans="1:9" ht="22.5" x14ac:dyDescent="0.2">
      <c r="A13" s="32"/>
      <c r="B13" s="14" t="s">
        <v>132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</row>
    <row r="14" spans="1:9" x14ac:dyDescent="0.2">
      <c r="A14" s="33"/>
      <c r="B14" s="14" t="s">
        <v>133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ht="22.5" x14ac:dyDescent="0.2">
      <c r="A15" s="33"/>
      <c r="B15" s="14" t="s">
        <v>134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x14ac:dyDescent="0.2">
      <c r="A16" s="135" t="s">
        <v>135</v>
      </c>
      <c r="B16" s="136"/>
      <c r="C16" s="12">
        <f>'formato 1'!G46</f>
        <v>0</v>
      </c>
      <c r="D16" s="34"/>
      <c r="E16" s="34"/>
      <c r="F16" s="34">
        <v>0</v>
      </c>
      <c r="G16" s="9">
        <f>'formato 1'!F8</f>
        <v>0</v>
      </c>
      <c r="H16" s="34">
        <v>0</v>
      </c>
      <c r="I16" s="34">
        <v>0</v>
      </c>
    </row>
    <row r="17" spans="1:9" x14ac:dyDescent="0.2">
      <c r="A17" s="33"/>
      <c r="B17" s="14"/>
      <c r="C17" s="12"/>
      <c r="D17" s="12"/>
      <c r="E17" s="12"/>
      <c r="F17" s="12"/>
      <c r="G17" s="12"/>
      <c r="H17" s="12"/>
      <c r="I17" s="12"/>
    </row>
    <row r="18" spans="1:9" x14ac:dyDescent="0.2">
      <c r="A18" s="135" t="s">
        <v>136</v>
      </c>
      <c r="B18" s="136"/>
      <c r="C18" s="9">
        <f>C7+C16</f>
        <v>0</v>
      </c>
      <c r="D18" s="9">
        <f t="shared" ref="D18:I18" si="1">D7+D16</f>
        <v>0</v>
      </c>
      <c r="E18" s="9">
        <f t="shared" si="1"/>
        <v>0</v>
      </c>
      <c r="F18" s="9">
        <f t="shared" si="1"/>
        <v>0</v>
      </c>
      <c r="G18" s="9">
        <f>G7+G16</f>
        <v>0</v>
      </c>
      <c r="H18" s="9">
        <f t="shared" si="1"/>
        <v>0</v>
      </c>
      <c r="I18" s="9">
        <f t="shared" si="1"/>
        <v>0</v>
      </c>
    </row>
    <row r="19" spans="1:9" x14ac:dyDescent="0.2">
      <c r="A19" s="135"/>
      <c r="B19" s="136"/>
      <c r="C19" s="9"/>
      <c r="D19" s="9"/>
      <c r="E19" s="9"/>
      <c r="F19" s="9"/>
      <c r="G19" s="9"/>
      <c r="H19" s="9"/>
      <c r="I19" s="9"/>
    </row>
    <row r="20" spans="1:9" x14ac:dyDescent="0.2">
      <c r="A20" s="135" t="s">
        <v>435</v>
      </c>
      <c r="B20" s="136"/>
      <c r="C20" s="9">
        <f>SUM(C21:C23)</f>
        <v>0</v>
      </c>
      <c r="D20" s="9">
        <f>SUM(D21:D23)</f>
        <v>0</v>
      </c>
      <c r="E20" s="9">
        <f>SUM(E21:E23)</f>
        <v>0</v>
      </c>
      <c r="F20" s="9">
        <f>SUM(F21:F23)</f>
        <v>0</v>
      </c>
      <c r="G20" s="9">
        <f>C20+D20-E20+F20</f>
        <v>0</v>
      </c>
      <c r="H20" s="9">
        <f t="shared" ref="H20:I20" si="2">SUM(H21:H23)</f>
        <v>0</v>
      </c>
      <c r="I20" s="9">
        <f t="shared" si="2"/>
        <v>0</v>
      </c>
    </row>
    <row r="21" spans="1:9" x14ac:dyDescent="0.2">
      <c r="A21" s="137" t="s">
        <v>137</v>
      </c>
      <c r="B21" s="138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x14ac:dyDescent="0.2">
      <c r="A22" s="137" t="s">
        <v>138</v>
      </c>
      <c r="B22" s="138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37" t="s">
        <v>139</v>
      </c>
      <c r="B23" s="138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41"/>
      <c r="B24" s="142"/>
      <c r="C24" s="35"/>
      <c r="D24" s="35"/>
      <c r="E24" s="35"/>
      <c r="F24" s="35"/>
      <c r="G24" s="35"/>
      <c r="H24" s="35"/>
      <c r="I24" s="35"/>
    </row>
    <row r="25" spans="1:9" x14ac:dyDescent="0.2">
      <c r="A25" s="135" t="s">
        <v>140</v>
      </c>
      <c r="B25" s="136"/>
      <c r="C25" s="9">
        <f>SUM(C26:C28)</f>
        <v>0</v>
      </c>
      <c r="D25" s="9">
        <f>SUM(D26:D28)</f>
        <v>0</v>
      </c>
      <c r="E25" s="9">
        <f>SUM(E26:E28)</f>
        <v>0</v>
      </c>
      <c r="F25" s="9">
        <f>SUM(F26:F28)</f>
        <v>0</v>
      </c>
      <c r="G25" s="9">
        <f>C25+D25-E25+F25</f>
        <v>0</v>
      </c>
      <c r="H25" s="9">
        <f>SUM(H26:H28)</f>
        <v>0</v>
      </c>
      <c r="I25" s="9">
        <f>SUM(I26:I28)</f>
        <v>0</v>
      </c>
    </row>
    <row r="26" spans="1:9" x14ac:dyDescent="0.2">
      <c r="A26" s="137" t="s">
        <v>141</v>
      </c>
      <c r="B26" s="138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x14ac:dyDescent="0.2">
      <c r="A27" s="137" t="s">
        <v>142</v>
      </c>
      <c r="B27" s="138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A28" s="137" t="s">
        <v>143</v>
      </c>
      <c r="B28" s="138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ht="12" thickBot="1" x14ac:dyDescent="0.25">
      <c r="A29" s="146"/>
      <c r="B29" s="147"/>
      <c r="C29" s="36"/>
      <c r="D29" s="36"/>
      <c r="E29" s="36"/>
      <c r="F29" s="36"/>
      <c r="G29" s="36"/>
      <c r="H29" s="36"/>
      <c r="I29" s="36"/>
    </row>
    <row r="32" spans="1:9" ht="12" thickBot="1" x14ac:dyDescent="0.25"/>
    <row r="33" spans="2:7" ht="22.5" x14ac:dyDescent="0.2">
      <c r="B33" s="143" t="s">
        <v>144</v>
      </c>
      <c r="C33" s="37" t="s">
        <v>145</v>
      </c>
      <c r="D33" s="37" t="s">
        <v>147</v>
      </c>
      <c r="E33" s="37" t="s">
        <v>150</v>
      </c>
      <c r="F33" s="143" t="s">
        <v>152</v>
      </c>
      <c r="G33" s="37" t="s">
        <v>153</v>
      </c>
    </row>
    <row r="34" spans="2:7" x14ac:dyDescent="0.2">
      <c r="B34" s="144"/>
      <c r="C34" s="30" t="s">
        <v>146</v>
      </c>
      <c r="D34" s="30" t="s">
        <v>148</v>
      </c>
      <c r="E34" s="30" t="s">
        <v>151</v>
      </c>
      <c r="F34" s="144"/>
      <c r="G34" s="30" t="s">
        <v>154</v>
      </c>
    </row>
    <row r="35" spans="2:7" ht="12" thickBot="1" x14ac:dyDescent="0.25">
      <c r="B35" s="145"/>
      <c r="C35" s="38"/>
      <c r="D35" s="31" t="s">
        <v>149</v>
      </c>
      <c r="E35" s="38"/>
      <c r="F35" s="145"/>
      <c r="G35" s="38"/>
    </row>
    <row r="36" spans="2:7" ht="33.75" x14ac:dyDescent="0.2">
      <c r="B36" s="39" t="s">
        <v>155</v>
      </c>
      <c r="C36" s="14"/>
      <c r="D36" s="14"/>
      <c r="E36" s="14"/>
      <c r="F36" s="14"/>
      <c r="G36" s="14"/>
    </row>
    <row r="37" spans="2:7" x14ac:dyDescent="0.2">
      <c r="B37" s="13" t="s">
        <v>156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</row>
    <row r="38" spans="2:7" x14ac:dyDescent="0.2">
      <c r="B38" s="13" t="s">
        <v>157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2:7" ht="12" thickBot="1" x14ac:dyDescent="0.25">
      <c r="B39" s="26" t="s">
        <v>158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</row>
    <row r="59" spans="1:9" x14ac:dyDescent="0.2">
      <c r="A59" s="117" t="str">
        <f>'formato 1'!A92:C92</f>
        <v>ANABELLE GUTIÉRREZ SÁNCHEZ</v>
      </c>
      <c r="B59" s="117"/>
      <c r="C59" s="117"/>
      <c r="D59" s="117"/>
      <c r="E59" s="117"/>
      <c r="F59" s="117" t="str">
        <f>'formato 1'!D92</f>
        <v>RODOLFO SANCHEZ CANTOR</v>
      </c>
      <c r="G59" s="117"/>
      <c r="H59" s="117"/>
      <c r="I59" s="117"/>
    </row>
    <row r="60" spans="1:9" x14ac:dyDescent="0.2">
      <c r="A60" s="117" t="str">
        <f>'formato 1'!A93:C93</f>
        <v>DIRECTORA GENERAL</v>
      </c>
      <c r="B60" s="117"/>
      <c r="C60" s="117"/>
      <c r="D60" s="117"/>
      <c r="E60" s="117"/>
      <c r="F60" s="117" t="str">
        <f>'formato 1'!D93</f>
        <v>JEFE DEL DEPARTAMENTO DE ADMINISTRACION Y FINANZAS</v>
      </c>
      <c r="G60" s="117"/>
      <c r="H60" s="117"/>
      <c r="I60" s="117"/>
    </row>
  </sheetData>
  <mergeCells count="28">
    <mergeCell ref="A26:B26"/>
    <mergeCell ref="A27:B27"/>
    <mergeCell ref="A28:B28"/>
    <mergeCell ref="A59:E59"/>
    <mergeCell ref="A60:E60"/>
    <mergeCell ref="F59:I59"/>
    <mergeCell ref="F60:I60"/>
    <mergeCell ref="F33:F35"/>
    <mergeCell ref="A29:B29"/>
    <mergeCell ref="B33:B35"/>
    <mergeCell ref="A6:B6"/>
    <mergeCell ref="A7:B7"/>
    <mergeCell ref="A8:B8"/>
    <mergeCell ref="A12:B12"/>
    <mergeCell ref="A16:B16"/>
    <mergeCell ref="A18:B18"/>
    <mergeCell ref="A25:B25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5"/>
  </mergeCells>
  <pageMargins left="0.70866141732283472" right="0.70866141732283472" top="0.74803149606299213" bottom="0.74803149606299213" header="0.31496062992125984" footer="0.31496062992125984"/>
  <pageSetup scale="8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10" zoomScale="130" zoomScaleNormal="130" workbookViewId="0">
      <selection activeCell="D30" sqref="D30"/>
    </sheetView>
  </sheetViews>
  <sheetFormatPr baseColWidth="10" defaultColWidth="11.42578125" defaultRowHeight="11.25" x14ac:dyDescent="0.2"/>
  <cols>
    <col min="1" max="1" width="20.85546875" style="3" bestFit="1" customWidth="1"/>
    <col min="2" max="16384" width="11.42578125" style="3"/>
  </cols>
  <sheetData>
    <row r="1" spans="1:11" ht="12" thickBot="1" x14ac:dyDescent="0.25">
      <c r="A1" s="127" t="str">
        <f>'formato 2'!A1:I1</f>
        <v>INSTITUTO TLAXCALTECA DE LA JUVENTUD</v>
      </c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1" ht="12" thickBot="1" x14ac:dyDescent="0.25">
      <c r="A2" s="130" t="s">
        <v>159</v>
      </c>
      <c r="B2" s="131"/>
      <c r="C2" s="131"/>
      <c r="D2" s="131"/>
      <c r="E2" s="131"/>
      <c r="F2" s="131"/>
      <c r="G2" s="131"/>
      <c r="H2" s="131"/>
      <c r="I2" s="131"/>
      <c r="J2" s="131"/>
      <c r="K2" s="132"/>
    </row>
    <row r="3" spans="1:11" ht="12" thickBot="1" x14ac:dyDescent="0.25">
      <c r="A3" s="130" t="s">
        <v>447</v>
      </c>
      <c r="B3" s="131"/>
      <c r="C3" s="131"/>
      <c r="D3" s="131"/>
      <c r="E3" s="131"/>
      <c r="F3" s="131"/>
      <c r="G3" s="131"/>
      <c r="H3" s="131"/>
      <c r="I3" s="131"/>
      <c r="J3" s="131"/>
      <c r="K3" s="132"/>
    </row>
    <row r="4" spans="1:11" ht="12" thickBot="1" x14ac:dyDescent="0.25">
      <c r="A4" s="130" t="s">
        <v>1</v>
      </c>
      <c r="B4" s="131"/>
      <c r="C4" s="131"/>
      <c r="D4" s="131"/>
      <c r="E4" s="131"/>
      <c r="F4" s="131"/>
      <c r="G4" s="131"/>
      <c r="H4" s="131"/>
      <c r="I4" s="131"/>
      <c r="J4" s="131"/>
      <c r="K4" s="132"/>
    </row>
    <row r="5" spans="1:11" ht="75" thickBot="1" x14ac:dyDescent="0.25">
      <c r="A5" s="2" t="s">
        <v>160</v>
      </c>
      <c r="B5" s="1" t="s">
        <v>161</v>
      </c>
      <c r="C5" s="1" t="s">
        <v>162</v>
      </c>
      <c r="D5" s="1" t="s">
        <v>163</v>
      </c>
      <c r="E5" s="1" t="s">
        <v>164</v>
      </c>
      <c r="F5" s="1" t="s">
        <v>165</v>
      </c>
      <c r="G5" s="1" t="s">
        <v>166</v>
      </c>
      <c r="H5" s="1" t="s">
        <v>167</v>
      </c>
      <c r="I5" s="1" t="s">
        <v>442</v>
      </c>
      <c r="J5" s="1" t="s">
        <v>450</v>
      </c>
      <c r="K5" s="1" t="s">
        <v>451</v>
      </c>
    </row>
    <row r="6" spans="1:11" x14ac:dyDescent="0.2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3.75" x14ac:dyDescent="0.2">
      <c r="A7" s="39" t="s">
        <v>168</v>
      </c>
      <c r="B7" s="40"/>
      <c r="C7" s="40"/>
      <c r="D7" s="40"/>
      <c r="E7" s="40">
        <f t="shared" ref="E7:J7" si="0">SUM(E8:E11)</f>
        <v>0</v>
      </c>
      <c r="F7" s="40"/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>E7-J7</f>
        <v>0</v>
      </c>
    </row>
    <row r="8" spans="1:11" x14ac:dyDescent="0.2">
      <c r="A8" s="41" t="s">
        <v>169</v>
      </c>
      <c r="B8" s="40"/>
      <c r="C8" s="40"/>
      <c r="D8" s="40"/>
      <c r="E8" s="40">
        <v>0</v>
      </c>
      <c r="F8" s="40"/>
      <c r="G8" s="40">
        <v>0</v>
      </c>
      <c r="H8" s="40">
        <v>0</v>
      </c>
      <c r="I8" s="40">
        <v>0</v>
      </c>
      <c r="J8" s="40">
        <v>0</v>
      </c>
      <c r="K8" s="40">
        <f>E8-J8</f>
        <v>0</v>
      </c>
    </row>
    <row r="9" spans="1:11" x14ac:dyDescent="0.2">
      <c r="A9" s="41" t="s">
        <v>170</v>
      </c>
      <c r="B9" s="40"/>
      <c r="C9" s="40"/>
      <c r="D9" s="40"/>
      <c r="E9" s="40">
        <v>0</v>
      </c>
      <c r="F9" s="40"/>
      <c r="G9" s="40">
        <v>0</v>
      </c>
      <c r="H9" s="40">
        <v>0</v>
      </c>
      <c r="I9" s="40">
        <v>0</v>
      </c>
      <c r="J9" s="40">
        <v>0</v>
      </c>
      <c r="K9" s="40">
        <f t="shared" ref="K9:K11" si="1">E9-J9</f>
        <v>0</v>
      </c>
    </row>
    <row r="10" spans="1:11" x14ac:dyDescent="0.2">
      <c r="A10" s="41" t="s">
        <v>171</v>
      </c>
      <c r="B10" s="40"/>
      <c r="C10" s="40"/>
      <c r="D10" s="40"/>
      <c r="E10" s="40">
        <v>0</v>
      </c>
      <c r="F10" s="40"/>
      <c r="G10" s="40">
        <v>0</v>
      </c>
      <c r="H10" s="40">
        <v>0</v>
      </c>
      <c r="I10" s="40">
        <v>0</v>
      </c>
      <c r="J10" s="40">
        <v>0</v>
      </c>
      <c r="K10" s="40">
        <f t="shared" si="1"/>
        <v>0</v>
      </c>
    </row>
    <row r="11" spans="1:11" x14ac:dyDescent="0.2">
      <c r="A11" s="41" t="s">
        <v>172</v>
      </c>
      <c r="B11" s="40"/>
      <c r="C11" s="40"/>
      <c r="D11" s="40"/>
      <c r="E11" s="40">
        <v>0</v>
      </c>
      <c r="F11" s="40"/>
      <c r="G11" s="40">
        <v>0</v>
      </c>
      <c r="H11" s="40">
        <v>0</v>
      </c>
      <c r="I11" s="40">
        <v>0</v>
      </c>
      <c r="J11" s="40">
        <v>0</v>
      </c>
      <c r="K11" s="40">
        <f t="shared" si="1"/>
        <v>0</v>
      </c>
    </row>
    <row r="12" spans="1:11" x14ac:dyDescent="0.2">
      <c r="A12" s="15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2.5" x14ac:dyDescent="0.2">
      <c r="A13" s="39" t="s">
        <v>173</v>
      </c>
      <c r="B13" s="40"/>
      <c r="C13" s="40"/>
      <c r="D13" s="40"/>
      <c r="E13" s="40">
        <f t="shared" ref="E13:J13" si="2">SUM(E14:E17)</f>
        <v>0</v>
      </c>
      <c r="F13" s="40"/>
      <c r="G13" s="40">
        <f t="shared" si="2"/>
        <v>0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>E13-J13</f>
        <v>0</v>
      </c>
    </row>
    <row r="14" spans="1:11" x14ac:dyDescent="0.2">
      <c r="A14" s="41" t="s">
        <v>174</v>
      </c>
      <c r="B14" s="40"/>
      <c r="C14" s="40"/>
      <c r="D14" s="40"/>
      <c r="E14" s="40">
        <v>0</v>
      </c>
      <c r="F14" s="40"/>
      <c r="G14" s="40">
        <v>0</v>
      </c>
      <c r="H14" s="40">
        <v>0</v>
      </c>
      <c r="I14" s="40">
        <v>0</v>
      </c>
      <c r="J14" s="40">
        <v>0</v>
      </c>
      <c r="K14" s="40">
        <f t="shared" ref="K14:K17" si="3">E14-J14</f>
        <v>0</v>
      </c>
    </row>
    <row r="15" spans="1:11" x14ac:dyDescent="0.2">
      <c r="A15" s="41" t="s">
        <v>175</v>
      </c>
      <c r="B15" s="40"/>
      <c r="C15" s="40"/>
      <c r="D15" s="40"/>
      <c r="E15" s="40">
        <v>0</v>
      </c>
      <c r="F15" s="40"/>
      <c r="G15" s="40">
        <v>0</v>
      </c>
      <c r="H15" s="40">
        <v>0</v>
      </c>
      <c r="I15" s="40">
        <v>0</v>
      </c>
      <c r="J15" s="40">
        <v>0</v>
      </c>
      <c r="K15" s="40">
        <f t="shared" si="3"/>
        <v>0</v>
      </c>
    </row>
    <row r="16" spans="1:11" x14ac:dyDescent="0.2">
      <c r="A16" s="41" t="s">
        <v>176</v>
      </c>
      <c r="B16" s="40"/>
      <c r="C16" s="40"/>
      <c r="D16" s="40"/>
      <c r="E16" s="40">
        <v>0</v>
      </c>
      <c r="F16" s="40"/>
      <c r="G16" s="40">
        <v>0</v>
      </c>
      <c r="H16" s="40">
        <v>0</v>
      </c>
      <c r="I16" s="40">
        <v>0</v>
      </c>
      <c r="J16" s="40">
        <v>0</v>
      </c>
      <c r="K16" s="40">
        <f t="shared" si="3"/>
        <v>0</v>
      </c>
    </row>
    <row r="17" spans="1:11" x14ac:dyDescent="0.2">
      <c r="A17" s="41" t="s">
        <v>177</v>
      </c>
      <c r="B17" s="40"/>
      <c r="C17" s="40"/>
      <c r="D17" s="40"/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f t="shared" si="3"/>
        <v>0</v>
      </c>
    </row>
    <row r="18" spans="1:11" x14ac:dyDescent="0.2">
      <c r="A18" s="15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3.75" x14ac:dyDescent="0.2">
      <c r="A19" s="39" t="s">
        <v>178</v>
      </c>
      <c r="B19" s="40"/>
      <c r="C19" s="40"/>
      <c r="D19" s="40"/>
      <c r="E19" s="40">
        <f t="shared" ref="E19:J19" si="4">E7+E13</f>
        <v>0</v>
      </c>
      <c r="F19" s="40"/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>E19-J19</f>
        <v>0</v>
      </c>
    </row>
    <row r="20" spans="1:11" ht="12" thickBot="1" x14ac:dyDescent="0.25">
      <c r="A20" s="26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39" spans="1:11" x14ac:dyDescent="0.2">
      <c r="A39" s="117" t="str">
        <f>'formato 1'!A92:C92</f>
        <v>ANABELLE GUTIÉRREZ SÁNCHEZ</v>
      </c>
      <c r="B39" s="117"/>
      <c r="C39" s="117"/>
      <c r="D39" s="117"/>
      <c r="E39" s="117"/>
      <c r="F39" s="117" t="str">
        <f>'formato 1'!D92</f>
        <v>RODOLFO SANCHEZ CANTOR</v>
      </c>
      <c r="G39" s="117"/>
      <c r="H39" s="117"/>
      <c r="I39" s="117"/>
      <c r="J39" s="117"/>
      <c r="K39" s="117"/>
    </row>
    <row r="40" spans="1:11" x14ac:dyDescent="0.2">
      <c r="A40" s="117" t="str">
        <f>'formato 1'!A93:C93</f>
        <v>DIRECTORA GENERAL</v>
      </c>
      <c r="B40" s="117"/>
      <c r="C40" s="117"/>
      <c r="D40" s="117"/>
      <c r="E40" s="117"/>
      <c r="F40" s="117" t="str">
        <f>'formato 1'!D93</f>
        <v>JEFE DEL DEPARTAMENTO DE ADMINISTRACION Y FINANZAS</v>
      </c>
      <c r="G40" s="117"/>
      <c r="H40" s="117"/>
      <c r="I40" s="117"/>
      <c r="J40" s="117"/>
      <c r="K40" s="117"/>
    </row>
  </sheetData>
  <mergeCells count="8">
    <mergeCell ref="A40:E40"/>
    <mergeCell ref="F39:K39"/>
    <mergeCell ref="F40:K40"/>
    <mergeCell ref="A1:K1"/>
    <mergeCell ref="A2:K2"/>
    <mergeCell ref="A3:K3"/>
    <mergeCell ref="A4:K4"/>
    <mergeCell ref="A39:E39"/>
  </mergeCells>
  <pageMargins left="0.70866141732283472" right="0.70866141732283472" top="0.74803149606299213" bottom="0.74803149606299213" header="0.31496062992125984" footer="0.31496062992125984"/>
  <pageSetup scale="9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opLeftCell="A61" zoomScale="130" zoomScaleNormal="130" workbookViewId="0">
      <selection activeCell="D89" sqref="D89"/>
    </sheetView>
  </sheetViews>
  <sheetFormatPr baseColWidth="10" defaultColWidth="11.42578125" defaultRowHeight="11.25" x14ac:dyDescent="0.2"/>
  <cols>
    <col min="1" max="1" width="1.28515625" style="3" customWidth="1"/>
    <col min="2" max="2" width="74.5703125" style="3" customWidth="1"/>
    <col min="3" max="3" width="14.85546875" style="3" bestFit="1" customWidth="1"/>
    <col min="4" max="5" width="14.85546875" style="3" customWidth="1"/>
    <col min="6" max="16384" width="11.42578125" style="3"/>
  </cols>
  <sheetData>
    <row r="1" spans="1:5" x14ac:dyDescent="0.2">
      <c r="A1" s="118" t="str">
        <f>'formato 1'!A1:G1</f>
        <v>INSTITUTO TLAXCALTECA DE LA JUVENTUD</v>
      </c>
      <c r="B1" s="119"/>
      <c r="C1" s="119"/>
      <c r="D1" s="119"/>
      <c r="E1" s="120"/>
    </row>
    <row r="2" spans="1:5" x14ac:dyDescent="0.2">
      <c r="A2" s="156" t="s">
        <v>179</v>
      </c>
      <c r="B2" s="157"/>
      <c r="C2" s="157"/>
      <c r="D2" s="157"/>
      <c r="E2" s="158"/>
    </row>
    <row r="3" spans="1:5" x14ac:dyDescent="0.2">
      <c r="A3" s="156" t="s">
        <v>447</v>
      </c>
      <c r="B3" s="157"/>
      <c r="C3" s="157"/>
      <c r="D3" s="157"/>
      <c r="E3" s="158"/>
    </row>
    <row r="4" spans="1:5" ht="12" thickBot="1" x14ac:dyDescent="0.25">
      <c r="A4" s="159" t="s">
        <v>1</v>
      </c>
      <c r="B4" s="160"/>
      <c r="C4" s="160"/>
      <c r="D4" s="160"/>
      <c r="E4" s="161"/>
    </row>
    <row r="5" spans="1:5" ht="12" thickBot="1" x14ac:dyDescent="0.25"/>
    <row r="6" spans="1:5" x14ac:dyDescent="0.2">
      <c r="A6" s="148" t="s">
        <v>2</v>
      </c>
      <c r="B6" s="149"/>
      <c r="C6" s="37" t="s">
        <v>180</v>
      </c>
      <c r="D6" s="143" t="s">
        <v>182</v>
      </c>
      <c r="E6" s="37" t="s">
        <v>183</v>
      </c>
    </row>
    <row r="7" spans="1:5" ht="12" thickBot="1" x14ac:dyDescent="0.25">
      <c r="A7" s="150"/>
      <c r="B7" s="151"/>
      <c r="C7" s="31" t="s">
        <v>181</v>
      </c>
      <c r="D7" s="145"/>
      <c r="E7" s="31" t="s">
        <v>184</v>
      </c>
    </row>
    <row r="8" spans="1:5" x14ac:dyDescent="0.2">
      <c r="A8" s="43"/>
      <c r="B8" s="44"/>
      <c r="C8" s="45"/>
      <c r="D8" s="45"/>
      <c r="E8" s="45"/>
    </row>
    <row r="9" spans="1:5" x14ac:dyDescent="0.2">
      <c r="A9" s="43"/>
      <c r="B9" s="46" t="s">
        <v>185</v>
      </c>
      <c r="C9" s="45">
        <f>SUM(C10:C12)</f>
        <v>8494352</v>
      </c>
      <c r="D9" s="45">
        <f>SUM(D10:D12)</f>
        <v>8114655</v>
      </c>
      <c r="E9" s="45">
        <f>SUM(E10:E12)</f>
        <v>8114655</v>
      </c>
    </row>
    <row r="10" spans="1:5" x14ac:dyDescent="0.2">
      <c r="A10" s="43"/>
      <c r="B10" s="47" t="s">
        <v>186</v>
      </c>
      <c r="C10" s="45">
        <f>'formato 5'!D42</f>
        <v>8494352</v>
      </c>
      <c r="D10" s="45">
        <f>'formato 5'!G42</f>
        <v>8069655</v>
      </c>
      <c r="E10" s="45">
        <f>'formato 5'!H42</f>
        <v>8069655</v>
      </c>
    </row>
    <row r="11" spans="1:5" x14ac:dyDescent="0.2">
      <c r="A11" s="43"/>
      <c r="B11" s="47" t="s">
        <v>187</v>
      </c>
      <c r="C11" s="45">
        <f>'formato 5'!D66</f>
        <v>0</v>
      </c>
      <c r="D11" s="45">
        <f>'formato 5'!G66</f>
        <v>45000</v>
      </c>
      <c r="E11" s="45">
        <f>'formato 5'!H66</f>
        <v>45000</v>
      </c>
    </row>
    <row r="12" spans="1:5" x14ac:dyDescent="0.2">
      <c r="A12" s="43"/>
      <c r="B12" s="47" t="s">
        <v>188</v>
      </c>
      <c r="C12" s="45">
        <v>0</v>
      </c>
      <c r="D12" s="45">
        <v>0</v>
      </c>
      <c r="E12" s="45">
        <f>D12</f>
        <v>0</v>
      </c>
    </row>
    <row r="13" spans="1:5" x14ac:dyDescent="0.2">
      <c r="A13" s="43"/>
      <c r="B13" s="44"/>
      <c r="C13" s="45"/>
      <c r="D13" s="45"/>
      <c r="E13" s="45"/>
    </row>
    <row r="14" spans="1:5" x14ac:dyDescent="0.2">
      <c r="A14" s="48"/>
      <c r="B14" s="46" t="s">
        <v>438</v>
      </c>
      <c r="C14" s="45">
        <f>SUM(C15:C16)</f>
        <v>8494352</v>
      </c>
      <c r="D14" s="45">
        <f>SUM(D15:D16)</f>
        <v>7561970</v>
      </c>
      <c r="E14" s="45">
        <f>SUM(E15:E16)</f>
        <v>7561970</v>
      </c>
    </row>
    <row r="15" spans="1:5" x14ac:dyDescent="0.2">
      <c r="A15" s="43"/>
      <c r="B15" s="47" t="s">
        <v>189</v>
      </c>
      <c r="C15" s="45">
        <f>'formato 6b'!B8</f>
        <v>8494352</v>
      </c>
      <c r="D15" s="45">
        <f>'formato 6b'!E8</f>
        <v>7516970</v>
      </c>
      <c r="E15" s="45">
        <f>'formato 6b'!F8</f>
        <v>7516970</v>
      </c>
    </row>
    <row r="16" spans="1:5" x14ac:dyDescent="0.2">
      <c r="A16" s="43"/>
      <c r="B16" s="47" t="s">
        <v>190</v>
      </c>
      <c r="C16" s="45">
        <f>'formato 6b'!B19</f>
        <v>0</v>
      </c>
      <c r="D16" s="45">
        <f>'formato 6b'!E21</f>
        <v>45000</v>
      </c>
      <c r="E16" s="45">
        <f>'formato 6b'!F21</f>
        <v>45000</v>
      </c>
    </row>
    <row r="17" spans="1:5" x14ac:dyDescent="0.2">
      <c r="A17" s="43"/>
      <c r="B17" s="44"/>
      <c r="C17" s="45"/>
      <c r="D17" s="45"/>
      <c r="E17" s="45"/>
    </row>
    <row r="18" spans="1:5" x14ac:dyDescent="0.2">
      <c r="A18" s="43"/>
      <c r="B18" s="46" t="s">
        <v>191</v>
      </c>
      <c r="C18" s="49">
        <f>SUM(C19:C20)</f>
        <v>0</v>
      </c>
      <c r="D18" s="45">
        <f>SUM(D19:D20)</f>
        <v>0</v>
      </c>
      <c r="E18" s="45">
        <f>SUM(E19:E20)</f>
        <v>0</v>
      </c>
    </row>
    <row r="19" spans="1:5" x14ac:dyDescent="0.2">
      <c r="A19" s="43"/>
      <c r="B19" s="47" t="s">
        <v>192</v>
      </c>
      <c r="C19" s="49">
        <v>0</v>
      </c>
      <c r="D19" s="45">
        <v>0</v>
      </c>
      <c r="E19" s="45">
        <v>0</v>
      </c>
    </row>
    <row r="20" spans="1:5" x14ac:dyDescent="0.2">
      <c r="A20" s="43"/>
      <c r="B20" s="47" t="s">
        <v>193</v>
      </c>
      <c r="C20" s="49">
        <v>0</v>
      </c>
      <c r="D20" s="45">
        <v>0</v>
      </c>
      <c r="E20" s="45">
        <f>D20</f>
        <v>0</v>
      </c>
    </row>
    <row r="21" spans="1:5" x14ac:dyDescent="0.2">
      <c r="A21" s="43"/>
      <c r="B21" s="44"/>
      <c r="C21" s="45"/>
      <c r="D21" s="45"/>
      <c r="E21" s="45"/>
    </row>
    <row r="22" spans="1:5" x14ac:dyDescent="0.2">
      <c r="A22" s="43"/>
      <c r="B22" s="46" t="s">
        <v>194</v>
      </c>
      <c r="C22" s="45">
        <f>C9-C14+C18</f>
        <v>0</v>
      </c>
      <c r="D22" s="45">
        <f>D9-D14+D18</f>
        <v>552685</v>
      </c>
      <c r="E22" s="45">
        <f>E9-E14+E18</f>
        <v>552685</v>
      </c>
    </row>
    <row r="23" spans="1:5" x14ac:dyDescent="0.2">
      <c r="A23" s="43"/>
      <c r="B23" s="46" t="s">
        <v>195</v>
      </c>
      <c r="C23" s="45">
        <f>C22-C12</f>
        <v>0</v>
      </c>
      <c r="D23" s="45">
        <f>D22-D12</f>
        <v>552685</v>
      </c>
      <c r="E23" s="45">
        <f>E22-E12</f>
        <v>552685</v>
      </c>
    </row>
    <row r="24" spans="1:5" ht="22.5" x14ac:dyDescent="0.2">
      <c r="A24" s="43"/>
      <c r="B24" s="46" t="s">
        <v>196</v>
      </c>
      <c r="C24" s="45">
        <f>C23-C18</f>
        <v>0</v>
      </c>
      <c r="D24" s="45">
        <f>D23-D18</f>
        <v>552685</v>
      </c>
      <c r="E24" s="45">
        <f>E23-E18</f>
        <v>552685</v>
      </c>
    </row>
    <row r="25" spans="1:5" ht="12" thickBot="1" x14ac:dyDescent="0.25">
      <c r="A25" s="50"/>
      <c r="B25" s="51"/>
      <c r="C25" s="52"/>
      <c r="D25" s="52"/>
      <c r="E25" s="52"/>
    </row>
    <row r="26" spans="1:5" ht="12" thickBot="1" x14ac:dyDescent="0.25"/>
    <row r="27" spans="1:5" ht="12" thickBot="1" x14ac:dyDescent="0.25">
      <c r="A27" s="168" t="s">
        <v>197</v>
      </c>
      <c r="B27" s="169"/>
      <c r="C27" s="53" t="s">
        <v>198</v>
      </c>
      <c r="D27" s="53" t="s">
        <v>182</v>
      </c>
      <c r="E27" s="53" t="s">
        <v>199</v>
      </c>
    </row>
    <row r="28" spans="1:5" x14ac:dyDescent="0.2">
      <c r="A28" s="43"/>
      <c r="B28" s="44"/>
      <c r="C28" s="45"/>
      <c r="D28" s="45"/>
      <c r="E28" s="45"/>
    </row>
    <row r="29" spans="1:5" x14ac:dyDescent="0.2">
      <c r="A29" s="48"/>
      <c r="B29" s="46" t="s">
        <v>200</v>
      </c>
      <c r="C29" s="45">
        <f>SUM(C30:C31)</f>
        <v>0</v>
      </c>
      <c r="D29" s="45">
        <f>SUM(D30:D31)</f>
        <v>0</v>
      </c>
      <c r="E29" s="45">
        <f>SUM(E30:E31)</f>
        <v>0</v>
      </c>
    </row>
    <row r="30" spans="1:5" x14ac:dyDescent="0.2">
      <c r="A30" s="43"/>
      <c r="B30" s="54" t="s">
        <v>201</v>
      </c>
      <c r="C30" s="45">
        <v>0</v>
      </c>
      <c r="D30" s="45">
        <v>0</v>
      </c>
      <c r="E30" s="45">
        <v>0</v>
      </c>
    </row>
    <row r="31" spans="1:5" x14ac:dyDescent="0.2">
      <c r="A31" s="43"/>
      <c r="B31" s="54" t="s">
        <v>202</v>
      </c>
      <c r="C31" s="45">
        <v>0</v>
      </c>
      <c r="D31" s="45">
        <v>0</v>
      </c>
      <c r="E31" s="45">
        <v>0</v>
      </c>
    </row>
    <row r="32" spans="1:5" x14ac:dyDescent="0.2">
      <c r="A32" s="43"/>
      <c r="B32" s="44"/>
      <c r="C32" s="45"/>
      <c r="D32" s="45"/>
      <c r="E32" s="45"/>
    </row>
    <row r="33" spans="1:5" x14ac:dyDescent="0.2">
      <c r="A33" s="48"/>
      <c r="B33" s="46" t="s">
        <v>203</v>
      </c>
      <c r="C33" s="55">
        <f>C24+C29</f>
        <v>0</v>
      </c>
      <c r="D33" s="55">
        <f>D24+D29</f>
        <v>552685</v>
      </c>
      <c r="E33" s="55">
        <f>E24+E29</f>
        <v>552685</v>
      </c>
    </row>
    <row r="34" spans="1:5" ht="12" thickBot="1" x14ac:dyDescent="0.25">
      <c r="A34" s="50"/>
      <c r="B34" s="51"/>
      <c r="C34" s="52"/>
      <c r="D34" s="52"/>
      <c r="E34" s="52"/>
    </row>
    <row r="35" spans="1:5" ht="12" thickBot="1" x14ac:dyDescent="0.25"/>
    <row r="36" spans="1:5" x14ac:dyDescent="0.2">
      <c r="A36" s="148" t="s">
        <v>197</v>
      </c>
      <c r="B36" s="149"/>
      <c r="C36" s="143" t="s">
        <v>204</v>
      </c>
      <c r="D36" s="152" t="s">
        <v>182</v>
      </c>
      <c r="E36" s="56" t="s">
        <v>183</v>
      </c>
    </row>
    <row r="37" spans="1:5" ht="12" thickBot="1" x14ac:dyDescent="0.25">
      <c r="A37" s="150"/>
      <c r="B37" s="151"/>
      <c r="C37" s="145"/>
      <c r="D37" s="153"/>
      <c r="E37" s="57" t="s">
        <v>199</v>
      </c>
    </row>
    <row r="38" spans="1:5" x14ac:dyDescent="0.2">
      <c r="A38" s="58"/>
      <c r="B38" s="59"/>
      <c r="C38" s="60"/>
      <c r="D38" s="60"/>
      <c r="E38" s="60"/>
    </row>
    <row r="39" spans="1:5" x14ac:dyDescent="0.2">
      <c r="A39" s="61"/>
      <c r="B39" s="62" t="s">
        <v>205</v>
      </c>
      <c r="C39" s="60">
        <f>SUM(C40:C41)</f>
        <v>0</v>
      </c>
      <c r="D39" s="60">
        <f>SUM(D40:D41)</f>
        <v>0</v>
      </c>
      <c r="E39" s="60">
        <f>SUM(E40:E41)</f>
        <v>0</v>
      </c>
    </row>
    <row r="40" spans="1:5" x14ac:dyDescent="0.2">
      <c r="A40" s="58"/>
      <c r="B40" s="63" t="s">
        <v>206</v>
      </c>
      <c r="C40" s="60">
        <v>0</v>
      </c>
      <c r="D40" s="60">
        <v>0</v>
      </c>
      <c r="E40" s="60">
        <v>0</v>
      </c>
    </row>
    <row r="41" spans="1:5" x14ac:dyDescent="0.2">
      <c r="A41" s="58"/>
      <c r="B41" s="63" t="s">
        <v>207</v>
      </c>
      <c r="C41" s="60">
        <v>0</v>
      </c>
      <c r="D41" s="60">
        <v>0</v>
      </c>
      <c r="E41" s="60">
        <v>0</v>
      </c>
    </row>
    <row r="42" spans="1:5" x14ac:dyDescent="0.2">
      <c r="A42" s="61"/>
      <c r="B42" s="62" t="s">
        <v>208</v>
      </c>
      <c r="C42" s="60">
        <f>SUM(C43:C44)</f>
        <v>0</v>
      </c>
      <c r="D42" s="60">
        <f>SUM(D43:D44)</f>
        <v>0</v>
      </c>
      <c r="E42" s="60">
        <f>SUM(E43:E44)</f>
        <v>0</v>
      </c>
    </row>
    <row r="43" spans="1:5" x14ac:dyDescent="0.2">
      <c r="A43" s="58"/>
      <c r="B43" s="63" t="s">
        <v>209</v>
      </c>
      <c r="C43" s="60">
        <v>0</v>
      </c>
      <c r="D43" s="60">
        <v>0</v>
      </c>
      <c r="E43" s="60">
        <v>0</v>
      </c>
    </row>
    <row r="44" spans="1:5" x14ac:dyDescent="0.2">
      <c r="A44" s="58"/>
      <c r="B44" s="63" t="s">
        <v>210</v>
      </c>
      <c r="C44" s="60">
        <v>0</v>
      </c>
      <c r="D44" s="60">
        <v>0</v>
      </c>
      <c r="E44" s="60">
        <v>0</v>
      </c>
    </row>
    <row r="45" spans="1:5" x14ac:dyDescent="0.2">
      <c r="A45" s="58"/>
      <c r="B45" s="59"/>
      <c r="C45" s="60"/>
      <c r="D45" s="60"/>
      <c r="E45" s="60"/>
    </row>
    <row r="46" spans="1:5" x14ac:dyDescent="0.2">
      <c r="A46" s="164"/>
      <c r="B46" s="166" t="s">
        <v>211</v>
      </c>
      <c r="C46" s="154">
        <f>C39-C42</f>
        <v>0</v>
      </c>
      <c r="D46" s="154">
        <f>D39-D42</f>
        <v>0</v>
      </c>
      <c r="E46" s="154">
        <f>E39-E42</f>
        <v>0</v>
      </c>
    </row>
    <row r="47" spans="1:5" ht="12" thickBot="1" x14ac:dyDescent="0.25">
      <c r="A47" s="165"/>
      <c r="B47" s="167"/>
      <c r="C47" s="155"/>
      <c r="D47" s="155"/>
      <c r="E47" s="155"/>
    </row>
    <row r="48" spans="1:5" ht="12" thickBot="1" x14ac:dyDescent="0.25"/>
    <row r="49" spans="1:5" x14ac:dyDescent="0.2">
      <c r="A49" s="148" t="s">
        <v>197</v>
      </c>
      <c r="B49" s="149"/>
      <c r="C49" s="56" t="s">
        <v>180</v>
      </c>
      <c r="D49" s="152" t="s">
        <v>182</v>
      </c>
      <c r="E49" s="56" t="s">
        <v>183</v>
      </c>
    </row>
    <row r="50" spans="1:5" ht="12" thickBot="1" x14ac:dyDescent="0.25">
      <c r="A50" s="150"/>
      <c r="B50" s="151"/>
      <c r="C50" s="57" t="s">
        <v>198</v>
      </c>
      <c r="D50" s="153"/>
      <c r="E50" s="57" t="s">
        <v>199</v>
      </c>
    </row>
    <row r="51" spans="1:5" x14ac:dyDescent="0.2">
      <c r="A51" s="162"/>
      <c r="B51" s="163"/>
      <c r="C51" s="60"/>
      <c r="D51" s="60"/>
      <c r="E51" s="60"/>
    </row>
    <row r="52" spans="1:5" x14ac:dyDescent="0.2">
      <c r="A52" s="58"/>
      <c r="B52" s="59" t="s">
        <v>212</v>
      </c>
      <c r="C52" s="60">
        <f>C10</f>
        <v>8494352</v>
      </c>
      <c r="D52" s="60">
        <f>D10</f>
        <v>8069655</v>
      </c>
      <c r="E52" s="60">
        <f>E10</f>
        <v>8069655</v>
      </c>
    </row>
    <row r="53" spans="1:5" x14ac:dyDescent="0.2">
      <c r="A53" s="58"/>
      <c r="B53" s="59" t="s">
        <v>213</v>
      </c>
      <c r="C53" s="60">
        <f>C54-C55</f>
        <v>0</v>
      </c>
      <c r="D53" s="60">
        <f>D54-D55</f>
        <v>0</v>
      </c>
      <c r="E53" s="60">
        <f>E54-E55</f>
        <v>0</v>
      </c>
    </row>
    <row r="54" spans="1:5" x14ac:dyDescent="0.2">
      <c r="A54" s="58"/>
      <c r="B54" s="63" t="s">
        <v>206</v>
      </c>
      <c r="C54" s="60">
        <v>0</v>
      </c>
      <c r="D54" s="60">
        <v>0</v>
      </c>
      <c r="E54" s="60">
        <v>0</v>
      </c>
    </row>
    <row r="55" spans="1:5" x14ac:dyDescent="0.2">
      <c r="A55" s="58"/>
      <c r="B55" s="63" t="s">
        <v>209</v>
      </c>
      <c r="C55" s="60">
        <v>0</v>
      </c>
      <c r="D55" s="60">
        <v>0</v>
      </c>
      <c r="E55" s="60">
        <v>0</v>
      </c>
    </row>
    <row r="56" spans="1:5" x14ac:dyDescent="0.2">
      <c r="A56" s="58"/>
      <c r="B56" s="59"/>
      <c r="C56" s="60"/>
      <c r="D56" s="60"/>
      <c r="E56" s="60"/>
    </row>
    <row r="57" spans="1:5" x14ac:dyDescent="0.2">
      <c r="A57" s="58"/>
      <c r="B57" s="59" t="s">
        <v>189</v>
      </c>
      <c r="C57" s="60">
        <f>C15</f>
        <v>8494352</v>
      </c>
      <c r="D57" s="60">
        <f>D15</f>
        <v>7516970</v>
      </c>
      <c r="E57" s="60">
        <f>E15</f>
        <v>7516970</v>
      </c>
    </row>
    <row r="58" spans="1:5" x14ac:dyDescent="0.2">
      <c r="A58" s="58"/>
      <c r="B58" s="59"/>
      <c r="C58" s="60"/>
      <c r="D58" s="60"/>
      <c r="E58" s="60"/>
    </row>
    <row r="59" spans="1:5" x14ac:dyDescent="0.2">
      <c r="A59" s="58"/>
      <c r="B59" s="59" t="s">
        <v>192</v>
      </c>
      <c r="C59" s="64">
        <v>0</v>
      </c>
      <c r="D59" s="60">
        <f>D19</f>
        <v>0</v>
      </c>
      <c r="E59" s="60">
        <f>E19</f>
        <v>0</v>
      </c>
    </row>
    <row r="60" spans="1:5" x14ac:dyDescent="0.2">
      <c r="A60" s="58"/>
      <c r="B60" s="59"/>
      <c r="C60" s="60"/>
      <c r="D60" s="60"/>
      <c r="E60" s="60"/>
    </row>
    <row r="61" spans="1:5" x14ac:dyDescent="0.2">
      <c r="A61" s="61"/>
      <c r="B61" s="62" t="s">
        <v>214</v>
      </c>
      <c r="C61" s="65">
        <f>C52+C53-C57+C59</f>
        <v>0</v>
      </c>
      <c r="D61" s="65">
        <f>D52+D53-D57+D59</f>
        <v>552685</v>
      </c>
      <c r="E61" s="65">
        <f>E52+E53-E57+E59</f>
        <v>552685</v>
      </c>
    </row>
    <row r="62" spans="1:5" x14ac:dyDescent="0.2">
      <c r="A62" s="61"/>
      <c r="B62" s="62" t="s">
        <v>215</v>
      </c>
      <c r="C62" s="65">
        <f>C61-C53</f>
        <v>0</v>
      </c>
      <c r="D62" s="65">
        <f>D61-D53</f>
        <v>552685</v>
      </c>
      <c r="E62" s="65">
        <f>E61-E53</f>
        <v>552685</v>
      </c>
    </row>
    <row r="63" spans="1:5" ht="12" thickBot="1" x14ac:dyDescent="0.25">
      <c r="A63" s="66"/>
      <c r="B63" s="67"/>
      <c r="C63" s="68"/>
      <c r="D63" s="68"/>
      <c r="E63" s="68"/>
    </row>
    <row r="64" spans="1:5" ht="12" thickBot="1" x14ac:dyDescent="0.25"/>
    <row r="65" spans="1:5" x14ac:dyDescent="0.2">
      <c r="A65" s="148" t="s">
        <v>197</v>
      </c>
      <c r="B65" s="149"/>
      <c r="C65" s="143" t="s">
        <v>204</v>
      </c>
      <c r="D65" s="152" t="s">
        <v>182</v>
      </c>
      <c r="E65" s="56" t="s">
        <v>183</v>
      </c>
    </row>
    <row r="66" spans="1:5" ht="12" thickBot="1" x14ac:dyDescent="0.25">
      <c r="A66" s="150"/>
      <c r="B66" s="151"/>
      <c r="C66" s="145"/>
      <c r="D66" s="153"/>
      <c r="E66" s="57" t="s">
        <v>199</v>
      </c>
    </row>
    <row r="67" spans="1:5" x14ac:dyDescent="0.2">
      <c r="A67" s="162"/>
      <c r="B67" s="163"/>
      <c r="C67" s="60"/>
      <c r="D67" s="60"/>
      <c r="E67" s="60"/>
    </row>
    <row r="68" spans="1:5" x14ac:dyDescent="0.2">
      <c r="A68" s="58"/>
      <c r="B68" s="59" t="s">
        <v>187</v>
      </c>
      <c r="C68" s="60">
        <f>C11</f>
        <v>0</v>
      </c>
      <c r="D68" s="60">
        <f>D11</f>
        <v>45000</v>
      </c>
      <c r="E68" s="60">
        <f>E11</f>
        <v>45000</v>
      </c>
    </row>
    <row r="69" spans="1:5" x14ac:dyDescent="0.2">
      <c r="A69" s="58"/>
      <c r="B69" s="59" t="s">
        <v>216</v>
      </c>
      <c r="C69" s="60">
        <f>C70-C71</f>
        <v>0</v>
      </c>
      <c r="D69" s="60">
        <f>D70-D71</f>
        <v>0</v>
      </c>
      <c r="E69" s="60">
        <f>E70-E71</f>
        <v>0</v>
      </c>
    </row>
    <row r="70" spans="1:5" x14ac:dyDescent="0.2">
      <c r="A70" s="58"/>
      <c r="B70" s="63" t="s">
        <v>207</v>
      </c>
      <c r="C70" s="60">
        <f>C41</f>
        <v>0</v>
      </c>
      <c r="D70" s="60">
        <f>D41</f>
        <v>0</v>
      </c>
      <c r="E70" s="60">
        <f>E41</f>
        <v>0</v>
      </c>
    </row>
    <row r="71" spans="1:5" x14ac:dyDescent="0.2">
      <c r="A71" s="58"/>
      <c r="B71" s="63" t="s">
        <v>210</v>
      </c>
      <c r="C71" s="60"/>
      <c r="D71" s="60"/>
      <c r="E71" s="60"/>
    </row>
    <row r="72" spans="1:5" x14ac:dyDescent="0.2">
      <c r="A72" s="58"/>
      <c r="B72" s="59"/>
      <c r="C72" s="60"/>
      <c r="D72" s="60"/>
      <c r="E72" s="60"/>
    </row>
    <row r="73" spans="1:5" x14ac:dyDescent="0.2">
      <c r="A73" s="58"/>
      <c r="B73" s="59" t="s">
        <v>217</v>
      </c>
      <c r="C73" s="60">
        <f>C16</f>
        <v>0</v>
      </c>
      <c r="D73" s="60">
        <f>D16</f>
        <v>45000</v>
      </c>
      <c r="E73" s="60">
        <f>E16</f>
        <v>45000</v>
      </c>
    </row>
    <row r="74" spans="1:5" x14ac:dyDescent="0.2">
      <c r="A74" s="58"/>
      <c r="B74" s="59"/>
      <c r="C74" s="60"/>
      <c r="D74" s="60"/>
      <c r="E74" s="60"/>
    </row>
    <row r="75" spans="1:5" x14ac:dyDescent="0.2">
      <c r="A75" s="58"/>
      <c r="B75" s="59" t="s">
        <v>193</v>
      </c>
      <c r="C75" s="64">
        <v>0</v>
      </c>
      <c r="D75" s="60">
        <f>D20</f>
        <v>0</v>
      </c>
      <c r="E75" s="60">
        <f>E20</f>
        <v>0</v>
      </c>
    </row>
    <row r="76" spans="1:5" x14ac:dyDescent="0.2">
      <c r="A76" s="58"/>
      <c r="B76" s="59"/>
      <c r="C76" s="60"/>
      <c r="D76" s="60"/>
      <c r="E76" s="60"/>
    </row>
    <row r="77" spans="1:5" x14ac:dyDescent="0.2">
      <c r="A77" s="61"/>
      <c r="B77" s="62" t="s">
        <v>218</v>
      </c>
      <c r="C77" s="65">
        <f>C68+C69-C73+C75</f>
        <v>0</v>
      </c>
      <c r="D77" s="65">
        <f>D68+D69-D73+D75</f>
        <v>0</v>
      </c>
      <c r="E77" s="65">
        <f>E68+E69-E73+E75</f>
        <v>0</v>
      </c>
    </row>
    <row r="78" spans="1:5" x14ac:dyDescent="0.2">
      <c r="A78" s="164"/>
      <c r="B78" s="166" t="s">
        <v>219</v>
      </c>
      <c r="C78" s="154">
        <f>C77-C69</f>
        <v>0</v>
      </c>
      <c r="D78" s="154">
        <f>D77-D69</f>
        <v>0</v>
      </c>
      <c r="E78" s="154">
        <f>E77-E69</f>
        <v>0</v>
      </c>
    </row>
    <row r="79" spans="1:5" ht="12" thickBot="1" x14ac:dyDescent="0.25">
      <c r="A79" s="165"/>
      <c r="B79" s="167"/>
      <c r="C79" s="155"/>
      <c r="D79" s="155"/>
      <c r="E79" s="155"/>
    </row>
    <row r="80" spans="1:5" x14ac:dyDescent="0.2">
      <c r="A80" s="69"/>
      <c r="B80" s="69"/>
      <c r="C80" s="70"/>
      <c r="D80" s="70"/>
      <c r="E80" s="70"/>
    </row>
    <row r="85" spans="2:5" x14ac:dyDescent="0.2">
      <c r="B85" s="113" t="str">
        <f>'formato 1'!A92</f>
        <v>ANABELLE GUTIÉRREZ SÁNCHEZ</v>
      </c>
      <c r="C85" s="117" t="str">
        <f>'formato 1'!D92</f>
        <v>RODOLFO SANCHEZ CANTOR</v>
      </c>
      <c r="D85" s="117"/>
      <c r="E85" s="117"/>
    </row>
    <row r="86" spans="2:5" x14ac:dyDescent="0.2">
      <c r="B86" s="113" t="str">
        <f>'formato 1'!A93</f>
        <v>DIRECTORA GENERAL</v>
      </c>
      <c r="C86" s="117" t="str">
        <f>'formato 1'!D93</f>
        <v>JEFE DEL DEPARTAMENTO DE ADMINISTRACION Y FINANZAS</v>
      </c>
      <c r="D86" s="117"/>
      <c r="E86" s="117"/>
    </row>
  </sheetData>
  <mergeCells count="29">
    <mergeCell ref="C85:E85"/>
    <mergeCell ref="C86:E86"/>
    <mergeCell ref="C46:C47"/>
    <mergeCell ref="D46:D47"/>
    <mergeCell ref="D78:D79"/>
    <mergeCell ref="E46:E47"/>
    <mergeCell ref="B46:B47"/>
    <mergeCell ref="A6:B7"/>
    <mergeCell ref="D6:D7"/>
    <mergeCell ref="A27:B27"/>
    <mergeCell ref="A36:B37"/>
    <mergeCell ref="C36:C37"/>
    <mergeCell ref="D36:D3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A46:A47"/>
  </mergeCells>
  <pageMargins left="0.70866141732283472" right="0.70866141732283472" top="0.70866141732283472" bottom="0.35433070866141736" header="0.31496062992125984" footer="0.31496062992125984"/>
  <pageSetup scale="74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zoomScale="120" zoomScaleNormal="12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18" sqref="G18"/>
    </sheetView>
  </sheetViews>
  <sheetFormatPr baseColWidth="10" defaultColWidth="11.42578125" defaultRowHeight="11.25" x14ac:dyDescent="0.2"/>
  <cols>
    <col min="1" max="1" width="1.5703125" style="3" customWidth="1"/>
    <col min="2" max="2" width="1.7109375" style="3" customWidth="1"/>
    <col min="3" max="3" width="46.42578125" style="3" customWidth="1"/>
    <col min="4" max="9" width="12.85546875" style="3" customWidth="1"/>
    <col min="10" max="16384" width="11.42578125" style="3"/>
  </cols>
  <sheetData>
    <row r="1" spans="1:9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19"/>
      <c r="H1" s="119"/>
      <c r="I1" s="120"/>
    </row>
    <row r="2" spans="1:9" x14ac:dyDescent="0.2">
      <c r="A2" s="156" t="s">
        <v>220</v>
      </c>
      <c r="B2" s="157"/>
      <c r="C2" s="157"/>
      <c r="D2" s="157"/>
      <c r="E2" s="157"/>
      <c r="F2" s="157"/>
      <c r="G2" s="157"/>
      <c r="H2" s="157"/>
      <c r="I2" s="158"/>
    </row>
    <row r="3" spans="1:9" x14ac:dyDescent="0.2">
      <c r="A3" s="156" t="s">
        <v>447</v>
      </c>
      <c r="B3" s="157"/>
      <c r="C3" s="157"/>
      <c r="D3" s="157"/>
      <c r="E3" s="157"/>
      <c r="F3" s="157"/>
      <c r="G3" s="157"/>
      <c r="H3" s="157"/>
      <c r="I3" s="158"/>
    </row>
    <row r="4" spans="1:9" ht="12" thickBot="1" x14ac:dyDescent="0.25">
      <c r="A4" s="159" t="s">
        <v>1</v>
      </c>
      <c r="B4" s="160"/>
      <c r="C4" s="160"/>
      <c r="D4" s="160"/>
      <c r="E4" s="160"/>
      <c r="F4" s="160"/>
      <c r="G4" s="160"/>
      <c r="H4" s="160"/>
      <c r="I4" s="161"/>
    </row>
    <row r="5" spans="1:9" ht="12" thickBot="1" x14ac:dyDescent="0.25">
      <c r="A5" s="118"/>
      <c r="B5" s="119"/>
      <c r="C5" s="120"/>
      <c r="D5" s="127" t="s">
        <v>221</v>
      </c>
      <c r="E5" s="128"/>
      <c r="F5" s="128"/>
      <c r="G5" s="128"/>
      <c r="H5" s="129"/>
      <c r="I5" s="152" t="s">
        <v>222</v>
      </c>
    </row>
    <row r="6" spans="1:9" x14ac:dyDescent="0.2">
      <c r="A6" s="156" t="s">
        <v>197</v>
      </c>
      <c r="B6" s="157"/>
      <c r="C6" s="158"/>
      <c r="D6" s="152" t="s">
        <v>224</v>
      </c>
      <c r="E6" s="143" t="s">
        <v>225</v>
      </c>
      <c r="F6" s="152" t="s">
        <v>226</v>
      </c>
      <c r="G6" s="152" t="s">
        <v>182</v>
      </c>
      <c r="H6" s="152" t="s">
        <v>227</v>
      </c>
      <c r="I6" s="189"/>
    </row>
    <row r="7" spans="1:9" ht="12" thickBot="1" x14ac:dyDescent="0.25">
      <c r="A7" s="159" t="s">
        <v>223</v>
      </c>
      <c r="B7" s="160"/>
      <c r="C7" s="161"/>
      <c r="D7" s="153"/>
      <c r="E7" s="145"/>
      <c r="F7" s="153"/>
      <c r="G7" s="153"/>
      <c r="H7" s="153"/>
      <c r="I7" s="153"/>
    </row>
    <row r="8" spans="1:9" x14ac:dyDescent="0.2">
      <c r="A8" s="185"/>
      <c r="B8" s="186"/>
      <c r="C8" s="187"/>
      <c r="D8" s="71"/>
      <c r="E8" s="71"/>
      <c r="F8" s="71"/>
      <c r="G8" s="71"/>
      <c r="H8" s="71"/>
      <c r="I8" s="71"/>
    </row>
    <row r="9" spans="1:9" x14ac:dyDescent="0.2">
      <c r="A9" s="177" t="s">
        <v>228</v>
      </c>
      <c r="B9" s="178"/>
      <c r="C9" s="188"/>
      <c r="D9" s="71"/>
      <c r="E9" s="71"/>
      <c r="F9" s="71"/>
      <c r="G9" s="71"/>
      <c r="H9" s="71"/>
      <c r="I9" s="71"/>
    </row>
    <row r="10" spans="1:9" x14ac:dyDescent="0.2">
      <c r="A10" s="72"/>
      <c r="B10" s="180" t="s">
        <v>229</v>
      </c>
      <c r="C10" s="181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</row>
    <row r="11" spans="1:9" x14ac:dyDescent="0.2">
      <c r="A11" s="72"/>
      <c r="B11" s="180" t="s">
        <v>230</v>
      </c>
      <c r="C11" s="181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spans="1:9" x14ac:dyDescent="0.2">
      <c r="A12" s="72"/>
      <c r="B12" s="180" t="s">
        <v>231</v>
      </c>
      <c r="C12" s="181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</row>
    <row r="13" spans="1:9" x14ac:dyDescent="0.2">
      <c r="A13" s="72"/>
      <c r="B13" s="180" t="s">
        <v>232</v>
      </c>
      <c r="C13" s="181"/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</row>
    <row r="14" spans="1:9" x14ac:dyDescent="0.2">
      <c r="A14" s="72"/>
      <c r="B14" s="180" t="s">
        <v>233</v>
      </c>
      <c r="C14" s="181"/>
      <c r="D14" s="71">
        <v>0</v>
      </c>
      <c r="E14" s="71">
        <v>0</v>
      </c>
      <c r="F14" s="71">
        <f>D14+E14</f>
        <v>0</v>
      </c>
      <c r="G14" s="71">
        <v>0</v>
      </c>
      <c r="H14" s="71">
        <f>G14</f>
        <v>0</v>
      </c>
      <c r="I14" s="71">
        <f>-D14+G14</f>
        <v>0</v>
      </c>
    </row>
    <row r="15" spans="1:9" x14ac:dyDescent="0.2">
      <c r="A15" s="72"/>
      <c r="B15" s="180" t="s">
        <v>234</v>
      </c>
      <c r="C15" s="181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9" x14ac:dyDescent="0.2">
      <c r="A16" s="72"/>
      <c r="B16" s="180" t="s">
        <v>235</v>
      </c>
      <c r="C16" s="181"/>
      <c r="D16" s="71">
        <v>0</v>
      </c>
      <c r="E16" s="71">
        <v>21</v>
      </c>
      <c r="F16" s="71">
        <f>D16+E16</f>
        <v>21</v>
      </c>
      <c r="G16" s="71">
        <v>21</v>
      </c>
      <c r="H16" s="71">
        <f>G16</f>
        <v>21</v>
      </c>
      <c r="I16" s="71">
        <f>-D16+G16</f>
        <v>21</v>
      </c>
    </row>
    <row r="17" spans="1:9" x14ac:dyDescent="0.2">
      <c r="A17" s="72"/>
      <c r="B17" s="183" t="s">
        <v>421</v>
      </c>
      <c r="C17" s="181"/>
      <c r="D17" s="73">
        <f t="shared" ref="D17:H17" si="0">SUM(D18:D28)</f>
        <v>8494352</v>
      </c>
      <c r="E17" s="73">
        <f t="shared" si="0"/>
        <v>-424718</v>
      </c>
      <c r="F17" s="73">
        <f t="shared" si="0"/>
        <v>8069634</v>
      </c>
      <c r="G17" s="73">
        <f t="shared" si="0"/>
        <v>8069634</v>
      </c>
      <c r="H17" s="73">
        <f t="shared" si="0"/>
        <v>8069634</v>
      </c>
      <c r="I17" s="73">
        <f>SUM(I18:I28)</f>
        <v>-424718</v>
      </c>
    </row>
    <row r="18" spans="1:9" x14ac:dyDescent="0.2">
      <c r="A18" s="72"/>
      <c r="B18" s="74"/>
      <c r="C18" s="75" t="s">
        <v>236</v>
      </c>
      <c r="D18" s="71">
        <v>8494352</v>
      </c>
      <c r="E18" s="71">
        <v>-424718</v>
      </c>
      <c r="F18" s="71">
        <f>D18+E18</f>
        <v>8069634</v>
      </c>
      <c r="G18" s="71">
        <v>8069634</v>
      </c>
      <c r="H18" s="71">
        <f>G18</f>
        <v>8069634</v>
      </c>
      <c r="I18" s="71">
        <f>-D18+G18</f>
        <v>-424718</v>
      </c>
    </row>
    <row r="19" spans="1:9" x14ac:dyDescent="0.2">
      <c r="A19" s="72"/>
      <c r="B19" s="74"/>
      <c r="C19" s="75" t="s">
        <v>237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9" x14ac:dyDescent="0.2">
      <c r="A20" s="72"/>
      <c r="B20" s="74"/>
      <c r="C20" s="75" t="s">
        <v>238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</row>
    <row r="21" spans="1:9" x14ac:dyDescent="0.2">
      <c r="A21" s="72"/>
      <c r="B21" s="74"/>
      <c r="C21" s="75" t="s">
        <v>239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</row>
    <row r="22" spans="1:9" x14ac:dyDescent="0.2">
      <c r="A22" s="72"/>
      <c r="B22" s="74"/>
      <c r="C22" s="75" t="s">
        <v>240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</row>
    <row r="23" spans="1:9" x14ac:dyDescent="0.2">
      <c r="A23" s="72"/>
      <c r="B23" s="74"/>
      <c r="C23" s="75" t="s">
        <v>241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</row>
    <row r="24" spans="1:9" x14ac:dyDescent="0.2">
      <c r="A24" s="72"/>
      <c r="B24" s="74"/>
      <c r="C24" s="75" t="s">
        <v>242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</row>
    <row r="25" spans="1:9" x14ac:dyDescent="0.2">
      <c r="A25" s="72"/>
      <c r="B25" s="74"/>
      <c r="C25" s="75" t="s">
        <v>243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</row>
    <row r="26" spans="1:9" x14ac:dyDescent="0.2">
      <c r="A26" s="72"/>
      <c r="B26" s="74"/>
      <c r="C26" s="75" t="s">
        <v>244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</row>
    <row r="27" spans="1:9" x14ac:dyDescent="0.2">
      <c r="A27" s="72"/>
      <c r="B27" s="74"/>
      <c r="C27" s="75" t="s">
        <v>245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</row>
    <row r="28" spans="1:9" ht="22.5" x14ac:dyDescent="0.2">
      <c r="A28" s="72"/>
      <c r="B28" s="74"/>
      <c r="C28" s="80" t="s">
        <v>246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</row>
    <row r="29" spans="1:9" x14ac:dyDescent="0.2">
      <c r="A29" s="72"/>
      <c r="B29" s="180" t="s">
        <v>247</v>
      </c>
      <c r="C29" s="181"/>
      <c r="D29" s="71">
        <f t="shared" ref="D29:I29" si="1">SUM(D30:D34)</f>
        <v>0</v>
      </c>
      <c r="E29" s="71">
        <f t="shared" si="1"/>
        <v>0</v>
      </c>
      <c r="F29" s="71">
        <f t="shared" si="1"/>
        <v>0</v>
      </c>
      <c r="G29" s="71">
        <f t="shared" si="1"/>
        <v>0</v>
      </c>
      <c r="H29" s="71">
        <f t="shared" si="1"/>
        <v>0</v>
      </c>
      <c r="I29" s="71">
        <f t="shared" si="1"/>
        <v>0</v>
      </c>
    </row>
    <row r="30" spans="1:9" x14ac:dyDescent="0.2">
      <c r="A30" s="72"/>
      <c r="B30" s="74"/>
      <c r="C30" s="75" t="s">
        <v>248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  <row r="31" spans="1:9" x14ac:dyDescent="0.2">
      <c r="A31" s="72"/>
      <c r="B31" s="74"/>
      <c r="C31" s="75" t="s">
        <v>249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</row>
    <row r="32" spans="1:9" x14ac:dyDescent="0.2">
      <c r="A32" s="72"/>
      <c r="B32" s="74"/>
      <c r="C32" s="75" t="s">
        <v>250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</row>
    <row r="33" spans="1:9" x14ac:dyDescent="0.2">
      <c r="A33" s="72"/>
      <c r="B33" s="74"/>
      <c r="C33" s="75" t="s">
        <v>251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</row>
    <row r="34" spans="1:9" x14ac:dyDescent="0.2">
      <c r="A34" s="72"/>
      <c r="B34" s="74"/>
      <c r="C34" s="75" t="s">
        <v>252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</row>
    <row r="35" spans="1:9" x14ac:dyDescent="0.2">
      <c r="A35" s="72"/>
      <c r="B35" s="180" t="s">
        <v>253</v>
      </c>
      <c r="C35" s="181"/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</row>
    <row r="36" spans="1:9" x14ac:dyDescent="0.2">
      <c r="A36" s="72"/>
      <c r="B36" s="180" t="s">
        <v>254</v>
      </c>
      <c r="C36" s="181"/>
      <c r="D36" s="71">
        <f>SUM(D37)</f>
        <v>0</v>
      </c>
      <c r="E36" s="71">
        <f>SUM(E37)</f>
        <v>0</v>
      </c>
      <c r="F36" s="71">
        <f>SUM(F37)</f>
        <v>0</v>
      </c>
      <c r="G36" s="71">
        <f>SUM(G37)</f>
        <v>0</v>
      </c>
      <c r="H36" s="71">
        <f>SUM(H37)</f>
        <v>0</v>
      </c>
      <c r="I36" s="71">
        <v>0</v>
      </c>
    </row>
    <row r="37" spans="1:9" x14ac:dyDescent="0.2">
      <c r="A37" s="72"/>
      <c r="B37" s="74"/>
      <c r="C37" s="75" t="s">
        <v>255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</row>
    <row r="38" spans="1:9" x14ac:dyDescent="0.2">
      <c r="A38" s="72"/>
      <c r="B38" s="180" t="s">
        <v>256</v>
      </c>
      <c r="C38" s="181"/>
      <c r="D38" s="71">
        <f t="shared" ref="D38:I38" si="2">SUM(D39:D40)</f>
        <v>0</v>
      </c>
      <c r="E38" s="71">
        <f t="shared" si="2"/>
        <v>0</v>
      </c>
      <c r="F38" s="71">
        <f t="shared" si="2"/>
        <v>0</v>
      </c>
      <c r="G38" s="71">
        <f t="shared" si="2"/>
        <v>0</v>
      </c>
      <c r="H38" s="71">
        <f t="shared" si="2"/>
        <v>0</v>
      </c>
      <c r="I38" s="71">
        <f t="shared" si="2"/>
        <v>0</v>
      </c>
    </row>
    <row r="39" spans="1:9" x14ac:dyDescent="0.2">
      <c r="A39" s="72"/>
      <c r="B39" s="74"/>
      <c r="C39" s="75" t="s">
        <v>257</v>
      </c>
      <c r="D39" s="71">
        <v>0</v>
      </c>
      <c r="E39" s="71">
        <v>0</v>
      </c>
      <c r="F39" s="71">
        <f>D39+E39</f>
        <v>0</v>
      </c>
      <c r="G39" s="71">
        <v>0</v>
      </c>
      <c r="H39" s="71">
        <f>G39</f>
        <v>0</v>
      </c>
      <c r="I39" s="71">
        <f>-D39+G39</f>
        <v>0</v>
      </c>
    </row>
    <row r="40" spans="1:9" x14ac:dyDescent="0.2">
      <c r="A40" s="72"/>
      <c r="B40" s="74"/>
      <c r="C40" s="75" t="s">
        <v>258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</row>
    <row r="41" spans="1:9" x14ac:dyDescent="0.2">
      <c r="A41" s="76"/>
      <c r="B41" s="77"/>
      <c r="C41" s="78"/>
      <c r="D41" s="71"/>
      <c r="E41" s="71"/>
      <c r="F41" s="71"/>
      <c r="G41" s="71"/>
      <c r="H41" s="71"/>
      <c r="I41" s="71"/>
    </row>
    <row r="42" spans="1:9" x14ac:dyDescent="0.2">
      <c r="A42" s="172" t="s">
        <v>422</v>
      </c>
      <c r="B42" s="178"/>
      <c r="C42" s="179"/>
      <c r="D42" s="73">
        <f>D10+D11+D12+D13+D14+D15+D16+D29+D35+D36+D38+D17</f>
        <v>8494352</v>
      </c>
      <c r="E42" s="73">
        <f t="shared" ref="E42:I42" si="3">E10+E11+E12+E13+E14+E15+E16+E29+E35+E36+E38+E17</f>
        <v>-424697</v>
      </c>
      <c r="F42" s="73">
        <f t="shared" si="3"/>
        <v>8069655</v>
      </c>
      <c r="G42" s="73">
        <f t="shared" si="3"/>
        <v>8069655</v>
      </c>
      <c r="H42" s="73">
        <f t="shared" si="3"/>
        <v>8069655</v>
      </c>
      <c r="I42" s="73">
        <f t="shared" si="3"/>
        <v>-424697</v>
      </c>
    </row>
    <row r="43" spans="1:9" x14ac:dyDescent="0.2">
      <c r="A43" s="177" t="s">
        <v>259</v>
      </c>
      <c r="B43" s="178"/>
      <c r="C43" s="179"/>
      <c r="D43" s="79"/>
      <c r="E43" s="79"/>
      <c r="F43" s="79"/>
      <c r="G43" s="79"/>
      <c r="H43" s="79"/>
      <c r="I43" s="71"/>
    </row>
    <row r="44" spans="1:9" x14ac:dyDescent="0.2">
      <c r="A44" s="76"/>
      <c r="B44" s="77"/>
      <c r="C44" s="78"/>
      <c r="D44" s="71"/>
      <c r="E44" s="71"/>
      <c r="F44" s="71"/>
      <c r="G44" s="71"/>
      <c r="H44" s="71"/>
      <c r="I44" s="71"/>
    </row>
    <row r="45" spans="1:9" x14ac:dyDescent="0.2">
      <c r="A45" s="177" t="s">
        <v>260</v>
      </c>
      <c r="B45" s="178"/>
      <c r="C45" s="179"/>
      <c r="D45" s="71"/>
      <c r="E45" s="71"/>
      <c r="F45" s="71"/>
      <c r="G45" s="71"/>
      <c r="H45" s="71"/>
      <c r="I45" s="71"/>
    </row>
    <row r="46" spans="1:9" x14ac:dyDescent="0.2">
      <c r="A46" s="72"/>
      <c r="B46" s="180" t="s">
        <v>261</v>
      </c>
      <c r="C46" s="181"/>
      <c r="D46" s="71">
        <f t="shared" ref="D46:I46" si="4">SUM(D47:D54)</f>
        <v>0</v>
      </c>
      <c r="E46" s="71">
        <f t="shared" si="4"/>
        <v>0</v>
      </c>
      <c r="F46" s="71">
        <f t="shared" si="4"/>
        <v>0</v>
      </c>
      <c r="G46" s="71">
        <f t="shared" si="4"/>
        <v>0</v>
      </c>
      <c r="H46" s="71">
        <f t="shared" si="4"/>
        <v>0</v>
      </c>
      <c r="I46" s="71">
        <f t="shared" si="4"/>
        <v>0</v>
      </c>
    </row>
    <row r="47" spans="1:9" ht="22.5" x14ac:dyDescent="0.2">
      <c r="A47" s="72"/>
      <c r="B47" s="74"/>
      <c r="C47" s="80" t="s">
        <v>262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</row>
    <row r="48" spans="1:9" x14ac:dyDescent="0.2">
      <c r="A48" s="72"/>
      <c r="B48" s="74"/>
      <c r="C48" s="75" t="s">
        <v>263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</row>
    <row r="49" spans="1:9" x14ac:dyDescent="0.2">
      <c r="A49" s="72"/>
      <c r="B49" s="74"/>
      <c r="C49" s="75" t="s">
        <v>264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</row>
    <row r="50" spans="1:9" ht="33.75" x14ac:dyDescent="0.2">
      <c r="A50" s="72"/>
      <c r="B50" s="74"/>
      <c r="C50" s="80" t="s">
        <v>265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</row>
    <row r="51" spans="1:9" x14ac:dyDescent="0.2">
      <c r="A51" s="72"/>
      <c r="B51" s="74"/>
      <c r="C51" s="75" t="s">
        <v>266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</row>
    <row r="52" spans="1:9" ht="22.5" x14ac:dyDescent="0.2">
      <c r="A52" s="72"/>
      <c r="B52" s="74"/>
      <c r="C52" s="80" t="s">
        <v>267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</row>
    <row r="53" spans="1:9" ht="22.5" x14ac:dyDescent="0.2">
      <c r="A53" s="72"/>
      <c r="B53" s="74"/>
      <c r="C53" s="80" t="s">
        <v>268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</row>
    <row r="54" spans="1:9" ht="22.5" x14ac:dyDescent="0.2">
      <c r="A54" s="72"/>
      <c r="B54" s="74"/>
      <c r="C54" s="84" t="s">
        <v>269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</row>
    <row r="55" spans="1:9" x14ac:dyDescent="0.2">
      <c r="A55" s="72"/>
      <c r="B55" s="180" t="s">
        <v>270</v>
      </c>
      <c r="C55" s="181"/>
      <c r="D55" s="71">
        <f>SUM(D56:D59)</f>
        <v>0</v>
      </c>
      <c r="E55" s="71">
        <f>SUM(E56:E59)</f>
        <v>45000</v>
      </c>
      <c r="F55" s="71">
        <f>SUM(F56:F59)</f>
        <v>45000</v>
      </c>
      <c r="G55" s="71">
        <f>SUM(G56:G59)</f>
        <v>45000</v>
      </c>
      <c r="H55" s="71">
        <f>SUM(H56:H59)</f>
        <v>45000</v>
      </c>
      <c r="I55" s="71">
        <f>-D55+G55</f>
        <v>45000</v>
      </c>
    </row>
    <row r="56" spans="1:9" x14ac:dyDescent="0.2">
      <c r="A56" s="72"/>
      <c r="B56" s="74"/>
      <c r="C56" s="75" t="s">
        <v>271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f t="shared" ref="I56:I57" si="5">F56-G56</f>
        <v>0</v>
      </c>
    </row>
    <row r="57" spans="1:9" x14ac:dyDescent="0.2">
      <c r="A57" s="72"/>
      <c r="B57" s="74"/>
      <c r="C57" s="75" t="s">
        <v>272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f t="shared" si="5"/>
        <v>0</v>
      </c>
    </row>
    <row r="58" spans="1:9" x14ac:dyDescent="0.2">
      <c r="A58" s="72"/>
      <c r="B58" s="74"/>
      <c r="C58" s="75" t="s">
        <v>273</v>
      </c>
      <c r="D58" s="71">
        <v>0</v>
      </c>
      <c r="E58" s="71">
        <v>0</v>
      </c>
      <c r="F58" s="71">
        <f>D58+E58</f>
        <v>0</v>
      </c>
      <c r="G58" s="71">
        <v>0</v>
      </c>
      <c r="H58" s="71">
        <f>G58</f>
        <v>0</v>
      </c>
      <c r="I58" s="71">
        <f>F58-G58</f>
        <v>0</v>
      </c>
    </row>
    <row r="59" spans="1:9" x14ac:dyDescent="0.2">
      <c r="A59" s="72"/>
      <c r="B59" s="74"/>
      <c r="C59" s="75" t="s">
        <v>274</v>
      </c>
      <c r="D59" s="71">
        <v>0</v>
      </c>
      <c r="E59" s="71">
        <v>45000</v>
      </c>
      <c r="F59" s="71">
        <f>D59+E59</f>
        <v>45000</v>
      </c>
      <c r="G59" s="71">
        <v>45000</v>
      </c>
      <c r="H59" s="71">
        <f>G59</f>
        <v>45000</v>
      </c>
      <c r="I59" s="71">
        <f>-D59+G59</f>
        <v>45000</v>
      </c>
    </row>
    <row r="60" spans="1:9" x14ac:dyDescent="0.2">
      <c r="A60" s="72"/>
      <c r="B60" s="180" t="s">
        <v>275</v>
      </c>
      <c r="C60" s="181"/>
      <c r="D60" s="71">
        <f>SUM(D61:D62)</f>
        <v>0</v>
      </c>
      <c r="E60" s="71">
        <f>SUM(E61:E62)</f>
        <v>0</v>
      </c>
      <c r="F60" s="71">
        <f>SUM(F61:F62)</f>
        <v>0</v>
      </c>
      <c r="G60" s="71">
        <f>SUM(G61:G62)</f>
        <v>0</v>
      </c>
      <c r="H60" s="71">
        <f>SUM(H61:H62)</f>
        <v>0</v>
      </c>
      <c r="I60" s="71">
        <f>F60-G60</f>
        <v>0</v>
      </c>
    </row>
    <row r="61" spans="1:9" ht="22.5" x14ac:dyDescent="0.2">
      <c r="A61" s="72"/>
      <c r="B61" s="74"/>
      <c r="C61" s="80" t="s">
        <v>276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</row>
    <row r="62" spans="1:9" x14ac:dyDescent="0.2">
      <c r="A62" s="72"/>
      <c r="B62" s="74"/>
      <c r="C62" s="75" t="s">
        <v>277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</row>
    <row r="63" spans="1:9" ht="21" customHeight="1" x14ac:dyDescent="0.2">
      <c r="A63" s="72"/>
      <c r="B63" s="183" t="s">
        <v>278</v>
      </c>
      <c r="C63" s="184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1:9" x14ac:dyDescent="0.2">
      <c r="A64" s="72"/>
      <c r="B64" s="180" t="s">
        <v>279</v>
      </c>
      <c r="C64" s="181"/>
      <c r="D64" s="71">
        <v>0</v>
      </c>
      <c r="E64" s="71">
        <v>0</v>
      </c>
      <c r="F64" s="71">
        <f>D64+E64</f>
        <v>0</v>
      </c>
      <c r="G64" s="71">
        <v>0</v>
      </c>
      <c r="H64" s="71">
        <f>G64</f>
        <v>0</v>
      </c>
      <c r="I64" s="71">
        <v>0</v>
      </c>
    </row>
    <row r="65" spans="1:9" x14ac:dyDescent="0.2">
      <c r="A65" s="76"/>
      <c r="B65" s="175"/>
      <c r="C65" s="176"/>
      <c r="D65" s="71"/>
      <c r="E65" s="71"/>
      <c r="F65" s="71"/>
      <c r="G65" s="71"/>
      <c r="H65" s="71"/>
      <c r="I65" s="71"/>
    </row>
    <row r="66" spans="1:9" ht="21.75" customHeight="1" x14ac:dyDescent="0.2">
      <c r="A66" s="172" t="s">
        <v>280</v>
      </c>
      <c r="B66" s="173"/>
      <c r="C66" s="174"/>
      <c r="D66" s="71">
        <f>D46+D55+D60+D63+D64</f>
        <v>0</v>
      </c>
      <c r="E66" s="71">
        <f>E46+E55+E60+E63+E64</f>
        <v>45000</v>
      </c>
      <c r="F66" s="71">
        <f>F46+F55+F60+F63+F64</f>
        <v>45000</v>
      </c>
      <c r="G66" s="71">
        <f>G46+G55+G60+G63+G64</f>
        <v>45000</v>
      </c>
      <c r="H66" s="71">
        <f>H46+H55+H60+H63+H64</f>
        <v>45000</v>
      </c>
      <c r="I66" s="71">
        <f>-D66+G66</f>
        <v>45000</v>
      </c>
    </row>
    <row r="67" spans="1:9" x14ac:dyDescent="0.2">
      <c r="A67" s="76"/>
      <c r="B67" s="175"/>
      <c r="C67" s="176"/>
      <c r="D67" s="71"/>
      <c r="E67" s="71"/>
      <c r="F67" s="71"/>
      <c r="G67" s="71"/>
      <c r="H67" s="71"/>
      <c r="I67" s="71"/>
    </row>
    <row r="68" spans="1:9" x14ac:dyDescent="0.2">
      <c r="A68" s="177" t="s">
        <v>281</v>
      </c>
      <c r="B68" s="178"/>
      <c r="C68" s="179"/>
      <c r="D68" s="71">
        <f>SUM(D69)</f>
        <v>0</v>
      </c>
      <c r="E68" s="71">
        <f>SUM(E69)</f>
        <v>0</v>
      </c>
      <c r="F68" s="71">
        <f>SUM(F69)</f>
        <v>0</v>
      </c>
      <c r="G68" s="71">
        <f>SUM(G69)</f>
        <v>0</v>
      </c>
      <c r="H68" s="71">
        <f>SUM(H69)</f>
        <v>0</v>
      </c>
      <c r="I68" s="71">
        <f>F68-G68</f>
        <v>0</v>
      </c>
    </row>
    <row r="69" spans="1:9" x14ac:dyDescent="0.2">
      <c r="A69" s="72"/>
      <c r="B69" s="180" t="s">
        <v>282</v>
      </c>
      <c r="C69" s="181"/>
      <c r="D69" s="71">
        <v>0</v>
      </c>
      <c r="E69" s="71">
        <v>0</v>
      </c>
      <c r="F69" s="71">
        <f>D69+E69</f>
        <v>0</v>
      </c>
      <c r="G69" s="71">
        <v>0</v>
      </c>
      <c r="H69" s="71">
        <f>G69</f>
        <v>0</v>
      </c>
      <c r="I69" s="71">
        <f>F69-G69</f>
        <v>0</v>
      </c>
    </row>
    <row r="70" spans="1:9" x14ac:dyDescent="0.2">
      <c r="A70" s="76"/>
      <c r="B70" s="175"/>
      <c r="C70" s="176"/>
      <c r="D70" s="71"/>
      <c r="E70" s="71"/>
      <c r="F70" s="71"/>
      <c r="G70" s="71"/>
      <c r="H70" s="71"/>
      <c r="I70" s="71"/>
    </row>
    <row r="71" spans="1:9" x14ac:dyDescent="0.2">
      <c r="A71" s="177" t="s">
        <v>283</v>
      </c>
      <c r="B71" s="178"/>
      <c r="C71" s="179"/>
      <c r="D71" s="71">
        <f>D42+D66+D68</f>
        <v>8494352</v>
      </c>
      <c r="E71" s="71">
        <f>E42+E66+E68</f>
        <v>-379697</v>
      </c>
      <c r="F71" s="71">
        <f>F42+F66+F68</f>
        <v>8114655</v>
      </c>
      <c r="G71" s="71">
        <f>G42+G66+G68</f>
        <v>8114655</v>
      </c>
      <c r="H71" s="71">
        <f>H42+H66+H68</f>
        <v>8114655</v>
      </c>
      <c r="I71" s="71">
        <f>-D71+G71</f>
        <v>-379697</v>
      </c>
    </row>
    <row r="72" spans="1:9" x14ac:dyDescent="0.2">
      <c r="A72" s="76"/>
      <c r="B72" s="175"/>
      <c r="C72" s="176"/>
      <c r="D72" s="71"/>
      <c r="E72" s="71"/>
      <c r="F72" s="71"/>
      <c r="G72" s="71"/>
      <c r="H72" s="71"/>
      <c r="I72" s="71"/>
    </row>
    <row r="73" spans="1:9" x14ac:dyDescent="0.2">
      <c r="A73" s="72"/>
      <c r="B73" s="182" t="s">
        <v>284</v>
      </c>
      <c r="C73" s="179"/>
      <c r="D73" s="71"/>
      <c r="E73" s="71"/>
      <c r="F73" s="71"/>
      <c r="G73" s="71"/>
      <c r="H73" s="71"/>
      <c r="I73" s="71"/>
    </row>
    <row r="74" spans="1:9" ht="19.5" customHeight="1" x14ac:dyDescent="0.2">
      <c r="A74" s="72"/>
      <c r="B74" s="183" t="s">
        <v>285</v>
      </c>
      <c r="C74" s="184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</row>
    <row r="75" spans="1:9" ht="23.25" customHeight="1" x14ac:dyDescent="0.2">
      <c r="A75" s="72"/>
      <c r="B75" s="183" t="s">
        <v>286</v>
      </c>
      <c r="C75" s="184"/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</row>
    <row r="76" spans="1:9" x14ac:dyDescent="0.2">
      <c r="A76" s="72"/>
      <c r="B76" s="182" t="s">
        <v>287</v>
      </c>
      <c r="C76" s="179"/>
      <c r="D76" s="71">
        <f>SUM(D74:D75)</f>
        <v>0</v>
      </c>
      <c r="E76" s="71">
        <f>SUM(E74:E75)</f>
        <v>0</v>
      </c>
      <c r="F76" s="71">
        <f>SUM(F74:F75)</f>
        <v>0</v>
      </c>
      <c r="G76" s="71">
        <f>SUM(G74:G75)</f>
        <v>0</v>
      </c>
      <c r="H76" s="71">
        <f>SUM(H74:H75)</f>
        <v>0</v>
      </c>
      <c r="I76" s="71">
        <f>F76-G76</f>
        <v>0</v>
      </c>
    </row>
    <row r="77" spans="1:9" ht="12" thickBot="1" x14ac:dyDescent="0.25">
      <c r="A77" s="82"/>
      <c r="B77" s="170"/>
      <c r="C77" s="171"/>
      <c r="D77" s="83"/>
      <c r="E77" s="83"/>
      <c r="F77" s="83"/>
      <c r="G77" s="83"/>
      <c r="H77" s="83"/>
      <c r="I77" s="83"/>
    </row>
    <row r="86" spans="1:9" x14ac:dyDescent="0.2">
      <c r="A86" s="117" t="str">
        <f>'formato 1'!A92:C92</f>
        <v>ANABELLE GUTIÉRREZ SÁNCHEZ</v>
      </c>
      <c r="B86" s="117"/>
      <c r="C86" s="117"/>
      <c r="D86" s="117"/>
      <c r="E86" s="117" t="str">
        <f>'formato 1'!D92</f>
        <v>RODOLFO SANCHEZ CANTOR</v>
      </c>
      <c r="F86" s="117"/>
      <c r="G86" s="117"/>
      <c r="H86" s="117"/>
      <c r="I86" s="117"/>
    </row>
    <row r="87" spans="1:9" x14ac:dyDescent="0.2">
      <c r="A87" s="117" t="str">
        <f>'formato 1'!A93:C93</f>
        <v>DIRECTORA GENERAL</v>
      </c>
      <c r="B87" s="117"/>
      <c r="C87" s="117"/>
      <c r="D87" s="117"/>
      <c r="E87" s="117" t="str">
        <f>'formato 1'!D93</f>
        <v>JEFE DEL DEPARTAMENTO DE ADMINISTRACION Y FINANZAS</v>
      </c>
      <c r="F87" s="117"/>
      <c r="G87" s="117"/>
      <c r="H87" s="117"/>
      <c r="I87" s="117"/>
    </row>
  </sheetData>
  <mergeCells count="53">
    <mergeCell ref="A86:D86"/>
    <mergeCell ref="A87:D87"/>
    <mergeCell ref="E86:I86"/>
    <mergeCell ref="E87:I87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5:C35"/>
    <mergeCell ref="B16:C16"/>
    <mergeCell ref="B17:C17"/>
    <mergeCell ref="B29:C29"/>
    <mergeCell ref="B36:C3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</mergeCells>
  <pageMargins left="0.70866141732283472" right="0.70866141732283472" top="0.55118110236220474" bottom="0.35433070866141736" header="0.31496062992125984" footer="0.31496062992125984"/>
  <pageSetup scale="7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zoomScale="130" zoomScaleNormal="130" workbookViewId="0">
      <pane ySplit="7" topLeftCell="A143" activePane="bottomLeft" state="frozen"/>
      <selection pane="bottomLeft" activeCell="D32" sqref="D32"/>
    </sheetView>
  </sheetViews>
  <sheetFormatPr baseColWidth="10" defaultColWidth="11.42578125" defaultRowHeight="11.25" x14ac:dyDescent="0.2"/>
  <cols>
    <col min="1" max="1" width="2.28515625" style="3" customWidth="1"/>
    <col min="2" max="2" width="56.28515625" style="3" customWidth="1"/>
    <col min="3" max="3" width="11.140625" style="3" customWidth="1"/>
    <col min="4" max="4" width="10.7109375" style="3" bestFit="1" customWidth="1"/>
    <col min="5" max="7" width="11.140625" style="3" customWidth="1"/>
    <col min="8" max="8" width="9.85546875" style="3" customWidth="1"/>
    <col min="9" max="16384" width="11.42578125" style="3"/>
  </cols>
  <sheetData>
    <row r="1" spans="1:8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19"/>
      <c r="H1" s="196"/>
    </row>
    <row r="2" spans="1:8" x14ac:dyDescent="0.2">
      <c r="A2" s="156" t="s">
        <v>288</v>
      </c>
      <c r="B2" s="157"/>
      <c r="C2" s="157"/>
      <c r="D2" s="157"/>
      <c r="E2" s="157"/>
      <c r="F2" s="157"/>
      <c r="G2" s="157"/>
      <c r="H2" s="197"/>
    </row>
    <row r="3" spans="1:8" x14ac:dyDescent="0.2">
      <c r="A3" s="156" t="s">
        <v>289</v>
      </c>
      <c r="B3" s="157"/>
      <c r="C3" s="157"/>
      <c r="D3" s="157"/>
      <c r="E3" s="157"/>
      <c r="F3" s="157"/>
      <c r="G3" s="157"/>
      <c r="H3" s="197"/>
    </row>
    <row r="4" spans="1:8" x14ac:dyDescent="0.2">
      <c r="A4" s="156" t="s">
        <v>447</v>
      </c>
      <c r="B4" s="157"/>
      <c r="C4" s="157"/>
      <c r="D4" s="157"/>
      <c r="E4" s="157"/>
      <c r="F4" s="157"/>
      <c r="G4" s="157"/>
      <c r="H4" s="197"/>
    </row>
    <row r="5" spans="1:8" ht="12" thickBot="1" x14ac:dyDescent="0.25">
      <c r="A5" s="159" t="s">
        <v>1</v>
      </c>
      <c r="B5" s="160"/>
      <c r="C5" s="160"/>
      <c r="D5" s="160"/>
      <c r="E5" s="160"/>
      <c r="F5" s="160"/>
      <c r="G5" s="160"/>
      <c r="H5" s="198"/>
    </row>
    <row r="6" spans="1:8" ht="12" thickBot="1" x14ac:dyDescent="0.25">
      <c r="A6" s="118" t="s">
        <v>2</v>
      </c>
      <c r="B6" s="120"/>
      <c r="C6" s="127" t="s">
        <v>290</v>
      </c>
      <c r="D6" s="128"/>
      <c r="E6" s="128"/>
      <c r="F6" s="128"/>
      <c r="G6" s="129"/>
      <c r="H6" s="143" t="s">
        <v>291</v>
      </c>
    </row>
    <row r="7" spans="1:8" ht="45.75" thickBot="1" x14ac:dyDescent="0.25">
      <c r="A7" s="159"/>
      <c r="B7" s="161"/>
      <c r="C7" s="57" t="s">
        <v>181</v>
      </c>
      <c r="D7" s="31" t="s">
        <v>292</v>
      </c>
      <c r="E7" s="57" t="s">
        <v>293</v>
      </c>
      <c r="F7" s="57" t="s">
        <v>182</v>
      </c>
      <c r="G7" s="57" t="s">
        <v>184</v>
      </c>
      <c r="H7" s="145"/>
    </row>
    <row r="8" spans="1:8" x14ac:dyDescent="0.2">
      <c r="A8" s="194" t="s">
        <v>294</v>
      </c>
      <c r="B8" s="195"/>
      <c r="C8" s="99">
        <f>C9+C17+C27+C37+C47+C57+C61+C70+C74</f>
        <v>8494352</v>
      </c>
      <c r="D8" s="99">
        <f>D9+D17+D27+D37+D47+D57+D61+D70+D74</f>
        <v>-424697</v>
      </c>
      <c r="E8" s="99">
        <f>E9+E17+E27+E37+E47+E57+E61+E70+E74</f>
        <v>8069655</v>
      </c>
      <c r="F8" s="99">
        <f>F9+F17+F27+F37+F47+F57+F61+F70+F74</f>
        <v>7516970</v>
      </c>
      <c r="G8" s="99">
        <f>G9+G17+G27+G37+G47+G57+G61+G70+G74</f>
        <v>7516970</v>
      </c>
      <c r="H8" s="86">
        <f>E8-F8</f>
        <v>552685</v>
      </c>
    </row>
    <row r="9" spans="1:8" x14ac:dyDescent="0.2">
      <c r="A9" s="192" t="s">
        <v>295</v>
      </c>
      <c r="B9" s="193"/>
      <c r="C9" s="99">
        <f>SUM(C10:C16)</f>
        <v>3401254</v>
      </c>
      <c r="D9" s="99">
        <f>SUM(D10:D16)</f>
        <v>-120000</v>
      </c>
      <c r="E9" s="99">
        <f>SUM(E10:E16)</f>
        <v>3281254</v>
      </c>
      <c r="F9" s="99">
        <f>SUM(F10:F16)</f>
        <v>2837692</v>
      </c>
      <c r="G9" s="99">
        <f>SUM(G10:G16)</f>
        <v>2837692</v>
      </c>
      <c r="H9" s="86">
        <f>E9-F9</f>
        <v>443562</v>
      </c>
    </row>
    <row r="10" spans="1:8" x14ac:dyDescent="0.2">
      <c r="A10" s="72"/>
      <c r="B10" s="74" t="s">
        <v>296</v>
      </c>
      <c r="C10" s="100">
        <v>801384</v>
      </c>
      <c r="D10" s="71">
        <v>-12815</v>
      </c>
      <c r="E10" s="71">
        <f>SUM(C10:D10)</f>
        <v>788569</v>
      </c>
      <c r="F10" s="71">
        <v>758129</v>
      </c>
      <c r="G10" s="71">
        <f>F10</f>
        <v>758129</v>
      </c>
      <c r="H10" s="71">
        <f t="shared" ref="H10:H16" si="0">E10-F10</f>
        <v>30440</v>
      </c>
    </row>
    <row r="11" spans="1:8" x14ac:dyDescent="0.2">
      <c r="A11" s="72"/>
      <c r="B11" s="74" t="s">
        <v>297</v>
      </c>
      <c r="C11" s="100">
        <v>1190923</v>
      </c>
      <c r="D11" s="71">
        <v>-151997</v>
      </c>
      <c r="E11" s="71">
        <f t="shared" ref="E11:E75" si="1">SUM(C11:D11)</f>
        <v>1038926</v>
      </c>
      <c r="F11" s="71">
        <v>916239</v>
      </c>
      <c r="G11" s="71">
        <f t="shared" ref="G11:G75" si="2">F11</f>
        <v>916239</v>
      </c>
      <c r="H11" s="71">
        <f t="shared" si="0"/>
        <v>122687</v>
      </c>
    </row>
    <row r="12" spans="1:8" x14ac:dyDescent="0.2">
      <c r="A12" s="72"/>
      <c r="B12" s="74" t="s">
        <v>298</v>
      </c>
      <c r="C12" s="100">
        <v>177600</v>
      </c>
      <c r="D12" s="71">
        <v>61400</v>
      </c>
      <c r="E12" s="71">
        <f t="shared" si="1"/>
        <v>239000</v>
      </c>
      <c r="F12" s="71">
        <v>160732</v>
      </c>
      <c r="G12" s="71">
        <f t="shared" si="2"/>
        <v>160732</v>
      </c>
      <c r="H12" s="71">
        <f t="shared" si="0"/>
        <v>78268</v>
      </c>
    </row>
    <row r="13" spans="1:8" x14ac:dyDescent="0.2">
      <c r="A13" s="72"/>
      <c r="B13" s="74" t="s">
        <v>299</v>
      </c>
      <c r="C13" s="100">
        <v>118362</v>
      </c>
      <c r="D13" s="71">
        <v>106333</v>
      </c>
      <c r="E13" s="71">
        <f t="shared" si="1"/>
        <v>224695</v>
      </c>
      <c r="F13" s="71">
        <v>206637</v>
      </c>
      <c r="G13" s="71">
        <f t="shared" si="2"/>
        <v>206637</v>
      </c>
      <c r="H13" s="71">
        <f t="shared" si="0"/>
        <v>18058</v>
      </c>
    </row>
    <row r="14" spans="1:8" x14ac:dyDescent="0.2">
      <c r="A14" s="72"/>
      <c r="B14" s="74" t="s">
        <v>300</v>
      </c>
      <c r="C14" s="100">
        <v>1112985</v>
      </c>
      <c r="D14" s="71">
        <v>-122921</v>
      </c>
      <c r="E14" s="71">
        <f t="shared" si="1"/>
        <v>990064</v>
      </c>
      <c r="F14" s="71">
        <v>795955</v>
      </c>
      <c r="G14" s="71">
        <f t="shared" si="2"/>
        <v>795955</v>
      </c>
      <c r="H14" s="71">
        <f t="shared" si="0"/>
        <v>194109</v>
      </c>
    </row>
    <row r="15" spans="1:8" x14ac:dyDescent="0.2">
      <c r="A15" s="72"/>
      <c r="B15" s="74" t="s">
        <v>301</v>
      </c>
      <c r="C15" s="100">
        <v>0</v>
      </c>
      <c r="D15" s="71">
        <v>0</v>
      </c>
      <c r="E15" s="71">
        <f t="shared" si="1"/>
        <v>0</v>
      </c>
      <c r="F15" s="71">
        <v>0</v>
      </c>
      <c r="G15" s="71">
        <f t="shared" si="2"/>
        <v>0</v>
      </c>
      <c r="H15" s="71">
        <f t="shared" si="0"/>
        <v>0</v>
      </c>
    </row>
    <row r="16" spans="1:8" x14ac:dyDescent="0.2">
      <c r="A16" s="72"/>
      <c r="B16" s="74" t="s">
        <v>302</v>
      </c>
      <c r="C16" s="100">
        <v>0</v>
      </c>
      <c r="D16" s="71">
        <v>0</v>
      </c>
      <c r="E16" s="71">
        <f t="shared" si="1"/>
        <v>0</v>
      </c>
      <c r="F16" s="71">
        <v>0</v>
      </c>
      <c r="G16" s="71">
        <f t="shared" si="2"/>
        <v>0</v>
      </c>
      <c r="H16" s="71">
        <f t="shared" si="0"/>
        <v>0</v>
      </c>
    </row>
    <row r="17" spans="1:8" ht="21" customHeight="1" x14ac:dyDescent="0.2">
      <c r="A17" s="190" t="s">
        <v>303</v>
      </c>
      <c r="B17" s="191"/>
      <c r="C17" s="99">
        <f t="shared" ref="C17:H17" si="3">SUM(C18:C26)</f>
        <v>691150</v>
      </c>
      <c r="D17" s="99">
        <f t="shared" si="3"/>
        <v>-49631</v>
      </c>
      <c r="E17" s="99">
        <f t="shared" si="3"/>
        <v>641519</v>
      </c>
      <c r="F17" s="99">
        <f t="shared" si="3"/>
        <v>641479</v>
      </c>
      <c r="G17" s="99">
        <f t="shared" si="3"/>
        <v>641479</v>
      </c>
      <c r="H17" s="99">
        <f t="shared" si="3"/>
        <v>40</v>
      </c>
    </row>
    <row r="18" spans="1:8" x14ac:dyDescent="0.2">
      <c r="A18" s="72"/>
      <c r="B18" s="108" t="s">
        <v>304</v>
      </c>
      <c r="C18" s="100">
        <v>253200</v>
      </c>
      <c r="D18" s="71">
        <v>-46986</v>
      </c>
      <c r="E18" s="71">
        <f t="shared" si="1"/>
        <v>206214</v>
      </c>
      <c r="F18" s="71">
        <v>206174</v>
      </c>
      <c r="G18" s="71">
        <f>F18</f>
        <v>206174</v>
      </c>
      <c r="H18" s="71">
        <f t="shared" ref="H18:H26" si="4">E18-F18</f>
        <v>40</v>
      </c>
    </row>
    <row r="19" spans="1:8" x14ac:dyDescent="0.2">
      <c r="A19" s="72"/>
      <c r="B19" s="74" t="s">
        <v>305</v>
      </c>
      <c r="C19" s="100">
        <v>24000</v>
      </c>
      <c r="D19" s="71">
        <v>3690</v>
      </c>
      <c r="E19" s="71">
        <f t="shared" si="1"/>
        <v>27690</v>
      </c>
      <c r="F19" s="71">
        <v>27690</v>
      </c>
      <c r="G19" s="71">
        <f t="shared" ref="G19:G26" si="5">F19</f>
        <v>27690</v>
      </c>
      <c r="H19" s="71">
        <f t="shared" si="4"/>
        <v>0</v>
      </c>
    </row>
    <row r="20" spans="1:8" x14ac:dyDescent="0.2">
      <c r="A20" s="72"/>
      <c r="B20" s="108" t="s">
        <v>306</v>
      </c>
      <c r="C20" s="100">
        <v>0</v>
      </c>
      <c r="D20" s="71">
        <v>0</v>
      </c>
      <c r="E20" s="71">
        <f t="shared" si="1"/>
        <v>0</v>
      </c>
      <c r="F20" s="71">
        <v>0</v>
      </c>
      <c r="G20" s="71">
        <f t="shared" si="5"/>
        <v>0</v>
      </c>
      <c r="H20" s="71">
        <f t="shared" si="4"/>
        <v>0</v>
      </c>
    </row>
    <row r="21" spans="1:8" x14ac:dyDescent="0.2">
      <c r="A21" s="72"/>
      <c r="B21" s="74" t="s">
        <v>307</v>
      </c>
      <c r="C21" s="100">
        <v>21000</v>
      </c>
      <c r="D21" s="71">
        <v>2063</v>
      </c>
      <c r="E21" s="71">
        <f t="shared" si="1"/>
        <v>23063</v>
      </c>
      <c r="F21" s="71">
        <v>23063</v>
      </c>
      <c r="G21" s="71">
        <f t="shared" si="5"/>
        <v>23063</v>
      </c>
      <c r="H21" s="71">
        <f t="shared" si="4"/>
        <v>0</v>
      </c>
    </row>
    <row r="22" spans="1:8" x14ac:dyDescent="0.2">
      <c r="A22" s="72"/>
      <c r="B22" s="74" t="s">
        <v>308</v>
      </c>
      <c r="C22" s="100">
        <v>3000</v>
      </c>
      <c r="D22" s="71">
        <v>-1891</v>
      </c>
      <c r="E22" s="71">
        <f t="shared" si="1"/>
        <v>1109</v>
      </c>
      <c r="F22" s="71">
        <v>1109</v>
      </c>
      <c r="G22" s="71">
        <f t="shared" si="5"/>
        <v>1109</v>
      </c>
      <c r="H22" s="71">
        <f t="shared" si="4"/>
        <v>0</v>
      </c>
    </row>
    <row r="23" spans="1:8" x14ac:dyDescent="0.2">
      <c r="A23" s="72"/>
      <c r="B23" s="74" t="s">
        <v>309</v>
      </c>
      <c r="C23" s="100">
        <v>262000</v>
      </c>
      <c r="D23" s="71">
        <v>-2000</v>
      </c>
      <c r="E23" s="71">
        <f t="shared" si="1"/>
        <v>260000</v>
      </c>
      <c r="F23" s="71">
        <v>260000</v>
      </c>
      <c r="G23" s="71">
        <f t="shared" si="5"/>
        <v>260000</v>
      </c>
      <c r="H23" s="71">
        <f t="shared" si="4"/>
        <v>0</v>
      </c>
    </row>
    <row r="24" spans="1:8" x14ac:dyDescent="0.2">
      <c r="A24" s="72"/>
      <c r="B24" s="108" t="s">
        <v>310</v>
      </c>
      <c r="C24" s="100">
        <v>30000</v>
      </c>
      <c r="D24" s="71">
        <v>-15000</v>
      </c>
      <c r="E24" s="71">
        <f t="shared" si="1"/>
        <v>15000</v>
      </c>
      <c r="F24" s="71">
        <v>15000</v>
      </c>
      <c r="G24" s="71">
        <f t="shared" si="5"/>
        <v>15000</v>
      </c>
      <c r="H24" s="71">
        <f t="shared" si="4"/>
        <v>0</v>
      </c>
    </row>
    <row r="25" spans="1:8" x14ac:dyDescent="0.2">
      <c r="A25" s="72"/>
      <c r="B25" s="74" t="s">
        <v>311</v>
      </c>
      <c r="C25" s="100">
        <v>0</v>
      </c>
      <c r="D25" s="71">
        <v>0</v>
      </c>
      <c r="E25" s="71">
        <f t="shared" si="1"/>
        <v>0</v>
      </c>
      <c r="F25" s="71">
        <v>0</v>
      </c>
      <c r="G25" s="71">
        <f t="shared" si="5"/>
        <v>0</v>
      </c>
      <c r="H25" s="71">
        <f t="shared" si="4"/>
        <v>0</v>
      </c>
    </row>
    <row r="26" spans="1:8" x14ac:dyDescent="0.2">
      <c r="A26" s="72"/>
      <c r="B26" s="74" t="s">
        <v>312</v>
      </c>
      <c r="C26" s="100">
        <v>97950</v>
      </c>
      <c r="D26" s="71">
        <v>10493</v>
      </c>
      <c r="E26" s="71">
        <f t="shared" si="1"/>
        <v>108443</v>
      </c>
      <c r="F26" s="71">
        <v>108443</v>
      </c>
      <c r="G26" s="71">
        <f t="shared" si="5"/>
        <v>108443</v>
      </c>
      <c r="H26" s="71">
        <f t="shared" si="4"/>
        <v>0</v>
      </c>
    </row>
    <row r="27" spans="1:8" x14ac:dyDescent="0.2">
      <c r="A27" s="192" t="s">
        <v>313</v>
      </c>
      <c r="B27" s="193"/>
      <c r="C27" s="99">
        <f>SUM(C28:C36)</f>
        <v>2947948</v>
      </c>
      <c r="D27" s="99">
        <f>SUM(D28:D36)</f>
        <v>49652</v>
      </c>
      <c r="E27" s="99">
        <f>SUM(E28:E36)</f>
        <v>2997600</v>
      </c>
      <c r="F27" s="99">
        <f>SUM(F28:F36)</f>
        <v>2894794</v>
      </c>
      <c r="G27" s="99">
        <f>SUM(G28:G36)</f>
        <v>2894794</v>
      </c>
      <c r="H27" s="86">
        <f>E27-F27</f>
        <v>102806</v>
      </c>
    </row>
    <row r="28" spans="1:8" x14ac:dyDescent="0.2">
      <c r="A28" s="72"/>
      <c r="B28" s="74" t="s">
        <v>314</v>
      </c>
      <c r="C28" s="100">
        <v>159800</v>
      </c>
      <c r="D28" s="71">
        <v>-24144</v>
      </c>
      <c r="E28" s="71">
        <f t="shared" si="1"/>
        <v>135656</v>
      </c>
      <c r="F28" s="71">
        <v>134876</v>
      </c>
      <c r="G28" s="71">
        <f>F28</f>
        <v>134876</v>
      </c>
      <c r="H28" s="71">
        <f t="shared" ref="H28:H37" si="6">E28-F28</f>
        <v>780</v>
      </c>
    </row>
    <row r="29" spans="1:8" x14ac:dyDescent="0.2">
      <c r="A29" s="72"/>
      <c r="B29" s="74" t="s">
        <v>315</v>
      </c>
      <c r="C29" s="100">
        <v>0</v>
      </c>
      <c r="D29" s="71">
        <v>0</v>
      </c>
      <c r="E29" s="71">
        <f t="shared" si="1"/>
        <v>0</v>
      </c>
      <c r="F29" s="71">
        <v>0</v>
      </c>
      <c r="G29" s="71">
        <f t="shared" ref="G29:G36" si="7">F29</f>
        <v>0</v>
      </c>
      <c r="H29" s="71">
        <f t="shared" si="6"/>
        <v>0</v>
      </c>
    </row>
    <row r="30" spans="1:8" x14ac:dyDescent="0.2">
      <c r="A30" s="72"/>
      <c r="B30" s="108" t="s">
        <v>316</v>
      </c>
      <c r="C30" s="100">
        <v>17100</v>
      </c>
      <c r="D30" s="71">
        <v>-13051</v>
      </c>
      <c r="E30" s="71">
        <f t="shared" si="1"/>
        <v>4049</v>
      </c>
      <c r="F30" s="71">
        <v>4049</v>
      </c>
      <c r="G30" s="71">
        <f t="shared" si="7"/>
        <v>4049</v>
      </c>
      <c r="H30" s="71">
        <f>E30-F30</f>
        <v>0</v>
      </c>
    </row>
    <row r="31" spans="1:8" x14ac:dyDescent="0.2">
      <c r="A31" s="72"/>
      <c r="B31" s="74" t="s">
        <v>317</v>
      </c>
      <c r="C31" s="100">
        <v>59300</v>
      </c>
      <c r="D31" s="71">
        <v>1980</v>
      </c>
      <c r="E31" s="71">
        <f t="shared" si="1"/>
        <v>61280</v>
      </c>
      <c r="F31" s="71">
        <v>61112</v>
      </c>
      <c r="G31" s="71">
        <f t="shared" si="7"/>
        <v>61112</v>
      </c>
      <c r="H31" s="71">
        <f t="shared" si="6"/>
        <v>168</v>
      </c>
    </row>
    <row r="32" spans="1:8" x14ac:dyDescent="0.2">
      <c r="A32" s="72"/>
      <c r="B32" s="108" t="s">
        <v>318</v>
      </c>
      <c r="C32" s="100">
        <v>180400</v>
      </c>
      <c r="D32" s="71">
        <v>-75273</v>
      </c>
      <c r="E32" s="71">
        <f t="shared" si="1"/>
        <v>105127</v>
      </c>
      <c r="F32" s="71">
        <v>105015</v>
      </c>
      <c r="G32" s="71">
        <f t="shared" si="7"/>
        <v>105015</v>
      </c>
      <c r="H32" s="71">
        <f t="shared" si="6"/>
        <v>112</v>
      </c>
    </row>
    <row r="33" spans="1:8" x14ac:dyDescent="0.2">
      <c r="A33" s="72"/>
      <c r="B33" s="74" t="s">
        <v>319</v>
      </c>
      <c r="C33" s="100">
        <v>40800</v>
      </c>
      <c r="D33" s="71">
        <v>29433</v>
      </c>
      <c r="E33" s="71">
        <f t="shared" si="1"/>
        <v>70233</v>
      </c>
      <c r="F33" s="71">
        <v>69757</v>
      </c>
      <c r="G33" s="71">
        <f t="shared" si="7"/>
        <v>69757</v>
      </c>
      <c r="H33" s="71">
        <f t="shared" si="6"/>
        <v>476</v>
      </c>
    </row>
    <row r="34" spans="1:8" x14ac:dyDescent="0.2">
      <c r="A34" s="72"/>
      <c r="B34" s="74" t="s">
        <v>320</v>
      </c>
      <c r="C34" s="100">
        <v>60500</v>
      </c>
      <c r="D34" s="71">
        <v>-40395</v>
      </c>
      <c r="E34" s="71">
        <f t="shared" si="1"/>
        <v>20105</v>
      </c>
      <c r="F34" s="71">
        <v>20105</v>
      </c>
      <c r="G34" s="71">
        <f t="shared" si="7"/>
        <v>20105</v>
      </c>
      <c r="H34" s="71">
        <f t="shared" si="6"/>
        <v>0</v>
      </c>
    </row>
    <row r="35" spans="1:8" x14ac:dyDescent="0.2">
      <c r="A35" s="72"/>
      <c r="B35" s="74" t="s">
        <v>321</v>
      </c>
      <c r="C35" s="100">
        <v>2321448</v>
      </c>
      <c r="D35" s="71">
        <v>170480</v>
      </c>
      <c r="E35" s="71">
        <f t="shared" si="1"/>
        <v>2491928</v>
      </c>
      <c r="F35" s="71">
        <v>2491858</v>
      </c>
      <c r="G35" s="71">
        <f t="shared" si="7"/>
        <v>2491858</v>
      </c>
      <c r="H35" s="116">
        <f t="shared" si="6"/>
        <v>70</v>
      </c>
    </row>
    <row r="36" spans="1:8" x14ac:dyDescent="0.2">
      <c r="A36" s="72"/>
      <c r="B36" s="74" t="s">
        <v>322</v>
      </c>
      <c r="C36" s="100">
        <v>108600</v>
      </c>
      <c r="D36" s="71">
        <v>622</v>
      </c>
      <c r="E36" s="71">
        <f t="shared" si="1"/>
        <v>109222</v>
      </c>
      <c r="F36" s="71">
        <v>8022</v>
      </c>
      <c r="G36" s="71">
        <f t="shared" si="7"/>
        <v>8022</v>
      </c>
      <c r="H36" s="71">
        <f t="shared" si="6"/>
        <v>101200</v>
      </c>
    </row>
    <row r="37" spans="1:8" ht="22.5" customHeight="1" x14ac:dyDescent="0.2">
      <c r="A37" s="190" t="s">
        <v>323</v>
      </c>
      <c r="B37" s="191"/>
      <c r="C37" s="99">
        <f>SUM(C38:C46)</f>
        <v>1350000</v>
      </c>
      <c r="D37" s="99">
        <f>SUM(D38:D46)</f>
        <v>-304718</v>
      </c>
      <c r="E37" s="99">
        <f>SUM(E38:E46)</f>
        <v>1045282</v>
      </c>
      <c r="F37" s="99">
        <f>SUM(F38:F46)</f>
        <v>1041860</v>
      </c>
      <c r="G37" s="99">
        <f>SUM(G38:G46)</f>
        <v>1041860</v>
      </c>
      <c r="H37" s="86">
        <f t="shared" si="6"/>
        <v>3422</v>
      </c>
    </row>
    <row r="38" spans="1:8" x14ac:dyDescent="0.2">
      <c r="A38" s="72"/>
      <c r="B38" s="74" t="s">
        <v>324</v>
      </c>
      <c r="C38" s="100">
        <v>0</v>
      </c>
      <c r="D38" s="71">
        <v>0</v>
      </c>
      <c r="E38" s="71">
        <f t="shared" si="1"/>
        <v>0</v>
      </c>
      <c r="F38" s="71">
        <v>0</v>
      </c>
      <c r="G38" s="71">
        <f t="shared" si="2"/>
        <v>0</v>
      </c>
      <c r="H38" s="71">
        <f t="shared" ref="H38:H46" si="8">E38-F38</f>
        <v>0</v>
      </c>
    </row>
    <row r="39" spans="1:8" x14ac:dyDescent="0.2">
      <c r="A39" s="72"/>
      <c r="B39" s="74" t="s">
        <v>325</v>
      </c>
      <c r="C39" s="100">
        <v>0</v>
      </c>
      <c r="D39" s="71">
        <v>0</v>
      </c>
      <c r="E39" s="71">
        <f t="shared" si="1"/>
        <v>0</v>
      </c>
      <c r="F39" s="71">
        <v>0</v>
      </c>
      <c r="G39" s="71">
        <f t="shared" si="2"/>
        <v>0</v>
      </c>
      <c r="H39" s="71">
        <f t="shared" si="8"/>
        <v>0</v>
      </c>
    </row>
    <row r="40" spans="1:8" x14ac:dyDescent="0.2">
      <c r="A40" s="72"/>
      <c r="B40" s="74" t="s">
        <v>326</v>
      </c>
      <c r="C40" s="100">
        <v>0</v>
      </c>
      <c r="D40" s="71">
        <v>0</v>
      </c>
      <c r="E40" s="71">
        <f t="shared" si="1"/>
        <v>0</v>
      </c>
      <c r="F40" s="71">
        <v>0</v>
      </c>
      <c r="G40" s="71">
        <f t="shared" si="2"/>
        <v>0</v>
      </c>
      <c r="H40" s="71">
        <f t="shared" si="8"/>
        <v>0</v>
      </c>
    </row>
    <row r="41" spans="1:8" x14ac:dyDescent="0.2">
      <c r="A41" s="72"/>
      <c r="B41" s="74" t="s">
        <v>327</v>
      </c>
      <c r="C41" s="100">
        <v>1350000</v>
      </c>
      <c r="D41" s="71">
        <v>-304718</v>
      </c>
      <c r="E41" s="71">
        <f t="shared" si="1"/>
        <v>1045282</v>
      </c>
      <c r="F41" s="71">
        <v>1041860</v>
      </c>
      <c r="G41" s="71">
        <f t="shared" si="2"/>
        <v>1041860</v>
      </c>
      <c r="H41" s="71">
        <f t="shared" si="8"/>
        <v>3422</v>
      </c>
    </row>
    <row r="42" spans="1:8" x14ac:dyDescent="0.2">
      <c r="A42" s="72"/>
      <c r="B42" s="74" t="s">
        <v>328</v>
      </c>
      <c r="C42" s="100">
        <v>0</v>
      </c>
      <c r="D42" s="71">
        <v>0</v>
      </c>
      <c r="E42" s="71">
        <f t="shared" si="1"/>
        <v>0</v>
      </c>
      <c r="F42" s="71">
        <v>0</v>
      </c>
      <c r="G42" s="71">
        <f t="shared" si="2"/>
        <v>0</v>
      </c>
      <c r="H42" s="71">
        <f t="shared" si="8"/>
        <v>0</v>
      </c>
    </row>
    <row r="43" spans="1:8" x14ac:dyDescent="0.2">
      <c r="A43" s="72"/>
      <c r="B43" s="108" t="s">
        <v>329</v>
      </c>
      <c r="C43" s="100">
        <v>0</v>
      </c>
      <c r="D43" s="71">
        <v>0</v>
      </c>
      <c r="E43" s="71">
        <f t="shared" si="1"/>
        <v>0</v>
      </c>
      <c r="F43" s="71">
        <v>0</v>
      </c>
      <c r="G43" s="71">
        <f t="shared" si="2"/>
        <v>0</v>
      </c>
      <c r="H43" s="71">
        <f t="shared" si="8"/>
        <v>0</v>
      </c>
    </row>
    <row r="44" spans="1:8" x14ac:dyDescent="0.2">
      <c r="A44" s="72"/>
      <c r="B44" s="74" t="s">
        <v>330</v>
      </c>
      <c r="C44" s="100">
        <v>0</v>
      </c>
      <c r="D44" s="71">
        <v>0</v>
      </c>
      <c r="E44" s="71">
        <f t="shared" si="1"/>
        <v>0</v>
      </c>
      <c r="F44" s="71">
        <v>0</v>
      </c>
      <c r="G44" s="71">
        <f t="shared" si="2"/>
        <v>0</v>
      </c>
      <c r="H44" s="71">
        <f t="shared" si="8"/>
        <v>0</v>
      </c>
    </row>
    <row r="45" spans="1:8" x14ac:dyDescent="0.2">
      <c r="A45" s="72"/>
      <c r="B45" s="74" t="s">
        <v>331</v>
      </c>
      <c r="C45" s="100">
        <v>0</v>
      </c>
      <c r="D45" s="71">
        <v>0</v>
      </c>
      <c r="E45" s="71">
        <f t="shared" si="1"/>
        <v>0</v>
      </c>
      <c r="F45" s="71">
        <v>0</v>
      </c>
      <c r="G45" s="71">
        <f t="shared" si="2"/>
        <v>0</v>
      </c>
      <c r="H45" s="71">
        <f t="shared" si="8"/>
        <v>0</v>
      </c>
    </row>
    <row r="46" spans="1:8" x14ac:dyDescent="0.2">
      <c r="A46" s="72"/>
      <c r="B46" s="74" t="s">
        <v>332</v>
      </c>
      <c r="C46" s="100">
        <v>0</v>
      </c>
      <c r="D46" s="71">
        <v>0</v>
      </c>
      <c r="E46" s="71">
        <f t="shared" si="1"/>
        <v>0</v>
      </c>
      <c r="F46" s="71">
        <v>0</v>
      </c>
      <c r="G46" s="71">
        <f t="shared" si="2"/>
        <v>0</v>
      </c>
      <c r="H46" s="71">
        <f t="shared" si="8"/>
        <v>0</v>
      </c>
    </row>
    <row r="47" spans="1:8" ht="22.5" customHeight="1" x14ac:dyDescent="0.2">
      <c r="A47" s="190" t="s">
        <v>333</v>
      </c>
      <c r="B47" s="191"/>
      <c r="C47" s="99">
        <f t="shared" ref="C47:H47" si="9">SUM(C48:C56)</f>
        <v>104000</v>
      </c>
      <c r="D47" s="99">
        <f t="shared" si="9"/>
        <v>0</v>
      </c>
      <c r="E47" s="99">
        <f t="shared" si="9"/>
        <v>104000</v>
      </c>
      <c r="F47" s="99">
        <f t="shared" si="9"/>
        <v>101145</v>
      </c>
      <c r="G47" s="99">
        <f t="shared" si="9"/>
        <v>101145</v>
      </c>
      <c r="H47" s="99">
        <f t="shared" si="9"/>
        <v>2855</v>
      </c>
    </row>
    <row r="48" spans="1:8" x14ac:dyDescent="0.2">
      <c r="A48" s="72"/>
      <c r="B48" s="74" t="s">
        <v>334</v>
      </c>
      <c r="C48" s="100">
        <v>90000</v>
      </c>
      <c r="D48" s="71">
        <v>0</v>
      </c>
      <c r="E48" s="71">
        <f t="shared" si="1"/>
        <v>90000</v>
      </c>
      <c r="F48" s="71">
        <v>90000</v>
      </c>
      <c r="G48" s="71">
        <f>F48</f>
        <v>90000</v>
      </c>
      <c r="H48" s="71">
        <f t="shared" ref="H48:H56" si="10">E48-F48</f>
        <v>0</v>
      </c>
    </row>
    <row r="49" spans="1:8" x14ac:dyDescent="0.2">
      <c r="A49" s="72"/>
      <c r="B49" s="74" t="s">
        <v>335</v>
      </c>
      <c r="C49" s="100">
        <v>0</v>
      </c>
      <c r="D49" s="71">
        <v>0</v>
      </c>
      <c r="E49" s="71">
        <f t="shared" si="1"/>
        <v>0</v>
      </c>
      <c r="F49" s="71">
        <v>0</v>
      </c>
      <c r="G49" s="71">
        <f t="shared" si="2"/>
        <v>0</v>
      </c>
      <c r="H49" s="71">
        <f t="shared" si="10"/>
        <v>0</v>
      </c>
    </row>
    <row r="50" spans="1:8" x14ac:dyDescent="0.2">
      <c r="A50" s="72"/>
      <c r="B50" s="74" t="s">
        <v>336</v>
      </c>
      <c r="C50" s="100">
        <v>0</v>
      </c>
      <c r="D50" s="71">
        <v>0</v>
      </c>
      <c r="E50" s="71">
        <f t="shared" si="1"/>
        <v>0</v>
      </c>
      <c r="F50" s="71">
        <v>0</v>
      </c>
      <c r="G50" s="71">
        <f t="shared" si="2"/>
        <v>0</v>
      </c>
      <c r="H50" s="71">
        <f t="shared" si="10"/>
        <v>0</v>
      </c>
    </row>
    <row r="51" spans="1:8" x14ac:dyDescent="0.2">
      <c r="A51" s="72"/>
      <c r="B51" s="74" t="s">
        <v>337</v>
      </c>
      <c r="C51" s="100">
        <v>0</v>
      </c>
      <c r="D51" s="71">
        <v>0</v>
      </c>
      <c r="E51" s="71">
        <f t="shared" si="1"/>
        <v>0</v>
      </c>
      <c r="F51" s="71">
        <v>0</v>
      </c>
      <c r="G51" s="71">
        <f t="shared" si="2"/>
        <v>0</v>
      </c>
      <c r="H51" s="71">
        <f t="shared" si="10"/>
        <v>0</v>
      </c>
    </row>
    <row r="52" spans="1:8" x14ac:dyDescent="0.2">
      <c r="A52" s="72"/>
      <c r="B52" s="74" t="s">
        <v>338</v>
      </c>
      <c r="C52" s="100">
        <v>0</v>
      </c>
      <c r="D52" s="71">
        <v>0</v>
      </c>
      <c r="E52" s="71">
        <f t="shared" si="1"/>
        <v>0</v>
      </c>
      <c r="F52" s="71">
        <v>0</v>
      </c>
      <c r="G52" s="71">
        <f t="shared" si="2"/>
        <v>0</v>
      </c>
      <c r="H52" s="71">
        <f t="shared" si="10"/>
        <v>0</v>
      </c>
    </row>
    <row r="53" spans="1:8" x14ac:dyDescent="0.2">
      <c r="A53" s="72"/>
      <c r="B53" s="74" t="s">
        <v>339</v>
      </c>
      <c r="C53" s="100">
        <v>14000</v>
      </c>
      <c r="D53" s="71">
        <v>0</v>
      </c>
      <c r="E53" s="71">
        <f t="shared" si="1"/>
        <v>14000</v>
      </c>
      <c r="F53" s="71">
        <v>11145</v>
      </c>
      <c r="G53" s="71">
        <f t="shared" si="2"/>
        <v>11145</v>
      </c>
      <c r="H53" s="71">
        <f t="shared" si="10"/>
        <v>2855</v>
      </c>
    </row>
    <row r="54" spans="1:8" x14ac:dyDescent="0.2">
      <c r="A54" s="72"/>
      <c r="B54" s="74" t="s">
        <v>340</v>
      </c>
      <c r="C54" s="100">
        <v>0</v>
      </c>
      <c r="D54" s="71">
        <v>0</v>
      </c>
      <c r="E54" s="71">
        <f t="shared" si="1"/>
        <v>0</v>
      </c>
      <c r="F54" s="71">
        <v>0</v>
      </c>
      <c r="G54" s="71">
        <f t="shared" si="2"/>
        <v>0</v>
      </c>
      <c r="H54" s="71">
        <f t="shared" si="10"/>
        <v>0</v>
      </c>
    </row>
    <row r="55" spans="1:8" x14ac:dyDescent="0.2">
      <c r="A55" s="72"/>
      <c r="B55" s="74" t="s">
        <v>341</v>
      </c>
      <c r="C55" s="100">
        <v>0</v>
      </c>
      <c r="D55" s="71">
        <v>0</v>
      </c>
      <c r="E55" s="71">
        <f t="shared" si="1"/>
        <v>0</v>
      </c>
      <c r="F55" s="71">
        <v>0</v>
      </c>
      <c r="G55" s="71">
        <f t="shared" si="2"/>
        <v>0</v>
      </c>
      <c r="H55" s="71">
        <f t="shared" si="10"/>
        <v>0</v>
      </c>
    </row>
    <row r="56" spans="1:8" x14ac:dyDescent="0.2">
      <c r="A56" s="72"/>
      <c r="B56" s="74" t="s">
        <v>342</v>
      </c>
      <c r="C56" s="100">
        <v>0</v>
      </c>
      <c r="D56" s="71">
        <v>0</v>
      </c>
      <c r="E56" s="71">
        <f t="shared" si="1"/>
        <v>0</v>
      </c>
      <c r="F56" s="71">
        <v>0</v>
      </c>
      <c r="G56" s="71">
        <f t="shared" si="2"/>
        <v>0</v>
      </c>
      <c r="H56" s="71">
        <f t="shared" si="10"/>
        <v>0</v>
      </c>
    </row>
    <row r="57" spans="1:8" x14ac:dyDescent="0.2">
      <c r="A57" s="192" t="s">
        <v>343</v>
      </c>
      <c r="B57" s="193"/>
      <c r="C57" s="99">
        <f t="shared" ref="C57:H57" si="11">SUM(C58:C60)</f>
        <v>0</v>
      </c>
      <c r="D57" s="99">
        <f t="shared" si="11"/>
        <v>0</v>
      </c>
      <c r="E57" s="99">
        <f t="shared" si="11"/>
        <v>0</v>
      </c>
      <c r="F57" s="99">
        <f t="shared" si="11"/>
        <v>0</v>
      </c>
      <c r="G57" s="99">
        <f t="shared" si="11"/>
        <v>0</v>
      </c>
      <c r="H57" s="99">
        <f t="shared" si="11"/>
        <v>0</v>
      </c>
    </row>
    <row r="58" spans="1:8" x14ac:dyDescent="0.2">
      <c r="A58" s="72"/>
      <c r="B58" s="74" t="s">
        <v>344</v>
      </c>
      <c r="C58" s="100">
        <v>0</v>
      </c>
      <c r="D58" s="71">
        <v>0</v>
      </c>
      <c r="E58" s="71">
        <f t="shared" si="1"/>
        <v>0</v>
      </c>
      <c r="F58" s="71">
        <v>0</v>
      </c>
      <c r="G58" s="71">
        <f t="shared" si="2"/>
        <v>0</v>
      </c>
      <c r="H58" s="71">
        <f t="shared" ref="H58:H60" si="12">E58-F58</f>
        <v>0</v>
      </c>
    </row>
    <row r="59" spans="1:8" x14ac:dyDescent="0.2">
      <c r="A59" s="72"/>
      <c r="B59" s="74" t="s">
        <v>345</v>
      </c>
      <c r="C59" s="100">
        <v>0</v>
      </c>
      <c r="D59" s="71">
        <v>0</v>
      </c>
      <c r="E59" s="71">
        <f t="shared" si="1"/>
        <v>0</v>
      </c>
      <c r="F59" s="71">
        <v>0</v>
      </c>
      <c r="G59" s="71">
        <f t="shared" si="2"/>
        <v>0</v>
      </c>
      <c r="H59" s="71">
        <f t="shared" si="12"/>
        <v>0</v>
      </c>
    </row>
    <row r="60" spans="1:8" x14ac:dyDescent="0.2">
      <c r="A60" s="72"/>
      <c r="B60" s="74" t="s">
        <v>346</v>
      </c>
      <c r="C60" s="100">
        <v>0</v>
      </c>
      <c r="D60" s="71">
        <v>0</v>
      </c>
      <c r="E60" s="71">
        <f t="shared" si="1"/>
        <v>0</v>
      </c>
      <c r="F60" s="71">
        <v>0</v>
      </c>
      <c r="G60" s="71">
        <f t="shared" si="2"/>
        <v>0</v>
      </c>
      <c r="H60" s="71">
        <f t="shared" si="12"/>
        <v>0</v>
      </c>
    </row>
    <row r="61" spans="1:8" ht="22.5" customHeight="1" x14ac:dyDescent="0.2">
      <c r="A61" s="190" t="s">
        <v>347</v>
      </c>
      <c r="B61" s="191"/>
      <c r="C61" s="99">
        <f t="shared" ref="C61:H61" si="13">SUM(C62:C69)</f>
        <v>0</v>
      </c>
      <c r="D61" s="99">
        <f t="shared" si="13"/>
        <v>0</v>
      </c>
      <c r="E61" s="99">
        <f t="shared" si="13"/>
        <v>0</v>
      </c>
      <c r="F61" s="99">
        <f t="shared" si="13"/>
        <v>0</v>
      </c>
      <c r="G61" s="99">
        <f t="shared" si="13"/>
        <v>0</v>
      </c>
      <c r="H61" s="99">
        <f t="shared" si="13"/>
        <v>0</v>
      </c>
    </row>
    <row r="62" spans="1:8" x14ac:dyDescent="0.2">
      <c r="A62" s="72"/>
      <c r="B62" s="74" t="s">
        <v>348</v>
      </c>
      <c r="C62" s="100">
        <v>0</v>
      </c>
      <c r="D62" s="71">
        <v>0</v>
      </c>
      <c r="E62" s="71">
        <f t="shared" si="1"/>
        <v>0</v>
      </c>
      <c r="F62" s="71">
        <v>0</v>
      </c>
      <c r="G62" s="71">
        <f t="shared" si="2"/>
        <v>0</v>
      </c>
      <c r="H62" s="71">
        <f t="shared" ref="H62:H69" si="14">E62-F62</f>
        <v>0</v>
      </c>
    </row>
    <row r="63" spans="1:8" x14ac:dyDescent="0.2">
      <c r="A63" s="72"/>
      <c r="B63" s="74" t="s">
        <v>349</v>
      </c>
      <c r="C63" s="100">
        <v>0</v>
      </c>
      <c r="D63" s="71">
        <v>0</v>
      </c>
      <c r="E63" s="71">
        <f t="shared" si="1"/>
        <v>0</v>
      </c>
      <c r="F63" s="71">
        <v>0</v>
      </c>
      <c r="G63" s="71">
        <f t="shared" si="2"/>
        <v>0</v>
      </c>
      <c r="H63" s="71">
        <f t="shared" si="14"/>
        <v>0</v>
      </c>
    </row>
    <row r="64" spans="1:8" x14ac:dyDescent="0.2">
      <c r="A64" s="72"/>
      <c r="B64" s="74" t="s">
        <v>350</v>
      </c>
      <c r="C64" s="100">
        <v>0</v>
      </c>
      <c r="D64" s="71">
        <v>0</v>
      </c>
      <c r="E64" s="71">
        <f t="shared" si="1"/>
        <v>0</v>
      </c>
      <c r="F64" s="71">
        <v>0</v>
      </c>
      <c r="G64" s="71">
        <f t="shared" si="2"/>
        <v>0</v>
      </c>
      <c r="H64" s="71">
        <f t="shared" si="14"/>
        <v>0</v>
      </c>
    </row>
    <row r="65" spans="1:8" x14ac:dyDescent="0.2">
      <c r="A65" s="72"/>
      <c r="B65" s="74" t="s">
        <v>351</v>
      </c>
      <c r="C65" s="100">
        <v>0</v>
      </c>
      <c r="D65" s="71">
        <v>0</v>
      </c>
      <c r="E65" s="71">
        <f t="shared" si="1"/>
        <v>0</v>
      </c>
      <c r="F65" s="71">
        <v>0</v>
      </c>
      <c r="G65" s="71">
        <f t="shared" si="2"/>
        <v>0</v>
      </c>
      <c r="H65" s="71">
        <f t="shared" si="14"/>
        <v>0</v>
      </c>
    </row>
    <row r="66" spans="1:8" x14ac:dyDescent="0.2">
      <c r="A66" s="72"/>
      <c r="B66" s="74" t="s">
        <v>352</v>
      </c>
      <c r="C66" s="100">
        <v>0</v>
      </c>
      <c r="D66" s="71">
        <v>0</v>
      </c>
      <c r="E66" s="71">
        <f t="shared" si="1"/>
        <v>0</v>
      </c>
      <c r="F66" s="71">
        <v>0</v>
      </c>
      <c r="G66" s="71">
        <f t="shared" si="2"/>
        <v>0</v>
      </c>
      <c r="H66" s="71">
        <f t="shared" si="14"/>
        <v>0</v>
      </c>
    </row>
    <row r="67" spans="1:8" x14ac:dyDescent="0.2">
      <c r="A67" s="72"/>
      <c r="B67" s="74" t="s">
        <v>353</v>
      </c>
      <c r="C67" s="100">
        <v>0</v>
      </c>
      <c r="D67" s="71">
        <v>0</v>
      </c>
      <c r="E67" s="71">
        <f t="shared" si="1"/>
        <v>0</v>
      </c>
      <c r="F67" s="71">
        <v>0</v>
      </c>
      <c r="G67" s="71">
        <f t="shared" si="2"/>
        <v>0</v>
      </c>
      <c r="H67" s="71">
        <f t="shared" si="14"/>
        <v>0</v>
      </c>
    </row>
    <row r="68" spans="1:8" x14ac:dyDescent="0.2">
      <c r="A68" s="72"/>
      <c r="B68" s="74" t="s">
        <v>354</v>
      </c>
      <c r="C68" s="100">
        <v>0</v>
      </c>
      <c r="D68" s="71">
        <v>0</v>
      </c>
      <c r="E68" s="71">
        <f t="shared" si="1"/>
        <v>0</v>
      </c>
      <c r="F68" s="71">
        <v>0</v>
      </c>
      <c r="G68" s="71">
        <f t="shared" si="2"/>
        <v>0</v>
      </c>
      <c r="H68" s="71">
        <f t="shared" si="14"/>
        <v>0</v>
      </c>
    </row>
    <row r="69" spans="1:8" x14ac:dyDescent="0.2">
      <c r="A69" s="72"/>
      <c r="B69" s="108" t="s">
        <v>355</v>
      </c>
      <c r="C69" s="100">
        <v>0</v>
      </c>
      <c r="D69" s="71">
        <v>0</v>
      </c>
      <c r="E69" s="71">
        <f t="shared" si="1"/>
        <v>0</v>
      </c>
      <c r="F69" s="71">
        <v>0</v>
      </c>
      <c r="G69" s="71">
        <f t="shared" si="2"/>
        <v>0</v>
      </c>
      <c r="H69" s="71">
        <f t="shared" si="14"/>
        <v>0</v>
      </c>
    </row>
    <row r="70" spans="1:8" x14ac:dyDescent="0.2">
      <c r="A70" s="192" t="s">
        <v>356</v>
      </c>
      <c r="B70" s="193"/>
      <c r="C70" s="99">
        <f t="shared" ref="C70:H70" si="15">SUM(C71:C73)</f>
        <v>0</v>
      </c>
      <c r="D70" s="99">
        <f t="shared" si="15"/>
        <v>0</v>
      </c>
      <c r="E70" s="99">
        <f t="shared" si="15"/>
        <v>0</v>
      </c>
      <c r="F70" s="99">
        <f t="shared" si="15"/>
        <v>0</v>
      </c>
      <c r="G70" s="99">
        <f t="shared" si="15"/>
        <v>0</v>
      </c>
      <c r="H70" s="99">
        <f t="shared" si="15"/>
        <v>0</v>
      </c>
    </row>
    <row r="71" spans="1:8" x14ac:dyDescent="0.2">
      <c r="A71" s="72"/>
      <c r="B71" s="74" t="s">
        <v>357</v>
      </c>
      <c r="C71" s="100">
        <v>0</v>
      </c>
      <c r="D71" s="71">
        <v>0</v>
      </c>
      <c r="E71" s="71">
        <f t="shared" si="1"/>
        <v>0</v>
      </c>
      <c r="F71" s="71">
        <v>0</v>
      </c>
      <c r="G71" s="71">
        <f t="shared" si="2"/>
        <v>0</v>
      </c>
      <c r="H71" s="71">
        <f t="shared" ref="H71:H73" si="16">E71-F71</f>
        <v>0</v>
      </c>
    </row>
    <row r="72" spans="1:8" x14ac:dyDescent="0.2">
      <c r="A72" s="72"/>
      <c r="B72" s="74" t="s">
        <v>358</v>
      </c>
      <c r="C72" s="100">
        <v>0</v>
      </c>
      <c r="D72" s="71">
        <v>0</v>
      </c>
      <c r="E72" s="71">
        <f t="shared" si="1"/>
        <v>0</v>
      </c>
      <c r="F72" s="71">
        <v>0</v>
      </c>
      <c r="G72" s="71">
        <f t="shared" si="2"/>
        <v>0</v>
      </c>
      <c r="H72" s="71">
        <f t="shared" si="16"/>
        <v>0</v>
      </c>
    </row>
    <row r="73" spans="1:8" x14ac:dyDescent="0.2">
      <c r="A73" s="72"/>
      <c r="B73" s="74" t="s">
        <v>359</v>
      </c>
      <c r="C73" s="100">
        <v>0</v>
      </c>
      <c r="D73" s="71">
        <v>0</v>
      </c>
      <c r="E73" s="71">
        <f t="shared" si="1"/>
        <v>0</v>
      </c>
      <c r="F73" s="71">
        <v>0</v>
      </c>
      <c r="G73" s="71">
        <f t="shared" si="2"/>
        <v>0</v>
      </c>
      <c r="H73" s="71">
        <f t="shared" si="16"/>
        <v>0</v>
      </c>
    </row>
    <row r="74" spans="1:8" x14ac:dyDescent="0.2">
      <c r="A74" s="192" t="s">
        <v>360</v>
      </c>
      <c r="B74" s="193"/>
      <c r="C74" s="99">
        <f t="shared" ref="C74:H74" si="17">SUM(C75:C81)</f>
        <v>0</v>
      </c>
      <c r="D74" s="99">
        <f t="shared" si="17"/>
        <v>0</v>
      </c>
      <c r="E74" s="99">
        <f t="shared" si="17"/>
        <v>0</v>
      </c>
      <c r="F74" s="99">
        <f t="shared" si="17"/>
        <v>0</v>
      </c>
      <c r="G74" s="99">
        <f t="shared" si="17"/>
        <v>0</v>
      </c>
      <c r="H74" s="99">
        <f t="shared" si="17"/>
        <v>0</v>
      </c>
    </row>
    <row r="75" spans="1:8" x14ac:dyDescent="0.2">
      <c r="A75" s="72"/>
      <c r="B75" s="74" t="s">
        <v>361</v>
      </c>
      <c r="C75" s="100">
        <v>0</v>
      </c>
      <c r="D75" s="71">
        <v>0</v>
      </c>
      <c r="E75" s="71">
        <f t="shared" si="1"/>
        <v>0</v>
      </c>
      <c r="F75" s="71">
        <v>0</v>
      </c>
      <c r="G75" s="71">
        <f t="shared" si="2"/>
        <v>0</v>
      </c>
      <c r="H75" s="71">
        <f t="shared" ref="H75:H81" si="18">E75-F75</f>
        <v>0</v>
      </c>
    </row>
    <row r="76" spans="1:8" x14ac:dyDescent="0.2">
      <c r="A76" s="72"/>
      <c r="B76" s="74" t="s">
        <v>362</v>
      </c>
      <c r="C76" s="100">
        <v>0</v>
      </c>
      <c r="D76" s="71">
        <v>0</v>
      </c>
      <c r="E76" s="71">
        <f t="shared" ref="E76:E81" si="19">SUM(C76:D76)</f>
        <v>0</v>
      </c>
      <c r="F76" s="71">
        <v>0</v>
      </c>
      <c r="G76" s="71">
        <f t="shared" ref="G76:G81" si="20">F76</f>
        <v>0</v>
      </c>
      <c r="H76" s="71">
        <f t="shared" si="18"/>
        <v>0</v>
      </c>
    </row>
    <row r="77" spans="1:8" x14ac:dyDescent="0.2">
      <c r="A77" s="72"/>
      <c r="B77" s="74" t="s">
        <v>363</v>
      </c>
      <c r="C77" s="100">
        <v>0</v>
      </c>
      <c r="D77" s="71">
        <v>0</v>
      </c>
      <c r="E77" s="71">
        <f t="shared" si="19"/>
        <v>0</v>
      </c>
      <c r="F77" s="71">
        <v>0</v>
      </c>
      <c r="G77" s="71">
        <f t="shared" si="20"/>
        <v>0</v>
      </c>
      <c r="H77" s="71">
        <f t="shared" si="18"/>
        <v>0</v>
      </c>
    </row>
    <row r="78" spans="1:8" x14ac:dyDescent="0.2">
      <c r="A78" s="72"/>
      <c r="B78" s="74" t="s">
        <v>364</v>
      </c>
      <c r="C78" s="100">
        <v>0</v>
      </c>
      <c r="D78" s="71">
        <v>0</v>
      </c>
      <c r="E78" s="71">
        <f t="shared" si="19"/>
        <v>0</v>
      </c>
      <c r="F78" s="71">
        <v>0</v>
      </c>
      <c r="G78" s="71">
        <f t="shared" si="20"/>
        <v>0</v>
      </c>
      <c r="H78" s="71">
        <f t="shared" si="18"/>
        <v>0</v>
      </c>
    </row>
    <row r="79" spans="1:8" x14ac:dyDescent="0.2">
      <c r="A79" s="72"/>
      <c r="B79" s="74" t="s">
        <v>365</v>
      </c>
      <c r="C79" s="100">
        <v>0</v>
      </c>
      <c r="D79" s="71">
        <v>0</v>
      </c>
      <c r="E79" s="71">
        <f t="shared" si="19"/>
        <v>0</v>
      </c>
      <c r="F79" s="71">
        <v>0</v>
      </c>
      <c r="G79" s="71">
        <f t="shared" si="20"/>
        <v>0</v>
      </c>
      <c r="H79" s="71">
        <f t="shared" si="18"/>
        <v>0</v>
      </c>
    </row>
    <row r="80" spans="1:8" x14ac:dyDescent="0.2">
      <c r="A80" s="72"/>
      <c r="B80" s="74" t="s">
        <v>366</v>
      </c>
      <c r="C80" s="100">
        <v>0</v>
      </c>
      <c r="D80" s="71">
        <v>0</v>
      </c>
      <c r="E80" s="71">
        <f t="shared" si="19"/>
        <v>0</v>
      </c>
      <c r="F80" s="71">
        <v>0</v>
      </c>
      <c r="G80" s="71">
        <f t="shared" si="20"/>
        <v>0</v>
      </c>
      <c r="H80" s="71">
        <f t="shared" si="18"/>
        <v>0</v>
      </c>
    </row>
    <row r="81" spans="1:8" x14ac:dyDescent="0.2">
      <c r="A81" s="72"/>
      <c r="B81" s="74" t="s">
        <v>367</v>
      </c>
      <c r="C81" s="100">
        <v>0</v>
      </c>
      <c r="D81" s="71">
        <v>0</v>
      </c>
      <c r="E81" s="71">
        <f t="shared" si="19"/>
        <v>0</v>
      </c>
      <c r="F81" s="71">
        <v>0</v>
      </c>
      <c r="G81" s="71">
        <f t="shared" si="20"/>
        <v>0</v>
      </c>
      <c r="H81" s="71">
        <f t="shared" si="18"/>
        <v>0</v>
      </c>
    </row>
    <row r="82" spans="1:8" ht="13.15" customHeight="1" thickBot="1" x14ac:dyDescent="0.25">
      <c r="A82" s="199"/>
      <c r="B82" s="200"/>
      <c r="C82" s="101"/>
      <c r="D82" s="91"/>
      <c r="E82" s="91"/>
      <c r="F82" s="91"/>
      <c r="G82" s="91"/>
      <c r="H82" s="91"/>
    </row>
    <row r="83" spans="1:8" ht="97.15" customHeight="1" thickBot="1" x14ac:dyDescent="0.25">
      <c r="C83" s="102"/>
      <c r="D83" s="102"/>
      <c r="E83" s="102"/>
      <c r="F83" s="102"/>
      <c r="G83" s="102"/>
      <c r="H83" s="102"/>
    </row>
    <row r="84" spans="1:8" ht="3" customHeight="1" x14ac:dyDescent="0.2">
      <c r="A84" s="194"/>
      <c r="B84" s="195"/>
      <c r="C84" s="103"/>
      <c r="D84" s="103"/>
      <c r="E84" s="103"/>
      <c r="F84" s="103"/>
      <c r="G84" s="103"/>
      <c r="H84" s="103"/>
    </row>
    <row r="85" spans="1:8" x14ac:dyDescent="0.2">
      <c r="A85" s="177" t="s">
        <v>368</v>
      </c>
      <c r="B85" s="188"/>
      <c r="C85" s="104">
        <f t="shared" ref="C85:H85" si="21">C86+C94+C104+C114+C124+C134+C138+C147+C151</f>
        <v>0</v>
      </c>
      <c r="D85" s="104">
        <f t="shared" si="21"/>
        <v>45000</v>
      </c>
      <c r="E85" s="104">
        <f t="shared" si="21"/>
        <v>45000</v>
      </c>
      <c r="F85" s="104">
        <f t="shared" si="21"/>
        <v>45000</v>
      </c>
      <c r="G85" s="104">
        <f t="shared" si="21"/>
        <v>45000</v>
      </c>
      <c r="H85" s="104">
        <f t="shared" si="21"/>
        <v>0</v>
      </c>
    </row>
    <row r="86" spans="1:8" x14ac:dyDescent="0.2">
      <c r="A86" s="192" t="s">
        <v>295</v>
      </c>
      <c r="B86" s="193"/>
      <c r="C86" s="99">
        <f t="shared" ref="C86:H86" si="22">SUM(C87:C93)</f>
        <v>0</v>
      </c>
      <c r="D86" s="99">
        <f t="shared" si="22"/>
        <v>0</v>
      </c>
      <c r="E86" s="99">
        <f t="shared" si="22"/>
        <v>0</v>
      </c>
      <c r="F86" s="99">
        <f t="shared" si="22"/>
        <v>0</v>
      </c>
      <c r="G86" s="99">
        <f t="shared" si="22"/>
        <v>0</v>
      </c>
      <c r="H86" s="99">
        <f t="shared" si="22"/>
        <v>0</v>
      </c>
    </row>
    <row r="87" spans="1:8" x14ac:dyDescent="0.2">
      <c r="A87" s="72"/>
      <c r="B87" s="74" t="s">
        <v>296</v>
      </c>
      <c r="C87" s="100">
        <v>0</v>
      </c>
      <c r="D87" s="71">
        <v>0</v>
      </c>
      <c r="E87" s="71">
        <f t="shared" ref="E87:E152" si="23">SUM(C87:D87)</f>
        <v>0</v>
      </c>
      <c r="F87" s="71">
        <v>0</v>
      </c>
      <c r="G87" s="71">
        <f t="shared" ref="G87:G152" si="24">F87</f>
        <v>0</v>
      </c>
      <c r="H87" s="71">
        <f t="shared" ref="H87:H93" si="25">E87-F87</f>
        <v>0</v>
      </c>
    </row>
    <row r="88" spans="1:8" x14ac:dyDescent="0.2">
      <c r="A88" s="72"/>
      <c r="B88" s="74" t="s">
        <v>297</v>
      </c>
      <c r="C88" s="100">
        <v>0</v>
      </c>
      <c r="D88" s="71">
        <v>0</v>
      </c>
      <c r="E88" s="71">
        <f t="shared" si="23"/>
        <v>0</v>
      </c>
      <c r="F88" s="71">
        <v>0</v>
      </c>
      <c r="G88" s="71">
        <f t="shared" si="24"/>
        <v>0</v>
      </c>
      <c r="H88" s="71">
        <f t="shared" si="25"/>
        <v>0</v>
      </c>
    </row>
    <row r="89" spans="1:8" x14ac:dyDescent="0.2">
      <c r="A89" s="72"/>
      <c r="B89" s="74" t="s">
        <v>298</v>
      </c>
      <c r="C89" s="100">
        <v>0</v>
      </c>
      <c r="D89" s="71">
        <v>0</v>
      </c>
      <c r="E89" s="71">
        <f t="shared" si="23"/>
        <v>0</v>
      </c>
      <c r="F89" s="71">
        <v>0</v>
      </c>
      <c r="G89" s="71">
        <f t="shared" si="24"/>
        <v>0</v>
      </c>
      <c r="H89" s="71">
        <f t="shared" si="25"/>
        <v>0</v>
      </c>
    </row>
    <row r="90" spans="1:8" x14ac:dyDescent="0.2">
      <c r="A90" s="72"/>
      <c r="B90" s="74" t="s">
        <v>299</v>
      </c>
      <c r="C90" s="100">
        <v>0</v>
      </c>
      <c r="D90" s="71">
        <v>0</v>
      </c>
      <c r="E90" s="71">
        <f t="shared" si="23"/>
        <v>0</v>
      </c>
      <c r="F90" s="71">
        <v>0</v>
      </c>
      <c r="G90" s="71">
        <f t="shared" si="24"/>
        <v>0</v>
      </c>
      <c r="H90" s="71">
        <f t="shared" si="25"/>
        <v>0</v>
      </c>
    </row>
    <row r="91" spans="1:8" x14ac:dyDescent="0.2">
      <c r="A91" s="72"/>
      <c r="B91" s="74" t="s">
        <v>300</v>
      </c>
      <c r="C91" s="100">
        <v>0</v>
      </c>
      <c r="D91" s="71">
        <v>0</v>
      </c>
      <c r="E91" s="71">
        <f t="shared" si="23"/>
        <v>0</v>
      </c>
      <c r="F91" s="71">
        <v>0</v>
      </c>
      <c r="G91" s="71">
        <f t="shared" si="24"/>
        <v>0</v>
      </c>
      <c r="H91" s="71">
        <f t="shared" si="25"/>
        <v>0</v>
      </c>
    </row>
    <row r="92" spans="1:8" x14ac:dyDescent="0.2">
      <c r="A92" s="72"/>
      <c r="B92" s="74" t="s">
        <v>301</v>
      </c>
      <c r="C92" s="100">
        <v>0</v>
      </c>
      <c r="D92" s="71">
        <v>0</v>
      </c>
      <c r="E92" s="71">
        <f t="shared" si="23"/>
        <v>0</v>
      </c>
      <c r="F92" s="71">
        <v>0</v>
      </c>
      <c r="G92" s="71">
        <f t="shared" si="24"/>
        <v>0</v>
      </c>
      <c r="H92" s="71">
        <f t="shared" si="25"/>
        <v>0</v>
      </c>
    </row>
    <row r="93" spans="1:8" x14ac:dyDescent="0.2">
      <c r="A93" s="72"/>
      <c r="B93" s="74" t="s">
        <v>302</v>
      </c>
      <c r="C93" s="100">
        <v>0</v>
      </c>
      <c r="D93" s="71">
        <v>0</v>
      </c>
      <c r="E93" s="71">
        <f t="shared" si="23"/>
        <v>0</v>
      </c>
      <c r="F93" s="71">
        <v>0</v>
      </c>
      <c r="G93" s="71">
        <f t="shared" si="24"/>
        <v>0</v>
      </c>
      <c r="H93" s="71">
        <f t="shared" si="25"/>
        <v>0</v>
      </c>
    </row>
    <row r="94" spans="1:8" x14ac:dyDescent="0.2">
      <c r="A94" s="192" t="s">
        <v>303</v>
      </c>
      <c r="B94" s="193"/>
      <c r="C94" s="99">
        <f t="shared" ref="C94:H94" si="26">SUM(C95:C103)</f>
        <v>0</v>
      </c>
      <c r="D94" s="99">
        <f t="shared" si="26"/>
        <v>14955</v>
      </c>
      <c r="E94" s="99">
        <f t="shared" si="26"/>
        <v>14955</v>
      </c>
      <c r="F94" s="99">
        <f t="shared" si="26"/>
        <v>14955</v>
      </c>
      <c r="G94" s="99">
        <f t="shared" si="26"/>
        <v>14955</v>
      </c>
      <c r="H94" s="99">
        <f t="shared" si="26"/>
        <v>0</v>
      </c>
    </row>
    <row r="95" spans="1:8" x14ac:dyDescent="0.2">
      <c r="A95" s="72"/>
      <c r="B95" s="108" t="s">
        <v>304</v>
      </c>
      <c r="C95" s="100">
        <v>0</v>
      </c>
      <c r="D95" s="71">
        <v>9955</v>
      </c>
      <c r="E95" s="71">
        <f t="shared" si="23"/>
        <v>9955</v>
      </c>
      <c r="F95" s="71">
        <v>9955</v>
      </c>
      <c r="G95" s="71">
        <f t="shared" si="24"/>
        <v>9955</v>
      </c>
      <c r="H95" s="71">
        <f t="shared" ref="H95:H103" si="27">E95-F95</f>
        <v>0</v>
      </c>
    </row>
    <row r="96" spans="1:8" x14ac:dyDescent="0.2">
      <c r="A96" s="72"/>
      <c r="B96" s="74" t="s">
        <v>305</v>
      </c>
      <c r="C96" s="100">
        <v>0</v>
      </c>
      <c r="D96" s="71">
        <v>0</v>
      </c>
      <c r="E96" s="71">
        <f t="shared" si="23"/>
        <v>0</v>
      </c>
      <c r="F96" s="71">
        <v>0</v>
      </c>
      <c r="G96" s="71">
        <f t="shared" si="24"/>
        <v>0</v>
      </c>
      <c r="H96" s="71">
        <f t="shared" si="27"/>
        <v>0</v>
      </c>
    </row>
    <row r="97" spans="1:8" x14ac:dyDescent="0.2">
      <c r="A97" s="72"/>
      <c r="B97" s="74" t="s">
        <v>306</v>
      </c>
      <c r="C97" s="100">
        <v>0</v>
      </c>
      <c r="D97" s="71">
        <v>0</v>
      </c>
      <c r="E97" s="71">
        <f t="shared" si="23"/>
        <v>0</v>
      </c>
      <c r="F97" s="71">
        <v>0</v>
      </c>
      <c r="G97" s="71">
        <f t="shared" si="24"/>
        <v>0</v>
      </c>
      <c r="H97" s="71">
        <f t="shared" si="27"/>
        <v>0</v>
      </c>
    </row>
    <row r="98" spans="1:8" x14ac:dyDescent="0.2">
      <c r="A98" s="72"/>
      <c r="B98" s="74" t="s">
        <v>307</v>
      </c>
      <c r="C98" s="100">
        <v>0</v>
      </c>
      <c r="D98" s="71">
        <v>5000</v>
      </c>
      <c r="E98" s="71">
        <f t="shared" si="23"/>
        <v>5000</v>
      </c>
      <c r="F98" s="71">
        <v>5000</v>
      </c>
      <c r="G98" s="71">
        <f t="shared" si="24"/>
        <v>5000</v>
      </c>
      <c r="H98" s="71">
        <f t="shared" si="27"/>
        <v>0</v>
      </c>
    </row>
    <row r="99" spans="1:8" x14ac:dyDescent="0.2">
      <c r="A99" s="72"/>
      <c r="B99" s="74" t="s">
        <v>308</v>
      </c>
      <c r="C99" s="100">
        <v>0</v>
      </c>
      <c r="D99" s="71">
        <v>0</v>
      </c>
      <c r="E99" s="71">
        <f t="shared" si="23"/>
        <v>0</v>
      </c>
      <c r="F99" s="71">
        <v>0</v>
      </c>
      <c r="G99" s="71">
        <f t="shared" si="24"/>
        <v>0</v>
      </c>
      <c r="H99" s="71">
        <f t="shared" si="27"/>
        <v>0</v>
      </c>
    </row>
    <row r="100" spans="1:8" x14ac:dyDescent="0.2">
      <c r="A100" s="72"/>
      <c r="B100" s="74" t="s">
        <v>309</v>
      </c>
      <c r="C100" s="100">
        <v>0</v>
      </c>
      <c r="D100" s="71">
        <v>0</v>
      </c>
      <c r="E100" s="71">
        <f t="shared" si="23"/>
        <v>0</v>
      </c>
      <c r="F100" s="71">
        <v>0</v>
      </c>
      <c r="G100" s="71">
        <f t="shared" si="24"/>
        <v>0</v>
      </c>
      <c r="H100" s="71">
        <f t="shared" si="27"/>
        <v>0</v>
      </c>
    </row>
    <row r="101" spans="1:8" x14ac:dyDescent="0.2">
      <c r="A101" s="72"/>
      <c r="B101" s="74" t="s">
        <v>310</v>
      </c>
      <c r="C101" s="100">
        <v>0</v>
      </c>
      <c r="D101" s="71">
        <v>0</v>
      </c>
      <c r="E101" s="71">
        <f t="shared" si="23"/>
        <v>0</v>
      </c>
      <c r="F101" s="71">
        <v>0</v>
      </c>
      <c r="G101" s="71">
        <f t="shared" si="24"/>
        <v>0</v>
      </c>
      <c r="H101" s="71">
        <f t="shared" si="27"/>
        <v>0</v>
      </c>
    </row>
    <row r="102" spans="1:8" x14ac:dyDescent="0.2">
      <c r="A102" s="72"/>
      <c r="B102" s="74" t="s">
        <v>311</v>
      </c>
      <c r="C102" s="100">
        <v>0</v>
      </c>
      <c r="D102" s="71">
        <v>0</v>
      </c>
      <c r="E102" s="71">
        <f t="shared" si="23"/>
        <v>0</v>
      </c>
      <c r="F102" s="71">
        <v>0</v>
      </c>
      <c r="G102" s="71">
        <f t="shared" si="24"/>
        <v>0</v>
      </c>
      <c r="H102" s="71">
        <f t="shared" si="27"/>
        <v>0</v>
      </c>
    </row>
    <row r="103" spans="1:8" x14ac:dyDescent="0.2">
      <c r="A103" s="72"/>
      <c r="B103" s="74" t="s">
        <v>312</v>
      </c>
      <c r="C103" s="100">
        <v>0</v>
      </c>
      <c r="D103" s="71">
        <v>0</v>
      </c>
      <c r="E103" s="71">
        <f t="shared" si="23"/>
        <v>0</v>
      </c>
      <c r="F103" s="71">
        <v>0</v>
      </c>
      <c r="G103" s="71">
        <f t="shared" si="24"/>
        <v>0</v>
      </c>
      <c r="H103" s="71">
        <f t="shared" si="27"/>
        <v>0</v>
      </c>
    </row>
    <row r="104" spans="1:8" x14ac:dyDescent="0.2">
      <c r="A104" s="192" t="s">
        <v>313</v>
      </c>
      <c r="B104" s="193"/>
      <c r="C104" s="99">
        <f t="shared" ref="C104:H104" si="28">SUM(C105:C113)</f>
        <v>0</v>
      </c>
      <c r="D104" s="99">
        <f t="shared" si="28"/>
        <v>5045</v>
      </c>
      <c r="E104" s="99">
        <f t="shared" si="28"/>
        <v>5045</v>
      </c>
      <c r="F104" s="99">
        <f t="shared" si="28"/>
        <v>5045</v>
      </c>
      <c r="G104" s="99">
        <f t="shared" si="28"/>
        <v>5045</v>
      </c>
      <c r="H104" s="99">
        <f t="shared" si="28"/>
        <v>0</v>
      </c>
    </row>
    <row r="105" spans="1:8" x14ac:dyDescent="0.2">
      <c r="A105" s="72"/>
      <c r="B105" s="74" t="s">
        <v>314</v>
      </c>
      <c r="C105" s="100">
        <v>0</v>
      </c>
      <c r="D105" s="71">
        <v>0</v>
      </c>
      <c r="E105" s="71">
        <f t="shared" si="23"/>
        <v>0</v>
      </c>
      <c r="F105" s="71">
        <v>0</v>
      </c>
      <c r="G105" s="71">
        <f t="shared" si="24"/>
        <v>0</v>
      </c>
      <c r="H105" s="71">
        <f t="shared" ref="H105:H113" si="29">E105-F105</f>
        <v>0</v>
      </c>
    </row>
    <row r="106" spans="1:8" x14ac:dyDescent="0.2">
      <c r="A106" s="72"/>
      <c r="B106" s="74" t="s">
        <v>315</v>
      </c>
      <c r="C106" s="100">
        <v>0</v>
      </c>
      <c r="D106" s="71">
        <v>0</v>
      </c>
      <c r="E106" s="71">
        <f t="shared" si="23"/>
        <v>0</v>
      </c>
      <c r="F106" s="71">
        <v>0</v>
      </c>
      <c r="G106" s="71">
        <f t="shared" si="24"/>
        <v>0</v>
      </c>
      <c r="H106" s="71">
        <f t="shared" si="29"/>
        <v>0</v>
      </c>
    </row>
    <row r="107" spans="1:8" x14ac:dyDescent="0.2">
      <c r="A107" s="72"/>
      <c r="B107" s="74" t="s">
        <v>316</v>
      </c>
      <c r="C107" s="100">
        <v>0</v>
      </c>
      <c r="D107" s="71">
        <v>0</v>
      </c>
      <c r="E107" s="71">
        <f t="shared" si="23"/>
        <v>0</v>
      </c>
      <c r="F107" s="71">
        <v>0</v>
      </c>
      <c r="G107" s="71">
        <f t="shared" si="24"/>
        <v>0</v>
      </c>
      <c r="H107" s="71">
        <f t="shared" si="29"/>
        <v>0</v>
      </c>
    </row>
    <row r="108" spans="1:8" x14ac:dyDescent="0.2">
      <c r="A108" s="72"/>
      <c r="B108" s="74" t="s">
        <v>317</v>
      </c>
      <c r="C108" s="100">
        <v>0</v>
      </c>
      <c r="D108" s="71">
        <v>0</v>
      </c>
      <c r="E108" s="71">
        <f t="shared" si="23"/>
        <v>0</v>
      </c>
      <c r="F108" s="71">
        <v>0</v>
      </c>
      <c r="G108" s="71">
        <f t="shared" si="24"/>
        <v>0</v>
      </c>
      <c r="H108" s="71">
        <f t="shared" si="29"/>
        <v>0</v>
      </c>
    </row>
    <row r="109" spans="1:8" x14ac:dyDescent="0.2">
      <c r="A109" s="72"/>
      <c r="B109" s="108" t="s">
        <v>318</v>
      </c>
      <c r="C109" s="100">
        <v>0</v>
      </c>
      <c r="D109" s="71">
        <v>0</v>
      </c>
      <c r="E109" s="71">
        <f t="shared" si="23"/>
        <v>0</v>
      </c>
      <c r="F109" s="71">
        <v>0</v>
      </c>
      <c r="G109" s="71">
        <f t="shared" si="24"/>
        <v>0</v>
      </c>
      <c r="H109" s="71">
        <f t="shared" si="29"/>
        <v>0</v>
      </c>
    </row>
    <row r="110" spans="1:8" x14ac:dyDescent="0.2">
      <c r="A110" s="72"/>
      <c r="B110" s="74" t="s">
        <v>319</v>
      </c>
      <c r="C110" s="100">
        <v>0</v>
      </c>
      <c r="D110" s="71">
        <v>5000</v>
      </c>
      <c r="E110" s="71">
        <f t="shared" si="23"/>
        <v>5000</v>
      </c>
      <c r="F110" s="71">
        <v>5000</v>
      </c>
      <c r="G110" s="71">
        <f t="shared" si="24"/>
        <v>5000</v>
      </c>
      <c r="H110" s="71">
        <f t="shared" si="29"/>
        <v>0</v>
      </c>
    </row>
    <row r="111" spans="1:8" x14ac:dyDescent="0.2">
      <c r="A111" s="72"/>
      <c r="B111" s="74" t="s">
        <v>320</v>
      </c>
      <c r="C111" s="100">
        <v>0</v>
      </c>
      <c r="D111" s="71">
        <v>0</v>
      </c>
      <c r="E111" s="71">
        <f t="shared" si="23"/>
        <v>0</v>
      </c>
      <c r="F111" s="71">
        <v>0</v>
      </c>
      <c r="G111" s="71">
        <f t="shared" si="24"/>
        <v>0</v>
      </c>
      <c r="H111" s="71">
        <f t="shared" si="29"/>
        <v>0</v>
      </c>
    </row>
    <row r="112" spans="1:8" x14ac:dyDescent="0.2">
      <c r="A112" s="72"/>
      <c r="B112" s="74" t="s">
        <v>321</v>
      </c>
      <c r="C112" s="100">
        <v>0</v>
      </c>
      <c r="D112" s="71">
        <v>0</v>
      </c>
      <c r="E112" s="71">
        <f t="shared" si="23"/>
        <v>0</v>
      </c>
      <c r="F112" s="71">
        <v>0</v>
      </c>
      <c r="G112" s="71">
        <f>F112</f>
        <v>0</v>
      </c>
      <c r="H112" s="71">
        <f t="shared" si="29"/>
        <v>0</v>
      </c>
    </row>
    <row r="113" spans="1:8" x14ac:dyDescent="0.2">
      <c r="A113" s="72"/>
      <c r="B113" s="74" t="s">
        <v>322</v>
      </c>
      <c r="C113" s="100">
        <v>0</v>
      </c>
      <c r="D113" s="71">
        <v>45</v>
      </c>
      <c r="E113" s="71">
        <f t="shared" si="23"/>
        <v>45</v>
      </c>
      <c r="F113" s="71">
        <v>45</v>
      </c>
      <c r="G113" s="71">
        <f t="shared" si="24"/>
        <v>45</v>
      </c>
      <c r="H113" s="71">
        <f t="shared" si="29"/>
        <v>0</v>
      </c>
    </row>
    <row r="114" spans="1:8" ht="23.25" customHeight="1" x14ac:dyDescent="0.2">
      <c r="A114" s="190" t="s">
        <v>323</v>
      </c>
      <c r="B114" s="191"/>
      <c r="C114" s="99">
        <f t="shared" ref="C114:H114" si="30">SUM(C115:C123)</f>
        <v>0</v>
      </c>
      <c r="D114" s="99">
        <f t="shared" si="30"/>
        <v>0</v>
      </c>
      <c r="E114" s="99">
        <f t="shared" si="30"/>
        <v>0</v>
      </c>
      <c r="F114" s="99">
        <f t="shared" si="30"/>
        <v>0</v>
      </c>
      <c r="G114" s="99">
        <f t="shared" si="30"/>
        <v>0</v>
      </c>
      <c r="H114" s="99">
        <f t="shared" si="30"/>
        <v>0</v>
      </c>
    </row>
    <row r="115" spans="1:8" x14ac:dyDescent="0.2">
      <c r="A115" s="72"/>
      <c r="B115" s="74" t="s">
        <v>324</v>
      </c>
      <c r="C115" s="100">
        <v>0</v>
      </c>
      <c r="D115" s="71">
        <v>0</v>
      </c>
      <c r="E115" s="71">
        <f t="shared" si="23"/>
        <v>0</v>
      </c>
      <c r="F115" s="71">
        <v>0</v>
      </c>
      <c r="G115" s="71">
        <f t="shared" si="24"/>
        <v>0</v>
      </c>
      <c r="H115" s="71">
        <f t="shared" ref="H115" si="31">E115-F115</f>
        <v>0</v>
      </c>
    </row>
    <row r="116" spans="1:8" x14ac:dyDescent="0.2">
      <c r="A116" s="72"/>
      <c r="B116" s="74" t="s">
        <v>325</v>
      </c>
      <c r="C116" s="100">
        <v>0</v>
      </c>
      <c r="D116" s="71">
        <v>0</v>
      </c>
      <c r="E116" s="71">
        <f t="shared" si="23"/>
        <v>0</v>
      </c>
      <c r="F116" s="71">
        <v>0</v>
      </c>
      <c r="G116" s="71">
        <f t="shared" si="24"/>
        <v>0</v>
      </c>
      <c r="H116" s="71">
        <f t="shared" ref="H116:H123" si="32">E116-F116</f>
        <v>0</v>
      </c>
    </row>
    <row r="117" spans="1:8" x14ac:dyDescent="0.2">
      <c r="A117" s="72"/>
      <c r="B117" s="74" t="s">
        <v>326</v>
      </c>
      <c r="C117" s="100">
        <v>0</v>
      </c>
      <c r="D117" s="71">
        <v>0</v>
      </c>
      <c r="E117" s="71">
        <f t="shared" si="23"/>
        <v>0</v>
      </c>
      <c r="F117" s="71">
        <v>0</v>
      </c>
      <c r="G117" s="71">
        <f t="shared" si="24"/>
        <v>0</v>
      </c>
      <c r="H117" s="71">
        <f t="shared" si="32"/>
        <v>0</v>
      </c>
    </row>
    <row r="118" spans="1:8" x14ac:dyDescent="0.2">
      <c r="A118" s="72"/>
      <c r="B118" s="74" t="s">
        <v>327</v>
      </c>
      <c r="C118" s="100">
        <v>0</v>
      </c>
      <c r="D118" s="71">
        <v>0</v>
      </c>
      <c r="E118" s="71">
        <f t="shared" si="23"/>
        <v>0</v>
      </c>
      <c r="F118" s="71">
        <v>0</v>
      </c>
      <c r="G118" s="71">
        <f t="shared" si="24"/>
        <v>0</v>
      </c>
      <c r="H118" s="71">
        <f t="shared" si="32"/>
        <v>0</v>
      </c>
    </row>
    <row r="119" spans="1:8" x14ac:dyDescent="0.2">
      <c r="A119" s="72"/>
      <c r="B119" s="74" t="s">
        <v>328</v>
      </c>
      <c r="C119" s="100">
        <v>0</v>
      </c>
      <c r="D119" s="71">
        <v>0</v>
      </c>
      <c r="E119" s="71">
        <f t="shared" si="23"/>
        <v>0</v>
      </c>
      <c r="F119" s="71">
        <v>0</v>
      </c>
      <c r="G119" s="71">
        <f t="shared" si="24"/>
        <v>0</v>
      </c>
      <c r="H119" s="71">
        <f t="shared" si="32"/>
        <v>0</v>
      </c>
    </row>
    <row r="120" spans="1:8" x14ac:dyDescent="0.2">
      <c r="A120" s="72"/>
      <c r="B120" s="74" t="s">
        <v>329</v>
      </c>
      <c r="C120" s="100">
        <v>0</v>
      </c>
      <c r="D120" s="71">
        <v>0</v>
      </c>
      <c r="E120" s="71">
        <f t="shared" si="23"/>
        <v>0</v>
      </c>
      <c r="F120" s="71">
        <v>0</v>
      </c>
      <c r="G120" s="71">
        <f t="shared" si="24"/>
        <v>0</v>
      </c>
      <c r="H120" s="71">
        <f t="shared" si="32"/>
        <v>0</v>
      </c>
    </row>
    <row r="121" spans="1:8" x14ac:dyDescent="0.2">
      <c r="A121" s="72"/>
      <c r="B121" s="74" t="s">
        <v>330</v>
      </c>
      <c r="C121" s="100">
        <v>0</v>
      </c>
      <c r="D121" s="71">
        <v>0</v>
      </c>
      <c r="E121" s="71">
        <f t="shared" si="23"/>
        <v>0</v>
      </c>
      <c r="F121" s="71">
        <v>0</v>
      </c>
      <c r="G121" s="71">
        <f t="shared" si="24"/>
        <v>0</v>
      </c>
      <c r="H121" s="71">
        <f t="shared" si="32"/>
        <v>0</v>
      </c>
    </row>
    <row r="122" spans="1:8" x14ac:dyDescent="0.2">
      <c r="A122" s="72"/>
      <c r="B122" s="74" t="s">
        <v>331</v>
      </c>
      <c r="C122" s="100">
        <v>0</v>
      </c>
      <c r="D122" s="71">
        <v>0</v>
      </c>
      <c r="E122" s="71">
        <f t="shared" si="23"/>
        <v>0</v>
      </c>
      <c r="F122" s="71">
        <v>0</v>
      </c>
      <c r="G122" s="71">
        <f t="shared" si="24"/>
        <v>0</v>
      </c>
      <c r="H122" s="71">
        <f t="shared" si="32"/>
        <v>0</v>
      </c>
    </row>
    <row r="123" spans="1:8" x14ac:dyDescent="0.2">
      <c r="A123" s="72"/>
      <c r="B123" s="74" t="s">
        <v>332</v>
      </c>
      <c r="C123" s="100">
        <v>0</v>
      </c>
      <c r="D123" s="71">
        <v>0</v>
      </c>
      <c r="E123" s="71">
        <f t="shared" si="23"/>
        <v>0</v>
      </c>
      <c r="F123" s="71">
        <v>0</v>
      </c>
      <c r="G123" s="71">
        <f t="shared" si="24"/>
        <v>0</v>
      </c>
      <c r="H123" s="71">
        <f t="shared" si="32"/>
        <v>0</v>
      </c>
    </row>
    <row r="124" spans="1:8" x14ac:dyDescent="0.2">
      <c r="A124" s="190" t="s">
        <v>333</v>
      </c>
      <c r="B124" s="191"/>
      <c r="C124" s="99">
        <f t="shared" ref="C124:H124" si="33">SUM(C125:C133)</f>
        <v>0</v>
      </c>
      <c r="D124" s="99">
        <f t="shared" si="33"/>
        <v>25000</v>
      </c>
      <c r="E124" s="99">
        <f t="shared" si="33"/>
        <v>25000</v>
      </c>
      <c r="F124" s="99">
        <f t="shared" si="33"/>
        <v>25000</v>
      </c>
      <c r="G124" s="99">
        <f t="shared" si="33"/>
        <v>25000</v>
      </c>
      <c r="H124" s="99">
        <f t="shared" si="33"/>
        <v>0</v>
      </c>
    </row>
    <row r="125" spans="1:8" x14ac:dyDescent="0.2">
      <c r="A125" s="72"/>
      <c r="B125" s="74" t="s">
        <v>334</v>
      </c>
      <c r="C125" s="100">
        <v>0</v>
      </c>
      <c r="D125" s="71">
        <v>25000</v>
      </c>
      <c r="E125" s="71">
        <f t="shared" si="23"/>
        <v>25000</v>
      </c>
      <c r="F125" s="71">
        <v>25000</v>
      </c>
      <c r="G125" s="71">
        <f t="shared" si="24"/>
        <v>25000</v>
      </c>
      <c r="H125" s="71">
        <f t="shared" ref="H125:H133" si="34">E125-F125</f>
        <v>0</v>
      </c>
    </row>
    <row r="126" spans="1:8" x14ac:dyDescent="0.2">
      <c r="A126" s="72"/>
      <c r="B126" s="74" t="s">
        <v>335</v>
      </c>
      <c r="C126" s="100">
        <v>0</v>
      </c>
      <c r="D126" s="71">
        <v>0</v>
      </c>
      <c r="E126" s="71">
        <f t="shared" si="23"/>
        <v>0</v>
      </c>
      <c r="F126" s="71">
        <v>0</v>
      </c>
      <c r="G126" s="71">
        <f t="shared" si="24"/>
        <v>0</v>
      </c>
      <c r="H126" s="71">
        <f t="shared" si="34"/>
        <v>0</v>
      </c>
    </row>
    <row r="127" spans="1:8" x14ac:dyDescent="0.2">
      <c r="A127" s="72"/>
      <c r="B127" s="74" t="s">
        <v>336</v>
      </c>
      <c r="C127" s="100">
        <v>0</v>
      </c>
      <c r="D127" s="71">
        <v>0</v>
      </c>
      <c r="E127" s="71">
        <f t="shared" si="23"/>
        <v>0</v>
      </c>
      <c r="F127" s="71">
        <v>0</v>
      </c>
      <c r="G127" s="71">
        <f t="shared" si="24"/>
        <v>0</v>
      </c>
      <c r="H127" s="71">
        <f t="shared" si="34"/>
        <v>0</v>
      </c>
    </row>
    <row r="128" spans="1:8" x14ac:dyDescent="0.2">
      <c r="A128" s="72"/>
      <c r="B128" s="74" t="s">
        <v>337</v>
      </c>
      <c r="C128" s="100">
        <v>0</v>
      </c>
      <c r="D128" s="71">
        <v>0</v>
      </c>
      <c r="E128" s="71">
        <f t="shared" si="23"/>
        <v>0</v>
      </c>
      <c r="F128" s="71">
        <v>0</v>
      </c>
      <c r="G128" s="71">
        <f t="shared" si="24"/>
        <v>0</v>
      </c>
      <c r="H128" s="71">
        <f t="shared" si="34"/>
        <v>0</v>
      </c>
    </row>
    <row r="129" spans="1:8" x14ac:dyDescent="0.2">
      <c r="A129" s="72"/>
      <c r="B129" s="74" t="s">
        <v>338</v>
      </c>
      <c r="C129" s="100">
        <v>0</v>
      </c>
      <c r="D129" s="71">
        <v>0</v>
      </c>
      <c r="E129" s="71">
        <f t="shared" si="23"/>
        <v>0</v>
      </c>
      <c r="F129" s="71">
        <v>0</v>
      </c>
      <c r="G129" s="71">
        <f t="shared" si="24"/>
        <v>0</v>
      </c>
      <c r="H129" s="71">
        <f t="shared" si="34"/>
        <v>0</v>
      </c>
    </row>
    <row r="130" spans="1:8" x14ac:dyDescent="0.2">
      <c r="A130" s="72"/>
      <c r="B130" s="74" t="s">
        <v>339</v>
      </c>
      <c r="C130" s="100">
        <v>0</v>
      </c>
      <c r="D130" s="71">
        <v>0</v>
      </c>
      <c r="E130" s="71">
        <f t="shared" si="23"/>
        <v>0</v>
      </c>
      <c r="F130" s="71">
        <v>0</v>
      </c>
      <c r="G130" s="71">
        <f t="shared" si="24"/>
        <v>0</v>
      </c>
      <c r="H130" s="71">
        <f t="shared" si="34"/>
        <v>0</v>
      </c>
    </row>
    <row r="131" spans="1:8" x14ac:dyDescent="0.2">
      <c r="A131" s="72"/>
      <c r="B131" s="74" t="s">
        <v>340</v>
      </c>
      <c r="C131" s="100">
        <v>0</v>
      </c>
      <c r="D131" s="71">
        <v>0</v>
      </c>
      <c r="E131" s="71">
        <f t="shared" si="23"/>
        <v>0</v>
      </c>
      <c r="F131" s="71">
        <v>0</v>
      </c>
      <c r="G131" s="71">
        <f t="shared" si="24"/>
        <v>0</v>
      </c>
      <c r="H131" s="71">
        <f t="shared" si="34"/>
        <v>0</v>
      </c>
    </row>
    <row r="132" spans="1:8" x14ac:dyDescent="0.2">
      <c r="A132" s="72"/>
      <c r="B132" s="74" t="s">
        <v>341</v>
      </c>
      <c r="C132" s="100">
        <v>0</v>
      </c>
      <c r="D132" s="71">
        <v>0</v>
      </c>
      <c r="E132" s="71">
        <f t="shared" si="23"/>
        <v>0</v>
      </c>
      <c r="F132" s="71">
        <v>0</v>
      </c>
      <c r="G132" s="71">
        <f t="shared" si="24"/>
        <v>0</v>
      </c>
      <c r="H132" s="71">
        <f t="shared" si="34"/>
        <v>0</v>
      </c>
    </row>
    <row r="133" spans="1:8" x14ac:dyDescent="0.2">
      <c r="A133" s="72"/>
      <c r="B133" s="74" t="s">
        <v>342</v>
      </c>
      <c r="C133" s="100">
        <v>0</v>
      </c>
      <c r="D133" s="71">
        <v>0</v>
      </c>
      <c r="E133" s="71">
        <f t="shared" si="23"/>
        <v>0</v>
      </c>
      <c r="F133" s="71">
        <v>0</v>
      </c>
      <c r="G133" s="71">
        <f t="shared" si="24"/>
        <v>0</v>
      </c>
      <c r="H133" s="71">
        <f t="shared" si="34"/>
        <v>0</v>
      </c>
    </row>
    <row r="134" spans="1:8" x14ac:dyDescent="0.2">
      <c r="A134" s="192" t="s">
        <v>343</v>
      </c>
      <c r="B134" s="193"/>
      <c r="C134" s="99">
        <f t="shared" ref="C134:H134" si="35">SUM(C135:C137)</f>
        <v>0</v>
      </c>
      <c r="D134" s="99">
        <f t="shared" si="35"/>
        <v>0</v>
      </c>
      <c r="E134" s="99">
        <f t="shared" si="35"/>
        <v>0</v>
      </c>
      <c r="F134" s="99">
        <f t="shared" si="35"/>
        <v>0</v>
      </c>
      <c r="G134" s="99">
        <f t="shared" si="35"/>
        <v>0</v>
      </c>
      <c r="H134" s="99">
        <f t="shared" si="35"/>
        <v>0</v>
      </c>
    </row>
    <row r="135" spans="1:8" x14ac:dyDescent="0.2">
      <c r="A135" s="72"/>
      <c r="B135" s="74" t="s">
        <v>344</v>
      </c>
      <c r="C135" s="100">
        <v>0</v>
      </c>
      <c r="D135" s="71">
        <v>0</v>
      </c>
      <c r="E135" s="71">
        <f t="shared" si="23"/>
        <v>0</v>
      </c>
      <c r="F135" s="71">
        <v>0</v>
      </c>
      <c r="G135" s="71">
        <f t="shared" si="24"/>
        <v>0</v>
      </c>
      <c r="H135" s="71">
        <f t="shared" ref="H135:H137" si="36">E135-F135</f>
        <v>0</v>
      </c>
    </row>
    <row r="136" spans="1:8" x14ac:dyDescent="0.2">
      <c r="A136" s="72"/>
      <c r="B136" s="74" t="s">
        <v>345</v>
      </c>
      <c r="C136" s="100">
        <v>0</v>
      </c>
      <c r="D136" s="71">
        <v>0</v>
      </c>
      <c r="E136" s="71">
        <f t="shared" si="23"/>
        <v>0</v>
      </c>
      <c r="F136" s="71">
        <v>0</v>
      </c>
      <c r="G136" s="71">
        <f t="shared" si="24"/>
        <v>0</v>
      </c>
      <c r="H136" s="71">
        <f t="shared" si="36"/>
        <v>0</v>
      </c>
    </row>
    <row r="137" spans="1:8" x14ac:dyDescent="0.2">
      <c r="A137" s="72"/>
      <c r="B137" s="74" t="s">
        <v>346</v>
      </c>
      <c r="C137" s="100">
        <v>0</v>
      </c>
      <c r="D137" s="71">
        <v>0</v>
      </c>
      <c r="E137" s="71">
        <f t="shared" si="23"/>
        <v>0</v>
      </c>
      <c r="F137" s="71">
        <v>0</v>
      </c>
      <c r="G137" s="71">
        <f t="shared" si="24"/>
        <v>0</v>
      </c>
      <c r="H137" s="71">
        <f t="shared" si="36"/>
        <v>0</v>
      </c>
    </row>
    <row r="138" spans="1:8" x14ac:dyDescent="0.2">
      <c r="A138" s="190" t="s">
        <v>347</v>
      </c>
      <c r="B138" s="191"/>
      <c r="C138" s="99">
        <f t="shared" ref="C138:H138" si="37">SUM(C139:C146)</f>
        <v>0</v>
      </c>
      <c r="D138" s="99">
        <f t="shared" si="37"/>
        <v>0</v>
      </c>
      <c r="E138" s="99">
        <f t="shared" si="37"/>
        <v>0</v>
      </c>
      <c r="F138" s="99">
        <f t="shared" si="37"/>
        <v>0</v>
      </c>
      <c r="G138" s="99">
        <f t="shared" si="37"/>
        <v>0</v>
      </c>
      <c r="H138" s="99">
        <f t="shared" si="37"/>
        <v>0</v>
      </c>
    </row>
    <row r="139" spans="1:8" x14ac:dyDescent="0.2">
      <c r="A139" s="72"/>
      <c r="B139" s="74" t="s">
        <v>348</v>
      </c>
      <c r="C139" s="100">
        <v>0</v>
      </c>
      <c r="D139" s="71">
        <v>0</v>
      </c>
      <c r="E139" s="71">
        <f t="shared" si="23"/>
        <v>0</v>
      </c>
      <c r="F139" s="71">
        <v>0</v>
      </c>
      <c r="G139" s="71">
        <f t="shared" si="24"/>
        <v>0</v>
      </c>
      <c r="H139" s="71">
        <f t="shared" ref="H139:H146" si="38">E139-F139</f>
        <v>0</v>
      </c>
    </row>
    <row r="140" spans="1:8" x14ac:dyDescent="0.2">
      <c r="A140" s="72"/>
      <c r="B140" s="74" t="s">
        <v>349</v>
      </c>
      <c r="C140" s="100">
        <v>0</v>
      </c>
      <c r="D140" s="71">
        <v>0</v>
      </c>
      <c r="E140" s="71">
        <f t="shared" si="23"/>
        <v>0</v>
      </c>
      <c r="F140" s="71">
        <v>0</v>
      </c>
      <c r="G140" s="71">
        <f t="shared" si="24"/>
        <v>0</v>
      </c>
      <c r="H140" s="71">
        <f t="shared" si="38"/>
        <v>0</v>
      </c>
    </row>
    <row r="141" spans="1:8" x14ac:dyDescent="0.2">
      <c r="A141" s="72"/>
      <c r="B141" s="74" t="s">
        <v>350</v>
      </c>
      <c r="C141" s="100">
        <v>0</v>
      </c>
      <c r="D141" s="71">
        <v>0</v>
      </c>
      <c r="E141" s="71">
        <f t="shared" si="23"/>
        <v>0</v>
      </c>
      <c r="F141" s="71">
        <v>0</v>
      </c>
      <c r="G141" s="71">
        <f t="shared" si="24"/>
        <v>0</v>
      </c>
      <c r="H141" s="71">
        <f t="shared" si="38"/>
        <v>0</v>
      </c>
    </row>
    <row r="142" spans="1:8" x14ac:dyDescent="0.2">
      <c r="A142" s="72"/>
      <c r="B142" s="74" t="s">
        <v>351</v>
      </c>
      <c r="C142" s="100">
        <v>0</v>
      </c>
      <c r="D142" s="71">
        <v>0</v>
      </c>
      <c r="E142" s="71">
        <f t="shared" si="23"/>
        <v>0</v>
      </c>
      <c r="F142" s="71">
        <v>0</v>
      </c>
      <c r="G142" s="71">
        <f t="shared" si="24"/>
        <v>0</v>
      </c>
      <c r="H142" s="71">
        <f t="shared" si="38"/>
        <v>0</v>
      </c>
    </row>
    <row r="143" spans="1:8" x14ac:dyDescent="0.2">
      <c r="A143" s="72"/>
      <c r="B143" s="74" t="s">
        <v>352</v>
      </c>
      <c r="C143" s="100">
        <v>0</v>
      </c>
      <c r="D143" s="71">
        <v>0</v>
      </c>
      <c r="E143" s="71">
        <f t="shared" si="23"/>
        <v>0</v>
      </c>
      <c r="F143" s="71">
        <v>0</v>
      </c>
      <c r="G143" s="71">
        <f t="shared" si="24"/>
        <v>0</v>
      </c>
      <c r="H143" s="71">
        <f t="shared" si="38"/>
        <v>0</v>
      </c>
    </row>
    <row r="144" spans="1:8" x14ac:dyDescent="0.2">
      <c r="A144" s="72"/>
      <c r="B144" s="74" t="s">
        <v>353</v>
      </c>
      <c r="C144" s="100">
        <v>0</v>
      </c>
      <c r="D144" s="71">
        <v>0</v>
      </c>
      <c r="E144" s="71">
        <f t="shared" si="23"/>
        <v>0</v>
      </c>
      <c r="F144" s="71">
        <v>0</v>
      </c>
      <c r="G144" s="71">
        <f t="shared" si="24"/>
        <v>0</v>
      </c>
      <c r="H144" s="71">
        <f t="shared" si="38"/>
        <v>0</v>
      </c>
    </row>
    <row r="145" spans="1:8" x14ac:dyDescent="0.2">
      <c r="A145" s="72"/>
      <c r="B145" s="74" t="s">
        <v>354</v>
      </c>
      <c r="C145" s="100">
        <v>0</v>
      </c>
      <c r="D145" s="71">
        <v>0</v>
      </c>
      <c r="E145" s="71">
        <f t="shared" si="23"/>
        <v>0</v>
      </c>
      <c r="F145" s="71">
        <v>0</v>
      </c>
      <c r="G145" s="71">
        <f t="shared" si="24"/>
        <v>0</v>
      </c>
      <c r="H145" s="71">
        <f t="shared" si="38"/>
        <v>0</v>
      </c>
    </row>
    <row r="146" spans="1:8" x14ac:dyDescent="0.2">
      <c r="A146" s="72"/>
      <c r="B146" s="74" t="s">
        <v>355</v>
      </c>
      <c r="C146" s="100">
        <v>0</v>
      </c>
      <c r="D146" s="71">
        <v>0</v>
      </c>
      <c r="E146" s="71">
        <f t="shared" si="23"/>
        <v>0</v>
      </c>
      <c r="F146" s="71">
        <v>0</v>
      </c>
      <c r="G146" s="71">
        <f t="shared" si="24"/>
        <v>0</v>
      </c>
      <c r="H146" s="71">
        <f t="shared" si="38"/>
        <v>0</v>
      </c>
    </row>
    <row r="147" spans="1:8" x14ac:dyDescent="0.2">
      <c r="A147" s="192" t="s">
        <v>356</v>
      </c>
      <c r="B147" s="193"/>
      <c r="C147" s="99">
        <f t="shared" ref="C147:H147" si="39">SUM(C148:C150)</f>
        <v>0</v>
      </c>
      <c r="D147" s="99">
        <f t="shared" si="39"/>
        <v>0</v>
      </c>
      <c r="E147" s="99">
        <f t="shared" si="39"/>
        <v>0</v>
      </c>
      <c r="F147" s="99">
        <f t="shared" si="39"/>
        <v>0</v>
      </c>
      <c r="G147" s="99">
        <f t="shared" si="39"/>
        <v>0</v>
      </c>
      <c r="H147" s="99">
        <f t="shared" si="39"/>
        <v>0</v>
      </c>
    </row>
    <row r="148" spans="1:8" x14ac:dyDescent="0.2">
      <c r="A148" s="72"/>
      <c r="B148" s="74" t="s">
        <v>357</v>
      </c>
      <c r="C148" s="100">
        <v>0</v>
      </c>
      <c r="D148" s="71">
        <v>0</v>
      </c>
      <c r="E148" s="71">
        <f t="shared" si="23"/>
        <v>0</v>
      </c>
      <c r="F148" s="71">
        <v>0</v>
      </c>
      <c r="G148" s="71">
        <f t="shared" si="24"/>
        <v>0</v>
      </c>
      <c r="H148" s="71">
        <f t="shared" ref="H148" si="40">E148-F148</f>
        <v>0</v>
      </c>
    </row>
    <row r="149" spans="1:8" x14ac:dyDescent="0.2">
      <c r="A149" s="72"/>
      <c r="B149" s="74" t="s">
        <v>358</v>
      </c>
      <c r="C149" s="100">
        <v>0</v>
      </c>
      <c r="D149" s="71">
        <v>0</v>
      </c>
      <c r="E149" s="71">
        <f t="shared" si="23"/>
        <v>0</v>
      </c>
      <c r="F149" s="71">
        <v>0</v>
      </c>
      <c r="G149" s="71">
        <f t="shared" si="24"/>
        <v>0</v>
      </c>
      <c r="H149" s="71">
        <f t="shared" ref="H149:H150" si="41">E149-F149</f>
        <v>0</v>
      </c>
    </row>
    <row r="150" spans="1:8" x14ac:dyDescent="0.2">
      <c r="A150" s="72"/>
      <c r="B150" s="74" t="s">
        <v>359</v>
      </c>
      <c r="C150" s="100">
        <v>0</v>
      </c>
      <c r="D150" s="71">
        <v>0</v>
      </c>
      <c r="E150" s="71">
        <f t="shared" si="23"/>
        <v>0</v>
      </c>
      <c r="F150" s="71">
        <v>0</v>
      </c>
      <c r="G150" s="71">
        <f t="shared" si="24"/>
        <v>0</v>
      </c>
      <c r="H150" s="71">
        <f t="shared" si="41"/>
        <v>0</v>
      </c>
    </row>
    <row r="151" spans="1:8" x14ac:dyDescent="0.2">
      <c r="A151" s="192" t="s">
        <v>360</v>
      </c>
      <c r="B151" s="193"/>
      <c r="C151" s="99">
        <f t="shared" ref="C151:H151" si="42">SUM(C152:C158)</f>
        <v>0</v>
      </c>
      <c r="D151" s="99">
        <f t="shared" si="42"/>
        <v>0</v>
      </c>
      <c r="E151" s="99">
        <f t="shared" si="42"/>
        <v>0</v>
      </c>
      <c r="F151" s="99">
        <f t="shared" si="42"/>
        <v>0</v>
      </c>
      <c r="G151" s="99">
        <f t="shared" si="42"/>
        <v>0</v>
      </c>
      <c r="H151" s="99">
        <f t="shared" si="42"/>
        <v>0</v>
      </c>
    </row>
    <row r="152" spans="1:8" x14ac:dyDescent="0.2">
      <c r="A152" s="72"/>
      <c r="B152" s="74" t="s">
        <v>361</v>
      </c>
      <c r="C152" s="100">
        <v>0</v>
      </c>
      <c r="D152" s="71">
        <v>0</v>
      </c>
      <c r="E152" s="71">
        <f t="shared" si="23"/>
        <v>0</v>
      </c>
      <c r="F152" s="71">
        <v>0</v>
      </c>
      <c r="G152" s="71">
        <f t="shared" si="24"/>
        <v>0</v>
      </c>
      <c r="H152" s="71">
        <f t="shared" ref="H152:H158" si="43">E152-F152</f>
        <v>0</v>
      </c>
    </row>
    <row r="153" spans="1:8" x14ac:dyDescent="0.2">
      <c r="A153" s="72"/>
      <c r="B153" s="74" t="s">
        <v>362</v>
      </c>
      <c r="C153" s="100">
        <v>0</v>
      </c>
      <c r="D153" s="71">
        <v>0</v>
      </c>
      <c r="E153" s="71">
        <f t="shared" ref="E153:E158" si="44">SUM(C153:D153)</f>
        <v>0</v>
      </c>
      <c r="F153" s="71">
        <v>0</v>
      </c>
      <c r="G153" s="71">
        <f t="shared" ref="G153:G158" si="45">F153</f>
        <v>0</v>
      </c>
      <c r="H153" s="71">
        <f t="shared" si="43"/>
        <v>0</v>
      </c>
    </row>
    <row r="154" spans="1:8" x14ac:dyDescent="0.2">
      <c r="A154" s="72"/>
      <c r="B154" s="74" t="s">
        <v>363</v>
      </c>
      <c r="C154" s="100">
        <v>0</v>
      </c>
      <c r="D154" s="71">
        <v>0</v>
      </c>
      <c r="E154" s="71">
        <f t="shared" si="44"/>
        <v>0</v>
      </c>
      <c r="F154" s="71">
        <v>0</v>
      </c>
      <c r="G154" s="71">
        <f t="shared" si="45"/>
        <v>0</v>
      </c>
      <c r="H154" s="71">
        <f t="shared" si="43"/>
        <v>0</v>
      </c>
    </row>
    <row r="155" spans="1:8" x14ac:dyDescent="0.2">
      <c r="A155" s="72"/>
      <c r="B155" s="74" t="s">
        <v>364</v>
      </c>
      <c r="C155" s="100">
        <v>0</v>
      </c>
      <c r="D155" s="71">
        <v>0</v>
      </c>
      <c r="E155" s="71">
        <f t="shared" si="44"/>
        <v>0</v>
      </c>
      <c r="F155" s="71">
        <v>0</v>
      </c>
      <c r="G155" s="71">
        <f t="shared" si="45"/>
        <v>0</v>
      </c>
      <c r="H155" s="71">
        <f t="shared" si="43"/>
        <v>0</v>
      </c>
    </row>
    <row r="156" spans="1:8" x14ac:dyDescent="0.2">
      <c r="A156" s="72"/>
      <c r="B156" s="74" t="s">
        <v>365</v>
      </c>
      <c r="C156" s="100">
        <v>0</v>
      </c>
      <c r="D156" s="71">
        <v>0</v>
      </c>
      <c r="E156" s="71">
        <f t="shared" si="44"/>
        <v>0</v>
      </c>
      <c r="F156" s="71">
        <v>0</v>
      </c>
      <c r="G156" s="71">
        <f t="shared" si="45"/>
        <v>0</v>
      </c>
      <c r="H156" s="71">
        <f t="shared" si="43"/>
        <v>0</v>
      </c>
    </row>
    <row r="157" spans="1:8" x14ac:dyDescent="0.2">
      <c r="A157" s="72"/>
      <c r="B157" s="74" t="s">
        <v>366</v>
      </c>
      <c r="C157" s="100">
        <v>0</v>
      </c>
      <c r="D157" s="71">
        <v>0</v>
      </c>
      <c r="E157" s="71">
        <f t="shared" si="44"/>
        <v>0</v>
      </c>
      <c r="F157" s="71">
        <v>0</v>
      </c>
      <c r="G157" s="71">
        <f t="shared" si="45"/>
        <v>0</v>
      </c>
      <c r="H157" s="71">
        <f t="shared" si="43"/>
        <v>0</v>
      </c>
    </row>
    <row r="158" spans="1:8" x14ac:dyDescent="0.2">
      <c r="A158" s="72"/>
      <c r="B158" s="74" t="s">
        <v>367</v>
      </c>
      <c r="C158" s="100">
        <v>0</v>
      </c>
      <c r="D158" s="71">
        <v>0</v>
      </c>
      <c r="E158" s="71">
        <f t="shared" si="44"/>
        <v>0</v>
      </c>
      <c r="F158" s="71">
        <v>0</v>
      </c>
      <c r="G158" s="71">
        <f t="shared" si="45"/>
        <v>0</v>
      </c>
      <c r="H158" s="71">
        <f t="shared" si="43"/>
        <v>0</v>
      </c>
    </row>
    <row r="159" spans="1:8" ht="5.25" customHeight="1" x14ac:dyDescent="0.2">
      <c r="A159" s="72"/>
      <c r="B159" s="74"/>
      <c r="C159" s="100"/>
      <c r="D159" s="71"/>
      <c r="E159" s="71"/>
      <c r="F159" s="71"/>
      <c r="G159" s="71"/>
      <c r="H159" s="71"/>
    </row>
    <row r="160" spans="1:8" x14ac:dyDescent="0.2">
      <c r="A160" s="177" t="s">
        <v>369</v>
      </c>
      <c r="B160" s="188"/>
      <c r="C160" s="99">
        <f t="shared" ref="C160:H160" si="46">C8+C85</f>
        <v>8494352</v>
      </c>
      <c r="D160" s="99">
        <f t="shared" si="46"/>
        <v>-379697</v>
      </c>
      <c r="E160" s="99">
        <f t="shared" si="46"/>
        <v>8114655</v>
      </c>
      <c r="F160" s="99">
        <f t="shared" si="46"/>
        <v>7561970</v>
      </c>
      <c r="G160" s="99">
        <f t="shared" si="46"/>
        <v>7561970</v>
      </c>
      <c r="H160" s="99">
        <f t="shared" si="46"/>
        <v>552685</v>
      </c>
    </row>
    <row r="161" spans="1:8" ht="6" customHeight="1" thickBot="1" x14ac:dyDescent="0.25">
      <c r="A161" s="105"/>
      <c r="B161" s="106"/>
      <c r="C161" s="107"/>
      <c r="D161" s="83"/>
      <c r="E161" s="83"/>
      <c r="F161" s="83"/>
      <c r="G161" s="83"/>
      <c r="H161" s="83"/>
    </row>
    <row r="170" spans="1:8" x14ac:dyDescent="0.2">
      <c r="A170" s="117" t="str">
        <f>'formato 1'!A92:C92</f>
        <v>ANABELLE GUTIÉRREZ SÁNCHEZ</v>
      </c>
      <c r="B170" s="117"/>
      <c r="C170" s="117" t="str">
        <f>'formato 1'!D92</f>
        <v>RODOLFO SANCHEZ CANTOR</v>
      </c>
      <c r="D170" s="117"/>
      <c r="E170" s="117"/>
      <c r="F170" s="117"/>
      <c r="G170" s="117"/>
      <c r="H170" s="117"/>
    </row>
    <row r="171" spans="1:8" x14ac:dyDescent="0.2">
      <c r="A171" s="117" t="str">
        <f>'formato 1'!A93:C93</f>
        <v>DIRECTORA GENERAL</v>
      </c>
      <c r="B171" s="117"/>
      <c r="C171" s="117" t="str">
        <f>'formato 1'!D93</f>
        <v>JEFE DEL DEPARTAMENTO DE ADMINISTRACION Y FINANZAS</v>
      </c>
      <c r="D171" s="117"/>
      <c r="E171" s="117"/>
      <c r="F171" s="117"/>
      <c r="G171" s="117"/>
      <c r="H171" s="117"/>
    </row>
  </sheetData>
  <mergeCells count="35">
    <mergeCell ref="A170:B170"/>
    <mergeCell ref="A171:B171"/>
    <mergeCell ref="C170:H170"/>
    <mergeCell ref="C171:H171"/>
    <mergeCell ref="A47:B47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38:B138"/>
    <mergeCell ref="A147:B147"/>
    <mergeCell ref="A151:B151"/>
    <mergeCell ref="A160:B160"/>
    <mergeCell ref="A17:B17"/>
    <mergeCell ref="A27:B27"/>
    <mergeCell ref="A37:B37"/>
    <mergeCell ref="A57:B57"/>
    <mergeCell ref="A61:B61"/>
  </mergeCells>
  <pageMargins left="0.70866141732283472" right="0.70866141732283472" top="0.59055118110236227" bottom="0.35433070866141736" header="0.31496062992125984" footer="0.31496062992125984"/>
  <pageSetup scale="72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2" zoomScale="120" zoomScaleNormal="120" workbookViewId="0">
      <selection activeCell="A5" sqref="A5:G5"/>
    </sheetView>
  </sheetViews>
  <sheetFormatPr baseColWidth="10" defaultColWidth="11.42578125" defaultRowHeight="11.25" x14ac:dyDescent="0.2"/>
  <cols>
    <col min="1" max="1" width="24.42578125" style="3" customWidth="1"/>
    <col min="2" max="16384" width="11.42578125" style="3"/>
  </cols>
  <sheetData>
    <row r="1" spans="1:7" ht="15" customHeight="1" x14ac:dyDescent="0.2">
      <c r="A1" s="133" t="str">
        <f>'formato 1'!A1:G1</f>
        <v>INSTITUTO TLAXCALTECA DE LA JUVENTUD</v>
      </c>
      <c r="B1" s="203"/>
      <c r="C1" s="203"/>
      <c r="D1" s="203"/>
      <c r="E1" s="203"/>
      <c r="F1" s="203"/>
      <c r="G1" s="204"/>
    </row>
    <row r="2" spans="1:7" ht="15" customHeight="1" x14ac:dyDescent="0.2">
      <c r="A2" s="121" t="s">
        <v>288</v>
      </c>
      <c r="B2" s="122"/>
      <c r="C2" s="122"/>
      <c r="D2" s="122"/>
      <c r="E2" s="122"/>
      <c r="F2" s="122"/>
      <c r="G2" s="123"/>
    </row>
    <row r="3" spans="1:7" ht="15" customHeight="1" x14ac:dyDescent="0.2">
      <c r="A3" s="121" t="s">
        <v>423</v>
      </c>
      <c r="B3" s="122"/>
      <c r="C3" s="122"/>
      <c r="D3" s="122"/>
      <c r="E3" s="122"/>
      <c r="F3" s="122"/>
      <c r="G3" s="123"/>
    </row>
    <row r="4" spans="1:7" ht="15" customHeight="1" x14ac:dyDescent="0.2">
      <c r="A4" s="121" t="s">
        <v>447</v>
      </c>
      <c r="B4" s="122"/>
      <c r="C4" s="122"/>
      <c r="D4" s="122"/>
      <c r="E4" s="122"/>
      <c r="F4" s="122"/>
      <c r="G4" s="123"/>
    </row>
    <row r="5" spans="1:7" ht="12" thickBot="1" x14ac:dyDescent="0.25">
      <c r="A5" s="124" t="s">
        <v>1</v>
      </c>
      <c r="B5" s="125"/>
      <c r="C5" s="125"/>
      <c r="D5" s="125"/>
      <c r="E5" s="125"/>
      <c r="F5" s="125"/>
      <c r="G5" s="126"/>
    </row>
    <row r="6" spans="1:7" ht="12" thickBot="1" x14ac:dyDescent="0.25">
      <c r="A6" s="143" t="s">
        <v>2</v>
      </c>
      <c r="B6" s="130" t="s">
        <v>290</v>
      </c>
      <c r="C6" s="131"/>
      <c r="D6" s="131"/>
      <c r="E6" s="131"/>
      <c r="F6" s="132"/>
      <c r="G6" s="143" t="s">
        <v>291</v>
      </c>
    </row>
    <row r="7" spans="1:7" ht="45.75" thickBot="1" x14ac:dyDescent="0.25">
      <c r="A7" s="145"/>
      <c r="B7" s="31" t="s">
        <v>181</v>
      </c>
      <c r="C7" s="31" t="s">
        <v>225</v>
      </c>
      <c r="D7" s="31" t="s">
        <v>226</v>
      </c>
      <c r="E7" s="31" t="s">
        <v>182</v>
      </c>
      <c r="F7" s="31" t="s">
        <v>199</v>
      </c>
      <c r="G7" s="145"/>
    </row>
    <row r="8" spans="1:7" ht="16.5" customHeight="1" x14ac:dyDescent="0.2">
      <c r="A8" s="8" t="s">
        <v>424</v>
      </c>
      <c r="B8" s="201">
        <f>SUM(B10:B17)</f>
        <v>8494352</v>
      </c>
      <c r="C8" s="201">
        <f>SUM(C10:C17)</f>
        <v>-424697</v>
      </c>
      <c r="D8" s="201">
        <f>SUM(D10:D17)</f>
        <v>8069655</v>
      </c>
      <c r="E8" s="201">
        <f>SUM(E10:E17)</f>
        <v>7516970</v>
      </c>
      <c r="F8" s="201">
        <f>SUM(F10:F17)</f>
        <v>7516970</v>
      </c>
      <c r="G8" s="201">
        <f>D8-E8</f>
        <v>552685</v>
      </c>
    </row>
    <row r="9" spans="1:7" ht="16.5" customHeight="1" x14ac:dyDescent="0.2">
      <c r="A9" s="8" t="s">
        <v>425</v>
      </c>
      <c r="B9" s="202"/>
      <c r="C9" s="202"/>
      <c r="D9" s="202"/>
      <c r="E9" s="202"/>
      <c r="F9" s="202"/>
      <c r="G9" s="202"/>
    </row>
    <row r="10" spans="1:7" x14ac:dyDescent="0.2">
      <c r="A10" s="15" t="s">
        <v>436</v>
      </c>
      <c r="B10" s="12">
        <f>'formato 6a'!C8</f>
        <v>8494352</v>
      </c>
      <c r="C10" s="12">
        <f>'formato 6a'!D8</f>
        <v>-424697</v>
      </c>
      <c r="D10" s="12">
        <f>SUM(B10:C10)</f>
        <v>8069655</v>
      </c>
      <c r="E10" s="12">
        <f>'formato 6a'!F8</f>
        <v>7516970</v>
      </c>
      <c r="F10" s="12">
        <f>'formato 6a'!G8</f>
        <v>7516970</v>
      </c>
      <c r="G10" s="12">
        <f>D10-E10</f>
        <v>552685</v>
      </c>
    </row>
    <row r="11" spans="1:7" ht="22.5" x14ac:dyDescent="0.2">
      <c r="A11" s="85" t="s">
        <v>426</v>
      </c>
      <c r="B11" s="12"/>
      <c r="C11" s="12"/>
      <c r="D11" s="12"/>
      <c r="E11" s="12"/>
      <c r="F11" s="12"/>
      <c r="G11" s="12"/>
    </row>
    <row r="12" spans="1:7" ht="22.5" x14ac:dyDescent="0.2">
      <c r="A12" s="85" t="s">
        <v>427</v>
      </c>
      <c r="B12" s="12"/>
      <c r="C12" s="12"/>
      <c r="D12" s="12"/>
      <c r="E12" s="12"/>
      <c r="F12" s="12"/>
      <c r="G12" s="12"/>
    </row>
    <row r="13" spans="1:7" ht="22.5" x14ac:dyDescent="0.2">
      <c r="A13" s="85" t="s">
        <v>428</v>
      </c>
      <c r="B13" s="12"/>
      <c r="C13" s="12"/>
      <c r="D13" s="12"/>
      <c r="E13" s="12"/>
      <c r="F13" s="12"/>
      <c r="G13" s="12"/>
    </row>
    <row r="14" spans="1:7" ht="22.5" x14ac:dyDescent="0.2">
      <c r="A14" s="85" t="s">
        <v>429</v>
      </c>
      <c r="B14" s="12"/>
      <c r="C14" s="12"/>
      <c r="D14" s="12"/>
      <c r="E14" s="12"/>
      <c r="F14" s="12"/>
      <c r="G14" s="12"/>
    </row>
    <row r="15" spans="1:7" ht="22.5" x14ac:dyDescent="0.2">
      <c r="A15" s="85" t="s">
        <v>430</v>
      </c>
      <c r="B15" s="12"/>
      <c r="C15" s="12"/>
      <c r="D15" s="12"/>
      <c r="E15" s="12"/>
      <c r="F15" s="12"/>
      <c r="G15" s="12"/>
    </row>
    <row r="16" spans="1:7" ht="22.5" x14ac:dyDescent="0.2">
      <c r="A16" s="85" t="s">
        <v>431</v>
      </c>
      <c r="B16" s="12"/>
      <c r="C16" s="12"/>
      <c r="D16" s="12"/>
      <c r="E16" s="12"/>
      <c r="F16" s="12"/>
      <c r="G16" s="12"/>
    </row>
    <row r="17" spans="1:7" ht="22.5" x14ac:dyDescent="0.2">
      <c r="A17" s="85" t="s">
        <v>432</v>
      </c>
      <c r="B17" s="12"/>
      <c r="C17" s="12"/>
      <c r="D17" s="12"/>
      <c r="E17" s="12"/>
      <c r="F17" s="12"/>
      <c r="G17" s="12"/>
    </row>
    <row r="18" spans="1:7" x14ac:dyDescent="0.2">
      <c r="A18" s="15"/>
      <c r="B18" s="12"/>
      <c r="C18" s="12"/>
      <c r="D18" s="12"/>
      <c r="E18" s="12"/>
      <c r="F18" s="12"/>
      <c r="G18" s="12"/>
    </row>
    <row r="19" spans="1:7" x14ac:dyDescent="0.2">
      <c r="A19" s="39" t="s">
        <v>433</v>
      </c>
      <c r="B19" s="202">
        <f t="shared" ref="B19:G19" si="0">SUM(B21:B28)</f>
        <v>0</v>
      </c>
      <c r="C19" s="202">
        <f t="shared" si="0"/>
        <v>45000</v>
      </c>
      <c r="D19" s="202">
        <f t="shared" si="0"/>
        <v>45000</v>
      </c>
      <c r="E19" s="202">
        <f t="shared" si="0"/>
        <v>45000</v>
      </c>
      <c r="F19" s="202">
        <f t="shared" si="0"/>
        <v>45000</v>
      </c>
      <c r="G19" s="202">
        <f t="shared" si="0"/>
        <v>0</v>
      </c>
    </row>
    <row r="20" spans="1:7" x14ac:dyDescent="0.2">
      <c r="A20" s="39" t="s">
        <v>434</v>
      </c>
      <c r="B20" s="202"/>
      <c r="C20" s="202"/>
      <c r="D20" s="202"/>
      <c r="E20" s="202"/>
      <c r="F20" s="202"/>
      <c r="G20" s="202"/>
    </row>
    <row r="21" spans="1:7" x14ac:dyDescent="0.2">
      <c r="A21" s="15" t="s">
        <v>436</v>
      </c>
      <c r="B21" s="12">
        <f>'formato 6a'!C85</f>
        <v>0</v>
      </c>
      <c r="C21" s="12">
        <f>'formato 6a'!D85</f>
        <v>45000</v>
      </c>
      <c r="D21" s="12">
        <f>SUM(B21:C21)</f>
        <v>45000</v>
      </c>
      <c r="E21" s="12">
        <f>'formato 6a'!F85</f>
        <v>45000</v>
      </c>
      <c r="F21" s="12">
        <f>'formato 6a'!G85</f>
        <v>45000</v>
      </c>
      <c r="G21" s="12">
        <f>D21-E21</f>
        <v>0</v>
      </c>
    </row>
    <row r="22" spans="1:7" ht="22.5" x14ac:dyDescent="0.2">
      <c r="A22" s="85" t="s">
        <v>426</v>
      </c>
      <c r="B22" s="12"/>
      <c r="C22" s="12"/>
      <c r="D22" s="12"/>
      <c r="E22" s="12"/>
      <c r="F22" s="12"/>
      <c r="G22" s="12"/>
    </row>
    <row r="23" spans="1:7" ht="22.5" x14ac:dyDescent="0.2">
      <c r="A23" s="85" t="s">
        <v>427</v>
      </c>
      <c r="B23" s="12"/>
      <c r="C23" s="12"/>
      <c r="D23" s="12"/>
      <c r="E23" s="12"/>
      <c r="F23" s="12"/>
      <c r="G23" s="12"/>
    </row>
    <row r="24" spans="1:7" ht="22.5" x14ac:dyDescent="0.2">
      <c r="A24" s="85" t="s">
        <v>428</v>
      </c>
      <c r="B24" s="12"/>
      <c r="C24" s="12"/>
      <c r="D24" s="12"/>
      <c r="E24" s="12"/>
      <c r="F24" s="12"/>
      <c r="G24" s="12"/>
    </row>
    <row r="25" spans="1:7" ht="22.5" x14ac:dyDescent="0.2">
      <c r="A25" s="85" t="s">
        <v>429</v>
      </c>
      <c r="B25" s="12"/>
      <c r="C25" s="12"/>
      <c r="D25" s="12"/>
      <c r="E25" s="12"/>
      <c r="F25" s="12"/>
      <c r="G25" s="12"/>
    </row>
    <row r="26" spans="1:7" ht="22.5" x14ac:dyDescent="0.2">
      <c r="A26" s="85" t="s">
        <v>430</v>
      </c>
      <c r="B26" s="12"/>
      <c r="C26" s="12"/>
      <c r="D26" s="12"/>
      <c r="E26" s="12"/>
      <c r="F26" s="12"/>
      <c r="G26" s="12"/>
    </row>
    <row r="27" spans="1:7" ht="22.5" x14ac:dyDescent="0.2">
      <c r="A27" s="85" t="s">
        <v>431</v>
      </c>
      <c r="B27" s="12"/>
      <c r="C27" s="12"/>
      <c r="D27" s="12"/>
      <c r="E27" s="12"/>
      <c r="F27" s="12"/>
      <c r="G27" s="12"/>
    </row>
    <row r="28" spans="1:7" ht="9.75" customHeight="1" x14ac:dyDescent="0.2">
      <c r="A28" s="85" t="s">
        <v>432</v>
      </c>
      <c r="B28" s="12"/>
      <c r="C28" s="12"/>
      <c r="D28" s="12"/>
      <c r="E28" s="12"/>
      <c r="F28" s="12"/>
      <c r="G28" s="12"/>
    </row>
    <row r="29" spans="1:7" x14ac:dyDescent="0.2">
      <c r="A29" s="13"/>
      <c r="B29" s="12"/>
      <c r="C29" s="12"/>
      <c r="D29" s="12"/>
      <c r="E29" s="12"/>
      <c r="F29" s="12"/>
      <c r="G29" s="12"/>
    </row>
    <row r="30" spans="1:7" x14ac:dyDescent="0.2">
      <c r="A30" s="8" t="s">
        <v>369</v>
      </c>
      <c r="B30" s="12">
        <f t="shared" ref="B30:G30" si="1">B8+B19</f>
        <v>8494352</v>
      </c>
      <c r="C30" s="12">
        <f t="shared" si="1"/>
        <v>-379697</v>
      </c>
      <c r="D30" s="12">
        <f t="shared" si="1"/>
        <v>8114655</v>
      </c>
      <c r="E30" s="12">
        <f t="shared" si="1"/>
        <v>7561970</v>
      </c>
      <c r="F30" s="12">
        <f t="shared" si="1"/>
        <v>7561970</v>
      </c>
      <c r="G30" s="12">
        <f t="shared" si="1"/>
        <v>552685</v>
      </c>
    </row>
    <row r="31" spans="1:7" ht="12" thickBot="1" x14ac:dyDescent="0.25">
      <c r="A31" s="26"/>
      <c r="B31" s="17"/>
      <c r="C31" s="17"/>
      <c r="D31" s="17"/>
      <c r="E31" s="17"/>
      <c r="F31" s="17"/>
      <c r="G31" s="17"/>
    </row>
    <row r="48" spans="1:7" x14ac:dyDescent="0.2">
      <c r="A48" s="117" t="str">
        <f>'formato 1'!A92:C92</f>
        <v>ANABELLE GUTIÉRREZ SÁNCHEZ</v>
      </c>
      <c r="B48" s="117"/>
      <c r="C48" s="117"/>
      <c r="D48" s="117" t="str">
        <f>'formato 1'!D92:G92</f>
        <v>RODOLFO SANCHEZ CANTOR</v>
      </c>
      <c r="E48" s="117"/>
      <c r="F48" s="117"/>
      <c r="G48" s="117"/>
    </row>
    <row r="49" spans="1:7" x14ac:dyDescent="0.2">
      <c r="A49" s="117" t="str">
        <f>'formato 1'!A93:C93</f>
        <v>DIRECTORA GENERAL</v>
      </c>
      <c r="B49" s="117"/>
      <c r="C49" s="117"/>
      <c r="D49" s="117" t="str">
        <f>'formato 1'!D93:G93</f>
        <v>JEFE DEL DEPARTAMENTO DE ADMINISTRACION Y FINANZAS</v>
      </c>
      <c r="E49" s="117"/>
      <c r="F49" s="117"/>
      <c r="G49" s="117"/>
    </row>
  </sheetData>
  <mergeCells count="24">
    <mergeCell ref="A48:C48"/>
    <mergeCell ref="A49:C49"/>
    <mergeCell ref="D48:G48"/>
    <mergeCell ref="D49:G49"/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  <mergeCell ref="D8:D9"/>
    <mergeCell ref="E8:E9"/>
    <mergeCell ref="F8:F9"/>
    <mergeCell ref="A1:G1"/>
    <mergeCell ref="A2:G2"/>
    <mergeCell ref="A3:G3"/>
    <mergeCell ref="A4:G4"/>
    <mergeCell ref="A5:G5"/>
  </mergeCells>
  <pageMargins left="0.7" right="0.7" top="0.75" bottom="0.75" header="0.3" footer="0.3"/>
  <pageSetup scale="95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opLeftCell="A61" zoomScale="120" zoomScaleNormal="120" workbookViewId="0">
      <selection activeCell="F20" sqref="F20"/>
    </sheetView>
  </sheetViews>
  <sheetFormatPr baseColWidth="10" defaultColWidth="11.42578125" defaultRowHeight="11.25" x14ac:dyDescent="0.2"/>
  <cols>
    <col min="1" max="1" width="1.5703125" style="3" customWidth="1"/>
    <col min="2" max="2" width="52.140625" style="3" customWidth="1"/>
    <col min="3" max="8" width="11.7109375" style="3" customWidth="1"/>
    <col min="9" max="16384" width="11.42578125" style="3"/>
  </cols>
  <sheetData>
    <row r="1" spans="1:8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19"/>
      <c r="H1" s="196"/>
    </row>
    <row r="2" spans="1:8" x14ac:dyDescent="0.2">
      <c r="A2" s="156" t="s">
        <v>288</v>
      </c>
      <c r="B2" s="157"/>
      <c r="C2" s="157"/>
      <c r="D2" s="157"/>
      <c r="E2" s="157"/>
      <c r="F2" s="157"/>
      <c r="G2" s="157"/>
      <c r="H2" s="197"/>
    </row>
    <row r="3" spans="1:8" x14ac:dyDescent="0.2">
      <c r="A3" s="156" t="s">
        <v>370</v>
      </c>
      <c r="B3" s="157"/>
      <c r="C3" s="157"/>
      <c r="D3" s="157"/>
      <c r="E3" s="157"/>
      <c r="F3" s="157"/>
      <c r="G3" s="157"/>
      <c r="H3" s="197"/>
    </row>
    <row r="4" spans="1:8" x14ac:dyDescent="0.2">
      <c r="A4" s="156" t="s">
        <v>447</v>
      </c>
      <c r="B4" s="157"/>
      <c r="C4" s="157"/>
      <c r="D4" s="157"/>
      <c r="E4" s="157"/>
      <c r="F4" s="157"/>
      <c r="G4" s="157"/>
      <c r="H4" s="197"/>
    </row>
    <row r="5" spans="1:8" ht="12" thickBot="1" x14ac:dyDescent="0.25">
      <c r="A5" s="159" t="s">
        <v>1</v>
      </c>
      <c r="B5" s="160"/>
      <c r="C5" s="160"/>
      <c r="D5" s="160"/>
      <c r="E5" s="160"/>
      <c r="F5" s="160"/>
      <c r="G5" s="160"/>
      <c r="H5" s="198"/>
    </row>
    <row r="6" spans="1:8" ht="12" thickBot="1" x14ac:dyDescent="0.25">
      <c r="A6" s="118" t="s">
        <v>2</v>
      </c>
      <c r="B6" s="120"/>
      <c r="C6" s="130" t="s">
        <v>290</v>
      </c>
      <c r="D6" s="131"/>
      <c r="E6" s="131"/>
      <c r="F6" s="131"/>
      <c r="G6" s="132"/>
      <c r="H6" s="143" t="s">
        <v>291</v>
      </c>
    </row>
    <row r="7" spans="1:8" ht="45.75" thickBot="1" x14ac:dyDescent="0.25">
      <c r="A7" s="159"/>
      <c r="B7" s="161"/>
      <c r="C7" s="31" t="s">
        <v>181</v>
      </c>
      <c r="D7" s="31" t="s">
        <v>292</v>
      </c>
      <c r="E7" s="31" t="s">
        <v>293</v>
      </c>
      <c r="F7" s="31" t="s">
        <v>182</v>
      </c>
      <c r="G7" s="31" t="s">
        <v>199</v>
      </c>
      <c r="H7" s="145"/>
    </row>
    <row r="8" spans="1:8" x14ac:dyDescent="0.2">
      <c r="A8" s="139"/>
      <c r="B8" s="206"/>
      <c r="C8" s="25"/>
      <c r="D8" s="25"/>
      <c r="E8" s="25"/>
      <c r="F8" s="25"/>
      <c r="G8" s="25"/>
      <c r="H8" s="25"/>
    </row>
    <row r="9" spans="1:8" x14ac:dyDescent="0.2">
      <c r="A9" s="172" t="s">
        <v>371</v>
      </c>
      <c r="B9" s="174"/>
      <c r="C9" s="9">
        <f t="shared" ref="C9:H9" si="0">C10+C20+C29+C40</f>
        <v>8494352</v>
      </c>
      <c r="D9" s="9">
        <f t="shared" si="0"/>
        <v>-424697</v>
      </c>
      <c r="E9" s="9">
        <f t="shared" si="0"/>
        <v>8069655</v>
      </c>
      <c r="F9" s="9">
        <f t="shared" si="0"/>
        <v>7516970</v>
      </c>
      <c r="G9" s="9">
        <f t="shared" si="0"/>
        <v>7516970</v>
      </c>
      <c r="H9" s="9">
        <f t="shared" si="0"/>
        <v>552685</v>
      </c>
    </row>
    <row r="10" spans="1:8" x14ac:dyDescent="0.2">
      <c r="A10" s="177" t="s">
        <v>372</v>
      </c>
      <c r="B10" s="188"/>
      <c r="C10" s="86">
        <f t="shared" ref="C10:H10" si="1">SUM(C11:C18)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</row>
    <row r="11" spans="1:8" x14ac:dyDescent="0.2">
      <c r="A11" s="72"/>
      <c r="B11" s="81" t="s">
        <v>373</v>
      </c>
      <c r="C11" s="71">
        <v>0</v>
      </c>
      <c r="D11" s="71">
        <v>0</v>
      </c>
      <c r="E11" s="71">
        <f t="shared" ref="E11:E18" si="2">SUM(C11:D11)</f>
        <v>0</v>
      </c>
      <c r="F11" s="71">
        <v>0</v>
      </c>
      <c r="G11" s="71">
        <f>F11</f>
        <v>0</v>
      </c>
      <c r="H11" s="71">
        <f>E11-F11</f>
        <v>0</v>
      </c>
    </row>
    <row r="12" spans="1:8" x14ac:dyDescent="0.2">
      <c r="A12" s="72"/>
      <c r="B12" s="81" t="s">
        <v>374</v>
      </c>
      <c r="C12" s="71">
        <v>0</v>
      </c>
      <c r="D12" s="71">
        <v>0</v>
      </c>
      <c r="E12" s="71">
        <f t="shared" si="2"/>
        <v>0</v>
      </c>
      <c r="F12" s="71">
        <v>0</v>
      </c>
      <c r="G12" s="71">
        <f t="shared" ref="G12:G18" si="3">F12</f>
        <v>0</v>
      </c>
      <c r="H12" s="71">
        <f t="shared" ref="H12:H18" si="4">E12-F12</f>
        <v>0</v>
      </c>
    </row>
    <row r="13" spans="1:8" x14ac:dyDescent="0.2">
      <c r="A13" s="72"/>
      <c r="B13" s="81" t="s">
        <v>375</v>
      </c>
      <c r="C13" s="71">
        <v>0</v>
      </c>
      <c r="D13" s="71">
        <v>0</v>
      </c>
      <c r="E13" s="71">
        <f t="shared" si="2"/>
        <v>0</v>
      </c>
      <c r="F13" s="71">
        <v>0</v>
      </c>
      <c r="G13" s="71">
        <f t="shared" si="3"/>
        <v>0</v>
      </c>
      <c r="H13" s="71">
        <f t="shared" si="4"/>
        <v>0</v>
      </c>
    </row>
    <row r="14" spans="1:8" x14ac:dyDescent="0.2">
      <c r="A14" s="72"/>
      <c r="B14" s="81" t="s">
        <v>376</v>
      </c>
      <c r="C14" s="71">
        <v>0</v>
      </c>
      <c r="D14" s="71">
        <v>0</v>
      </c>
      <c r="E14" s="71">
        <f t="shared" si="2"/>
        <v>0</v>
      </c>
      <c r="F14" s="71">
        <v>0</v>
      </c>
      <c r="G14" s="71">
        <f t="shared" si="3"/>
        <v>0</v>
      </c>
      <c r="H14" s="71">
        <f t="shared" si="4"/>
        <v>0</v>
      </c>
    </row>
    <row r="15" spans="1:8" x14ac:dyDescent="0.2">
      <c r="A15" s="72"/>
      <c r="B15" s="81" t="s">
        <v>377</v>
      </c>
      <c r="C15" s="71">
        <v>0</v>
      </c>
      <c r="D15" s="71">
        <v>0</v>
      </c>
      <c r="E15" s="71">
        <f t="shared" si="2"/>
        <v>0</v>
      </c>
      <c r="F15" s="71">
        <v>0</v>
      </c>
      <c r="G15" s="71">
        <f t="shared" si="3"/>
        <v>0</v>
      </c>
      <c r="H15" s="71">
        <f t="shared" si="4"/>
        <v>0</v>
      </c>
    </row>
    <row r="16" spans="1:8" x14ac:dyDescent="0.2">
      <c r="A16" s="72"/>
      <c r="B16" s="81" t="s">
        <v>378</v>
      </c>
      <c r="C16" s="71">
        <v>0</v>
      </c>
      <c r="D16" s="71">
        <v>0</v>
      </c>
      <c r="E16" s="71">
        <f t="shared" si="2"/>
        <v>0</v>
      </c>
      <c r="F16" s="71">
        <v>0</v>
      </c>
      <c r="G16" s="71">
        <f t="shared" si="3"/>
        <v>0</v>
      </c>
      <c r="H16" s="71">
        <f t="shared" si="4"/>
        <v>0</v>
      </c>
    </row>
    <row r="17" spans="1:8" x14ac:dyDescent="0.2">
      <c r="A17" s="72"/>
      <c r="B17" s="81" t="s">
        <v>379</v>
      </c>
      <c r="C17" s="71">
        <v>0</v>
      </c>
      <c r="D17" s="71">
        <v>0</v>
      </c>
      <c r="E17" s="71">
        <f t="shared" si="2"/>
        <v>0</v>
      </c>
      <c r="F17" s="71">
        <v>0</v>
      </c>
      <c r="G17" s="71">
        <f t="shared" si="3"/>
        <v>0</v>
      </c>
      <c r="H17" s="71">
        <f t="shared" si="4"/>
        <v>0</v>
      </c>
    </row>
    <row r="18" spans="1:8" x14ac:dyDescent="0.2">
      <c r="A18" s="72"/>
      <c r="B18" s="81" t="s">
        <v>380</v>
      </c>
      <c r="C18" s="71">
        <v>0</v>
      </c>
      <c r="D18" s="71">
        <v>0</v>
      </c>
      <c r="E18" s="71">
        <f t="shared" si="2"/>
        <v>0</v>
      </c>
      <c r="F18" s="71">
        <v>0</v>
      </c>
      <c r="G18" s="71">
        <f t="shared" si="3"/>
        <v>0</v>
      </c>
      <c r="H18" s="71">
        <f t="shared" si="4"/>
        <v>0</v>
      </c>
    </row>
    <row r="19" spans="1:8" x14ac:dyDescent="0.2">
      <c r="A19" s="87"/>
      <c r="B19" s="88"/>
      <c r="C19" s="86"/>
      <c r="D19" s="86"/>
      <c r="E19" s="86"/>
      <c r="F19" s="86"/>
      <c r="G19" s="86"/>
      <c r="H19" s="86"/>
    </row>
    <row r="20" spans="1:8" x14ac:dyDescent="0.2">
      <c r="A20" s="177" t="s">
        <v>381</v>
      </c>
      <c r="B20" s="188"/>
      <c r="C20" s="86">
        <f t="shared" ref="C20:H20" si="5">SUM(C21:C27)</f>
        <v>8494352</v>
      </c>
      <c r="D20" s="86">
        <f t="shared" si="5"/>
        <v>-424697</v>
      </c>
      <c r="E20" s="86">
        <f t="shared" si="5"/>
        <v>8069655</v>
      </c>
      <c r="F20" s="86">
        <f t="shared" si="5"/>
        <v>7516970</v>
      </c>
      <c r="G20" s="86">
        <f t="shared" si="5"/>
        <v>7516970</v>
      </c>
      <c r="H20" s="86">
        <f t="shared" si="5"/>
        <v>552685</v>
      </c>
    </row>
    <row r="21" spans="1:8" x14ac:dyDescent="0.2">
      <c r="A21" s="72"/>
      <c r="B21" s="81" t="s">
        <v>382</v>
      </c>
      <c r="C21" s="71">
        <v>0</v>
      </c>
      <c r="D21" s="71">
        <v>0</v>
      </c>
      <c r="E21" s="71">
        <f t="shared" ref="E21:E26" si="6">SUM(C21:D21)</f>
        <v>0</v>
      </c>
      <c r="F21" s="71">
        <v>0</v>
      </c>
      <c r="G21" s="71">
        <f t="shared" ref="G21:G26" si="7">F21</f>
        <v>0</v>
      </c>
      <c r="H21" s="71">
        <f t="shared" ref="H21:H26" si="8">E21-F21</f>
        <v>0</v>
      </c>
    </row>
    <row r="22" spans="1:8" x14ac:dyDescent="0.2">
      <c r="A22" s="72"/>
      <c r="B22" s="81" t="s">
        <v>383</v>
      </c>
      <c r="C22" s="71">
        <v>0</v>
      </c>
      <c r="D22" s="71">
        <v>0</v>
      </c>
      <c r="E22" s="71">
        <f t="shared" si="6"/>
        <v>0</v>
      </c>
      <c r="F22" s="71">
        <v>0</v>
      </c>
      <c r="G22" s="71">
        <f t="shared" si="7"/>
        <v>0</v>
      </c>
      <c r="H22" s="71">
        <f t="shared" si="8"/>
        <v>0</v>
      </c>
    </row>
    <row r="23" spans="1:8" x14ac:dyDescent="0.2">
      <c r="A23" s="72"/>
      <c r="B23" s="81" t="s">
        <v>384</v>
      </c>
      <c r="C23" s="71">
        <v>0</v>
      </c>
      <c r="D23" s="71">
        <v>0</v>
      </c>
      <c r="E23" s="71">
        <f t="shared" si="6"/>
        <v>0</v>
      </c>
      <c r="F23" s="71">
        <v>0</v>
      </c>
      <c r="G23" s="71">
        <f t="shared" si="7"/>
        <v>0</v>
      </c>
      <c r="H23" s="71">
        <f t="shared" si="8"/>
        <v>0</v>
      </c>
    </row>
    <row r="24" spans="1:8" x14ac:dyDescent="0.2">
      <c r="A24" s="72"/>
      <c r="B24" s="81" t="s">
        <v>385</v>
      </c>
      <c r="C24" s="71">
        <v>0</v>
      </c>
      <c r="D24" s="71">
        <v>0</v>
      </c>
      <c r="E24" s="71">
        <f t="shared" si="6"/>
        <v>0</v>
      </c>
      <c r="F24" s="71">
        <v>0</v>
      </c>
      <c r="G24" s="71">
        <f t="shared" si="7"/>
        <v>0</v>
      </c>
      <c r="H24" s="71">
        <f t="shared" si="8"/>
        <v>0</v>
      </c>
    </row>
    <row r="25" spans="1:8" x14ac:dyDescent="0.2">
      <c r="A25" s="72"/>
      <c r="B25" s="81" t="s">
        <v>386</v>
      </c>
      <c r="C25" s="71">
        <v>0</v>
      </c>
      <c r="D25" s="71">
        <v>0</v>
      </c>
      <c r="E25" s="71">
        <f t="shared" si="6"/>
        <v>0</v>
      </c>
      <c r="F25" s="71">
        <v>0</v>
      </c>
      <c r="G25" s="71">
        <f t="shared" si="7"/>
        <v>0</v>
      </c>
      <c r="H25" s="71">
        <f t="shared" si="8"/>
        <v>0</v>
      </c>
    </row>
    <row r="26" spans="1:8" x14ac:dyDescent="0.2">
      <c r="A26" s="72"/>
      <c r="B26" s="81" t="s">
        <v>387</v>
      </c>
      <c r="C26" s="71">
        <v>0</v>
      </c>
      <c r="D26" s="71">
        <v>0</v>
      </c>
      <c r="E26" s="71">
        <f t="shared" si="6"/>
        <v>0</v>
      </c>
      <c r="F26" s="71">
        <v>0</v>
      </c>
      <c r="G26" s="71">
        <f t="shared" si="7"/>
        <v>0</v>
      </c>
      <c r="H26" s="71">
        <f t="shared" si="8"/>
        <v>0</v>
      </c>
    </row>
    <row r="27" spans="1:8" x14ac:dyDescent="0.2">
      <c r="A27" s="72"/>
      <c r="B27" s="81" t="s">
        <v>388</v>
      </c>
      <c r="C27" s="71">
        <f>'formato 6b'!B10</f>
        <v>8494352</v>
      </c>
      <c r="D27" s="71">
        <f>'formato 6b'!C10</f>
        <v>-424697</v>
      </c>
      <c r="E27" s="71">
        <f>SUM(C27:D27)</f>
        <v>8069655</v>
      </c>
      <c r="F27" s="71">
        <f>'formato 6b'!E10</f>
        <v>7516970</v>
      </c>
      <c r="G27" s="71">
        <f>'formato 6b'!F10</f>
        <v>7516970</v>
      </c>
      <c r="H27" s="71">
        <f>E27-F27</f>
        <v>552685</v>
      </c>
    </row>
    <row r="28" spans="1:8" x14ac:dyDescent="0.2">
      <c r="A28" s="87"/>
      <c r="B28" s="88"/>
      <c r="C28" s="86"/>
      <c r="D28" s="86"/>
      <c r="E28" s="86"/>
      <c r="F28" s="86"/>
      <c r="G28" s="86"/>
      <c r="H28" s="86"/>
    </row>
    <row r="29" spans="1:8" x14ac:dyDescent="0.2">
      <c r="A29" s="177" t="s">
        <v>389</v>
      </c>
      <c r="B29" s="188"/>
      <c r="C29" s="86">
        <f t="shared" ref="C29:H29" si="9">SUM(C30:C38)</f>
        <v>0</v>
      </c>
      <c r="D29" s="86">
        <f t="shared" si="9"/>
        <v>0</v>
      </c>
      <c r="E29" s="86">
        <f t="shared" si="9"/>
        <v>0</v>
      </c>
      <c r="F29" s="86">
        <f t="shared" si="9"/>
        <v>0</v>
      </c>
      <c r="G29" s="86">
        <f t="shared" si="9"/>
        <v>0</v>
      </c>
      <c r="H29" s="86">
        <f t="shared" si="9"/>
        <v>0</v>
      </c>
    </row>
    <row r="30" spans="1:8" x14ac:dyDescent="0.2">
      <c r="A30" s="72"/>
      <c r="B30" s="81" t="s">
        <v>390</v>
      </c>
      <c r="C30" s="71">
        <v>0</v>
      </c>
      <c r="D30" s="71">
        <v>0</v>
      </c>
      <c r="E30" s="71">
        <f t="shared" ref="E30:E38" si="10">SUM(C30:D30)</f>
        <v>0</v>
      </c>
      <c r="F30" s="71">
        <v>0</v>
      </c>
      <c r="G30" s="71">
        <f t="shared" ref="G30:G38" si="11">F30</f>
        <v>0</v>
      </c>
      <c r="H30" s="71">
        <f t="shared" ref="H30:H38" si="12">E30-F30</f>
        <v>0</v>
      </c>
    </row>
    <row r="31" spans="1:8" x14ac:dyDescent="0.2">
      <c r="A31" s="72"/>
      <c r="B31" s="81" t="s">
        <v>391</v>
      </c>
      <c r="C31" s="71">
        <v>0</v>
      </c>
      <c r="D31" s="71">
        <v>0</v>
      </c>
      <c r="E31" s="71">
        <f t="shared" si="10"/>
        <v>0</v>
      </c>
      <c r="F31" s="71">
        <v>0</v>
      </c>
      <c r="G31" s="71">
        <f t="shared" si="11"/>
        <v>0</v>
      </c>
      <c r="H31" s="71">
        <f t="shared" si="12"/>
        <v>0</v>
      </c>
    </row>
    <row r="32" spans="1:8" x14ac:dyDescent="0.2">
      <c r="A32" s="72"/>
      <c r="B32" s="81" t="s">
        <v>392</v>
      </c>
      <c r="C32" s="71">
        <v>0</v>
      </c>
      <c r="D32" s="71">
        <v>0</v>
      </c>
      <c r="E32" s="71">
        <f t="shared" si="10"/>
        <v>0</v>
      </c>
      <c r="F32" s="71">
        <v>0</v>
      </c>
      <c r="G32" s="71">
        <f t="shared" si="11"/>
        <v>0</v>
      </c>
      <c r="H32" s="71">
        <f t="shared" si="12"/>
        <v>0</v>
      </c>
    </row>
    <row r="33" spans="1:8" x14ac:dyDescent="0.2">
      <c r="A33" s="72"/>
      <c r="B33" s="81" t="s">
        <v>393</v>
      </c>
      <c r="C33" s="71">
        <v>0</v>
      </c>
      <c r="D33" s="71">
        <v>0</v>
      </c>
      <c r="E33" s="71">
        <f t="shared" si="10"/>
        <v>0</v>
      </c>
      <c r="F33" s="71">
        <v>0</v>
      </c>
      <c r="G33" s="71">
        <f t="shared" si="11"/>
        <v>0</v>
      </c>
      <c r="H33" s="71">
        <f t="shared" si="12"/>
        <v>0</v>
      </c>
    </row>
    <row r="34" spans="1:8" x14ac:dyDescent="0.2">
      <c r="A34" s="72"/>
      <c r="B34" s="81" t="s">
        <v>394</v>
      </c>
      <c r="C34" s="71">
        <v>0</v>
      </c>
      <c r="D34" s="71">
        <v>0</v>
      </c>
      <c r="E34" s="71">
        <f t="shared" si="10"/>
        <v>0</v>
      </c>
      <c r="F34" s="71">
        <v>0</v>
      </c>
      <c r="G34" s="71">
        <f t="shared" si="11"/>
        <v>0</v>
      </c>
      <c r="H34" s="71">
        <f t="shared" si="12"/>
        <v>0</v>
      </c>
    </row>
    <row r="35" spans="1:8" x14ac:dyDescent="0.2">
      <c r="A35" s="72"/>
      <c r="B35" s="81" t="s">
        <v>395</v>
      </c>
      <c r="C35" s="71">
        <v>0</v>
      </c>
      <c r="D35" s="71">
        <v>0</v>
      </c>
      <c r="E35" s="71">
        <f t="shared" si="10"/>
        <v>0</v>
      </c>
      <c r="F35" s="71">
        <v>0</v>
      </c>
      <c r="G35" s="71">
        <f t="shared" si="11"/>
        <v>0</v>
      </c>
      <c r="H35" s="71">
        <f t="shared" si="12"/>
        <v>0</v>
      </c>
    </row>
    <row r="36" spans="1:8" x14ac:dyDescent="0.2">
      <c r="A36" s="72"/>
      <c r="B36" s="81" t="s">
        <v>396</v>
      </c>
      <c r="C36" s="71">
        <v>0</v>
      </c>
      <c r="D36" s="71">
        <v>0</v>
      </c>
      <c r="E36" s="71">
        <f t="shared" si="10"/>
        <v>0</v>
      </c>
      <c r="F36" s="71">
        <v>0</v>
      </c>
      <c r="G36" s="71">
        <f t="shared" si="11"/>
        <v>0</v>
      </c>
      <c r="H36" s="71">
        <f t="shared" si="12"/>
        <v>0</v>
      </c>
    </row>
    <row r="37" spans="1:8" x14ac:dyDescent="0.2">
      <c r="A37" s="72"/>
      <c r="B37" s="81" t="s">
        <v>397</v>
      </c>
      <c r="C37" s="71">
        <v>0</v>
      </c>
      <c r="D37" s="71">
        <v>0</v>
      </c>
      <c r="E37" s="71">
        <f t="shared" si="10"/>
        <v>0</v>
      </c>
      <c r="F37" s="71">
        <v>0</v>
      </c>
      <c r="G37" s="71">
        <f t="shared" si="11"/>
        <v>0</v>
      </c>
      <c r="H37" s="71">
        <f t="shared" si="12"/>
        <v>0</v>
      </c>
    </row>
    <row r="38" spans="1:8" x14ac:dyDescent="0.2">
      <c r="A38" s="72"/>
      <c r="B38" s="81" t="s">
        <v>398</v>
      </c>
      <c r="C38" s="71">
        <v>0</v>
      </c>
      <c r="D38" s="71">
        <v>0</v>
      </c>
      <c r="E38" s="71">
        <f t="shared" si="10"/>
        <v>0</v>
      </c>
      <c r="F38" s="71">
        <v>0</v>
      </c>
      <c r="G38" s="71">
        <f t="shared" si="11"/>
        <v>0</v>
      </c>
      <c r="H38" s="71">
        <f t="shared" si="12"/>
        <v>0</v>
      </c>
    </row>
    <row r="39" spans="1:8" x14ac:dyDescent="0.2">
      <c r="A39" s="87"/>
      <c r="B39" s="88"/>
      <c r="C39" s="86"/>
      <c r="D39" s="86"/>
      <c r="E39" s="86"/>
      <c r="F39" s="86"/>
      <c r="G39" s="86"/>
      <c r="H39" s="86"/>
    </row>
    <row r="40" spans="1:8" x14ac:dyDescent="0.2">
      <c r="A40" s="177" t="s">
        <v>399</v>
      </c>
      <c r="B40" s="188"/>
      <c r="C40" s="86">
        <f t="shared" ref="C40:H40" si="13">SUM(C41:C44)</f>
        <v>0</v>
      </c>
      <c r="D40" s="86">
        <f t="shared" si="13"/>
        <v>0</v>
      </c>
      <c r="E40" s="86">
        <f t="shared" si="13"/>
        <v>0</v>
      </c>
      <c r="F40" s="86">
        <f t="shared" si="13"/>
        <v>0</v>
      </c>
      <c r="G40" s="86">
        <f t="shared" si="13"/>
        <v>0</v>
      </c>
      <c r="H40" s="86">
        <f t="shared" si="13"/>
        <v>0</v>
      </c>
    </row>
    <row r="41" spans="1:8" x14ac:dyDescent="0.2">
      <c r="A41" s="72"/>
      <c r="B41" s="81" t="s">
        <v>400</v>
      </c>
      <c r="C41" s="71">
        <v>0</v>
      </c>
      <c r="D41" s="71">
        <v>0</v>
      </c>
      <c r="E41" s="71">
        <f t="shared" ref="E41:E44" si="14">SUM(C41:D41)</f>
        <v>0</v>
      </c>
      <c r="F41" s="71">
        <v>0</v>
      </c>
      <c r="G41" s="71">
        <f t="shared" ref="G41:G44" si="15">F41</f>
        <v>0</v>
      </c>
      <c r="H41" s="71">
        <f t="shared" ref="H41:H44" si="16">E41-F41</f>
        <v>0</v>
      </c>
    </row>
    <row r="42" spans="1:8" ht="22.5" x14ac:dyDescent="0.2">
      <c r="A42" s="72"/>
      <c r="B42" s="84" t="s">
        <v>401</v>
      </c>
      <c r="C42" s="71">
        <v>0</v>
      </c>
      <c r="D42" s="71">
        <v>0</v>
      </c>
      <c r="E42" s="71">
        <f t="shared" si="14"/>
        <v>0</v>
      </c>
      <c r="F42" s="71">
        <v>0</v>
      </c>
      <c r="G42" s="71">
        <f t="shared" si="15"/>
        <v>0</v>
      </c>
      <c r="H42" s="71">
        <f t="shared" si="16"/>
        <v>0</v>
      </c>
    </row>
    <row r="43" spans="1:8" x14ac:dyDescent="0.2">
      <c r="A43" s="72"/>
      <c r="B43" s="81" t="s">
        <v>402</v>
      </c>
      <c r="C43" s="71">
        <v>0</v>
      </c>
      <c r="D43" s="71">
        <v>0</v>
      </c>
      <c r="E43" s="71">
        <f t="shared" si="14"/>
        <v>0</v>
      </c>
      <c r="F43" s="71">
        <v>0</v>
      </c>
      <c r="G43" s="71">
        <f t="shared" si="15"/>
        <v>0</v>
      </c>
      <c r="H43" s="71">
        <f t="shared" si="16"/>
        <v>0</v>
      </c>
    </row>
    <row r="44" spans="1:8" x14ac:dyDescent="0.2">
      <c r="A44" s="72"/>
      <c r="B44" s="81" t="s">
        <v>403</v>
      </c>
      <c r="C44" s="71">
        <v>0</v>
      </c>
      <c r="D44" s="71">
        <v>0</v>
      </c>
      <c r="E44" s="71">
        <f t="shared" si="14"/>
        <v>0</v>
      </c>
      <c r="F44" s="71">
        <v>0</v>
      </c>
      <c r="G44" s="71">
        <f t="shared" si="15"/>
        <v>0</v>
      </c>
      <c r="H44" s="71">
        <f t="shared" si="16"/>
        <v>0</v>
      </c>
    </row>
    <row r="45" spans="1:8" x14ac:dyDescent="0.2">
      <c r="A45" s="87"/>
      <c r="B45" s="88"/>
      <c r="C45" s="86"/>
      <c r="D45" s="86"/>
      <c r="E45" s="86"/>
      <c r="F45" s="86"/>
      <c r="G45" s="86"/>
      <c r="H45" s="86"/>
    </row>
    <row r="46" spans="1:8" x14ac:dyDescent="0.2">
      <c r="A46" s="177" t="s">
        <v>404</v>
      </c>
      <c r="B46" s="188"/>
      <c r="C46" s="86">
        <f t="shared" ref="C46:H46" si="17">C47+C57+C66</f>
        <v>0</v>
      </c>
      <c r="D46" s="86">
        <f t="shared" si="17"/>
        <v>45000</v>
      </c>
      <c r="E46" s="86">
        <f t="shared" si="17"/>
        <v>45000</v>
      </c>
      <c r="F46" s="86">
        <f t="shared" si="17"/>
        <v>45000</v>
      </c>
      <c r="G46" s="86">
        <f t="shared" si="17"/>
        <v>45000</v>
      </c>
      <c r="H46" s="86">
        <f t="shared" si="17"/>
        <v>0</v>
      </c>
    </row>
    <row r="47" spans="1:8" x14ac:dyDescent="0.2">
      <c r="A47" s="177" t="s">
        <v>372</v>
      </c>
      <c r="B47" s="188"/>
      <c r="C47" s="71">
        <f>SUM(C48:C55)</f>
        <v>0</v>
      </c>
      <c r="D47" s="71">
        <f>SUM(D48:D55)</f>
        <v>0</v>
      </c>
      <c r="E47" s="71">
        <f>SUM(E48:E55)</f>
        <v>0</v>
      </c>
      <c r="F47" s="71">
        <f>SUM(F48:F55)</f>
        <v>0</v>
      </c>
      <c r="G47" s="71">
        <f>SUM(G48:G55)</f>
        <v>0</v>
      </c>
      <c r="H47" s="71"/>
    </row>
    <row r="48" spans="1:8" x14ac:dyDescent="0.2">
      <c r="A48" s="72"/>
      <c r="B48" s="81" t="s">
        <v>373</v>
      </c>
      <c r="C48" s="71">
        <v>0</v>
      </c>
      <c r="D48" s="71">
        <v>0</v>
      </c>
      <c r="E48" s="71">
        <f t="shared" ref="E48:E55" si="18">SUM(C48:D48)</f>
        <v>0</v>
      </c>
      <c r="F48" s="71">
        <v>0</v>
      </c>
      <c r="G48" s="71">
        <f t="shared" ref="G48:G55" si="19">F48</f>
        <v>0</v>
      </c>
      <c r="H48" s="71">
        <f t="shared" ref="H48:H55" si="20">E48-F48</f>
        <v>0</v>
      </c>
    </row>
    <row r="49" spans="1:8" x14ac:dyDescent="0.2">
      <c r="A49" s="72"/>
      <c r="B49" s="81" t="s">
        <v>374</v>
      </c>
      <c r="C49" s="71">
        <v>0</v>
      </c>
      <c r="D49" s="71">
        <v>0</v>
      </c>
      <c r="E49" s="71">
        <f t="shared" si="18"/>
        <v>0</v>
      </c>
      <c r="F49" s="71">
        <v>0</v>
      </c>
      <c r="G49" s="71">
        <f t="shared" si="19"/>
        <v>0</v>
      </c>
      <c r="H49" s="71">
        <f t="shared" si="20"/>
        <v>0</v>
      </c>
    </row>
    <row r="50" spans="1:8" x14ac:dyDescent="0.2">
      <c r="A50" s="72"/>
      <c r="B50" s="81" t="s">
        <v>375</v>
      </c>
      <c r="C50" s="71">
        <v>0</v>
      </c>
      <c r="D50" s="71">
        <v>0</v>
      </c>
      <c r="E50" s="71">
        <f t="shared" si="18"/>
        <v>0</v>
      </c>
      <c r="F50" s="71">
        <v>0</v>
      </c>
      <c r="G50" s="71">
        <f t="shared" si="19"/>
        <v>0</v>
      </c>
      <c r="H50" s="71">
        <f t="shared" si="20"/>
        <v>0</v>
      </c>
    </row>
    <row r="51" spans="1:8" x14ac:dyDescent="0.2">
      <c r="A51" s="72"/>
      <c r="B51" s="81" t="s">
        <v>376</v>
      </c>
      <c r="C51" s="71">
        <v>0</v>
      </c>
      <c r="D51" s="71">
        <v>0</v>
      </c>
      <c r="E51" s="71">
        <f t="shared" si="18"/>
        <v>0</v>
      </c>
      <c r="F51" s="71">
        <v>0</v>
      </c>
      <c r="G51" s="71">
        <f t="shared" si="19"/>
        <v>0</v>
      </c>
      <c r="H51" s="71">
        <f t="shared" si="20"/>
        <v>0</v>
      </c>
    </row>
    <row r="52" spans="1:8" x14ac:dyDescent="0.2">
      <c r="A52" s="72"/>
      <c r="B52" s="81" t="s">
        <v>377</v>
      </c>
      <c r="C52" s="71">
        <v>0</v>
      </c>
      <c r="D52" s="71">
        <v>0</v>
      </c>
      <c r="E52" s="71">
        <f t="shared" si="18"/>
        <v>0</v>
      </c>
      <c r="F52" s="71">
        <v>0</v>
      </c>
      <c r="G52" s="71">
        <f t="shared" si="19"/>
        <v>0</v>
      </c>
      <c r="H52" s="71">
        <f t="shared" si="20"/>
        <v>0</v>
      </c>
    </row>
    <row r="53" spans="1:8" x14ac:dyDescent="0.2">
      <c r="A53" s="72"/>
      <c r="B53" s="81" t="s">
        <v>378</v>
      </c>
      <c r="C53" s="71">
        <v>0</v>
      </c>
      <c r="D53" s="71">
        <v>0</v>
      </c>
      <c r="E53" s="71">
        <f t="shared" si="18"/>
        <v>0</v>
      </c>
      <c r="F53" s="71">
        <v>0</v>
      </c>
      <c r="G53" s="71">
        <f t="shared" si="19"/>
        <v>0</v>
      </c>
      <c r="H53" s="71">
        <f t="shared" si="20"/>
        <v>0</v>
      </c>
    </row>
    <row r="54" spans="1:8" x14ac:dyDescent="0.2">
      <c r="A54" s="72"/>
      <c r="B54" s="81" t="s">
        <v>379</v>
      </c>
      <c r="C54" s="71">
        <v>0</v>
      </c>
      <c r="D54" s="71">
        <v>0</v>
      </c>
      <c r="E54" s="71">
        <f t="shared" si="18"/>
        <v>0</v>
      </c>
      <c r="F54" s="71">
        <v>0</v>
      </c>
      <c r="G54" s="71">
        <f t="shared" si="19"/>
        <v>0</v>
      </c>
      <c r="H54" s="71">
        <f t="shared" si="20"/>
        <v>0</v>
      </c>
    </row>
    <row r="55" spans="1:8" x14ac:dyDescent="0.2">
      <c r="A55" s="72"/>
      <c r="B55" s="81" t="s">
        <v>380</v>
      </c>
      <c r="C55" s="71">
        <v>0</v>
      </c>
      <c r="D55" s="71">
        <v>0</v>
      </c>
      <c r="E55" s="71">
        <f t="shared" si="18"/>
        <v>0</v>
      </c>
      <c r="F55" s="71">
        <v>0</v>
      </c>
      <c r="G55" s="71">
        <f t="shared" si="19"/>
        <v>0</v>
      </c>
      <c r="H55" s="71">
        <f t="shared" si="20"/>
        <v>0</v>
      </c>
    </row>
    <row r="56" spans="1:8" x14ac:dyDescent="0.2">
      <c r="A56" s="87"/>
      <c r="B56" s="88"/>
      <c r="C56" s="86"/>
      <c r="D56" s="86"/>
      <c r="E56" s="86"/>
      <c r="F56" s="86"/>
      <c r="G56" s="86"/>
      <c r="H56" s="86"/>
    </row>
    <row r="57" spans="1:8" x14ac:dyDescent="0.2">
      <c r="A57" s="177" t="s">
        <v>381</v>
      </c>
      <c r="B57" s="188"/>
      <c r="C57" s="86">
        <f t="shared" ref="C57:H57" si="21">SUM(C58:C64)</f>
        <v>0</v>
      </c>
      <c r="D57" s="86">
        <f t="shared" si="21"/>
        <v>45000</v>
      </c>
      <c r="E57" s="86">
        <f t="shared" si="21"/>
        <v>45000</v>
      </c>
      <c r="F57" s="86">
        <f t="shared" si="21"/>
        <v>45000</v>
      </c>
      <c r="G57" s="86">
        <f t="shared" si="21"/>
        <v>45000</v>
      </c>
      <c r="H57" s="86">
        <f t="shared" si="21"/>
        <v>0</v>
      </c>
    </row>
    <row r="58" spans="1:8" x14ac:dyDescent="0.2">
      <c r="A58" s="72"/>
      <c r="B58" s="81" t="s">
        <v>382</v>
      </c>
      <c r="C58" s="71">
        <v>0</v>
      </c>
      <c r="D58" s="71">
        <v>0</v>
      </c>
      <c r="E58" s="71">
        <f t="shared" ref="E58:E64" si="22">SUM(C58:D58)</f>
        <v>0</v>
      </c>
      <c r="F58" s="71">
        <v>0</v>
      </c>
      <c r="G58" s="71">
        <f t="shared" ref="G58:G63" si="23">F58</f>
        <v>0</v>
      </c>
      <c r="H58" s="71">
        <f t="shared" ref="H58:H64" si="24">E58-F58</f>
        <v>0</v>
      </c>
    </row>
    <row r="59" spans="1:8" x14ac:dyDescent="0.2">
      <c r="A59" s="72"/>
      <c r="B59" s="81" t="s">
        <v>383</v>
      </c>
      <c r="C59" s="71">
        <v>0</v>
      </c>
      <c r="D59" s="71">
        <v>0</v>
      </c>
      <c r="E59" s="71">
        <f t="shared" si="22"/>
        <v>0</v>
      </c>
      <c r="F59" s="71">
        <v>0</v>
      </c>
      <c r="G59" s="71">
        <f t="shared" si="23"/>
        <v>0</v>
      </c>
      <c r="H59" s="71">
        <f t="shared" si="24"/>
        <v>0</v>
      </c>
    </row>
    <row r="60" spans="1:8" x14ac:dyDescent="0.2">
      <c r="A60" s="72"/>
      <c r="B60" s="81" t="s">
        <v>384</v>
      </c>
      <c r="C60" s="71">
        <v>0</v>
      </c>
      <c r="D60" s="71">
        <v>0</v>
      </c>
      <c r="E60" s="71">
        <f t="shared" si="22"/>
        <v>0</v>
      </c>
      <c r="F60" s="71">
        <v>0</v>
      </c>
      <c r="G60" s="71">
        <f t="shared" si="23"/>
        <v>0</v>
      </c>
      <c r="H60" s="71">
        <f t="shared" si="24"/>
        <v>0</v>
      </c>
    </row>
    <row r="61" spans="1:8" x14ac:dyDescent="0.2">
      <c r="A61" s="72"/>
      <c r="B61" s="81" t="s">
        <v>385</v>
      </c>
      <c r="C61" s="71">
        <v>0</v>
      </c>
      <c r="D61" s="71">
        <v>0</v>
      </c>
      <c r="E61" s="71">
        <f t="shared" si="22"/>
        <v>0</v>
      </c>
      <c r="F61" s="71">
        <v>0</v>
      </c>
      <c r="G61" s="71">
        <f t="shared" si="23"/>
        <v>0</v>
      </c>
      <c r="H61" s="71">
        <f t="shared" si="24"/>
        <v>0</v>
      </c>
    </row>
    <row r="62" spans="1:8" x14ac:dyDescent="0.2">
      <c r="A62" s="72"/>
      <c r="B62" s="81" t="s">
        <v>386</v>
      </c>
      <c r="C62" s="71">
        <v>0</v>
      </c>
      <c r="D62" s="71">
        <v>0</v>
      </c>
      <c r="E62" s="71">
        <f t="shared" si="22"/>
        <v>0</v>
      </c>
      <c r="F62" s="71">
        <v>0</v>
      </c>
      <c r="G62" s="71">
        <f t="shared" si="23"/>
        <v>0</v>
      </c>
      <c r="H62" s="71">
        <f t="shared" si="24"/>
        <v>0</v>
      </c>
    </row>
    <row r="63" spans="1:8" x14ac:dyDescent="0.2">
      <c r="A63" s="72"/>
      <c r="B63" s="81" t="s">
        <v>387</v>
      </c>
      <c r="C63" s="71">
        <v>0</v>
      </c>
      <c r="D63" s="71">
        <v>0</v>
      </c>
      <c r="E63" s="71">
        <f t="shared" si="22"/>
        <v>0</v>
      </c>
      <c r="F63" s="71">
        <v>0</v>
      </c>
      <c r="G63" s="71">
        <f t="shared" si="23"/>
        <v>0</v>
      </c>
      <c r="H63" s="71">
        <f t="shared" si="24"/>
        <v>0</v>
      </c>
    </row>
    <row r="64" spans="1:8" x14ac:dyDescent="0.2">
      <c r="A64" s="72"/>
      <c r="B64" s="81" t="s">
        <v>388</v>
      </c>
      <c r="C64" s="71">
        <f>'formato 6b'!B21</f>
        <v>0</v>
      </c>
      <c r="D64" s="71">
        <f>'formato 6b'!C21</f>
        <v>45000</v>
      </c>
      <c r="E64" s="71">
        <f t="shared" si="22"/>
        <v>45000</v>
      </c>
      <c r="F64" s="71">
        <f>'formato 6b'!E21</f>
        <v>45000</v>
      </c>
      <c r="G64" s="71">
        <f>'formato 6b'!F21</f>
        <v>45000</v>
      </c>
      <c r="H64" s="71">
        <f t="shared" si="24"/>
        <v>0</v>
      </c>
    </row>
    <row r="65" spans="1:8" x14ac:dyDescent="0.2">
      <c r="A65" s="87"/>
      <c r="B65" s="88"/>
      <c r="C65" s="86"/>
      <c r="D65" s="86"/>
      <c r="E65" s="86"/>
      <c r="F65" s="86"/>
      <c r="G65" s="86"/>
      <c r="H65" s="86"/>
    </row>
    <row r="66" spans="1:8" x14ac:dyDescent="0.2">
      <c r="A66" s="177" t="s">
        <v>389</v>
      </c>
      <c r="B66" s="188"/>
      <c r="C66" s="86">
        <f t="shared" ref="C66:H66" si="25">SUM(C67:C75)</f>
        <v>0</v>
      </c>
      <c r="D66" s="86">
        <f t="shared" si="25"/>
        <v>0</v>
      </c>
      <c r="E66" s="86">
        <f t="shared" si="25"/>
        <v>0</v>
      </c>
      <c r="F66" s="86">
        <f t="shared" si="25"/>
        <v>0</v>
      </c>
      <c r="G66" s="86">
        <f t="shared" si="25"/>
        <v>0</v>
      </c>
      <c r="H66" s="86">
        <f t="shared" si="25"/>
        <v>0</v>
      </c>
    </row>
    <row r="67" spans="1:8" x14ac:dyDescent="0.2">
      <c r="A67" s="72"/>
      <c r="B67" s="81" t="s">
        <v>390</v>
      </c>
      <c r="C67" s="71">
        <v>0</v>
      </c>
      <c r="D67" s="71">
        <v>0</v>
      </c>
      <c r="E67" s="71">
        <f t="shared" ref="E67:E75" si="26">SUM(C67:D67)</f>
        <v>0</v>
      </c>
      <c r="F67" s="71">
        <v>0</v>
      </c>
      <c r="G67" s="71">
        <f t="shared" ref="G67:G75" si="27">F67</f>
        <v>0</v>
      </c>
      <c r="H67" s="71">
        <f t="shared" ref="H67:H75" si="28">E67-F67</f>
        <v>0</v>
      </c>
    </row>
    <row r="68" spans="1:8" x14ac:dyDescent="0.2">
      <c r="A68" s="72"/>
      <c r="B68" s="81" t="s">
        <v>391</v>
      </c>
      <c r="C68" s="71">
        <v>0</v>
      </c>
      <c r="D68" s="71">
        <v>0</v>
      </c>
      <c r="E68" s="71">
        <f t="shared" si="26"/>
        <v>0</v>
      </c>
      <c r="F68" s="71">
        <v>0</v>
      </c>
      <c r="G68" s="71">
        <f t="shared" si="27"/>
        <v>0</v>
      </c>
      <c r="H68" s="71">
        <f t="shared" si="28"/>
        <v>0</v>
      </c>
    </row>
    <row r="69" spans="1:8" x14ac:dyDescent="0.2">
      <c r="A69" s="72"/>
      <c r="B69" s="81" t="s">
        <v>392</v>
      </c>
      <c r="C69" s="71">
        <v>0</v>
      </c>
      <c r="D69" s="71">
        <v>0</v>
      </c>
      <c r="E69" s="71">
        <f t="shared" si="26"/>
        <v>0</v>
      </c>
      <c r="F69" s="71">
        <v>0</v>
      </c>
      <c r="G69" s="71">
        <f t="shared" si="27"/>
        <v>0</v>
      </c>
      <c r="H69" s="71">
        <f t="shared" si="28"/>
        <v>0</v>
      </c>
    </row>
    <row r="70" spans="1:8" x14ac:dyDescent="0.2">
      <c r="A70" s="72"/>
      <c r="B70" s="81" t="s">
        <v>393</v>
      </c>
      <c r="C70" s="71">
        <v>0</v>
      </c>
      <c r="D70" s="71">
        <v>0</v>
      </c>
      <c r="E70" s="71">
        <f t="shared" si="26"/>
        <v>0</v>
      </c>
      <c r="F70" s="71">
        <v>0</v>
      </c>
      <c r="G70" s="71">
        <f t="shared" si="27"/>
        <v>0</v>
      </c>
      <c r="H70" s="71">
        <f t="shared" si="28"/>
        <v>0</v>
      </c>
    </row>
    <row r="71" spans="1:8" x14ac:dyDescent="0.2">
      <c r="A71" s="72"/>
      <c r="B71" s="81" t="s">
        <v>394</v>
      </c>
      <c r="C71" s="71">
        <v>0</v>
      </c>
      <c r="D71" s="71">
        <v>0</v>
      </c>
      <c r="E71" s="71">
        <f t="shared" si="26"/>
        <v>0</v>
      </c>
      <c r="F71" s="71">
        <v>0</v>
      </c>
      <c r="G71" s="71">
        <f t="shared" si="27"/>
        <v>0</v>
      </c>
      <c r="H71" s="71">
        <f t="shared" si="28"/>
        <v>0</v>
      </c>
    </row>
    <row r="72" spans="1:8" x14ac:dyDescent="0.2">
      <c r="A72" s="72"/>
      <c r="B72" s="81" t="s">
        <v>395</v>
      </c>
      <c r="C72" s="71">
        <v>0</v>
      </c>
      <c r="D72" s="71">
        <v>0</v>
      </c>
      <c r="E72" s="71">
        <f t="shared" si="26"/>
        <v>0</v>
      </c>
      <c r="F72" s="71">
        <v>0</v>
      </c>
      <c r="G72" s="71">
        <f t="shared" si="27"/>
        <v>0</v>
      </c>
      <c r="H72" s="71">
        <f t="shared" si="28"/>
        <v>0</v>
      </c>
    </row>
    <row r="73" spans="1:8" x14ac:dyDescent="0.2">
      <c r="A73" s="72"/>
      <c r="B73" s="81" t="s">
        <v>396</v>
      </c>
      <c r="C73" s="71">
        <v>0</v>
      </c>
      <c r="D73" s="71">
        <v>0</v>
      </c>
      <c r="E73" s="71">
        <f t="shared" si="26"/>
        <v>0</v>
      </c>
      <c r="F73" s="71">
        <v>0</v>
      </c>
      <c r="G73" s="71">
        <f t="shared" si="27"/>
        <v>0</v>
      </c>
      <c r="H73" s="71">
        <f t="shared" si="28"/>
        <v>0</v>
      </c>
    </row>
    <row r="74" spans="1:8" x14ac:dyDescent="0.2">
      <c r="A74" s="72"/>
      <c r="B74" s="81" t="s">
        <v>397</v>
      </c>
      <c r="C74" s="71">
        <v>0</v>
      </c>
      <c r="D74" s="71">
        <v>0</v>
      </c>
      <c r="E74" s="71">
        <f t="shared" si="26"/>
        <v>0</v>
      </c>
      <c r="F74" s="71">
        <v>0</v>
      </c>
      <c r="G74" s="71">
        <f t="shared" si="27"/>
        <v>0</v>
      </c>
      <c r="H74" s="71">
        <f t="shared" si="28"/>
        <v>0</v>
      </c>
    </row>
    <row r="75" spans="1:8" x14ac:dyDescent="0.2">
      <c r="A75" s="72"/>
      <c r="B75" s="81" t="s">
        <v>398</v>
      </c>
      <c r="C75" s="71">
        <v>0</v>
      </c>
      <c r="D75" s="71">
        <v>0</v>
      </c>
      <c r="E75" s="71">
        <f t="shared" si="26"/>
        <v>0</v>
      </c>
      <c r="F75" s="71">
        <v>0</v>
      </c>
      <c r="G75" s="71">
        <f t="shared" si="27"/>
        <v>0</v>
      </c>
      <c r="H75" s="71">
        <f t="shared" si="28"/>
        <v>0</v>
      </c>
    </row>
    <row r="76" spans="1:8" x14ac:dyDescent="0.2">
      <c r="A76" s="87"/>
      <c r="B76" s="88"/>
      <c r="C76" s="86"/>
      <c r="D76" s="86"/>
      <c r="E76" s="86"/>
      <c r="F76" s="86"/>
      <c r="G76" s="86"/>
      <c r="H76" s="86"/>
    </row>
    <row r="77" spans="1:8" x14ac:dyDescent="0.2">
      <c r="A77" s="177" t="s">
        <v>399</v>
      </c>
      <c r="B77" s="188"/>
      <c r="C77" s="86">
        <f t="shared" ref="C77:H77" si="29">SUM(C78:C81)</f>
        <v>0</v>
      </c>
      <c r="D77" s="86">
        <f t="shared" si="29"/>
        <v>0</v>
      </c>
      <c r="E77" s="86">
        <f t="shared" si="29"/>
        <v>0</v>
      </c>
      <c r="F77" s="86">
        <f t="shared" si="29"/>
        <v>0</v>
      </c>
      <c r="G77" s="86">
        <f t="shared" si="29"/>
        <v>0</v>
      </c>
      <c r="H77" s="86">
        <f t="shared" si="29"/>
        <v>0</v>
      </c>
    </row>
    <row r="78" spans="1:8" x14ac:dyDescent="0.2">
      <c r="A78" s="72"/>
      <c r="B78" s="81" t="s">
        <v>400</v>
      </c>
      <c r="C78" s="71">
        <v>0</v>
      </c>
      <c r="D78" s="71">
        <v>0</v>
      </c>
      <c r="E78" s="71">
        <f t="shared" ref="E78:E82" si="30">SUM(C78:D78)</f>
        <v>0</v>
      </c>
      <c r="F78" s="71">
        <v>0</v>
      </c>
      <c r="G78" s="71">
        <f t="shared" ref="G78:G81" si="31">F78</f>
        <v>0</v>
      </c>
      <c r="H78" s="71">
        <f t="shared" ref="H78:H81" si="32">E78-F78</f>
        <v>0</v>
      </c>
    </row>
    <row r="79" spans="1:8" ht="22.5" x14ac:dyDescent="0.2">
      <c r="A79" s="72"/>
      <c r="B79" s="84" t="s">
        <v>401</v>
      </c>
      <c r="C79" s="71">
        <v>0</v>
      </c>
      <c r="D79" s="71">
        <v>0</v>
      </c>
      <c r="E79" s="71">
        <f t="shared" si="30"/>
        <v>0</v>
      </c>
      <c r="F79" s="71">
        <v>0</v>
      </c>
      <c r="G79" s="71">
        <f t="shared" si="31"/>
        <v>0</v>
      </c>
      <c r="H79" s="71">
        <f t="shared" si="32"/>
        <v>0</v>
      </c>
    </row>
    <row r="80" spans="1:8" x14ac:dyDescent="0.2">
      <c r="A80" s="72"/>
      <c r="B80" s="81" t="s">
        <v>402</v>
      </c>
      <c r="C80" s="71">
        <v>0</v>
      </c>
      <c r="D80" s="71">
        <v>0</v>
      </c>
      <c r="E80" s="71">
        <f t="shared" si="30"/>
        <v>0</v>
      </c>
      <c r="F80" s="71">
        <v>0</v>
      </c>
      <c r="G80" s="71">
        <f t="shared" si="31"/>
        <v>0</v>
      </c>
      <c r="H80" s="71">
        <f t="shared" si="32"/>
        <v>0</v>
      </c>
    </row>
    <row r="81" spans="1:8" x14ac:dyDescent="0.2">
      <c r="A81" s="72"/>
      <c r="B81" s="81" t="s">
        <v>403</v>
      </c>
      <c r="C81" s="71">
        <v>0</v>
      </c>
      <c r="D81" s="71">
        <v>0</v>
      </c>
      <c r="E81" s="71">
        <f t="shared" si="30"/>
        <v>0</v>
      </c>
      <c r="F81" s="71">
        <v>0</v>
      </c>
      <c r="G81" s="71">
        <f t="shared" si="31"/>
        <v>0</v>
      </c>
      <c r="H81" s="71">
        <f t="shared" si="32"/>
        <v>0</v>
      </c>
    </row>
    <row r="82" spans="1:8" x14ac:dyDescent="0.2">
      <c r="A82" s="87"/>
      <c r="B82" s="88"/>
      <c r="C82" s="86">
        <v>0</v>
      </c>
      <c r="D82" s="86">
        <v>0</v>
      </c>
      <c r="E82" s="86">
        <f t="shared" si="30"/>
        <v>0</v>
      </c>
      <c r="F82" s="86"/>
      <c r="G82" s="86"/>
      <c r="H82" s="86"/>
    </row>
    <row r="83" spans="1:8" x14ac:dyDescent="0.2">
      <c r="A83" s="177" t="s">
        <v>369</v>
      </c>
      <c r="B83" s="188"/>
      <c r="C83" s="71">
        <f t="shared" ref="C83:H83" si="33">C9+C46</f>
        <v>8494352</v>
      </c>
      <c r="D83" s="71">
        <f t="shared" si="33"/>
        <v>-379697</v>
      </c>
      <c r="E83" s="71">
        <f t="shared" si="33"/>
        <v>8114655</v>
      </c>
      <c r="F83" s="71">
        <f t="shared" si="33"/>
        <v>7561970</v>
      </c>
      <c r="G83" s="71">
        <f t="shared" si="33"/>
        <v>7561970</v>
      </c>
      <c r="H83" s="71">
        <f t="shared" si="33"/>
        <v>552685</v>
      </c>
    </row>
    <row r="84" spans="1:8" ht="12" thickBot="1" x14ac:dyDescent="0.25">
      <c r="A84" s="89"/>
      <c r="B84" s="90"/>
      <c r="C84" s="91"/>
      <c r="D84" s="91"/>
      <c r="E84" s="91"/>
      <c r="F84" s="91"/>
      <c r="G84" s="91"/>
      <c r="H84" s="91"/>
    </row>
    <row r="85" spans="1:8" x14ac:dyDescent="0.2">
      <c r="C85" s="29"/>
      <c r="D85" s="29"/>
      <c r="E85" s="29"/>
      <c r="F85" s="29"/>
      <c r="G85" s="29"/>
      <c r="H85" s="29"/>
    </row>
    <row r="86" spans="1:8" x14ac:dyDescent="0.2">
      <c r="C86" s="29"/>
      <c r="D86" s="29"/>
      <c r="E86" s="29"/>
      <c r="F86" s="29"/>
      <c r="G86" s="29"/>
      <c r="H86" s="29"/>
    </row>
    <row r="87" spans="1:8" x14ac:dyDescent="0.2">
      <c r="C87" s="29"/>
      <c r="D87" s="29"/>
      <c r="E87" s="29"/>
      <c r="F87" s="29"/>
      <c r="G87" s="29"/>
      <c r="H87" s="29"/>
    </row>
    <row r="88" spans="1:8" x14ac:dyDescent="0.2">
      <c r="C88" s="29"/>
      <c r="D88" s="29"/>
      <c r="E88" s="29"/>
      <c r="F88" s="29"/>
      <c r="G88" s="29"/>
      <c r="H88" s="29"/>
    </row>
    <row r="89" spans="1:8" x14ac:dyDescent="0.2">
      <c r="C89" s="29"/>
      <c r="D89" s="29"/>
      <c r="E89" s="29"/>
      <c r="F89" s="29"/>
      <c r="G89" s="29"/>
      <c r="H89" s="29"/>
    </row>
    <row r="90" spans="1:8" x14ac:dyDescent="0.2">
      <c r="C90" s="29"/>
      <c r="D90" s="29"/>
      <c r="E90" s="29"/>
      <c r="F90" s="29"/>
      <c r="G90" s="29"/>
      <c r="H90" s="29"/>
    </row>
    <row r="91" spans="1:8" x14ac:dyDescent="0.2">
      <c r="C91" s="29"/>
      <c r="D91" s="29"/>
      <c r="E91" s="29"/>
      <c r="F91" s="29"/>
      <c r="G91" s="29"/>
      <c r="H91" s="29"/>
    </row>
    <row r="92" spans="1:8" x14ac:dyDescent="0.2">
      <c r="C92" s="29"/>
      <c r="D92" s="29"/>
      <c r="E92" s="29"/>
      <c r="F92" s="29"/>
      <c r="G92" s="29"/>
      <c r="H92" s="29"/>
    </row>
    <row r="93" spans="1:8" x14ac:dyDescent="0.2">
      <c r="A93" s="117" t="str">
        <f>'formato 1'!A92:C92</f>
        <v>ANABELLE GUTIÉRREZ SÁNCHEZ</v>
      </c>
      <c r="B93" s="117"/>
      <c r="C93" s="117"/>
      <c r="D93" s="205" t="str">
        <f>'formato 1'!D92:G92</f>
        <v>RODOLFO SANCHEZ CANTOR</v>
      </c>
      <c r="E93" s="205"/>
      <c r="F93" s="205"/>
      <c r="G93" s="205"/>
      <c r="H93" s="205"/>
    </row>
    <row r="94" spans="1:8" x14ac:dyDescent="0.2">
      <c r="A94" s="117" t="str">
        <f>'formato 1'!A93:C93</f>
        <v>DIRECTORA GENERAL</v>
      </c>
      <c r="B94" s="117"/>
      <c r="C94" s="117"/>
      <c r="D94" s="205" t="str">
        <f>'formato 1'!D93:G93</f>
        <v>JEFE DEL DEPARTAMENTO DE ADMINISTRACION Y FINANZAS</v>
      </c>
      <c r="E94" s="205"/>
      <c r="F94" s="205"/>
      <c r="G94" s="205"/>
      <c r="H94" s="205"/>
    </row>
    <row r="95" spans="1:8" x14ac:dyDescent="0.2">
      <c r="C95" s="29"/>
      <c r="D95" s="29"/>
      <c r="E95" s="29"/>
      <c r="F95" s="29"/>
      <c r="G95" s="29"/>
      <c r="H95" s="29"/>
    </row>
    <row r="96" spans="1:8" x14ac:dyDescent="0.2">
      <c r="C96" s="29"/>
      <c r="D96" s="29"/>
      <c r="E96" s="29"/>
      <c r="F96" s="29"/>
      <c r="G96" s="29"/>
      <c r="H96" s="29"/>
    </row>
    <row r="97" spans="3:8" x14ac:dyDescent="0.2">
      <c r="C97" s="29"/>
      <c r="D97" s="29"/>
      <c r="E97" s="29"/>
      <c r="F97" s="29"/>
      <c r="G97" s="29"/>
      <c r="H97" s="29"/>
    </row>
    <row r="98" spans="3:8" x14ac:dyDescent="0.2">
      <c r="C98" s="29"/>
      <c r="D98" s="29"/>
      <c r="E98" s="29"/>
      <c r="F98" s="29"/>
      <c r="G98" s="29"/>
      <c r="H98" s="29"/>
    </row>
    <row r="99" spans="3:8" x14ac:dyDescent="0.2">
      <c r="C99" s="29"/>
      <c r="D99" s="29"/>
      <c r="E99" s="29"/>
      <c r="F99" s="29"/>
      <c r="G99" s="29"/>
      <c r="H99" s="29"/>
    </row>
    <row r="100" spans="3:8" x14ac:dyDescent="0.2">
      <c r="C100" s="29"/>
      <c r="D100" s="29"/>
      <c r="E100" s="29"/>
      <c r="F100" s="29"/>
      <c r="G100" s="29"/>
      <c r="H100" s="29"/>
    </row>
    <row r="101" spans="3:8" x14ac:dyDescent="0.2">
      <c r="C101" s="29"/>
      <c r="D101" s="29"/>
      <c r="E101" s="29"/>
      <c r="F101" s="29"/>
      <c r="G101" s="29"/>
      <c r="H101" s="29"/>
    </row>
    <row r="102" spans="3:8" x14ac:dyDescent="0.2">
      <c r="C102" s="29"/>
      <c r="D102" s="29"/>
      <c r="E102" s="29"/>
      <c r="F102" s="29"/>
      <c r="G102" s="29"/>
      <c r="H102" s="29"/>
    </row>
    <row r="103" spans="3:8" x14ac:dyDescent="0.2">
      <c r="C103" s="29"/>
      <c r="D103" s="29"/>
      <c r="E103" s="29"/>
      <c r="F103" s="29"/>
      <c r="G103" s="29"/>
      <c r="H103" s="29"/>
    </row>
    <row r="104" spans="3:8" x14ac:dyDescent="0.2">
      <c r="C104" s="29"/>
      <c r="D104" s="29"/>
      <c r="E104" s="29"/>
      <c r="F104" s="29"/>
      <c r="G104" s="29"/>
      <c r="H104" s="29"/>
    </row>
    <row r="105" spans="3:8" x14ac:dyDescent="0.2">
      <c r="C105" s="29"/>
      <c r="D105" s="29"/>
      <c r="E105" s="29"/>
      <c r="F105" s="29"/>
      <c r="G105" s="29"/>
      <c r="H105" s="29"/>
    </row>
    <row r="106" spans="3:8" x14ac:dyDescent="0.2">
      <c r="C106" s="29"/>
      <c r="D106" s="29"/>
      <c r="E106" s="29"/>
      <c r="F106" s="29"/>
      <c r="G106" s="29"/>
      <c r="H106" s="29"/>
    </row>
    <row r="107" spans="3:8" x14ac:dyDescent="0.2">
      <c r="C107" s="29"/>
      <c r="D107" s="29"/>
      <c r="E107" s="29"/>
      <c r="F107" s="29"/>
      <c r="G107" s="29"/>
      <c r="H107" s="29"/>
    </row>
    <row r="108" spans="3:8" x14ac:dyDescent="0.2">
      <c r="C108" s="29"/>
      <c r="D108" s="29"/>
      <c r="E108" s="29"/>
      <c r="F108" s="29"/>
      <c r="G108" s="29"/>
      <c r="H108" s="29"/>
    </row>
    <row r="109" spans="3:8" x14ac:dyDescent="0.2">
      <c r="C109" s="29"/>
      <c r="D109" s="29"/>
      <c r="E109" s="29"/>
      <c r="F109" s="29"/>
      <c r="G109" s="29"/>
      <c r="H109" s="29"/>
    </row>
    <row r="110" spans="3:8" x14ac:dyDescent="0.2">
      <c r="C110" s="29"/>
      <c r="D110" s="29"/>
      <c r="E110" s="29"/>
      <c r="F110" s="29"/>
      <c r="G110" s="29"/>
      <c r="H110" s="29"/>
    </row>
    <row r="111" spans="3:8" x14ac:dyDescent="0.2">
      <c r="C111" s="29"/>
      <c r="D111" s="29"/>
      <c r="E111" s="29"/>
      <c r="F111" s="29"/>
      <c r="G111" s="29"/>
      <c r="H111" s="29"/>
    </row>
  </sheetData>
  <mergeCells count="24">
    <mergeCell ref="A93:C93"/>
    <mergeCell ref="A94:C94"/>
    <mergeCell ref="D93:H93"/>
    <mergeCell ref="D94:H94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1:H1"/>
    <mergeCell ref="A2:H2"/>
    <mergeCell ref="A3:H3"/>
    <mergeCell ref="A4:H4"/>
    <mergeCell ref="A5:H5"/>
  </mergeCells>
  <pageMargins left="0.70866141732283472" right="0.70866141732283472" top="0.55118110236220474" bottom="0.35433070866141736" header="0.31496062992125984" footer="0.31496062992125984"/>
  <pageSetup scale="7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="130" zoomScaleNormal="130" workbookViewId="0">
      <selection activeCell="J7" sqref="J7"/>
    </sheetView>
  </sheetViews>
  <sheetFormatPr baseColWidth="10" defaultColWidth="11.42578125" defaultRowHeight="11.25" x14ac:dyDescent="0.2"/>
  <cols>
    <col min="1" max="1" width="26.7109375" style="3" customWidth="1"/>
    <col min="2" max="7" width="11.7109375" style="3" customWidth="1"/>
    <col min="8" max="16384" width="11.42578125" style="3"/>
  </cols>
  <sheetData>
    <row r="1" spans="1:7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96"/>
    </row>
    <row r="2" spans="1:7" x14ac:dyDescent="0.2">
      <c r="A2" s="156" t="s">
        <v>288</v>
      </c>
      <c r="B2" s="157"/>
      <c r="C2" s="157"/>
      <c r="D2" s="157"/>
      <c r="E2" s="157"/>
      <c r="F2" s="157"/>
      <c r="G2" s="197"/>
    </row>
    <row r="3" spans="1:7" x14ac:dyDescent="0.2">
      <c r="A3" s="156" t="s">
        <v>405</v>
      </c>
      <c r="B3" s="157"/>
      <c r="C3" s="157"/>
      <c r="D3" s="157"/>
      <c r="E3" s="157"/>
      <c r="F3" s="157"/>
      <c r="G3" s="197"/>
    </row>
    <row r="4" spans="1:7" x14ac:dyDescent="0.2">
      <c r="A4" s="156" t="s">
        <v>447</v>
      </c>
      <c r="B4" s="157"/>
      <c r="C4" s="157"/>
      <c r="D4" s="157"/>
      <c r="E4" s="157"/>
      <c r="F4" s="157"/>
      <c r="G4" s="197"/>
    </row>
    <row r="5" spans="1:7" ht="12" thickBot="1" x14ac:dyDescent="0.25">
      <c r="A5" s="159" t="s">
        <v>1</v>
      </c>
      <c r="B5" s="160"/>
      <c r="C5" s="160"/>
      <c r="D5" s="160"/>
      <c r="E5" s="160"/>
      <c r="F5" s="160"/>
      <c r="G5" s="198"/>
    </row>
    <row r="6" spans="1:7" ht="12" thickBot="1" x14ac:dyDescent="0.25">
      <c r="A6" s="152" t="s">
        <v>2</v>
      </c>
      <c r="B6" s="130" t="s">
        <v>290</v>
      </c>
      <c r="C6" s="131"/>
      <c r="D6" s="131"/>
      <c r="E6" s="131"/>
      <c r="F6" s="132"/>
      <c r="G6" s="143" t="s">
        <v>291</v>
      </c>
    </row>
    <row r="7" spans="1:7" ht="45.75" thickBot="1" x14ac:dyDescent="0.25">
      <c r="A7" s="153"/>
      <c r="B7" s="31" t="s">
        <v>181</v>
      </c>
      <c r="C7" s="31" t="s">
        <v>292</v>
      </c>
      <c r="D7" s="31" t="s">
        <v>293</v>
      </c>
      <c r="E7" s="31" t="s">
        <v>406</v>
      </c>
      <c r="F7" s="31" t="s">
        <v>199</v>
      </c>
      <c r="G7" s="145"/>
    </row>
    <row r="8" spans="1:7" ht="22.5" x14ac:dyDescent="0.2">
      <c r="A8" s="92" t="s">
        <v>407</v>
      </c>
      <c r="B8" s="93">
        <f t="shared" ref="B8:G8" si="0">B9+B10+B11+B14+B15+B18</f>
        <v>3401254</v>
      </c>
      <c r="C8" s="93">
        <f t="shared" si="0"/>
        <v>-120000</v>
      </c>
      <c r="D8" s="93">
        <f t="shared" si="0"/>
        <v>3281254</v>
      </c>
      <c r="E8" s="93">
        <f t="shared" si="0"/>
        <v>2837692</v>
      </c>
      <c r="F8" s="93">
        <f t="shared" si="0"/>
        <v>2837692</v>
      </c>
      <c r="G8" s="93">
        <f t="shared" si="0"/>
        <v>443562</v>
      </c>
    </row>
    <row r="9" spans="1:7" ht="22.5" x14ac:dyDescent="0.2">
      <c r="A9" s="94" t="s">
        <v>408</v>
      </c>
      <c r="B9" s="95">
        <f>'formato 6a'!C9</f>
        <v>3401254</v>
      </c>
      <c r="C9" s="95">
        <f>'formato 6a'!D9</f>
        <v>-120000</v>
      </c>
      <c r="D9" s="95">
        <f>'formato 6a'!E9</f>
        <v>3281254</v>
      </c>
      <c r="E9" s="95">
        <f>'formato 6a'!F9</f>
        <v>2837692</v>
      </c>
      <c r="F9" s="95">
        <f>'formato 6a'!G9</f>
        <v>2837692</v>
      </c>
      <c r="G9" s="95">
        <f>'formato 6a'!H9</f>
        <v>443562</v>
      </c>
    </row>
    <row r="10" spans="1:7" x14ac:dyDescent="0.2">
      <c r="A10" s="94" t="s">
        <v>409</v>
      </c>
      <c r="B10" s="95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94" t="s">
        <v>410</v>
      </c>
      <c r="B11" s="93">
        <f t="shared" ref="B11:G11" si="1">SUM(B12:B13)</f>
        <v>0</v>
      </c>
      <c r="C11" s="93">
        <f t="shared" si="1"/>
        <v>0</v>
      </c>
      <c r="D11" s="93">
        <f t="shared" si="1"/>
        <v>0</v>
      </c>
      <c r="E11" s="93">
        <f t="shared" si="1"/>
        <v>0</v>
      </c>
      <c r="F11" s="93">
        <f t="shared" si="1"/>
        <v>0</v>
      </c>
      <c r="G11" s="93">
        <f t="shared" si="1"/>
        <v>0</v>
      </c>
    </row>
    <row r="12" spans="1:7" x14ac:dyDescent="0.2">
      <c r="A12" s="94" t="s">
        <v>411</v>
      </c>
      <c r="B12" s="95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22.5" x14ac:dyDescent="0.2">
      <c r="A13" s="94" t="s">
        <v>412</v>
      </c>
      <c r="B13" s="95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94" t="s">
        <v>413</v>
      </c>
      <c r="B14" s="95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45" x14ac:dyDescent="0.2">
      <c r="A15" s="94" t="s">
        <v>414</v>
      </c>
      <c r="B15" s="93">
        <f t="shared" ref="B15:G15" si="2">SUM(B16:B17)</f>
        <v>0</v>
      </c>
      <c r="C15" s="93">
        <f t="shared" si="2"/>
        <v>0</v>
      </c>
      <c r="D15" s="93">
        <f t="shared" si="2"/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</row>
    <row r="16" spans="1:7" x14ac:dyDescent="0.2">
      <c r="A16" s="96" t="s">
        <v>415</v>
      </c>
      <c r="B16" s="95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96" t="s">
        <v>416</v>
      </c>
      <c r="B17" s="95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94" t="s">
        <v>417</v>
      </c>
      <c r="B18" s="95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94"/>
      <c r="B19" s="93"/>
      <c r="C19" s="9"/>
      <c r="D19" s="9"/>
      <c r="E19" s="9"/>
      <c r="F19" s="9"/>
      <c r="G19" s="9"/>
    </row>
    <row r="20" spans="1:7" ht="22.5" x14ac:dyDescent="0.2">
      <c r="A20" s="92" t="s">
        <v>418</v>
      </c>
      <c r="B20" s="93">
        <f t="shared" ref="B20:G20" si="3">B21+B22+B23+B26+B27+B30</f>
        <v>0</v>
      </c>
      <c r="C20" s="93">
        <f t="shared" si="3"/>
        <v>0</v>
      </c>
      <c r="D20" s="93">
        <f t="shared" si="3"/>
        <v>0</v>
      </c>
      <c r="E20" s="93">
        <f t="shared" si="3"/>
        <v>0</v>
      </c>
      <c r="F20" s="93">
        <f t="shared" si="3"/>
        <v>0</v>
      </c>
      <c r="G20" s="93">
        <f t="shared" si="3"/>
        <v>0</v>
      </c>
    </row>
    <row r="21" spans="1:7" ht="22.5" x14ac:dyDescent="0.2">
      <c r="A21" s="94" t="s">
        <v>408</v>
      </c>
      <c r="B21" s="95">
        <f>'formato 6a'!C86</f>
        <v>0</v>
      </c>
      <c r="C21" s="95">
        <f>'formato 6a'!D86</f>
        <v>0</v>
      </c>
      <c r="D21" s="95">
        <f>'formato 6a'!E86</f>
        <v>0</v>
      </c>
      <c r="E21" s="95">
        <f>'formato 6a'!F86</f>
        <v>0</v>
      </c>
      <c r="F21" s="95">
        <f>'formato 6a'!G86</f>
        <v>0</v>
      </c>
      <c r="G21" s="95">
        <f>'formato 6a'!H86</f>
        <v>0</v>
      </c>
    </row>
    <row r="22" spans="1:7" x14ac:dyDescent="0.2">
      <c r="A22" s="94" t="s">
        <v>409</v>
      </c>
      <c r="B22" s="95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94" t="s">
        <v>410</v>
      </c>
      <c r="B23" s="93">
        <f t="shared" ref="B23:G23" si="4">SUM(B24:B25)</f>
        <v>0</v>
      </c>
      <c r="C23" s="93">
        <f t="shared" si="4"/>
        <v>0</v>
      </c>
      <c r="D23" s="93">
        <f t="shared" si="4"/>
        <v>0</v>
      </c>
      <c r="E23" s="93">
        <f t="shared" si="4"/>
        <v>0</v>
      </c>
      <c r="F23" s="93">
        <f t="shared" si="4"/>
        <v>0</v>
      </c>
      <c r="G23" s="93">
        <f t="shared" si="4"/>
        <v>0</v>
      </c>
    </row>
    <row r="24" spans="1:7" x14ac:dyDescent="0.2">
      <c r="A24" s="94" t="s">
        <v>411</v>
      </c>
      <c r="B24" s="95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22.5" x14ac:dyDescent="0.2">
      <c r="A25" s="94" t="s">
        <v>412</v>
      </c>
      <c r="B25" s="95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94" t="s">
        <v>413</v>
      </c>
      <c r="B26" s="95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45" x14ac:dyDescent="0.2">
      <c r="A27" s="94" t="s">
        <v>414</v>
      </c>
      <c r="B27" s="93">
        <f t="shared" ref="B27:G27" si="5">SUM(B28:B29)</f>
        <v>0</v>
      </c>
      <c r="C27" s="93">
        <f t="shared" si="5"/>
        <v>0</v>
      </c>
      <c r="D27" s="93">
        <f t="shared" si="5"/>
        <v>0</v>
      </c>
      <c r="E27" s="93">
        <f t="shared" si="5"/>
        <v>0</v>
      </c>
      <c r="F27" s="93">
        <f t="shared" si="5"/>
        <v>0</v>
      </c>
      <c r="G27" s="93">
        <f t="shared" si="5"/>
        <v>0</v>
      </c>
    </row>
    <row r="28" spans="1:7" x14ac:dyDescent="0.2">
      <c r="A28" s="96" t="s">
        <v>415</v>
      </c>
      <c r="B28" s="95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96" t="s">
        <v>416</v>
      </c>
      <c r="B29" s="95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94" t="s">
        <v>417</v>
      </c>
      <c r="B30" s="95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22.5" x14ac:dyDescent="0.2">
      <c r="A31" s="92" t="s">
        <v>419</v>
      </c>
      <c r="B31" s="93">
        <f t="shared" ref="B31:G31" si="6">B8+B20</f>
        <v>3401254</v>
      </c>
      <c r="C31" s="93">
        <f t="shared" si="6"/>
        <v>-120000</v>
      </c>
      <c r="D31" s="93">
        <f t="shared" si="6"/>
        <v>3281254</v>
      </c>
      <c r="E31" s="93">
        <f t="shared" si="6"/>
        <v>2837692</v>
      </c>
      <c r="F31" s="93">
        <f t="shared" si="6"/>
        <v>2837692</v>
      </c>
      <c r="G31" s="93">
        <f t="shared" si="6"/>
        <v>443562</v>
      </c>
    </row>
    <row r="32" spans="1:7" ht="12" thickBot="1" x14ac:dyDescent="0.25">
      <c r="A32" s="97"/>
      <c r="B32" s="98"/>
      <c r="C32" s="42"/>
      <c r="D32" s="42"/>
      <c r="E32" s="42"/>
      <c r="F32" s="42"/>
      <c r="G32" s="42"/>
    </row>
    <row r="54" spans="1:7" x14ac:dyDescent="0.2">
      <c r="A54" s="117" t="str">
        <f>'formato 1'!A92:C92</f>
        <v>ANABELLE GUTIÉRREZ SÁNCHEZ</v>
      </c>
      <c r="B54" s="117"/>
      <c r="C54" s="117"/>
      <c r="D54" s="117" t="str">
        <f>'formato 1'!D92:G92</f>
        <v>RODOLFO SANCHEZ CANTOR</v>
      </c>
      <c r="E54" s="117"/>
      <c r="F54" s="117"/>
      <c r="G54" s="117"/>
    </row>
    <row r="55" spans="1:7" x14ac:dyDescent="0.2">
      <c r="A55" s="117" t="str">
        <f>'formato 1'!A93:C93</f>
        <v>DIRECTORA GENERAL</v>
      </c>
      <c r="B55" s="117"/>
      <c r="C55" s="117"/>
      <c r="D55" s="117" t="str">
        <f>'formato 1'!D93:G93</f>
        <v>JEFE DEL DEPARTAMENTO DE ADMINISTRACION Y FINANZAS</v>
      </c>
      <c r="E55" s="117"/>
      <c r="F55" s="117"/>
      <c r="G55" s="117"/>
    </row>
  </sheetData>
  <mergeCells count="12">
    <mergeCell ref="A54:C54"/>
    <mergeCell ref="A55:C55"/>
    <mergeCell ref="D54:G54"/>
    <mergeCell ref="D55:G55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 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Edith</cp:lastModifiedBy>
  <cp:lastPrinted>2020-01-08T16:10:23Z</cp:lastPrinted>
  <dcterms:created xsi:type="dcterms:W3CDTF">2016-11-22T19:48:16Z</dcterms:created>
  <dcterms:modified xsi:type="dcterms:W3CDTF">2020-01-22T23:32:28Z</dcterms:modified>
</cp:coreProperties>
</file>