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AUTONOMOS Y PODERES\CONGRESO\"/>
    </mc:Choice>
  </mc:AlternateContent>
  <bookViews>
    <workbookView xWindow="0" yWindow="0" windowWidth="21840" windowHeight="9735" tabRatio="929"/>
  </bookViews>
  <sheets>
    <sheet name="ESFD" sheetId="16" r:id="rId1"/>
    <sheet name="IADPOP " sheetId="2" r:id="rId2"/>
    <sheet name="IAODF" sheetId="3" r:id="rId3"/>
    <sheet name="BP" sheetId="4" r:id="rId4"/>
    <sheet name="EAID" sheetId="5" r:id="rId5"/>
    <sheet name="EAEPED (a)" sheetId="6" r:id="rId6"/>
    <sheet name="EAEPED (b)" sheetId="7" r:id="rId7"/>
    <sheet name="EAEPED (c)" sheetId="8" r:id="rId8"/>
    <sheet name="EAEPED (d)" sheetId="9" r:id="rId9"/>
  </sheets>
  <definedNames>
    <definedName name="_xlnm.Print_Titles" localSheetId="3">BP!$1:$6</definedName>
    <definedName name="_xlnm.Print_Titles" localSheetId="5">'EAEPED (a)'!$1:$7</definedName>
    <definedName name="_xlnm.Print_Titles" localSheetId="7">'EAEPED (c)'!$1:$7</definedName>
    <definedName name="_xlnm.Print_Titles" localSheetId="8">'EAEPED (d)'!$1:$7</definedName>
    <definedName name="_xlnm.Print_Titles" localSheetId="4">EAID!$1:$7</definedName>
    <definedName name="_xlnm.Print_Titles" localSheetId="0">ESFD!$1:$5</definedName>
  </definedNames>
  <calcPr calcId="152511"/>
</workbook>
</file>

<file path=xl/calcChain.xml><?xml version="1.0" encoding="utf-8"?>
<calcChain xmlns="http://schemas.openxmlformats.org/spreadsheetml/2006/main">
  <c r="F35" i="2" l="1"/>
  <c r="E35" i="2"/>
  <c r="D35" i="2"/>
  <c r="C35" i="2"/>
  <c r="E56" i="6" l="1"/>
  <c r="E55" i="6"/>
  <c r="E54" i="6"/>
  <c r="E53" i="6"/>
  <c r="E52" i="6"/>
  <c r="E51" i="6"/>
  <c r="E50" i="6"/>
  <c r="E49" i="6"/>
  <c r="E48" i="6"/>
  <c r="E46" i="6"/>
  <c r="E45" i="6"/>
  <c r="E44" i="6"/>
  <c r="E43" i="6"/>
  <c r="E42" i="6"/>
  <c r="E41" i="6"/>
  <c r="E40" i="6"/>
  <c r="E39" i="6"/>
  <c r="E38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8" i="6"/>
  <c r="E16" i="6"/>
  <c r="E15" i="6"/>
  <c r="E14" i="6"/>
  <c r="E13" i="6"/>
  <c r="E12" i="6"/>
  <c r="E11" i="6"/>
  <c r="E10" i="6"/>
  <c r="F17" i="5" l="1"/>
  <c r="F8" i="16"/>
  <c r="E8" i="16"/>
  <c r="C40" i="16"/>
  <c r="G47" i="6" l="1"/>
  <c r="G37" i="6"/>
  <c r="F47" i="6"/>
  <c r="F17" i="6"/>
  <c r="F9" i="6"/>
  <c r="H14" i="6"/>
  <c r="H11" i="6"/>
  <c r="D9" i="6" l="1"/>
  <c r="C9" i="6"/>
  <c r="I17" i="5"/>
  <c r="I15" i="5"/>
  <c r="E9" i="4"/>
  <c r="F67" i="16"/>
  <c r="E67" i="16"/>
  <c r="B8" i="16"/>
  <c r="B16" i="16"/>
  <c r="C8" i="16"/>
  <c r="F62" i="16"/>
  <c r="E62" i="16"/>
  <c r="C24" i="16"/>
  <c r="E9" i="6" l="1"/>
  <c r="H41" i="6"/>
  <c r="H16" i="6"/>
  <c r="H13" i="6"/>
  <c r="H12" i="6"/>
  <c r="H10" i="6"/>
  <c r="H15" i="6"/>
  <c r="H56" i="6" l="1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0" i="6"/>
  <c r="H39" i="6"/>
  <c r="H38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F15" i="5" l="1"/>
  <c r="H57" i="6" l="1"/>
  <c r="G57" i="6"/>
  <c r="F57" i="6"/>
  <c r="E57" i="6"/>
  <c r="D57" i="6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H15" i="5" l="1"/>
  <c r="D70" i="4"/>
  <c r="D55" i="4"/>
  <c r="E41" i="16" l="1"/>
  <c r="C83" i="6" l="1"/>
  <c r="H47" i="6" l="1"/>
  <c r="E8" i="4" l="1"/>
  <c r="F74" i="16" l="1"/>
  <c r="F78" i="16" s="1"/>
  <c r="E74" i="16"/>
  <c r="E78" i="16" s="1"/>
  <c r="F56" i="16"/>
  <c r="E56" i="16"/>
  <c r="C59" i="16"/>
  <c r="B59" i="16"/>
  <c r="F41" i="16"/>
  <c r="B40" i="16"/>
  <c r="F37" i="16"/>
  <c r="E37" i="16"/>
  <c r="B37" i="16"/>
  <c r="F30" i="16"/>
  <c r="E30" i="16"/>
  <c r="B30" i="16"/>
  <c r="F26" i="16"/>
  <c r="E26" i="16"/>
  <c r="B24" i="16"/>
  <c r="F22" i="16"/>
  <c r="E22" i="16"/>
  <c r="F18" i="16"/>
  <c r="E18" i="16"/>
  <c r="C16" i="16"/>
  <c r="E46" i="16" l="1"/>
  <c r="G17" i="2" s="1"/>
  <c r="B46" i="16"/>
  <c r="B61" i="16" s="1"/>
  <c r="F46" i="16"/>
  <c r="F58" i="16" s="1"/>
  <c r="F80" i="16" s="1"/>
  <c r="E58" i="16" l="1"/>
  <c r="E80" i="16" s="1"/>
  <c r="C10" i="8"/>
  <c r="C9" i="8" s="1"/>
  <c r="C83" i="8" l="1"/>
  <c r="C19" i="7"/>
  <c r="D19" i="7"/>
  <c r="E19" i="7"/>
  <c r="F19" i="7"/>
  <c r="G19" i="7"/>
  <c r="B19" i="7"/>
  <c r="B8" i="7"/>
  <c r="D37" i="6"/>
  <c r="F37" i="6"/>
  <c r="D27" i="6"/>
  <c r="F27" i="6"/>
  <c r="G27" i="6"/>
  <c r="D17" i="6"/>
  <c r="G17" i="6"/>
  <c r="C9" i="9"/>
  <c r="C31" i="9" s="1"/>
  <c r="E9" i="9"/>
  <c r="G9" i="6"/>
  <c r="B9" i="9"/>
  <c r="B31" i="9" s="1"/>
  <c r="F9" i="9" l="1"/>
  <c r="F31" i="9" s="1"/>
  <c r="G8" i="6"/>
  <c r="D8" i="6"/>
  <c r="E31" i="9"/>
  <c r="B30" i="7"/>
  <c r="H37" i="6"/>
  <c r="H17" i="6"/>
  <c r="H27" i="6"/>
  <c r="C27" i="6"/>
  <c r="E27" i="6" s="1"/>
  <c r="H9" i="6" l="1"/>
  <c r="H8" i="6" s="1"/>
  <c r="D9" i="9" l="1"/>
  <c r="G9" i="9"/>
  <c r="G31" i="9" s="1"/>
  <c r="C74" i="6"/>
  <c r="C70" i="6"/>
  <c r="C61" i="6"/>
  <c r="C57" i="6"/>
  <c r="C47" i="6"/>
  <c r="C37" i="6"/>
  <c r="E37" i="6" s="1"/>
  <c r="C17" i="6"/>
  <c r="E17" i="6" s="1"/>
  <c r="D83" i="6"/>
  <c r="D159" i="6" s="1"/>
  <c r="C11" i="7" s="1"/>
  <c r="D11" i="7" s="1"/>
  <c r="E83" i="6"/>
  <c r="F83" i="6"/>
  <c r="G83" i="6"/>
  <c r="H83" i="6"/>
  <c r="E78" i="5"/>
  <c r="F78" i="5"/>
  <c r="G78" i="5"/>
  <c r="H78" i="5"/>
  <c r="I78" i="5"/>
  <c r="D78" i="5"/>
  <c r="E43" i="5"/>
  <c r="E73" i="5" s="1"/>
  <c r="F43" i="5"/>
  <c r="F73" i="5" s="1"/>
  <c r="G43" i="5"/>
  <c r="G73" i="5" s="1"/>
  <c r="H43" i="5"/>
  <c r="H73" i="5" s="1"/>
  <c r="I4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D17" i="4"/>
  <c r="E17" i="4"/>
  <c r="C17" i="4"/>
  <c r="D13" i="4"/>
  <c r="E13" i="4"/>
  <c r="C13" i="4"/>
  <c r="C8" i="4"/>
  <c r="C13" i="2"/>
  <c r="C9" i="2"/>
  <c r="F8" i="6" l="1"/>
  <c r="E47" i="6"/>
  <c r="C8" i="6"/>
  <c r="C159" i="6" s="1"/>
  <c r="G26" i="2"/>
  <c r="D31" i="9"/>
  <c r="E21" i="4"/>
  <c r="E22" i="4" s="1"/>
  <c r="E23" i="4" s="1"/>
  <c r="E31" i="4" s="1"/>
  <c r="I73" i="5"/>
  <c r="C72" i="4"/>
  <c r="C73" i="4" s="1"/>
  <c r="H159" i="6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F11" i="7" s="1"/>
  <c r="D21" i="4"/>
  <c r="D22" i="4" s="1"/>
  <c r="D23" i="4" s="1"/>
  <c r="D31" i="4" s="1"/>
  <c r="C8" i="2"/>
  <c r="C19" i="2" s="1"/>
  <c r="G9" i="2"/>
  <c r="F159" i="6"/>
  <c r="E11" i="7" s="1"/>
  <c r="E57" i="4"/>
  <c r="E58" i="4" s="1"/>
  <c r="D57" i="4"/>
  <c r="D58" i="4" s="1"/>
  <c r="G11" i="7" l="1"/>
  <c r="D11" i="8"/>
  <c r="C8" i="7"/>
  <c r="C30" i="7" s="1"/>
  <c r="D8" i="7"/>
  <c r="D30" i="7" s="1"/>
  <c r="F11" i="8"/>
  <c r="E8" i="7"/>
  <c r="E30" i="7" s="1"/>
  <c r="G8" i="2"/>
  <c r="G19" i="2" s="1"/>
  <c r="E8" i="6"/>
  <c r="E159" i="6" s="1"/>
  <c r="G8" i="7" l="1"/>
  <c r="G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F10" i="8"/>
  <c r="F9" i="8" s="1"/>
  <c r="F83" i="8" s="1"/>
  <c r="H11" i="8" l="1"/>
  <c r="H10" i="8" s="1"/>
  <c r="H9" i="8" s="1"/>
  <c r="H83" i="8" s="1"/>
  <c r="C46" i="16" l="1"/>
  <c r="C61" i="16" s="1"/>
</calcChain>
</file>

<file path=xl/sharedStrings.xml><?xml version="1.0" encoding="utf-8"?>
<sst xmlns="http://schemas.openxmlformats.org/spreadsheetml/2006/main" count="696" uniqueCount="462">
  <si>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</si>
  <si>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</si>
  <si>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</si>
  <si>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</si>
  <si>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</si>
  <si>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</si>
  <si>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</si>
  <si>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</si>
  <si>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</si>
  <si>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</si>
  <si>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</si>
  <si>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</si>
  <si>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</si>
  <si>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</si>
  <si>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</si>
  <si>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</si>
  <si>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</si>
  <si>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</si>
  <si>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</si>
  <si>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</si>
  <si>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</si>
  <si>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</si>
  <si>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</si>
  <si>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</si>
  <si>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</si>
  <si>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</si>
  <si>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</si>
  <si>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</si>
  <si>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</si>
  <si>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</si>
  <si>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</si>
  <si>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</si>
  <si>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</si>
  <si>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</si>
  <si>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</si>
  <si>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</si>
  <si>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</si>
  <si>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</si>
  <si>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</si>
  <si>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</si>
  <si>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</si>
  <si>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</si>
  <si>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</si>
  <si>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</si>
  <si>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</si>
  <si>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</si>
  <si>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</si>
  <si>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</si>
  <si>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</si>
  <si>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</si>
  <si>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</si>
  <si>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</si>
  <si>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</si>
  <si>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</si>
  <si>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</si>
  <si>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</si>
  <si>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</si>
  <si>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</si>
  <si>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</si>
  <si>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</si>
  <si>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</si>
  <si>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</si>
  <si>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</si>
  <si>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</si>
  <si>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</si>
  <si>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</si>
  <si>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</si>
  <si>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</si>
  <si>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</si>
  <si>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</si>
  <si>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</si>
  <si>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</si>
  <si>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</si>
  <si>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</si>
  <si>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</si>
  <si>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</si>
  <si>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</si>
  <si>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</si>
  <si>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</si>
  <si>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</si>
  <si>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</si>
  <si>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</si>
  <si>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</si>
  <si>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</si>
  <si>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</si>
  <si>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</si>
  <si>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</si>
  <si>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</si>
  <si>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</si>
  <si>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</si>
  <si>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</si>
  <si>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</si>
  <si>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</si>
  <si>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</si>
  <si>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</si>
  <si>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</si>
  <si>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</si>
  <si>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</si>
  <si>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</si>
  <si>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</si>
  <si>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</si>
  <si>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</si>
  <si>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</si>
  <si>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</si>
  <si>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</si>
  <si>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</si>
  <si>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</si>
  <si>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</si>
  <si>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</si>
  <si>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</si>
  <si>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</si>
  <si>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</si>
  <si>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</si>
  <si>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</si>
  <si>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</si>
  <si>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</si>
  <si>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</si>
  <si>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</si>
  <si>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</si>
  <si>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</si>
  <si>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</si>
  <si>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</si>
  <si>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</si>
  <si>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</si>
  <si>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</si>
  <si>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</si>
  <si>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</si>
  <si>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</si>
  <si>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</si>
  <si>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</si>
  <si>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</si>
  <si>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</si>
  <si>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</si>
  <si>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</si>
  <si>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</si>
  <si>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</si>
  <si>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</si>
  <si>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</si>
  <si>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</si>
  <si>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</si>
  <si>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</si>
  <si>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</si>
  <si>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</si>
  <si>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</si>
  <si>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</si>
  <si>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</si>
  <si>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</si>
  <si>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</si>
  <si>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</si>
  <si>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</si>
  <si>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</si>
  <si>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</si>
  <si>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</si>
  <si>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</si>
  <si>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</si>
  <si>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</si>
  <si>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</si>
  <si>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</si>
  <si>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</si>
  <si>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</si>
  <si>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</si>
  <si>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</si>
  <si>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</si>
  <si>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</si>
  <si>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</si>
  <si>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</si>
  <si>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</si>
  <si>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</si>
  <si>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</si>
  <si>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</si>
  <si>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</si>
  <si>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</si>
  <si>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</si>
  <si>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</si>
  <si>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</si>
  <si>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</si>
  <si>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</si>
  <si>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</si>
  <si>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</si>
  <si>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</si>
  <si>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</si>
  <si>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</si>
  <si>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</si>
  <si>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</si>
  <si>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</si>
  <si>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</si>
  <si>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</si>
  <si>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</si>
  <si>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</si>
  <si>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</si>
  <si>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</si>
  <si>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</si>
  <si>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</si>
  <si>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</si>
  <si>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</si>
  <si>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</si>
  <si>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</si>
  <si>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</si>
  <si>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</si>
  <si>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</si>
  <si>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</si>
  <si>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</si>
  <si>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</si>
  <si>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</si>
  <si>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</si>
  <si>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</si>
  <si>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</si>
  <si>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</si>
  <si>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</si>
  <si>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</si>
  <si>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</si>
  <si>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</si>
  <si>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</si>
  <si>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</si>
  <si>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</si>
  <si>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</si>
  <si>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</si>
  <si>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</si>
  <si>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</si>
  <si>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</si>
  <si>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</si>
  <si>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</si>
  <si>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</si>
  <si>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</si>
  <si>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</si>
  <si>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</si>
  <si>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</si>
  <si>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</si>
  <si>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</si>
  <si>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</si>
  <si>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</si>
  <si>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</si>
  <si>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</si>
  <si>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</si>
  <si>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</si>
  <si>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</si>
  <si>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</si>
  <si>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</si>
  <si>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</si>
  <si>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</si>
  <si>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</si>
  <si>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</si>
  <si>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</si>
  <si>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</si>
  <si>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</si>
  <si>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</si>
  <si>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</si>
  <si>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</si>
  <si>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</si>
  <si>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</si>
  <si>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</si>
  <si>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</si>
  <si>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</si>
  <si>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</si>
  <si>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</si>
  <si>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</si>
  <si>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</si>
  <si>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</si>
  <si>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</si>
  <si>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</si>
  <si>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</si>
  <si>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</si>
  <si>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</si>
  <si>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</si>
  <si>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</si>
  <si>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</si>
  <si>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</si>
  <si>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</si>
  <si>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</si>
  <si>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</si>
  <si>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</si>
  <si>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</si>
  <si>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</si>
  <si>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</si>
  <si>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</si>
  <si>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</si>
  <si>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</si>
  <si>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</si>
  <si>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</si>
  <si>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</si>
  <si>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</si>
  <si>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</si>
  <si>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</si>
  <si>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</si>
  <si>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</si>
  <si>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</si>
  <si>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</si>
  <si>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</si>
  <si>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</si>
  <si>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</si>
  <si>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</si>
  <si>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</si>
  <si>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</si>
  <si>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</si>
  <si>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</si>
  <si>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</si>
  <si>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</si>
  <si>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</si>
  <si>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</si>
  <si>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</si>
  <si>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</si>
  <si>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</si>
  <si>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</si>
  <si>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</si>
  <si>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</si>
  <si>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</si>
  <si>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</si>
  <si>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</si>
  <si>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</si>
  <si>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</si>
  <si>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</si>
  <si>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</si>
  <si>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</si>
  <si>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</si>
  <si>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</si>
  <si>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</si>
  <si>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</si>
  <si>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</si>
  <si>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</si>
  <si>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</si>
  <si>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</si>
  <si>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</si>
  <si>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</si>
  <si>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</si>
  <si>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</si>
  <si>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</si>
  <si>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</si>
  <si>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</si>
  <si>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</si>
  <si>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</si>
  <si>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</si>
  <si>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</si>
  <si>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</si>
  <si>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</si>
  <si>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</si>
  <si>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</si>
  <si>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</si>
  <si>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</si>
  <si>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</si>
  <si>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</si>
  <si>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</si>
  <si>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</si>
  <si>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</si>
  <si>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</si>
  <si>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</si>
  <si>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</si>
  <si>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</si>
  <si>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</si>
  <si>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</si>
  <si>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</si>
  <si>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</si>
  <si>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</si>
  <si>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</si>
  <si>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</si>
  <si>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</si>
  <si>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</si>
  <si>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</si>
  <si>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</si>
  <si>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</si>
  <si>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</si>
  <si>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</si>
  <si>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</si>
  <si>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</si>
  <si>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</si>
  <si>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</si>
  <si>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</si>
  <si>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</si>
  <si>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</si>
  <si>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</si>
  <si>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</si>
  <si>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</si>
  <si>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</si>
  <si>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</si>
  <si>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</si>
  <si>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</si>
  <si>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</si>
  <si>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</si>
  <si>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</si>
  <si>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</si>
  <si>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</si>
  <si>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</si>
  <si>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</si>
  <si>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</si>
  <si>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</si>
  <si>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</si>
  <si>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</si>
  <si>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</si>
  <si>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</si>
  <si>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</si>
  <si>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</si>
  <si>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</si>
  <si>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</si>
  <si>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</si>
  <si>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</si>
  <si>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</si>
  <si>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</si>
  <si>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</si>
  <si>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</si>
  <si>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</si>
  <si>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</si>
  <si>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</si>
  <si>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</si>
  <si>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</si>
  <si>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</si>
  <si>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</si>
  <si>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</si>
  <si>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</si>
  <si>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</si>
  <si>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</si>
  <si>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</si>
  <si>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</si>
  <si>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</si>
  <si>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</si>
  <si>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</si>
  <si>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</si>
  <si>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</si>
  <si>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</si>
  <si>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</si>
  <si>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</si>
  <si>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</si>
  <si>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</si>
  <si>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</si>
  <si>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</si>
  <si>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</si>
  <si>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</si>
  <si>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</si>
  <si>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</si>
  <si>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</si>
  <si>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</si>
  <si>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</si>
  <si>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</si>
  <si>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</si>
  <si>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</si>
  <si>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</si>
  <si>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</si>
  <si>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</si>
  <si>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</si>
  <si>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</si>
  <si>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</si>
  <si>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</si>
  <si>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</si>
  <si>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</si>
  <si>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</si>
  <si>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</si>
  <si>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</si>
  <si>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</si>
  <si>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</si>
  <si>
    <t>Presidente del Comité de Administración</t>
  </si>
  <si>
    <t>Dip. Javier Rafael Ortega Blancas</t>
  </si>
  <si>
    <t>C.P. Nils Gunnar Jaime Robles Andersson</t>
  </si>
  <si>
    <t>Secretario Administrativo</t>
  </si>
  <si>
    <t>31 de Diciembre de 2018</t>
  </si>
  <si>
    <t>31 de Diciembre  de 2018</t>
  </si>
  <si>
    <t>31 de Marzo de 2019</t>
  </si>
  <si>
    <t>al 31 de diciembre de 2018-1 (d)</t>
  </si>
  <si>
    <t>Al 31 de Diciembre de 2018 y al 31 de Marzo de 2019 (b)</t>
  </si>
  <si>
    <t>Del 1 de Enero al 31 de Marzo de 2019 (b)</t>
  </si>
  <si>
    <t>Del 1 de Enero al 31 de Marzo} de 2019 (b)</t>
  </si>
  <si>
    <t>Del 1 de Enero al 31  de Marzo de 2019 (b)</t>
  </si>
  <si>
    <t>Del 1 de Enero Al 31 de Marzo de 2019 (b)</t>
  </si>
  <si>
    <t>Al 31 de Marzo de 2019 y al 31 de diciembre de 2018</t>
  </si>
  <si>
    <t>Al 31 de Marzo de 2019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</si>
</sst>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" fontId="0" fillId="0" borderId="0" xfId="0" applyNumberFormat="1"/>
    <xf numFmtId="1" fontId="2" fillId="0" borderId="8" xfId="0" applyNumberFormat="1" applyFont="1" applyBorder="1" applyAlignment="1">
      <alignment horizontal="center" vertical="center"/>
    </xf>
    <xf numFmtId="0" fontId="6" fillId="0" borderId="0" xfId="0" applyFont="1"/>
    <xf numFmtId="1" fontId="1" fillId="0" borderId="8" xfId="0" applyNumberFormat="1" applyFont="1" applyBorder="1" applyAlignment="1">
      <alignment horizontal="center" vertical="center" wrapText="1"/>
    </xf>
    <xf numFmtId="43" fontId="0" fillId="0" borderId="0" xfId="1" applyFont="1"/>
    <xf numFmtId="43" fontId="2" fillId="0" borderId="11" xfId="1" applyFont="1" applyBorder="1" applyAlignment="1">
      <alignment vertical="center" wrapText="1"/>
    </xf>
    <xf numFmtId="43" fontId="2" fillId="0" borderId="18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43" fontId="2" fillId="2" borderId="8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8" xfId="1" applyNumberFormat="1" applyFont="1" applyBorder="1" applyAlignment="1">
      <alignment horizontal="left" vertical="center" wrapText="1"/>
    </xf>
    <xf numFmtId="1" fontId="1" fillId="0" borderId="8" xfId="1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4" borderId="22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43" fontId="13" fillId="0" borderId="0" xfId="1" applyFont="1" applyFill="1" applyBorder="1"/>
    <xf numFmtId="0" fontId="12" fillId="0" borderId="0" xfId="0" applyFont="1" applyFill="1"/>
    <xf numFmtId="0" fontId="7" fillId="6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vertical="center" wrapText="1"/>
    </xf>
    <xf numFmtId="1" fontId="7" fillId="6" borderId="10" xfId="0" applyNumberFormat="1" applyFont="1" applyFill="1" applyBorder="1" applyAlignment="1">
      <alignment horizontal="center" vertical="center" wrapText="1"/>
    </xf>
    <xf numFmtId="1" fontId="7" fillId="6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4" xfId="0" applyFont="1" applyBorder="1"/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23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3" fontId="2" fillId="0" borderId="8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4" borderId="0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 wrapText="1"/>
    </xf>
    <xf numFmtId="1" fontId="1" fillId="0" borderId="3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" fontId="2" fillId="0" borderId="18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21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zoomScaleNormal="100" workbookViewId="0">
      <selection activeCell="H72" sqref="H72"/>
    </sheetView>
  </sheetViews>
  <sheetFormatPr baseColWidth="10" defaultRowHeight="15"/>
  <cols>
    <col min="1" max="1" width="37.28515625" customWidth="1"/>
    <col min="2" max="3" width="11.7109375" bestFit="1" customWidth="1"/>
    <col min="4" max="4" width="39.28515625" customWidth="1"/>
    <col min="5" max="5" width="11.7109375" bestFit="1" customWidth="1"/>
    <col min="6" max="6" width="11.5703125" customWidth="1"/>
    <col min="7" max="7" width="13.140625" bestFit="1" customWidth="1"/>
    <col min="8" max="8" width="11.42578125" style="140"/>
    <col min="9" max="10" width="15.140625" style="140" bestFit="1" customWidth="1"/>
  </cols>
  <sheetData>
    <row r="1" spans="1:9">
      <c r="A1" s="202" t="s">
        <v>443</v>
      </c>
      <c r="B1" s="203"/>
      <c r="C1" s="203"/>
      <c r="D1" s="203"/>
      <c r="E1" s="203"/>
      <c r="F1" s="204"/>
      <c r="G1" s="1"/>
      <c r="H1" s="141"/>
      <c r="I1" s="141"/>
    </row>
    <row r="2" spans="1:9">
      <c r="A2" s="205" t="s">
        <v>0</v>
      </c>
      <c r="B2" s="206"/>
      <c r="C2" s="206"/>
      <c r="D2" s="206"/>
      <c r="E2" s="206"/>
      <c r="F2" s="207"/>
      <c r="G2" s="1"/>
      <c r="H2" s="141"/>
      <c r="I2" s="141"/>
    </row>
    <row r="3" spans="1:9">
      <c r="A3" s="205" t="s">
        <v>460</v>
      </c>
      <c r="B3" s="206"/>
      <c r="C3" s="206"/>
      <c r="D3" s="206"/>
      <c r="E3" s="206"/>
      <c r="F3" s="207"/>
      <c r="G3" s="1"/>
      <c r="H3" s="141"/>
      <c r="I3" s="141"/>
    </row>
    <row r="4" spans="1:9" ht="15.75" thickBot="1">
      <c r="A4" s="208" t="s">
        <v>1</v>
      </c>
      <c r="B4" s="209"/>
      <c r="C4" s="209"/>
      <c r="D4" s="209"/>
      <c r="E4" s="209"/>
      <c r="F4" s="210"/>
      <c r="G4" s="1"/>
      <c r="H4" s="141"/>
      <c r="I4" s="141"/>
    </row>
    <row r="5" spans="1:9" ht="34.5" thickBot="1">
      <c r="A5" s="147" t="s">
        <v>2</v>
      </c>
      <c r="B5" s="148" t="s">
        <v>453</v>
      </c>
      <c r="C5" s="148" t="s">
        <v>451</v>
      </c>
      <c r="D5" s="149" t="s">
        <v>2</v>
      </c>
      <c r="E5" s="148" t="s">
        <v>453</v>
      </c>
      <c r="F5" s="148" t="s">
        <v>452</v>
      </c>
    </row>
    <row r="6" spans="1:9">
      <c r="A6" s="3" t="s">
        <v>3</v>
      </c>
      <c r="B6" s="4"/>
      <c r="C6" s="4"/>
      <c r="D6" s="4" t="s">
        <v>4</v>
      </c>
      <c r="E6" s="103"/>
      <c r="F6" s="103"/>
    </row>
    <row r="7" spans="1:9">
      <c r="A7" s="3" t="s">
        <v>5</v>
      </c>
      <c r="B7" s="70"/>
      <c r="C7" s="70"/>
      <c r="D7" s="4" t="s">
        <v>6</v>
      </c>
      <c r="E7" s="104"/>
      <c r="F7" s="96"/>
    </row>
    <row r="8" spans="1:9" ht="22.5">
      <c r="A8" s="6" t="s">
        <v>7</v>
      </c>
      <c r="B8" s="96">
        <f>SUM(B9:B15)</f>
        <v>11835771</v>
      </c>
      <c r="C8" s="96">
        <f>SUM(C9:C15)</f>
        <v>1786722</v>
      </c>
      <c r="D8" s="145" t="s">
        <v>8</v>
      </c>
      <c r="E8" s="96">
        <f>+E9+E10+E11+E12+E13+E14++E15+E16+E17</f>
        <v>9198614</v>
      </c>
      <c r="F8" s="96">
        <f>+F9+F10+F11+F12+F13+F14++F15+F16+F17</f>
        <v>9435151</v>
      </c>
    </row>
    <row r="9" spans="1:9">
      <c r="A9" s="6" t="s">
        <v>9</v>
      </c>
      <c r="B9" s="96">
        <v>0</v>
      </c>
      <c r="C9" s="96">
        <v>0</v>
      </c>
      <c r="D9" s="145" t="s">
        <v>10</v>
      </c>
      <c r="E9" s="96">
        <v>0</v>
      </c>
      <c r="F9" s="96">
        <v>0</v>
      </c>
    </row>
    <row r="10" spans="1:9">
      <c r="A10" s="6" t="s">
        <v>11</v>
      </c>
      <c r="B10" s="96">
        <v>242934</v>
      </c>
      <c r="C10" s="96">
        <v>3873</v>
      </c>
      <c r="D10" s="145" t="s">
        <v>12</v>
      </c>
      <c r="E10" s="96">
        <v>0</v>
      </c>
      <c r="F10" s="96">
        <v>0</v>
      </c>
    </row>
    <row r="11" spans="1:9" ht="22.5">
      <c r="A11" s="6" t="s">
        <v>13</v>
      </c>
      <c r="B11" s="96">
        <v>0</v>
      </c>
      <c r="C11" s="96">
        <v>0</v>
      </c>
      <c r="D11" s="145" t="s">
        <v>14</v>
      </c>
      <c r="E11" s="96">
        <v>0</v>
      </c>
      <c r="F11" s="96">
        <v>0</v>
      </c>
    </row>
    <row r="12" spans="1:9" ht="22.5">
      <c r="A12" s="6" t="s">
        <v>15</v>
      </c>
      <c r="B12" s="96">
        <v>11592837</v>
      </c>
      <c r="C12" s="96">
        <v>1782849</v>
      </c>
      <c r="D12" s="145" t="s">
        <v>16</v>
      </c>
      <c r="E12" s="96">
        <v>0</v>
      </c>
      <c r="F12" s="96">
        <v>0</v>
      </c>
    </row>
    <row r="13" spans="1:9" ht="22.5">
      <c r="A13" s="6" t="s">
        <v>17</v>
      </c>
      <c r="B13" s="96">
        <v>0</v>
      </c>
      <c r="C13" s="96">
        <v>0</v>
      </c>
      <c r="D13" s="145" t="s">
        <v>18</v>
      </c>
      <c r="E13" s="96">
        <v>0</v>
      </c>
      <c r="F13" s="96">
        <v>0</v>
      </c>
    </row>
    <row r="14" spans="1:9" ht="22.5">
      <c r="A14" s="6" t="s">
        <v>19</v>
      </c>
      <c r="B14" s="96">
        <v>0</v>
      </c>
      <c r="C14" s="96">
        <v>0</v>
      </c>
      <c r="D14" s="145" t="s">
        <v>20</v>
      </c>
      <c r="E14" s="96">
        <v>0</v>
      </c>
      <c r="F14" s="96">
        <v>0</v>
      </c>
    </row>
    <row r="15" spans="1:9" ht="22.5">
      <c r="A15" s="6" t="s">
        <v>21</v>
      </c>
      <c r="B15" s="96">
        <v>0</v>
      </c>
      <c r="C15" s="96">
        <v>0</v>
      </c>
      <c r="D15" s="145" t="s">
        <v>22</v>
      </c>
      <c r="E15" s="96">
        <v>9198614</v>
      </c>
      <c r="F15" s="96">
        <v>9435151</v>
      </c>
    </row>
    <row r="16" spans="1:9" ht="22.5">
      <c r="A16" s="6" t="s">
        <v>23</v>
      </c>
      <c r="B16" s="96">
        <f>SUM(B17:B23)</f>
        <v>152930</v>
      </c>
      <c r="C16" s="96">
        <f>SUM(C17:C23)</f>
        <v>33930</v>
      </c>
      <c r="D16" s="145" t="s">
        <v>24</v>
      </c>
      <c r="E16" s="96">
        <v>0</v>
      </c>
      <c r="F16" s="96">
        <v>0</v>
      </c>
    </row>
    <row r="17" spans="1:6">
      <c r="A17" s="6" t="s">
        <v>25</v>
      </c>
      <c r="B17" s="96">
        <v>0</v>
      </c>
      <c r="C17" s="75">
        <v>0</v>
      </c>
      <c r="D17" s="145" t="s">
        <v>26</v>
      </c>
      <c r="E17" s="96">
        <v>0</v>
      </c>
      <c r="F17" s="96">
        <v>0</v>
      </c>
    </row>
    <row r="18" spans="1:6">
      <c r="A18" s="6" t="s">
        <v>27</v>
      </c>
      <c r="B18" s="96">
        <v>0</v>
      </c>
      <c r="C18" s="75">
        <v>0</v>
      </c>
      <c r="D18" s="145" t="s">
        <v>28</v>
      </c>
      <c r="E18" s="96">
        <f>+E19+E20+E21</f>
        <v>0</v>
      </c>
      <c r="F18" s="96">
        <f>+F19+F20+F21</f>
        <v>0</v>
      </c>
    </row>
    <row r="19" spans="1:6">
      <c r="A19" s="6" t="s">
        <v>29</v>
      </c>
      <c r="B19" s="96">
        <v>63930</v>
      </c>
      <c r="C19" s="96">
        <v>33930</v>
      </c>
      <c r="D19" s="145" t="s">
        <v>30</v>
      </c>
      <c r="E19" s="96">
        <v>0</v>
      </c>
      <c r="F19" s="96">
        <v>0</v>
      </c>
    </row>
    <row r="20" spans="1:6" ht="22.5">
      <c r="A20" s="6" t="s">
        <v>31</v>
      </c>
      <c r="B20" s="96">
        <v>0</v>
      </c>
      <c r="C20" s="75">
        <v>0</v>
      </c>
      <c r="D20" s="145" t="s">
        <v>32</v>
      </c>
      <c r="E20" s="96">
        <v>0</v>
      </c>
      <c r="F20" s="96">
        <v>0</v>
      </c>
    </row>
    <row r="21" spans="1:6" ht="22.5">
      <c r="A21" s="6" t="s">
        <v>33</v>
      </c>
      <c r="B21" s="96">
        <v>0</v>
      </c>
      <c r="C21" s="75">
        <v>0</v>
      </c>
      <c r="D21" s="145" t="s">
        <v>34</v>
      </c>
      <c r="E21" s="96">
        <v>0</v>
      </c>
      <c r="F21" s="96">
        <v>0</v>
      </c>
    </row>
    <row r="22" spans="1:6" ht="22.5">
      <c r="A22" s="6" t="s">
        <v>35</v>
      </c>
      <c r="B22" s="96">
        <v>89000</v>
      </c>
      <c r="C22" s="75">
        <v>0</v>
      </c>
      <c r="D22" s="145" t="s">
        <v>36</v>
      </c>
      <c r="E22" s="96">
        <f>+E23+E24</f>
        <v>0</v>
      </c>
      <c r="F22" s="96">
        <f>+F23+F24</f>
        <v>0</v>
      </c>
    </row>
    <row r="23" spans="1:6" ht="22.5">
      <c r="A23" s="6" t="s">
        <v>37</v>
      </c>
      <c r="B23" s="96">
        <v>0</v>
      </c>
      <c r="C23" s="75">
        <v>0</v>
      </c>
      <c r="D23" s="145" t="s">
        <v>38</v>
      </c>
      <c r="E23" s="96">
        <v>0</v>
      </c>
      <c r="F23" s="96">
        <v>0</v>
      </c>
    </row>
    <row r="24" spans="1:6" ht="22.5">
      <c r="A24" s="6" t="s">
        <v>39</v>
      </c>
      <c r="B24" s="96">
        <f>SUM(B25:B29)</f>
        <v>21959</v>
      </c>
      <c r="C24" s="96">
        <f>SUM(C25:C29)</f>
        <v>0</v>
      </c>
      <c r="D24" s="145" t="s">
        <v>40</v>
      </c>
      <c r="E24" s="96">
        <v>0</v>
      </c>
      <c r="F24" s="96">
        <v>0</v>
      </c>
    </row>
    <row r="25" spans="1:6" ht="22.5">
      <c r="A25" s="6" t="s">
        <v>41</v>
      </c>
      <c r="B25" s="96">
        <v>21959</v>
      </c>
      <c r="C25" s="96">
        <v>0</v>
      </c>
      <c r="D25" s="145" t="s">
        <v>42</v>
      </c>
      <c r="E25" s="96">
        <v>0</v>
      </c>
      <c r="F25" s="96">
        <v>0</v>
      </c>
    </row>
    <row r="26" spans="1:6" ht="22.5">
      <c r="A26" s="6" t="s">
        <v>43</v>
      </c>
      <c r="B26" s="96">
        <v>0</v>
      </c>
      <c r="C26" s="75">
        <v>0</v>
      </c>
      <c r="D26" s="145" t="s">
        <v>44</v>
      </c>
      <c r="E26" s="96">
        <f>+E27+E28+E29</f>
        <v>0</v>
      </c>
      <c r="F26" s="96">
        <f>+F27+F28+F29</f>
        <v>0</v>
      </c>
    </row>
    <row r="27" spans="1:6" ht="22.5">
      <c r="A27" s="6" t="s">
        <v>45</v>
      </c>
      <c r="B27" s="96">
        <v>0</v>
      </c>
      <c r="C27" s="75">
        <v>0</v>
      </c>
      <c r="D27" s="145" t="s">
        <v>46</v>
      </c>
      <c r="E27" s="96">
        <v>0</v>
      </c>
      <c r="F27" s="96">
        <v>0</v>
      </c>
    </row>
    <row r="28" spans="1:6" ht="22.5">
      <c r="A28" s="6" t="s">
        <v>47</v>
      </c>
      <c r="B28" s="96">
        <v>0</v>
      </c>
      <c r="C28" s="75">
        <v>0</v>
      </c>
      <c r="D28" s="145" t="s">
        <v>48</v>
      </c>
      <c r="E28" s="96">
        <v>0</v>
      </c>
      <c r="F28" s="96">
        <v>0</v>
      </c>
    </row>
    <row r="29" spans="1:6" ht="22.5">
      <c r="A29" s="6" t="s">
        <v>49</v>
      </c>
      <c r="B29" s="96">
        <v>0</v>
      </c>
      <c r="C29" s="75">
        <v>0</v>
      </c>
      <c r="D29" s="145" t="s">
        <v>50</v>
      </c>
      <c r="E29" s="96">
        <v>0</v>
      </c>
      <c r="F29" s="96">
        <v>0</v>
      </c>
    </row>
    <row r="30" spans="1:6" ht="22.5">
      <c r="A30" s="6" t="s">
        <v>51</v>
      </c>
      <c r="B30" s="96">
        <f>SUM(B31:B35)</f>
        <v>0</v>
      </c>
      <c r="C30" s="96">
        <v>0</v>
      </c>
      <c r="D30" s="145" t="s">
        <v>52</v>
      </c>
      <c r="E30" s="96">
        <f>+E31+E32+E33+E34+E35+E36</f>
        <v>0</v>
      </c>
      <c r="F30" s="96">
        <f>+F31+F32+F33+F34+F35+F36</f>
        <v>0</v>
      </c>
    </row>
    <row r="31" spans="1:6">
      <c r="A31" s="6" t="s">
        <v>53</v>
      </c>
      <c r="B31" s="96">
        <v>0</v>
      </c>
      <c r="C31" s="75">
        <v>0</v>
      </c>
      <c r="D31" s="145" t="s">
        <v>54</v>
      </c>
      <c r="E31" s="96">
        <v>0</v>
      </c>
      <c r="F31" s="96">
        <v>0</v>
      </c>
    </row>
    <row r="32" spans="1:6">
      <c r="A32" s="6" t="s">
        <v>55</v>
      </c>
      <c r="B32" s="96">
        <v>0</v>
      </c>
      <c r="C32" s="75">
        <v>0</v>
      </c>
      <c r="D32" s="145" t="s">
        <v>56</v>
      </c>
      <c r="E32" s="96">
        <v>0</v>
      </c>
      <c r="F32" s="96">
        <v>0</v>
      </c>
    </row>
    <row r="33" spans="1:6" ht="22.5">
      <c r="A33" s="6" t="s">
        <v>57</v>
      </c>
      <c r="B33" s="96">
        <v>0</v>
      </c>
      <c r="C33" s="75">
        <v>0</v>
      </c>
      <c r="D33" s="145" t="s">
        <v>58</v>
      </c>
      <c r="E33" s="96">
        <v>0</v>
      </c>
      <c r="F33" s="96">
        <v>0</v>
      </c>
    </row>
    <row r="34" spans="1:6" ht="22.5">
      <c r="A34" s="6" t="s">
        <v>59</v>
      </c>
      <c r="B34" s="96">
        <v>0</v>
      </c>
      <c r="C34" s="75">
        <v>0</v>
      </c>
      <c r="D34" s="145" t="s">
        <v>60</v>
      </c>
      <c r="E34" s="96">
        <v>0</v>
      </c>
      <c r="F34" s="96">
        <v>0</v>
      </c>
    </row>
    <row r="35" spans="1:6" ht="22.5">
      <c r="A35" s="6" t="s">
        <v>61</v>
      </c>
      <c r="B35" s="96">
        <v>0</v>
      </c>
      <c r="C35" s="75">
        <v>0</v>
      </c>
      <c r="D35" s="145" t="s">
        <v>62</v>
      </c>
      <c r="E35" s="96">
        <v>0</v>
      </c>
      <c r="F35" s="96">
        <v>0</v>
      </c>
    </row>
    <row r="36" spans="1:6">
      <c r="A36" s="6" t="s">
        <v>63</v>
      </c>
      <c r="B36" s="96">
        <v>0</v>
      </c>
      <c r="C36" s="96">
        <v>0</v>
      </c>
      <c r="D36" s="145" t="s">
        <v>64</v>
      </c>
      <c r="E36" s="96">
        <v>0</v>
      </c>
      <c r="F36" s="96">
        <v>0</v>
      </c>
    </row>
    <row r="37" spans="1:6" ht="22.5">
      <c r="A37" s="6" t="s">
        <v>65</v>
      </c>
      <c r="B37" s="96">
        <f>SUM(B38:B39)</f>
        <v>0</v>
      </c>
      <c r="C37" s="96">
        <v>0</v>
      </c>
      <c r="D37" s="145" t="s">
        <v>66</v>
      </c>
      <c r="E37" s="96">
        <f>+E38+E39+E40</f>
        <v>0</v>
      </c>
      <c r="F37" s="96">
        <f>+F38+F39+F40</f>
        <v>0</v>
      </c>
    </row>
    <row r="38" spans="1:6" ht="22.5">
      <c r="A38" s="6" t="s">
        <v>67</v>
      </c>
      <c r="B38" s="96">
        <v>0</v>
      </c>
      <c r="C38" s="96">
        <v>0</v>
      </c>
      <c r="D38" s="145" t="s">
        <v>68</v>
      </c>
      <c r="E38" s="96">
        <v>0</v>
      </c>
      <c r="F38" s="96">
        <v>0</v>
      </c>
    </row>
    <row r="39" spans="1:6">
      <c r="A39" s="6" t="s">
        <v>69</v>
      </c>
      <c r="B39" s="96">
        <v>0</v>
      </c>
      <c r="C39" s="96">
        <v>0</v>
      </c>
      <c r="D39" s="145" t="s">
        <v>70</v>
      </c>
      <c r="E39" s="96">
        <v>0</v>
      </c>
      <c r="F39" s="96">
        <v>0</v>
      </c>
    </row>
    <row r="40" spans="1:6">
      <c r="A40" s="6" t="s">
        <v>71</v>
      </c>
      <c r="B40" s="96">
        <f>SUM(B41:B44)</f>
        <v>0</v>
      </c>
      <c r="C40" s="96">
        <f>SUM(C41:C44)</f>
        <v>0</v>
      </c>
      <c r="D40" s="145" t="s">
        <v>72</v>
      </c>
      <c r="E40" s="96">
        <v>0</v>
      </c>
      <c r="F40" s="96">
        <v>0</v>
      </c>
    </row>
    <row r="41" spans="1:6">
      <c r="A41" s="6" t="s">
        <v>73</v>
      </c>
      <c r="B41" s="96">
        <v>0</v>
      </c>
      <c r="C41" s="96">
        <v>0</v>
      </c>
      <c r="D41" s="145" t="s">
        <v>74</v>
      </c>
      <c r="E41" s="96">
        <f>+E42+E43+E44</f>
        <v>0</v>
      </c>
      <c r="F41" s="96">
        <f>+F42+F43+F44</f>
        <v>0</v>
      </c>
    </row>
    <row r="42" spans="1:6" ht="22.5">
      <c r="A42" s="6" t="s">
        <v>75</v>
      </c>
      <c r="B42" s="96">
        <v>0</v>
      </c>
      <c r="C42" s="96">
        <v>0</v>
      </c>
      <c r="D42" s="145" t="s">
        <v>76</v>
      </c>
      <c r="E42" s="96">
        <v>0</v>
      </c>
      <c r="F42" s="96">
        <v>0</v>
      </c>
    </row>
    <row r="43" spans="1:6" ht="22.5">
      <c r="A43" s="6" t="s">
        <v>77</v>
      </c>
      <c r="B43" s="96">
        <v>0</v>
      </c>
      <c r="C43" s="96">
        <v>0</v>
      </c>
      <c r="D43" s="145" t="s">
        <v>78</v>
      </c>
      <c r="E43" s="96">
        <v>0</v>
      </c>
      <c r="F43" s="96">
        <v>0</v>
      </c>
    </row>
    <row r="44" spans="1:6">
      <c r="A44" s="6" t="s">
        <v>79</v>
      </c>
      <c r="B44" s="96">
        <v>0</v>
      </c>
      <c r="C44" s="96">
        <v>0</v>
      </c>
      <c r="D44" s="145" t="s">
        <v>80</v>
      </c>
      <c r="E44" s="96">
        <v>0</v>
      </c>
      <c r="F44" s="96">
        <v>0</v>
      </c>
    </row>
    <row r="45" spans="1:6">
      <c r="A45" s="6"/>
      <c r="B45" s="110"/>
      <c r="C45" s="105"/>
      <c r="D45" s="145"/>
      <c r="E45" s="96"/>
      <c r="F45" s="105"/>
    </row>
    <row r="46" spans="1:6" ht="22.5">
      <c r="A46" s="11" t="s">
        <v>81</v>
      </c>
      <c r="B46" s="95">
        <f>+B8+B16+B24+B30+B36+B37+B40</f>
        <v>12010660</v>
      </c>
      <c r="C46" s="95">
        <f>+C8+C16+C24+C30+C36+C37+C40</f>
        <v>1820652</v>
      </c>
      <c r="D46" s="144" t="s">
        <v>82</v>
      </c>
      <c r="E46" s="95">
        <f>+E8+E18+E22+E25+E26+E30+E37+E41</f>
        <v>9198614</v>
      </c>
      <c r="F46" s="95">
        <f>+F8+F18+F22+F25+F26+F30+F37+F41</f>
        <v>9435151</v>
      </c>
    </row>
    <row r="47" spans="1:6" ht="15.75" thickBot="1">
      <c r="A47" s="7"/>
      <c r="B47" s="106"/>
      <c r="C47" s="107"/>
      <c r="D47" s="146"/>
      <c r="E47" s="106"/>
      <c r="F47" s="107"/>
    </row>
    <row r="48" spans="1:6">
      <c r="A48" s="12" t="s">
        <v>83</v>
      </c>
      <c r="B48" s="108"/>
      <c r="C48" s="109"/>
      <c r="D48" s="13" t="s">
        <v>84</v>
      </c>
      <c r="E48" s="108"/>
      <c r="F48" s="109"/>
    </row>
    <row r="49" spans="1:6">
      <c r="A49" s="6" t="s">
        <v>85</v>
      </c>
      <c r="B49" s="96">
        <v>0</v>
      </c>
      <c r="C49" s="75">
        <v>0</v>
      </c>
      <c r="D49" s="145" t="s">
        <v>86</v>
      </c>
      <c r="E49" s="96">
        <v>0</v>
      </c>
      <c r="F49" s="96">
        <v>0</v>
      </c>
    </row>
    <row r="50" spans="1:6" ht="22.5">
      <c r="A50" s="6" t="s">
        <v>87</v>
      </c>
      <c r="B50" s="96">
        <v>0</v>
      </c>
      <c r="C50" s="75">
        <v>0</v>
      </c>
      <c r="D50" s="145" t="s">
        <v>88</v>
      </c>
      <c r="E50" s="96">
        <v>0</v>
      </c>
      <c r="F50" s="96">
        <v>0</v>
      </c>
    </row>
    <row r="51" spans="1:6" ht="22.5">
      <c r="A51" s="6" t="s">
        <v>89</v>
      </c>
      <c r="B51" s="96">
        <v>1405492</v>
      </c>
      <c r="C51" s="96">
        <v>1405492</v>
      </c>
      <c r="D51" s="145" t="s">
        <v>90</v>
      </c>
      <c r="E51" s="96">
        <v>0</v>
      </c>
      <c r="F51" s="96">
        <v>0</v>
      </c>
    </row>
    <row r="52" spans="1:6">
      <c r="A52" s="6" t="s">
        <v>91</v>
      </c>
      <c r="B52" s="96">
        <v>16110604</v>
      </c>
      <c r="C52" s="96">
        <v>14833557</v>
      </c>
      <c r="D52" s="145" t="s">
        <v>92</v>
      </c>
      <c r="E52" s="96">
        <v>0</v>
      </c>
      <c r="F52" s="96">
        <v>0</v>
      </c>
    </row>
    <row r="53" spans="1:6" ht="22.5">
      <c r="A53" s="6" t="s">
        <v>93</v>
      </c>
      <c r="B53" s="96">
        <v>271965</v>
      </c>
      <c r="C53" s="96">
        <v>271965</v>
      </c>
      <c r="D53" s="145" t="s">
        <v>94</v>
      </c>
      <c r="E53" s="96">
        <v>0</v>
      </c>
      <c r="F53" s="96">
        <v>0</v>
      </c>
    </row>
    <row r="54" spans="1:6" ht="22.5">
      <c r="A54" s="6" t="s">
        <v>95</v>
      </c>
      <c r="B54" s="96">
        <v>0</v>
      </c>
      <c r="C54" s="96">
        <v>0</v>
      </c>
      <c r="D54" s="145" t="s">
        <v>96</v>
      </c>
      <c r="E54" s="96">
        <v>0</v>
      </c>
      <c r="F54" s="96">
        <v>0</v>
      </c>
    </row>
    <row r="55" spans="1:6">
      <c r="A55" s="6" t="s">
        <v>97</v>
      </c>
      <c r="B55" s="96">
        <v>0</v>
      </c>
      <c r="C55" s="96">
        <v>0</v>
      </c>
      <c r="D55" s="144"/>
      <c r="E55" s="96"/>
      <c r="F55" s="96"/>
    </row>
    <row r="56" spans="1:6" ht="22.5">
      <c r="A56" s="6" t="s">
        <v>98</v>
      </c>
      <c r="B56" s="96">
        <v>0</v>
      </c>
      <c r="C56" s="96">
        <v>0</v>
      </c>
      <c r="D56" s="144" t="s">
        <v>99</v>
      </c>
      <c r="E56" s="96">
        <f>SUM(E49:E54)</f>
        <v>0</v>
      </c>
      <c r="F56" s="96">
        <f>SUM(F49:F54)</f>
        <v>0</v>
      </c>
    </row>
    <row r="57" spans="1:6">
      <c r="A57" s="6" t="s">
        <v>100</v>
      </c>
      <c r="B57" s="96">
        <v>0</v>
      </c>
      <c r="C57" s="96">
        <v>0</v>
      </c>
      <c r="D57" s="143"/>
      <c r="E57" s="110"/>
      <c r="F57" s="105"/>
    </row>
    <row r="58" spans="1:6">
      <c r="A58" s="6"/>
      <c r="B58" s="110"/>
      <c r="C58" s="105"/>
      <c r="D58" s="144" t="s">
        <v>101</v>
      </c>
      <c r="E58" s="95">
        <f>+E56+E46</f>
        <v>9198614</v>
      </c>
      <c r="F58" s="95">
        <f>+F56+F46</f>
        <v>9435151</v>
      </c>
    </row>
    <row r="59" spans="1:6" ht="22.5">
      <c r="A59" s="11" t="s">
        <v>102</v>
      </c>
      <c r="B59" s="95">
        <f>SUM(B49:B57)</f>
        <v>17788061</v>
      </c>
      <c r="C59" s="95">
        <f>SUM(C49:C57)</f>
        <v>16511014</v>
      </c>
      <c r="D59" s="145"/>
      <c r="E59" s="110"/>
      <c r="F59" s="105"/>
    </row>
    <row r="60" spans="1:6">
      <c r="A60" s="6"/>
      <c r="B60" s="110"/>
      <c r="C60" s="105"/>
      <c r="D60" s="144" t="s">
        <v>103</v>
      </c>
      <c r="E60" s="110"/>
      <c r="F60" s="105"/>
    </row>
    <row r="61" spans="1:6">
      <c r="A61" s="11" t="s">
        <v>104</v>
      </c>
      <c r="B61" s="95">
        <f>+B46+B59</f>
        <v>29798721</v>
      </c>
      <c r="C61" s="95">
        <f>+C46+C59</f>
        <v>18331666</v>
      </c>
      <c r="D61" s="144"/>
      <c r="E61" s="110"/>
      <c r="F61" s="105"/>
    </row>
    <row r="62" spans="1:6" ht="22.5">
      <c r="A62" s="6"/>
      <c r="B62" s="105"/>
      <c r="C62" s="105"/>
      <c r="D62" s="144" t="s">
        <v>105</v>
      </c>
      <c r="E62" s="95">
        <f>SUM(E63:E65)</f>
        <v>2834861</v>
      </c>
      <c r="F62" s="95">
        <f>SUM(F63:F65)</f>
        <v>2834861</v>
      </c>
    </row>
    <row r="63" spans="1:6">
      <c r="A63" s="6"/>
      <c r="B63" s="105"/>
      <c r="C63" s="105"/>
      <c r="D63" s="145" t="s">
        <v>106</v>
      </c>
      <c r="E63" s="110"/>
      <c r="F63" s="105"/>
    </row>
    <row r="64" spans="1:6">
      <c r="A64" s="6"/>
      <c r="B64" s="105"/>
      <c r="C64" s="105"/>
      <c r="D64" s="145" t="s">
        <v>107</v>
      </c>
      <c r="E64" s="96"/>
      <c r="F64" s="96"/>
    </row>
    <row r="65" spans="1:9">
      <c r="A65" s="6"/>
      <c r="B65" s="145"/>
      <c r="C65" s="145"/>
      <c r="D65" s="145" t="s">
        <v>108</v>
      </c>
      <c r="E65" s="96">
        <v>2834861</v>
      </c>
      <c r="F65" s="96">
        <v>2834861</v>
      </c>
    </row>
    <row r="66" spans="1:9">
      <c r="A66" s="6"/>
      <c r="B66" s="145"/>
      <c r="C66" s="145"/>
      <c r="D66" s="145"/>
      <c r="E66" s="96"/>
      <c r="F66" s="96"/>
    </row>
    <row r="67" spans="1:9" ht="22.5">
      <c r="A67" s="6"/>
      <c r="B67" s="145"/>
      <c r="C67" s="145"/>
      <c r="D67" s="144" t="s">
        <v>109</v>
      </c>
      <c r="E67" s="95">
        <f>SUM(E68:E72)</f>
        <v>17765246</v>
      </c>
      <c r="F67" s="95">
        <f>SUM(F68:F72)</f>
        <v>6061654</v>
      </c>
    </row>
    <row r="68" spans="1:9">
      <c r="A68" s="6"/>
      <c r="B68" s="145"/>
      <c r="C68" s="145"/>
      <c r="D68" s="145" t="s">
        <v>110</v>
      </c>
      <c r="E68" s="96">
        <v>11703592</v>
      </c>
      <c r="F68" s="96">
        <v>-5969971</v>
      </c>
    </row>
    <row r="69" spans="1:9">
      <c r="A69" s="6"/>
      <c r="B69" s="145"/>
      <c r="C69" s="145"/>
      <c r="D69" s="145" t="s">
        <v>111</v>
      </c>
      <c r="E69" s="96">
        <v>6061654</v>
      </c>
      <c r="F69" s="96">
        <v>12031625</v>
      </c>
    </row>
    <row r="70" spans="1:9">
      <c r="A70" s="6"/>
      <c r="B70" s="145"/>
      <c r="C70" s="145"/>
      <c r="D70" s="145" t="s">
        <v>112</v>
      </c>
      <c r="E70" s="96">
        <v>0</v>
      </c>
      <c r="F70" s="75">
        <v>0</v>
      </c>
    </row>
    <row r="71" spans="1:9">
      <c r="A71" s="6"/>
      <c r="B71" s="145"/>
      <c r="C71" s="145"/>
      <c r="D71" s="145" t="s">
        <v>113</v>
      </c>
      <c r="E71" s="96">
        <v>0</v>
      </c>
      <c r="F71" s="75">
        <v>0</v>
      </c>
    </row>
    <row r="72" spans="1:9" ht="22.5">
      <c r="A72" s="6"/>
      <c r="B72" s="145"/>
      <c r="C72" s="145"/>
      <c r="D72" s="145" t="s">
        <v>114</v>
      </c>
      <c r="E72" s="96">
        <v>0</v>
      </c>
      <c r="F72" s="75">
        <v>0</v>
      </c>
    </row>
    <row r="73" spans="1:9">
      <c r="A73" s="6"/>
      <c r="B73" s="145"/>
      <c r="C73" s="145"/>
      <c r="D73" s="145"/>
      <c r="E73" s="96"/>
      <c r="F73" s="96"/>
    </row>
    <row r="74" spans="1:9" ht="22.5">
      <c r="A74" s="6"/>
      <c r="B74" s="145"/>
      <c r="C74" s="145"/>
      <c r="D74" s="144" t="s">
        <v>115</v>
      </c>
      <c r="E74" s="96">
        <f>SUM(E75:E76)</f>
        <v>0</v>
      </c>
      <c r="F74" s="96">
        <f>SUM(F75:F76)</f>
        <v>0</v>
      </c>
    </row>
    <row r="75" spans="1:9">
      <c r="A75" s="6"/>
      <c r="B75" s="145"/>
      <c r="C75" s="145"/>
      <c r="D75" s="145" t="s">
        <v>116</v>
      </c>
      <c r="E75" s="96">
        <v>0</v>
      </c>
      <c r="F75" s="96">
        <v>0</v>
      </c>
    </row>
    <row r="76" spans="1:9">
      <c r="A76" s="6"/>
      <c r="B76" s="145"/>
      <c r="C76" s="145"/>
      <c r="D76" s="145" t="s">
        <v>117</v>
      </c>
      <c r="E76" s="96">
        <v>0</v>
      </c>
      <c r="F76" s="75">
        <v>0</v>
      </c>
    </row>
    <row r="77" spans="1:9">
      <c r="A77" s="6"/>
      <c r="B77" s="145"/>
      <c r="C77" s="145"/>
      <c r="D77" s="145"/>
      <c r="E77" s="110"/>
      <c r="F77" s="105"/>
    </row>
    <row r="78" spans="1:9" ht="22.5">
      <c r="A78" s="6"/>
      <c r="B78" s="145"/>
      <c r="C78" s="145"/>
      <c r="D78" s="144" t="s">
        <v>118</v>
      </c>
      <c r="E78" s="95">
        <f>+E62+E67+E74</f>
        <v>20600107</v>
      </c>
      <c r="F78" s="95">
        <f>+F62+F67+F74</f>
        <v>8896515</v>
      </c>
    </row>
    <row r="79" spans="1:9">
      <c r="A79" s="6"/>
      <c r="B79" s="145"/>
      <c r="C79" s="145"/>
      <c r="D79" s="145"/>
      <c r="E79" s="111"/>
      <c r="F79" s="111"/>
    </row>
    <row r="80" spans="1:9" ht="22.5">
      <c r="A80" s="6"/>
      <c r="B80" s="145"/>
      <c r="C80" s="145"/>
      <c r="D80" s="144" t="s">
        <v>119</v>
      </c>
      <c r="E80" s="95">
        <f>+E78+E58</f>
        <v>29798721</v>
      </c>
      <c r="F80" s="95">
        <f>+F78+F58</f>
        <v>18331666</v>
      </c>
      <c r="G80" s="53"/>
      <c r="H80" s="60"/>
      <c r="I80" s="60"/>
    </row>
    <row r="81" spans="1:7">
      <c r="A81" s="6"/>
      <c r="B81" s="145"/>
      <c r="C81" s="145"/>
      <c r="D81" s="145"/>
      <c r="E81" s="145"/>
      <c r="F81" s="145"/>
      <c r="G81" s="53"/>
    </row>
    <row r="82" spans="1:7">
      <c r="A82" s="6"/>
      <c r="B82" s="145"/>
      <c r="C82" s="145"/>
      <c r="D82" s="145"/>
      <c r="E82" s="145"/>
      <c r="F82" s="145"/>
    </row>
    <row r="83" spans="1:7" ht="15.75" thickBot="1">
      <c r="A83" s="7"/>
      <c r="B83" s="150"/>
      <c r="C83" s="150"/>
      <c r="D83" s="150"/>
      <c r="E83" s="150"/>
      <c r="F83" s="150"/>
    </row>
    <row r="84" spans="1:7">
      <c r="A84" s="14"/>
      <c r="B84" s="14"/>
      <c r="C84" s="14"/>
      <c r="D84" s="14"/>
      <c r="E84" s="14"/>
      <c r="F84" s="14"/>
    </row>
    <row r="85" spans="1:7">
      <c r="A85" s="14"/>
      <c r="B85" s="14"/>
      <c r="C85" s="14"/>
      <c r="D85" s="14"/>
      <c r="E85" s="14"/>
      <c r="F85" s="134"/>
      <c r="G85" s="134"/>
    </row>
    <row r="86" spans="1:7">
      <c r="A86" s="14"/>
      <c r="B86" s="14"/>
      <c r="C86" s="14"/>
      <c r="D86" s="14"/>
      <c r="E86" s="14"/>
      <c r="F86" s="14"/>
    </row>
    <row r="87" spans="1:7">
      <c r="A87" s="14"/>
      <c r="B87" s="14"/>
      <c r="C87" s="14"/>
      <c r="D87" s="14"/>
      <c r="E87" s="14"/>
      <c r="F87" s="14"/>
    </row>
    <row r="88" spans="1:7">
      <c r="A88" s="129"/>
      <c r="B88" s="129"/>
      <c r="C88" s="129"/>
      <c r="D88" s="129"/>
      <c r="E88" s="130"/>
      <c r="F88" s="130"/>
    </row>
    <row r="89" spans="1:7">
      <c r="A89" s="201" t="s">
        <v>448</v>
      </c>
      <c r="B89" s="201"/>
      <c r="C89" s="131"/>
      <c r="D89" s="201" t="s">
        <v>449</v>
      </c>
      <c r="E89" s="201"/>
      <c r="F89" s="132"/>
      <c r="G89" s="117"/>
    </row>
    <row r="90" spans="1:7">
      <c r="A90" s="200" t="s">
        <v>447</v>
      </c>
      <c r="B90" s="200"/>
      <c r="C90" s="131"/>
      <c r="D90" s="200" t="s">
        <v>450</v>
      </c>
      <c r="E90" s="200"/>
      <c r="F90" s="132"/>
      <c r="G90" s="117"/>
    </row>
    <row r="91" spans="1:7">
      <c r="A91" s="129"/>
      <c r="B91" s="129"/>
      <c r="C91" s="129"/>
      <c r="D91" s="132"/>
      <c r="E91" s="132"/>
      <c r="F91" s="132"/>
      <c r="G91" s="117"/>
    </row>
    <row r="92" spans="1:7">
      <c r="A92" s="129"/>
      <c r="B92" s="129"/>
      <c r="C92" s="129"/>
      <c r="D92" s="129"/>
      <c r="E92" s="129"/>
      <c r="F92" s="129"/>
    </row>
    <row r="93" spans="1:7">
      <c r="A93" s="129"/>
      <c r="B93" s="129"/>
      <c r="C93" s="129"/>
      <c r="D93" s="129"/>
      <c r="E93" s="129"/>
      <c r="F93" s="129"/>
    </row>
    <row r="94" spans="1:7">
      <c r="A94" s="116"/>
      <c r="B94" s="116"/>
      <c r="C94" s="116"/>
      <c r="D94" s="116"/>
      <c r="E94" s="116"/>
      <c r="F94" s="11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J1" sqref="J1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21" t="s">
        <v>443</v>
      </c>
      <c r="B1" s="222"/>
      <c r="C1" s="222"/>
      <c r="D1" s="222"/>
      <c r="E1" s="222"/>
      <c r="F1" s="222"/>
      <c r="G1" s="222"/>
      <c r="H1" s="222"/>
      <c r="I1" s="223"/>
    </row>
    <row r="2" spans="1:9" ht="15.75" thickBot="1">
      <c r="A2" s="224" t="s">
        <v>120</v>
      </c>
      <c r="B2" s="225"/>
      <c r="C2" s="225"/>
      <c r="D2" s="225"/>
      <c r="E2" s="225"/>
      <c r="F2" s="225"/>
      <c r="G2" s="225"/>
      <c r="H2" s="225"/>
      <c r="I2" s="226"/>
    </row>
    <row r="3" spans="1:9" ht="15.75" thickBot="1">
      <c r="A3" s="224" t="s">
        <v>461</v>
      </c>
      <c r="B3" s="225"/>
      <c r="C3" s="225"/>
      <c r="D3" s="225"/>
      <c r="E3" s="225"/>
      <c r="F3" s="225"/>
      <c r="G3" s="225"/>
      <c r="H3" s="225"/>
      <c r="I3" s="226"/>
    </row>
    <row r="4" spans="1:9" ht="15.75" thickBot="1">
      <c r="A4" s="224" t="s">
        <v>1</v>
      </c>
      <c r="B4" s="225"/>
      <c r="C4" s="225"/>
      <c r="D4" s="225"/>
      <c r="E4" s="225"/>
      <c r="F4" s="225"/>
      <c r="G4" s="225"/>
      <c r="H4" s="225"/>
      <c r="I4" s="226"/>
    </row>
    <row r="5" spans="1:9" ht="39" customHeight="1">
      <c r="A5" s="227" t="s">
        <v>121</v>
      </c>
      <c r="B5" s="228"/>
      <c r="C5" s="76" t="s">
        <v>122</v>
      </c>
      <c r="D5" s="218" t="s">
        <v>123</v>
      </c>
      <c r="E5" s="218" t="s">
        <v>124</v>
      </c>
      <c r="F5" s="218" t="s">
        <v>125</v>
      </c>
      <c r="G5" s="76" t="s">
        <v>126</v>
      </c>
      <c r="H5" s="218" t="s">
        <v>128</v>
      </c>
      <c r="I5" s="218" t="s">
        <v>129</v>
      </c>
    </row>
    <row r="6" spans="1:9" ht="39.75" customHeight="1" thickBot="1">
      <c r="A6" s="229"/>
      <c r="B6" s="230"/>
      <c r="C6" s="77" t="s">
        <v>454</v>
      </c>
      <c r="D6" s="220"/>
      <c r="E6" s="220"/>
      <c r="F6" s="220"/>
      <c r="G6" s="77" t="s">
        <v>127</v>
      </c>
      <c r="H6" s="220"/>
      <c r="I6" s="220"/>
    </row>
    <row r="7" spans="1:9">
      <c r="A7" s="212"/>
      <c r="B7" s="213"/>
      <c r="C7" s="4"/>
      <c r="D7" s="4"/>
      <c r="E7" s="4"/>
      <c r="F7" s="4"/>
      <c r="G7" s="4"/>
      <c r="H7" s="4"/>
      <c r="I7" s="4"/>
    </row>
    <row r="8" spans="1:9">
      <c r="A8" s="214" t="s">
        <v>130</v>
      </c>
      <c r="B8" s="215"/>
      <c r="C8" s="101">
        <f>SUM(C9,C13,)</f>
        <v>0</v>
      </c>
      <c r="D8" s="101">
        <v>0</v>
      </c>
      <c r="E8" s="101">
        <v>0</v>
      </c>
      <c r="F8" s="101">
        <v>0</v>
      </c>
      <c r="G8" s="101">
        <f>D8+C8+E8+F8</f>
        <v>0</v>
      </c>
      <c r="H8" s="101">
        <v>0</v>
      </c>
      <c r="I8" s="101">
        <v>0</v>
      </c>
    </row>
    <row r="9" spans="1:9">
      <c r="A9" s="214" t="s">
        <v>131</v>
      </c>
      <c r="B9" s="215"/>
      <c r="C9" s="93">
        <f>SUM(C10:C12)</f>
        <v>0</v>
      </c>
      <c r="D9" s="93">
        <f t="shared" ref="D9:I9" si="0">SUM(D10:D12)</f>
        <v>0</v>
      </c>
      <c r="E9" s="93">
        <f t="shared" si="0"/>
        <v>0</v>
      </c>
      <c r="F9" s="93">
        <f t="shared" si="0"/>
        <v>0</v>
      </c>
      <c r="G9" s="101">
        <f>D9+C9+E9+F9</f>
        <v>0</v>
      </c>
      <c r="H9" s="93">
        <f t="shared" si="0"/>
        <v>0</v>
      </c>
      <c r="I9" s="93">
        <f t="shared" si="0"/>
        <v>0</v>
      </c>
    </row>
    <row r="10" spans="1:9">
      <c r="A10" s="216" t="s">
        <v>132</v>
      </c>
      <c r="B10" s="217"/>
      <c r="C10" s="177">
        <v>0</v>
      </c>
      <c r="D10" s="177">
        <v>0</v>
      </c>
      <c r="E10" s="177">
        <v>0</v>
      </c>
      <c r="F10" s="177">
        <v>0</v>
      </c>
      <c r="G10" s="177">
        <v>0</v>
      </c>
      <c r="H10" s="177">
        <v>0</v>
      </c>
      <c r="I10" s="177">
        <v>0</v>
      </c>
    </row>
    <row r="11" spans="1:9">
      <c r="A11" s="216" t="s">
        <v>133</v>
      </c>
      <c r="B11" s="217"/>
      <c r="C11" s="177">
        <v>0</v>
      </c>
      <c r="D11" s="177">
        <v>0</v>
      </c>
      <c r="E11" s="177">
        <v>0</v>
      </c>
      <c r="F11" s="177">
        <v>0</v>
      </c>
      <c r="G11" s="177">
        <v>0</v>
      </c>
      <c r="H11" s="177">
        <v>0</v>
      </c>
      <c r="I11" s="177">
        <v>0</v>
      </c>
    </row>
    <row r="12" spans="1:9">
      <c r="A12" s="216" t="s">
        <v>134</v>
      </c>
      <c r="B12" s="217"/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77">
        <v>0</v>
      </c>
      <c r="I12" s="177">
        <v>0</v>
      </c>
    </row>
    <row r="13" spans="1:9">
      <c r="A13" s="214" t="s">
        <v>135</v>
      </c>
      <c r="B13" s="215"/>
      <c r="C13" s="93">
        <f>SUM(C14:C16)</f>
        <v>0</v>
      </c>
      <c r="D13" s="93">
        <f t="shared" ref="D13:I13" si="1">SUM(D14:D16)</f>
        <v>0</v>
      </c>
      <c r="E13" s="93">
        <f t="shared" si="1"/>
        <v>0</v>
      </c>
      <c r="F13" s="93">
        <f t="shared" si="1"/>
        <v>0</v>
      </c>
      <c r="G13" s="101">
        <f>D13+C13+E13+F13</f>
        <v>0</v>
      </c>
      <c r="H13" s="93">
        <f t="shared" si="1"/>
        <v>0</v>
      </c>
      <c r="I13" s="93">
        <f t="shared" si="1"/>
        <v>0</v>
      </c>
    </row>
    <row r="14" spans="1:9">
      <c r="A14" s="216" t="s">
        <v>136</v>
      </c>
      <c r="B14" s="217"/>
      <c r="C14" s="177">
        <v>0</v>
      </c>
      <c r="D14" s="177">
        <v>0</v>
      </c>
      <c r="E14" s="177">
        <v>0</v>
      </c>
      <c r="F14" s="177">
        <v>0</v>
      </c>
      <c r="G14" s="177">
        <v>0</v>
      </c>
      <c r="H14" s="177">
        <v>0</v>
      </c>
      <c r="I14" s="177">
        <v>0</v>
      </c>
    </row>
    <row r="15" spans="1:9">
      <c r="A15" s="216" t="s">
        <v>137</v>
      </c>
      <c r="B15" s="217"/>
      <c r="C15" s="177">
        <v>0</v>
      </c>
      <c r="D15" s="177">
        <v>0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</row>
    <row r="16" spans="1:9">
      <c r="A16" s="216" t="s">
        <v>138</v>
      </c>
      <c r="B16" s="217"/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</row>
    <row r="17" spans="1:9">
      <c r="A17" s="214" t="s">
        <v>139</v>
      </c>
      <c r="B17" s="215"/>
      <c r="C17" s="96">
        <v>9435151</v>
      </c>
      <c r="D17" s="94">
        <v>0</v>
      </c>
      <c r="E17" s="94">
        <v>0</v>
      </c>
      <c r="F17" s="94">
        <v>0</v>
      </c>
      <c r="G17" s="96">
        <f>+ESFD!E46</f>
        <v>9198614</v>
      </c>
      <c r="H17" s="94">
        <v>0</v>
      </c>
      <c r="I17" s="94">
        <v>0</v>
      </c>
    </row>
    <row r="18" spans="1:9">
      <c r="A18" s="216"/>
      <c r="B18" s="217"/>
      <c r="C18" s="94"/>
      <c r="D18" s="94"/>
      <c r="E18" s="94"/>
      <c r="F18" s="94"/>
      <c r="G18" s="102">
        <f>D18+C18+E18+F18</f>
        <v>0</v>
      </c>
      <c r="H18" s="94"/>
      <c r="I18" s="94"/>
    </row>
    <row r="19" spans="1:9" ht="21.75" customHeight="1">
      <c r="A19" s="214" t="s">
        <v>140</v>
      </c>
      <c r="B19" s="215"/>
      <c r="C19" s="95">
        <f>C8+C17</f>
        <v>9435151</v>
      </c>
      <c r="D19" s="93">
        <f t="shared" ref="D19:I19" si="2">D8+D17</f>
        <v>0</v>
      </c>
      <c r="E19" s="93">
        <f t="shared" si="2"/>
        <v>0</v>
      </c>
      <c r="F19" s="93">
        <f t="shared" si="2"/>
        <v>0</v>
      </c>
      <c r="G19" s="95">
        <f t="shared" si="2"/>
        <v>9198614</v>
      </c>
      <c r="H19" s="93">
        <v>0</v>
      </c>
      <c r="I19" s="93">
        <f t="shared" si="2"/>
        <v>0</v>
      </c>
    </row>
    <row r="20" spans="1:9">
      <c r="A20" s="214"/>
      <c r="B20" s="215"/>
      <c r="C20" s="93"/>
      <c r="D20" s="93"/>
      <c r="E20" s="93"/>
      <c r="F20" s="93"/>
      <c r="G20" s="101"/>
      <c r="H20" s="93"/>
      <c r="I20" s="93"/>
    </row>
    <row r="21" spans="1:9" ht="23.25" customHeight="1">
      <c r="A21" s="214" t="s">
        <v>148</v>
      </c>
      <c r="B21" s="215"/>
      <c r="C21" s="93">
        <f>SUM(C22:C24)</f>
        <v>0</v>
      </c>
      <c r="D21" s="93">
        <f t="shared" ref="D21:I21" si="3">SUM(D22:D24)</f>
        <v>0</v>
      </c>
      <c r="E21" s="93">
        <f t="shared" si="3"/>
        <v>0</v>
      </c>
      <c r="F21" s="93">
        <f t="shared" si="3"/>
        <v>0</v>
      </c>
      <c r="G21" s="101">
        <f>D21+C21+E21+F21</f>
        <v>0</v>
      </c>
      <c r="H21" s="93">
        <f t="shared" si="3"/>
        <v>0</v>
      </c>
      <c r="I21" s="93">
        <f t="shared" si="3"/>
        <v>0</v>
      </c>
    </row>
    <row r="22" spans="1:9">
      <c r="A22" s="216" t="s">
        <v>141</v>
      </c>
      <c r="B22" s="217"/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</v>
      </c>
    </row>
    <row r="23" spans="1:9">
      <c r="A23" s="216" t="s">
        <v>142</v>
      </c>
      <c r="B23" s="217"/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</row>
    <row r="24" spans="1:9">
      <c r="A24" s="216" t="s">
        <v>143</v>
      </c>
      <c r="B24" s="217"/>
      <c r="C24" s="177">
        <v>0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0</v>
      </c>
    </row>
    <row r="25" spans="1:9">
      <c r="A25" s="233"/>
      <c r="B25" s="234"/>
      <c r="C25" s="101"/>
      <c r="D25" s="101"/>
      <c r="E25" s="101"/>
      <c r="F25" s="101"/>
      <c r="G25" s="101"/>
      <c r="H25" s="101"/>
      <c r="I25" s="101"/>
    </row>
    <row r="26" spans="1:9" ht="21.75" customHeight="1">
      <c r="A26" s="214" t="s">
        <v>144</v>
      </c>
      <c r="B26" s="215"/>
      <c r="C26" s="101">
        <f>SUM(C27:C29)</f>
        <v>0</v>
      </c>
      <c r="D26" s="101">
        <f t="shared" ref="D26:I26" si="4">SUM(D27:D29)</f>
        <v>0</v>
      </c>
      <c r="E26" s="101">
        <f t="shared" si="4"/>
        <v>0</v>
      </c>
      <c r="F26" s="101">
        <f t="shared" si="4"/>
        <v>0</v>
      </c>
      <c r="G26" s="101">
        <f>D26+C26+E26+F26</f>
        <v>0</v>
      </c>
      <c r="H26" s="101">
        <f t="shared" si="4"/>
        <v>0</v>
      </c>
      <c r="I26" s="101">
        <f t="shared" si="4"/>
        <v>0</v>
      </c>
    </row>
    <row r="27" spans="1:9" ht="16.5" customHeight="1">
      <c r="A27" s="216" t="s">
        <v>145</v>
      </c>
      <c r="B27" s="217"/>
      <c r="C27" s="177">
        <v>0</v>
      </c>
      <c r="D27" s="177">
        <v>0</v>
      </c>
      <c r="E27" s="177">
        <v>0</v>
      </c>
      <c r="F27" s="177">
        <v>0</v>
      </c>
      <c r="G27" s="177">
        <v>0</v>
      </c>
      <c r="H27" s="177">
        <v>0</v>
      </c>
      <c r="I27" s="177">
        <v>0</v>
      </c>
    </row>
    <row r="28" spans="1:9">
      <c r="A28" s="216" t="s">
        <v>146</v>
      </c>
      <c r="B28" s="217"/>
      <c r="C28" s="177">
        <v>0</v>
      </c>
      <c r="D28" s="177">
        <v>0</v>
      </c>
      <c r="E28" s="177">
        <v>0</v>
      </c>
      <c r="F28" s="177">
        <v>0</v>
      </c>
      <c r="G28" s="177">
        <v>0</v>
      </c>
      <c r="H28" s="177">
        <v>0</v>
      </c>
      <c r="I28" s="177">
        <v>0</v>
      </c>
    </row>
    <row r="29" spans="1:9">
      <c r="A29" s="216" t="s">
        <v>147</v>
      </c>
      <c r="B29" s="217"/>
      <c r="C29" s="177">
        <v>0</v>
      </c>
      <c r="D29" s="177">
        <v>0</v>
      </c>
      <c r="E29" s="177">
        <v>0</v>
      </c>
      <c r="F29" s="177">
        <v>0</v>
      </c>
      <c r="G29" s="177">
        <v>0</v>
      </c>
      <c r="H29" s="177">
        <v>0</v>
      </c>
      <c r="I29" s="177">
        <v>0</v>
      </c>
    </row>
    <row r="30" spans="1:9" ht="15.75" thickBot="1">
      <c r="A30" s="231"/>
      <c r="B30" s="232"/>
      <c r="C30" s="8"/>
      <c r="D30" s="8"/>
      <c r="E30" s="8"/>
      <c r="F30" s="8"/>
      <c r="G30" s="8"/>
      <c r="H30" s="8"/>
      <c r="I30" s="8"/>
    </row>
    <row r="31" spans="1:9" ht="15.75" thickBot="1"/>
    <row r="32" spans="1:9" ht="22.5">
      <c r="A32" s="218" t="s">
        <v>149</v>
      </c>
      <c r="B32" s="178" t="s">
        <v>150</v>
      </c>
      <c r="C32" s="178" t="s">
        <v>152</v>
      </c>
      <c r="D32" s="178" t="s">
        <v>155</v>
      </c>
      <c r="E32" s="218" t="s">
        <v>157</v>
      </c>
      <c r="F32" s="178" t="s">
        <v>158</v>
      </c>
    </row>
    <row r="33" spans="1:9">
      <c r="A33" s="219"/>
      <c r="B33" s="183" t="s">
        <v>151</v>
      </c>
      <c r="C33" s="183" t="s">
        <v>153</v>
      </c>
      <c r="D33" s="183" t="s">
        <v>156</v>
      </c>
      <c r="E33" s="219"/>
      <c r="F33" s="183" t="s">
        <v>159</v>
      </c>
    </row>
    <row r="34" spans="1:9" ht="15.75" thickBot="1">
      <c r="A34" s="220"/>
      <c r="B34" s="137"/>
      <c r="C34" s="179" t="s">
        <v>154</v>
      </c>
      <c r="D34" s="137"/>
      <c r="E34" s="220"/>
      <c r="F34" s="137"/>
    </row>
    <row r="35" spans="1:9" ht="45">
      <c r="A35" s="11" t="s">
        <v>160</v>
      </c>
      <c r="B35" s="180">
        <f>SUM(B37:B38)</f>
        <v>0</v>
      </c>
      <c r="C35" s="180">
        <f t="shared" ref="C35:F35" si="5">SUM(C37:C38)</f>
        <v>0</v>
      </c>
      <c r="D35" s="180">
        <f t="shared" si="5"/>
        <v>0</v>
      </c>
      <c r="E35" s="180">
        <f t="shared" si="5"/>
        <v>0</v>
      </c>
      <c r="F35" s="180">
        <f t="shared" si="5"/>
        <v>0</v>
      </c>
    </row>
    <row r="36" spans="1:9">
      <c r="A36" s="5" t="s">
        <v>161</v>
      </c>
      <c r="B36" s="181">
        <v>0</v>
      </c>
      <c r="C36" s="181">
        <v>0</v>
      </c>
      <c r="D36" s="181">
        <v>0</v>
      </c>
      <c r="E36" s="181">
        <v>0</v>
      </c>
      <c r="F36" s="181">
        <v>0</v>
      </c>
    </row>
    <row r="37" spans="1:9">
      <c r="A37" s="5" t="s">
        <v>162</v>
      </c>
      <c r="B37" s="181">
        <v>0</v>
      </c>
      <c r="C37" s="181">
        <v>0</v>
      </c>
      <c r="D37" s="181">
        <v>0</v>
      </c>
      <c r="E37" s="181">
        <v>0</v>
      </c>
      <c r="F37" s="181">
        <v>0</v>
      </c>
    </row>
    <row r="38" spans="1:9" ht="15.75" thickBot="1">
      <c r="A38" s="10" t="s">
        <v>163</v>
      </c>
      <c r="B38" s="182">
        <v>0</v>
      </c>
      <c r="C38" s="182">
        <v>0</v>
      </c>
      <c r="D38" s="182">
        <v>0</v>
      </c>
      <c r="E38" s="182">
        <v>0</v>
      </c>
      <c r="F38" s="182">
        <v>0</v>
      </c>
    </row>
    <row r="43" spans="1:9">
      <c r="A43" s="120"/>
      <c r="B43" s="120"/>
      <c r="C43" s="120"/>
      <c r="D43" s="120"/>
      <c r="E43" s="120"/>
      <c r="F43" s="120"/>
      <c r="G43" s="120"/>
      <c r="H43" s="120"/>
      <c r="I43" s="120"/>
    </row>
    <row r="44" spans="1:9">
      <c r="A44" s="211" t="s">
        <v>448</v>
      </c>
      <c r="B44" s="211"/>
      <c r="C44" s="211"/>
      <c r="D44" s="128"/>
      <c r="E44" s="211" t="s">
        <v>449</v>
      </c>
      <c r="F44" s="211"/>
      <c r="G44" s="211"/>
      <c r="H44" s="128"/>
      <c r="I44" s="128"/>
    </row>
    <row r="45" spans="1:9" ht="15" customHeight="1">
      <c r="A45" s="200" t="s">
        <v>447</v>
      </c>
      <c r="B45" s="200"/>
      <c r="C45" s="200"/>
      <c r="D45" s="128"/>
      <c r="E45" s="200" t="s">
        <v>450</v>
      </c>
      <c r="F45" s="200"/>
      <c r="G45" s="200"/>
      <c r="H45" s="128"/>
      <c r="I45" s="128"/>
    </row>
    <row r="46" spans="1:9" ht="15" customHeight="1">
      <c r="A46" s="128"/>
      <c r="B46" s="128"/>
      <c r="C46" s="128"/>
      <c r="D46" s="128"/>
      <c r="E46" s="128"/>
      <c r="F46" s="128"/>
      <c r="G46" s="128"/>
      <c r="H46" s="128"/>
      <c r="I46" s="128"/>
    </row>
    <row r="48" spans="1:9">
      <c r="C48" s="116"/>
    </row>
    <row r="49" spans="3:3">
      <c r="C49" s="116"/>
    </row>
    <row r="50" spans="3:3">
      <c r="C50" s="116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E17" sqref="E17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21" t="s">
        <v>443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2" spans="1:11" ht="15.75" thickBot="1">
      <c r="A2" s="224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</row>
    <row r="3" spans="1:11" ht="15.75" thickBot="1">
      <c r="A3" s="224" t="s">
        <v>455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ht="15.75" thickBot="1">
      <c r="A4" s="224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ht="113.25" thickBot="1">
      <c r="A5" s="78" t="s">
        <v>165</v>
      </c>
      <c r="B5" s="77" t="s">
        <v>166</v>
      </c>
      <c r="C5" s="77" t="s">
        <v>167</v>
      </c>
      <c r="D5" s="77" t="s">
        <v>168</v>
      </c>
      <c r="E5" s="77" t="s">
        <v>169</v>
      </c>
      <c r="F5" s="77" t="s">
        <v>170</v>
      </c>
      <c r="G5" s="77" t="s">
        <v>171</v>
      </c>
      <c r="H5" s="77" t="s">
        <v>172</v>
      </c>
      <c r="I5" s="77" t="s">
        <v>444</v>
      </c>
      <c r="J5" s="77" t="s">
        <v>445</v>
      </c>
      <c r="K5" s="77" t="s">
        <v>446</v>
      </c>
    </row>
    <row r="6" spans="1:11">
      <c r="A6" s="3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7.5">
      <c r="A7" s="11" t="s">
        <v>173</v>
      </c>
      <c r="B7" s="180">
        <v>0</v>
      </c>
      <c r="C7" s="180">
        <v>0</v>
      </c>
      <c r="D7" s="180">
        <v>0</v>
      </c>
      <c r="E7" s="180">
        <v>0</v>
      </c>
      <c r="F7" s="180">
        <v>0</v>
      </c>
      <c r="G7" s="180">
        <v>0</v>
      </c>
      <c r="H7" s="180">
        <v>0</v>
      </c>
      <c r="I7" s="180">
        <v>0</v>
      </c>
      <c r="J7" s="180">
        <v>0</v>
      </c>
      <c r="K7" s="180">
        <v>0</v>
      </c>
    </row>
    <row r="8" spans="1:11">
      <c r="A8" s="16" t="s">
        <v>174</v>
      </c>
      <c r="B8" s="181">
        <v>0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1">
        <v>0</v>
      </c>
    </row>
    <row r="9" spans="1:11">
      <c r="A9" s="16" t="s">
        <v>175</v>
      </c>
      <c r="B9" s="181">
        <v>0</v>
      </c>
      <c r="C9" s="181">
        <v>0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</row>
    <row r="10" spans="1:11">
      <c r="A10" s="16" t="s">
        <v>176</v>
      </c>
      <c r="B10" s="181">
        <v>0</v>
      </c>
      <c r="C10" s="181">
        <v>0</v>
      </c>
      <c r="D10" s="181">
        <v>0</v>
      </c>
      <c r="E10" s="181">
        <v>0</v>
      </c>
      <c r="F10" s="181">
        <v>0</v>
      </c>
      <c r="G10" s="181">
        <v>0</v>
      </c>
      <c r="H10" s="181">
        <v>0</v>
      </c>
      <c r="I10" s="181">
        <v>0</v>
      </c>
      <c r="J10" s="181">
        <v>0</v>
      </c>
      <c r="K10" s="181">
        <v>0</v>
      </c>
    </row>
    <row r="11" spans="1:11">
      <c r="A11" s="16" t="s">
        <v>177</v>
      </c>
      <c r="B11" s="181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  <c r="K11" s="181">
        <v>0</v>
      </c>
    </row>
    <row r="12" spans="1:11">
      <c r="A12" s="6"/>
      <c r="B12" s="180"/>
      <c r="C12" s="180"/>
      <c r="D12" s="180"/>
      <c r="E12" s="180"/>
      <c r="F12" s="180"/>
      <c r="G12" s="180"/>
      <c r="H12" s="180"/>
      <c r="I12" s="180"/>
      <c r="J12" s="180"/>
      <c r="K12" s="180"/>
    </row>
    <row r="13" spans="1:11" ht="45">
      <c r="A13" s="11" t="s">
        <v>178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</row>
    <row r="14" spans="1:11" ht="33.75">
      <c r="A14" s="16" t="s">
        <v>179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</row>
    <row r="15" spans="1:11" ht="33.75">
      <c r="A15" s="16" t="s">
        <v>180</v>
      </c>
      <c r="B15" s="181">
        <v>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</row>
    <row r="16" spans="1:11" ht="33.75">
      <c r="A16" s="16" t="s">
        <v>181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</row>
    <row r="17" spans="1:12" ht="33.75">
      <c r="A17" s="16" t="s">
        <v>182</v>
      </c>
      <c r="B17" s="181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</row>
    <row r="18" spans="1:12">
      <c r="A18" s="6"/>
      <c r="B18" s="180"/>
      <c r="C18" s="180"/>
      <c r="D18" s="180"/>
      <c r="E18" s="180"/>
      <c r="F18" s="180"/>
      <c r="G18" s="180"/>
      <c r="H18" s="180"/>
      <c r="I18" s="180"/>
      <c r="J18" s="180"/>
      <c r="K18" s="180"/>
    </row>
    <row r="19" spans="1:12" ht="67.5">
      <c r="A19" s="11" t="s">
        <v>183</v>
      </c>
      <c r="B19" s="180">
        <v>0</v>
      </c>
      <c r="C19" s="180">
        <v>0</v>
      </c>
      <c r="D19" s="180">
        <v>0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</row>
    <row r="20" spans="1:12" ht="15.75" thickBot="1">
      <c r="A20" s="10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3" spans="1:12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>
      <c r="A28" s="127"/>
      <c r="B28" s="127"/>
      <c r="C28" s="127"/>
      <c r="D28" s="127"/>
      <c r="E28" s="127"/>
      <c r="F28" s="127"/>
      <c r="G28" s="127"/>
      <c r="H28" s="120"/>
      <c r="I28" s="120"/>
      <c r="J28" s="120"/>
      <c r="K28" s="120"/>
      <c r="L28" s="120"/>
    </row>
    <row r="29" spans="1:12">
      <c r="A29" s="127"/>
      <c r="B29" s="127"/>
      <c r="C29" s="201" t="s">
        <v>448</v>
      </c>
      <c r="D29" s="201"/>
      <c r="E29" s="201"/>
      <c r="F29" s="127"/>
      <c r="G29" s="127"/>
      <c r="H29" s="201" t="s">
        <v>449</v>
      </c>
      <c r="I29" s="201"/>
      <c r="J29" s="201"/>
      <c r="K29" s="120"/>
      <c r="L29" s="120"/>
    </row>
    <row r="30" spans="1:12" ht="27" customHeight="1">
      <c r="A30" s="120"/>
      <c r="B30" s="120"/>
      <c r="C30" s="200" t="s">
        <v>447</v>
      </c>
      <c r="D30" s="200"/>
      <c r="E30" s="200"/>
      <c r="F30" s="120"/>
      <c r="G30" s="120"/>
      <c r="H30" s="200" t="s">
        <v>450</v>
      </c>
      <c r="I30" s="200"/>
      <c r="J30" s="200"/>
      <c r="K30" s="120"/>
      <c r="L30" s="120"/>
    </row>
    <row r="31" spans="1:1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zoomScale="115" zoomScaleNormal="115" workbookViewId="0">
      <selection activeCell="C55" sqref="C55"/>
    </sheetView>
  </sheetViews>
  <sheetFormatPr baseColWidth="10" defaultRowHeight="15"/>
  <cols>
    <col min="1" max="1" width="40.42578125" customWidth="1"/>
    <col min="2" max="2" width="39" customWidth="1"/>
    <col min="3" max="3" width="12.85546875" bestFit="1" customWidth="1"/>
    <col min="4" max="4" width="13.140625" bestFit="1" customWidth="1"/>
    <col min="5" max="5" width="13.28515625" bestFit="1" customWidth="1"/>
    <col min="8" max="8" width="14.7109375" style="142" bestFit="1" customWidth="1"/>
  </cols>
  <sheetData>
    <row r="1" spans="1:7">
      <c r="A1" s="267" t="s">
        <v>443</v>
      </c>
      <c r="B1" s="268"/>
      <c r="C1" s="268"/>
      <c r="D1" s="268"/>
      <c r="E1" s="268"/>
    </row>
    <row r="2" spans="1:7">
      <c r="A2" s="267" t="s">
        <v>184</v>
      </c>
      <c r="B2" s="268"/>
      <c r="C2" s="268"/>
      <c r="D2" s="268"/>
      <c r="E2" s="268"/>
    </row>
    <row r="3" spans="1:7">
      <c r="A3" s="267" t="s">
        <v>456</v>
      </c>
      <c r="B3" s="268"/>
      <c r="C3" s="268"/>
      <c r="D3" s="268"/>
      <c r="E3" s="268"/>
    </row>
    <row r="4" spans="1:7" ht="15.75" thickBot="1">
      <c r="A4" s="269" t="s">
        <v>1</v>
      </c>
      <c r="B4" s="270"/>
      <c r="C4" s="270"/>
      <c r="D4" s="270"/>
      <c r="E4" s="270"/>
    </row>
    <row r="5" spans="1:7">
      <c r="A5" s="243" t="s">
        <v>2</v>
      </c>
      <c r="B5" s="244"/>
      <c r="C5" s="79" t="s">
        <v>185</v>
      </c>
      <c r="D5" s="218" t="s">
        <v>187</v>
      </c>
      <c r="E5" s="79" t="s">
        <v>188</v>
      </c>
    </row>
    <row r="6" spans="1:7" ht="15.75" thickBot="1">
      <c r="A6" s="245"/>
      <c r="B6" s="246"/>
      <c r="C6" s="77" t="s">
        <v>186</v>
      </c>
      <c r="D6" s="220"/>
      <c r="E6" s="77" t="s">
        <v>189</v>
      </c>
    </row>
    <row r="7" spans="1:7">
      <c r="A7" s="249"/>
      <c r="B7" s="250"/>
      <c r="C7" s="18"/>
      <c r="D7" s="18"/>
      <c r="E7" s="18"/>
    </row>
    <row r="8" spans="1:7">
      <c r="A8" s="251" t="s">
        <v>190</v>
      </c>
      <c r="B8" s="252"/>
      <c r="C8" s="66">
        <f>SUM(C9:C11)</f>
        <v>235384800</v>
      </c>
      <c r="D8" s="66">
        <f>SUM(D9:D11)</f>
        <v>88837994</v>
      </c>
      <c r="E8" s="66">
        <f>SUM(E9:E11)</f>
        <v>88837994</v>
      </c>
    </row>
    <row r="9" spans="1:7">
      <c r="A9" s="255" t="s">
        <v>191</v>
      </c>
      <c r="B9" s="256"/>
      <c r="C9" s="70">
        <v>235384800</v>
      </c>
      <c r="D9" s="96">
        <v>88837994</v>
      </c>
      <c r="E9" s="96">
        <f>+D9</f>
        <v>88837994</v>
      </c>
    </row>
    <row r="10" spans="1:7">
      <c r="A10" s="255" t="s">
        <v>192</v>
      </c>
      <c r="B10" s="256"/>
      <c r="C10" s="70">
        <v>0</v>
      </c>
      <c r="D10" s="70">
        <v>0</v>
      </c>
      <c r="E10" s="70">
        <v>0</v>
      </c>
    </row>
    <row r="11" spans="1:7">
      <c r="A11" s="255" t="s">
        <v>193</v>
      </c>
      <c r="B11" s="256"/>
      <c r="C11" s="70">
        <v>0</v>
      </c>
      <c r="D11" s="70">
        <v>0</v>
      </c>
      <c r="E11" s="70">
        <v>0</v>
      </c>
      <c r="G11" s="56"/>
    </row>
    <row r="12" spans="1:7">
      <c r="A12" s="255"/>
      <c r="B12" s="256"/>
      <c r="C12" s="70"/>
      <c r="D12" s="70"/>
      <c r="E12" s="70"/>
    </row>
    <row r="13" spans="1:7">
      <c r="A13" s="251" t="s">
        <v>225</v>
      </c>
      <c r="B13" s="252"/>
      <c r="C13" s="66">
        <f>SUM(C14:C15)</f>
        <v>235384800</v>
      </c>
      <c r="D13" s="66">
        <f>SUM(D14:D15)</f>
        <v>78411449</v>
      </c>
      <c r="E13" s="66">
        <f>SUM(E14:E15)</f>
        <v>77858926</v>
      </c>
    </row>
    <row r="14" spans="1:7">
      <c r="A14" s="255" t="s">
        <v>194</v>
      </c>
      <c r="B14" s="256"/>
      <c r="C14" s="70">
        <v>235384800</v>
      </c>
      <c r="D14" s="84">
        <v>78411449</v>
      </c>
      <c r="E14" s="84">
        <v>77858926</v>
      </c>
      <c r="G14" s="56"/>
    </row>
    <row r="15" spans="1:7">
      <c r="A15" s="255" t="s">
        <v>195</v>
      </c>
      <c r="B15" s="256"/>
      <c r="C15" s="70">
        <v>0</v>
      </c>
      <c r="D15" s="70">
        <v>0</v>
      </c>
      <c r="E15" s="70">
        <v>0</v>
      </c>
    </row>
    <row r="16" spans="1:7">
      <c r="A16" s="255"/>
      <c r="B16" s="256"/>
      <c r="C16" s="18"/>
      <c r="D16" s="18"/>
      <c r="E16" s="18"/>
    </row>
    <row r="17" spans="1:7">
      <c r="A17" s="251" t="s">
        <v>196</v>
      </c>
      <c r="B17" s="252"/>
      <c r="C17" s="169">
        <f>SUM(C18:C19)</f>
        <v>0</v>
      </c>
      <c r="D17" s="169">
        <f>SUM(D18:D19)</f>
        <v>0</v>
      </c>
      <c r="E17" s="169">
        <f>SUM(E18:E19)</f>
        <v>0</v>
      </c>
    </row>
    <row r="18" spans="1:7">
      <c r="A18" s="255" t="s">
        <v>197</v>
      </c>
      <c r="B18" s="256"/>
      <c r="C18" s="152">
        <v>0</v>
      </c>
      <c r="D18" s="153">
        <v>0</v>
      </c>
      <c r="E18" s="152">
        <v>0</v>
      </c>
    </row>
    <row r="19" spans="1:7">
      <c r="A19" s="255" t="s">
        <v>198</v>
      </c>
      <c r="B19" s="256"/>
      <c r="C19" s="70">
        <v>0</v>
      </c>
      <c r="D19" s="70">
        <v>0</v>
      </c>
      <c r="E19" s="70">
        <v>0</v>
      </c>
    </row>
    <row r="20" spans="1:7">
      <c r="A20" s="255"/>
      <c r="B20" s="256"/>
      <c r="C20" s="195"/>
      <c r="D20" s="196"/>
      <c r="E20" s="196"/>
    </row>
    <row r="21" spans="1:7">
      <c r="A21" s="251" t="s">
        <v>199</v>
      </c>
      <c r="B21" s="252"/>
      <c r="C21" s="66">
        <f>C8-C13+C17</f>
        <v>0</v>
      </c>
      <c r="D21" s="66">
        <f>D8-D13+D17</f>
        <v>10426545</v>
      </c>
      <c r="E21" s="90">
        <f>E8-E13+E17</f>
        <v>10979068</v>
      </c>
      <c r="F21" s="56"/>
      <c r="G21" s="56"/>
    </row>
    <row r="22" spans="1:7">
      <c r="A22" s="251" t="s">
        <v>200</v>
      </c>
      <c r="B22" s="252"/>
      <c r="C22" s="66">
        <f>C21-C11</f>
        <v>0</v>
      </c>
      <c r="D22" s="66">
        <f>D21-D11</f>
        <v>10426545</v>
      </c>
      <c r="E22" s="66">
        <f>E21-E11</f>
        <v>10979068</v>
      </c>
    </row>
    <row r="23" spans="1:7" ht="15" customHeight="1">
      <c r="A23" s="251" t="s">
        <v>201</v>
      </c>
      <c r="B23" s="252"/>
      <c r="C23" s="271">
        <f>C22-C17</f>
        <v>0</v>
      </c>
      <c r="D23" s="66">
        <f>D22-D17</f>
        <v>10426545</v>
      </c>
      <c r="E23" s="66">
        <f>E22-E17</f>
        <v>10979068</v>
      </c>
      <c r="F23" s="56"/>
    </row>
    <row r="24" spans="1:7" ht="15.75" thickBot="1">
      <c r="A24" s="265"/>
      <c r="B24" s="266"/>
      <c r="C24" s="272"/>
      <c r="D24" s="70"/>
      <c r="E24" s="70"/>
    </row>
    <row r="25" spans="1:7" ht="15.75" thickBot="1">
      <c r="A25" s="241" t="s">
        <v>202</v>
      </c>
      <c r="B25" s="242"/>
      <c r="C25" s="80" t="s">
        <v>203</v>
      </c>
      <c r="D25" s="80" t="s">
        <v>187</v>
      </c>
      <c r="E25" s="80" t="s">
        <v>204</v>
      </c>
    </row>
    <row r="26" spans="1:7">
      <c r="A26" s="249"/>
      <c r="B26" s="250"/>
      <c r="C26" s="18"/>
      <c r="D26" s="18"/>
      <c r="E26" s="18"/>
    </row>
    <row r="27" spans="1:7">
      <c r="A27" s="251" t="s">
        <v>205</v>
      </c>
      <c r="B27" s="252"/>
      <c r="C27" s="89">
        <f>SUM(C28:C29)</f>
        <v>0</v>
      </c>
      <c r="D27" s="89">
        <f>SUM(D28:D29)</f>
        <v>0</v>
      </c>
      <c r="E27" s="89">
        <f>SUM(E28:E29)</f>
        <v>0</v>
      </c>
    </row>
    <row r="28" spans="1:7">
      <c r="A28" s="255" t="s">
        <v>206</v>
      </c>
      <c r="B28" s="256"/>
      <c r="C28" s="70">
        <v>0</v>
      </c>
      <c r="D28" s="70">
        <v>0</v>
      </c>
      <c r="E28" s="70">
        <v>0</v>
      </c>
    </row>
    <row r="29" spans="1:7">
      <c r="A29" s="255" t="s">
        <v>207</v>
      </c>
      <c r="B29" s="256"/>
      <c r="C29" s="70">
        <v>0</v>
      </c>
      <c r="D29" s="70">
        <v>0</v>
      </c>
      <c r="E29" s="70">
        <v>0</v>
      </c>
    </row>
    <row r="30" spans="1:7">
      <c r="A30" s="255"/>
      <c r="B30" s="256"/>
      <c r="C30" s="89"/>
      <c r="D30" s="89"/>
      <c r="E30" s="89"/>
    </row>
    <row r="31" spans="1:7">
      <c r="A31" s="251" t="s">
        <v>208</v>
      </c>
      <c r="B31" s="252"/>
      <c r="C31" s="87">
        <f>C23+C27</f>
        <v>0</v>
      </c>
      <c r="D31" s="95">
        <f>D23+D27</f>
        <v>10426545</v>
      </c>
      <c r="E31" s="95">
        <f>E23+E27</f>
        <v>10979068</v>
      </c>
    </row>
    <row r="32" spans="1:7" ht="15.75" thickBot="1">
      <c r="A32" s="257"/>
      <c r="B32" s="258"/>
      <c r="C32" s="19"/>
      <c r="D32" s="61"/>
      <c r="E32" s="61"/>
    </row>
    <row r="33" spans="1:5">
      <c r="A33" s="243" t="s">
        <v>202</v>
      </c>
      <c r="B33" s="244"/>
      <c r="C33" s="218" t="s">
        <v>209</v>
      </c>
      <c r="D33" s="247" t="s">
        <v>187</v>
      </c>
      <c r="E33" s="81" t="s">
        <v>188</v>
      </c>
    </row>
    <row r="34" spans="1:5" ht="15.75" thickBot="1">
      <c r="A34" s="245"/>
      <c r="B34" s="246"/>
      <c r="C34" s="220"/>
      <c r="D34" s="248"/>
      <c r="E34" s="82" t="s">
        <v>204</v>
      </c>
    </row>
    <row r="35" spans="1:5">
      <c r="A35" s="20"/>
      <c r="B35" s="21"/>
      <c r="C35" s="21"/>
      <c r="D35" s="21"/>
      <c r="E35" s="21"/>
    </row>
    <row r="36" spans="1:5">
      <c r="A36" s="261" t="s">
        <v>210</v>
      </c>
      <c r="B36" s="262"/>
      <c r="C36" s="187">
        <f>SUM(C37:C38)</f>
        <v>0</v>
      </c>
      <c r="D36" s="187">
        <f>SUM(D37:D38)</f>
        <v>0</v>
      </c>
      <c r="E36" s="187">
        <f>SUM(E37:E38)</f>
        <v>0</v>
      </c>
    </row>
    <row r="37" spans="1:5">
      <c r="A37" s="253" t="s">
        <v>211</v>
      </c>
      <c r="B37" s="254"/>
      <c r="C37" s="70">
        <v>0</v>
      </c>
      <c r="D37" s="70">
        <v>0</v>
      </c>
      <c r="E37" s="70">
        <v>0</v>
      </c>
    </row>
    <row r="38" spans="1:5">
      <c r="A38" s="253" t="s">
        <v>212</v>
      </c>
      <c r="B38" s="254"/>
      <c r="C38" s="70">
        <v>0</v>
      </c>
      <c r="D38" s="70">
        <v>0</v>
      </c>
      <c r="E38" s="70">
        <v>0</v>
      </c>
    </row>
    <row r="39" spans="1:5">
      <c r="A39" s="261" t="s">
        <v>213</v>
      </c>
      <c r="B39" s="262"/>
      <c r="C39" s="187">
        <f>SUM(C40:C41)</f>
        <v>0</v>
      </c>
      <c r="D39" s="187">
        <f>SUM(D40:D41)</f>
        <v>0</v>
      </c>
      <c r="E39" s="187">
        <f>SUM(E40:E41)</f>
        <v>0</v>
      </c>
    </row>
    <row r="40" spans="1:5">
      <c r="A40" s="253" t="s">
        <v>214</v>
      </c>
      <c r="B40" s="254"/>
      <c r="C40" s="70">
        <v>0</v>
      </c>
      <c r="D40" s="70">
        <v>0</v>
      </c>
      <c r="E40" s="70">
        <v>0</v>
      </c>
    </row>
    <row r="41" spans="1:5">
      <c r="A41" s="253" t="s">
        <v>215</v>
      </c>
      <c r="B41" s="254"/>
      <c r="C41" s="70">
        <v>0</v>
      </c>
      <c r="D41" s="70">
        <v>0</v>
      </c>
      <c r="E41" s="70">
        <v>0</v>
      </c>
    </row>
    <row r="42" spans="1:5">
      <c r="A42" s="253"/>
      <c r="B42" s="254"/>
      <c r="C42" s="89"/>
      <c r="D42" s="89"/>
      <c r="E42" s="89"/>
    </row>
    <row r="43" spans="1:5">
      <c r="A43" s="261" t="s">
        <v>216</v>
      </c>
      <c r="B43" s="262"/>
      <c r="C43" s="91">
        <f>C36-C39</f>
        <v>0</v>
      </c>
      <c r="D43" s="91">
        <f>D36-D39</f>
        <v>0</v>
      </c>
      <c r="E43" s="91">
        <f>E36-E39</f>
        <v>0</v>
      </c>
    </row>
    <row r="44" spans="1:5" ht="15.75" thickBot="1">
      <c r="A44" s="263"/>
      <c r="B44" s="264"/>
      <c r="C44" s="50"/>
      <c r="D44" s="50"/>
      <c r="E44" s="50"/>
    </row>
    <row r="45" spans="1:5">
      <c r="A45" s="243" t="s">
        <v>202</v>
      </c>
      <c r="B45" s="244"/>
      <c r="C45" s="81" t="s">
        <v>185</v>
      </c>
      <c r="D45" s="247" t="s">
        <v>187</v>
      </c>
      <c r="E45" s="81" t="s">
        <v>188</v>
      </c>
    </row>
    <row r="46" spans="1:5" ht="15.75" thickBot="1">
      <c r="A46" s="245"/>
      <c r="B46" s="246"/>
      <c r="C46" s="82" t="s">
        <v>203</v>
      </c>
      <c r="D46" s="248"/>
      <c r="E46" s="82" t="s">
        <v>204</v>
      </c>
    </row>
    <row r="47" spans="1:5">
      <c r="A47" s="259"/>
      <c r="B47" s="260"/>
      <c r="C47" s="21"/>
      <c r="D47" s="21"/>
      <c r="E47" s="21"/>
    </row>
    <row r="48" spans="1:5">
      <c r="A48" s="253" t="s">
        <v>217</v>
      </c>
      <c r="B48" s="254"/>
      <c r="C48" s="70">
        <f>C9</f>
        <v>235384800</v>
      </c>
      <c r="D48" s="70">
        <f>D9</f>
        <v>88837994</v>
      </c>
      <c r="E48" s="70">
        <f>E9</f>
        <v>88837994</v>
      </c>
    </row>
    <row r="49" spans="1:5">
      <c r="A49" s="253" t="s">
        <v>218</v>
      </c>
      <c r="B49" s="254"/>
      <c r="C49" s="70">
        <f>C37-C40</f>
        <v>0</v>
      </c>
      <c r="D49" s="70">
        <f>D37-D40</f>
        <v>0</v>
      </c>
      <c r="E49" s="70">
        <f>E37-E40</f>
        <v>0</v>
      </c>
    </row>
    <row r="50" spans="1:5">
      <c r="A50" s="253" t="s">
        <v>211</v>
      </c>
      <c r="B50" s="254"/>
      <c r="C50" s="70">
        <f>C37</f>
        <v>0</v>
      </c>
      <c r="D50" s="70">
        <f>D37</f>
        <v>0</v>
      </c>
      <c r="E50" s="70">
        <f>E37</f>
        <v>0</v>
      </c>
    </row>
    <row r="51" spans="1:5">
      <c r="A51" s="253" t="s">
        <v>214</v>
      </c>
      <c r="B51" s="254"/>
      <c r="C51" s="70">
        <f>C40</f>
        <v>0</v>
      </c>
      <c r="D51" s="70">
        <f>D40</f>
        <v>0</v>
      </c>
      <c r="E51" s="70">
        <f>E40</f>
        <v>0</v>
      </c>
    </row>
    <row r="52" spans="1:5">
      <c r="A52" s="253"/>
      <c r="B52" s="254"/>
      <c r="C52" s="70"/>
      <c r="D52" s="70"/>
      <c r="E52" s="70"/>
    </row>
    <row r="53" spans="1:5">
      <c r="A53" s="253" t="s">
        <v>194</v>
      </c>
      <c r="B53" s="254"/>
      <c r="C53" s="88">
        <f>C14</f>
        <v>235384800</v>
      </c>
      <c r="D53" s="99">
        <f>D14</f>
        <v>78411449</v>
      </c>
      <c r="E53" s="99">
        <f>E14</f>
        <v>77858926</v>
      </c>
    </row>
    <row r="54" spans="1:5">
      <c r="A54" s="253"/>
      <c r="B54" s="254"/>
      <c r="C54" s="89"/>
      <c r="D54" s="89"/>
      <c r="E54" s="89"/>
    </row>
    <row r="55" spans="1:5">
      <c r="A55" s="253" t="s">
        <v>197</v>
      </c>
      <c r="B55" s="254"/>
      <c r="C55" s="100">
        <f>C18</f>
        <v>0</v>
      </c>
      <c r="D55" s="100">
        <f>D18</f>
        <v>0</v>
      </c>
      <c r="E55" s="100">
        <f>E18</f>
        <v>0</v>
      </c>
    </row>
    <row r="56" spans="1:5">
      <c r="A56" s="253"/>
      <c r="B56" s="254"/>
      <c r="C56" s="89"/>
      <c r="D56" s="89"/>
      <c r="E56" s="89"/>
    </row>
    <row r="57" spans="1:5">
      <c r="A57" s="261" t="s">
        <v>219</v>
      </c>
      <c r="B57" s="262"/>
      <c r="C57" s="87">
        <f>C48+C49-C53-C55</f>
        <v>0</v>
      </c>
      <c r="D57" s="92">
        <f>D48+D49-D53-D55</f>
        <v>10426545</v>
      </c>
      <c r="E57" s="92">
        <f>E48+E49-E53-E55</f>
        <v>10979068</v>
      </c>
    </row>
    <row r="58" spans="1:5">
      <c r="A58" s="251" t="s">
        <v>220</v>
      </c>
      <c r="B58" s="252"/>
      <c r="C58" s="235">
        <f>C57-C49</f>
        <v>0</v>
      </c>
      <c r="D58" s="237">
        <f>D57-D49</f>
        <v>10426545</v>
      </c>
      <c r="E58" s="237">
        <f>E57-E49</f>
        <v>10979068</v>
      </c>
    </row>
    <row r="59" spans="1:5" ht="15.75" thickBot="1">
      <c r="A59" s="265"/>
      <c r="B59" s="266"/>
      <c r="C59" s="236"/>
      <c r="D59" s="238"/>
      <c r="E59" s="238"/>
    </row>
    <row r="60" spans="1:5">
      <c r="A60" s="243" t="s">
        <v>202</v>
      </c>
      <c r="B60" s="244"/>
      <c r="C60" s="218" t="s">
        <v>209</v>
      </c>
      <c r="D60" s="247" t="s">
        <v>187</v>
      </c>
      <c r="E60" s="81" t="s">
        <v>188</v>
      </c>
    </row>
    <row r="61" spans="1:5" ht="15.75" thickBot="1">
      <c r="A61" s="245"/>
      <c r="B61" s="246"/>
      <c r="C61" s="220"/>
      <c r="D61" s="248"/>
      <c r="E61" s="82" t="s">
        <v>204</v>
      </c>
    </row>
    <row r="62" spans="1:5">
      <c r="A62" s="259"/>
      <c r="B62" s="260"/>
      <c r="C62" s="21"/>
      <c r="D62" s="21"/>
      <c r="E62" s="21"/>
    </row>
    <row r="63" spans="1:5">
      <c r="A63" s="253" t="s">
        <v>192</v>
      </c>
      <c r="B63" s="254"/>
      <c r="C63" s="70">
        <f>C10</f>
        <v>0</v>
      </c>
      <c r="D63" s="70">
        <f>D10</f>
        <v>0</v>
      </c>
      <c r="E63" s="70">
        <f>E10</f>
        <v>0</v>
      </c>
    </row>
    <row r="64" spans="1:5">
      <c r="A64" s="253" t="s">
        <v>221</v>
      </c>
      <c r="B64" s="254"/>
      <c r="C64" s="70">
        <f>C38-C41</f>
        <v>0</v>
      </c>
      <c r="D64" s="70">
        <f>D38-D41</f>
        <v>0</v>
      </c>
      <c r="E64" s="70">
        <f>E38-E41</f>
        <v>0</v>
      </c>
    </row>
    <row r="65" spans="1:5">
      <c r="A65" s="253" t="s">
        <v>212</v>
      </c>
      <c r="B65" s="254"/>
      <c r="C65" s="70">
        <f>C38</f>
        <v>0</v>
      </c>
      <c r="D65" s="70">
        <f>D38</f>
        <v>0</v>
      </c>
      <c r="E65" s="70">
        <f>E38</f>
        <v>0</v>
      </c>
    </row>
    <row r="66" spans="1:5">
      <c r="A66" s="253" t="s">
        <v>215</v>
      </c>
      <c r="B66" s="254"/>
      <c r="C66" s="70">
        <f>C41</f>
        <v>0</v>
      </c>
      <c r="D66" s="70">
        <f>D41</f>
        <v>0</v>
      </c>
      <c r="E66" s="70">
        <f>E41</f>
        <v>0</v>
      </c>
    </row>
    <row r="67" spans="1:5">
      <c r="A67" s="253"/>
      <c r="B67" s="254"/>
      <c r="C67" s="70"/>
      <c r="D67" s="70"/>
      <c r="E67" s="70"/>
    </row>
    <row r="68" spans="1:5">
      <c r="A68" s="253" t="s">
        <v>222</v>
      </c>
      <c r="B68" s="254"/>
      <c r="C68" s="70">
        <f>C15</f>
        <v>0</v>
      </c>
      <c r="D68" s="70">
        <f>D15</f>
        <v>0</v>
      </c>
      <c r="E68" s="70">
        <f>E15</f>
        <v>0</v>
      </c>
    </row>
    <row r="69" spans="1:5">
      <c r="A69" s="253"/>
      <c r="B69" s="254"/>
      <c r="C69" s="21"/>
      <c r="D69" s="55"/>
      <c r="E69" s="55"/>
    </row>
    <row r="70" spans="1:5">
      <c r="A70" s="253" t="s">
        <v>198</v>
      </c>
      <c r="B70" s="254"/>
      <c r="C70" s="98">
        <f>C19</f>
        <v>0</v>
      </c>
      <c r="D70" s="98">
        <f>D19</f>
        <v>0</v>
      </c>
      <c r="E70" s="98">
        <f>E19</f>
        <v>0</v>
      </c>
    </row>
    <row r="71" spans="1:5">
      <c r="A71" s="253"/>
      <c r="B71" s="254"/>
      <c r="C71" s="85"/>
      <c r="D71" s="85"/>
      <c r="E71" s="85"/>
    </row>
    <row r="72" spans="1:5">
      <c r="A72" s="261" t="s">
        <v>223</v>
      </c>
      <c r="B72" s="262"/>
      <c r="C72" s="86">
        <f>C63+C64-C68+C70</f>
        <v>0</v>
      </c>
      <c r="D72" s="86">
        <f>D63+D64-D68+D70</f>
        <v>0</v>
      </c>
      <c r="E72" s="86">
        <f>E63+E64-E68+E70</f>
        <v>0</v>
      </c>
    </row>
    <row r="73" spans="1:5">
      <c r="A73" s="261" t="s">
        <v>224</v>
      </c>
      <c r="B73" s="262"/>
      <c r="C73" s="239">
        <f>C72-C64</f>
        <v>0</v>
      </c>
      <c r="D73" s="239">
        <f>D72-D64</f>
        <v>0</v>
      </c>
      <c r="E73" s="239">
        <f>E72-E64</f>
        <v>0</v>
      </c>
    </row>
    <row r="74" spans="1:5" ht="15.75" thickBot="1">
      <c r="A74" s="263"/>
      <c r="B74" s="264"/>
      <c r="C74" s="240"/>
      <c r="D74" s="240"/>
      <c r="E74" s="240"/>
    </row>
    <row r="77" spans="1:5">
      <c r="A77" s="120"/>
      <c r="B77" s="120"/>
      <c r="C77" s="120"/>
      <c r="D77" s="120"/>
      <c r="E77" s="120"/>
    </row>
    <row r="78" spans="1:5">
      <c r="A78" s="120"/>
      <c r="B78" s="120"/>
      <c r="C78" s="120"/>
      <c r="D78" s="120"/>
      <c r="E78" s="120"/>
    </row>
    <row r="79" spans="1:5">
      <c r="A79" s="120"/>
      <c r="B79" s="120"/>
      <c r="C79" s="120"/>
      <c r="D79" s="120"/>
      <c r="E79" s="120"/>
    </row>
    <row r="80" spans="1:5">
      <c r="A80" s="120"/>
      <c r="B80" s="120"/>
      <c r="C80" s="120"/>
      <c r="D80" s="120"/>
      <c r="E80" s="120"/>
    </row>
    <row r="81" spans="1:5">
      <c r="A81" s="120"/>
      <c r="B81" s="120"/>
      <c r="C81" s="120"/>
      <c r="D81" s="120"/>
      <c r="E81" s="120"/>
    </row>
    <row r="82" spans="1:5">
      <c r="A82" s="120"/>
      <c r="B82" s="120"/>
      <c r="C82" s="120"/>
      <c r="D82" s="120"/>
      <c r="E82" s="120"/>
    </row>
    <row r="83" spans="1:5">
      <c r="A83" s="120"/>
      <c r="B83" s="120"/>
      <c r="C83" s="120"/>
      <c r="D83" s="120"/>
      <c r="E83" s="120"/>
    </row>
    <row r="84" spans="1:5">
      <c r="A84" s="120"/>
      <c r="B84" s="120"/>
      <c r="C84" s="120"/>
      <c r="D84" s="120"/>
      <c r="E84" s="120"/>
    </row>
    <row r="85" spans="1:5">
      <c r="A85" s="120"/>
      <c r="B85" s="120"/>
      <c r="C85" s="120"/>
      <c r="D85" s="120"/>
      <c r="E85" s="120"/>
    </row>
    <row r="86" spans="1:5">
      <c r="A86" s="120"/>
      <c r="B86" s="120"/>
      <c r="C86" s="120"/>
      <c r="D86" s="120"/>
      <c r="E86" s="120"/>
    </row>
    <row r="87" spans="1:5">
      <c r="A87" s="120"/>
      <c r="B87" s="120"/>
      <c r="C87" s="120"/>
      <c r="D87" s="120"/>
      <c r="E87" s="120"/>
    </row>
    <row r="88" spans="1:5">
      <c r="A88" s="120"/>
      <c r="B88" s="120"/>
      <c r="C88" s="120"/>
      <c r="D88" s="120"/>
      <c r="E88" s="120"/>
    </row>
    <row r="89" spans="1:5">
      <c r="A89" s="120"/>
      <c r="B89" s="120"/>
      <c r="C89" s="120"/>
      <c r="D89" s="120"/>
      <c r="E89" s="120"/>
    </row>
    <row r="90" spans="1:5">
      <c r="A90" s="120"/>
      <c r="B90" s="120"/>
      <c r="C90" s="120"/>
      <c r="D90" s="120"/>
      <c r="E90" s="120"/>
    </row>
    <row r="91" spans="1:5">
      <c r="A91" s="120"/>
      <c r="B91" s="120"/>
      <c r="C91" s="120"/>
      <c r="D91" s="120"/>
      <c r="E91" s="120"/>
    </row>
    <row r="92" spans="1:5">
      <c r="A92" s="120"/>
      <c r="B92" s="120"/>
      <c r="C92" s="120"/>
      <c r="D92" s="120"/>
      <c r="E92" s="120"/>
    </row>
    <row r="93" spans="1:5">
      <c r="A93" s="151"/>
      <c r="B93" s="126"/>
      <c r="C93" s="151"/>
      <c r="D93" s="151"/>
      <c r="E93" s="151"/>
    </row>
    <row r="94" spans="1:5">
      <c r="A94" s="118" t="s">
        <v>448</v>
      </c>
      <c r="B94" s="120"/>
      <c r="C94" s="201" t="s">
        <v>449</v>
      </c>
      <c r="D94" s="201"/>
      <c r="E94" s="201"/>
    </row>
    <row r="95" spans="1:5">
      <c r="A95" s="119" t="s">
        <v>447</v>
      </c>
      <c r="B95" s="120"/>
      <c r="C95" s="200" t="s">
        <v>450</v>
      </c>
      <c r="D95" s="200"/>
      <c r="E95" s="200"/>
    </row>
    <row r="96" spans="1:5">
      <c r="A96" s="120"/>
      <c r="B96" s="120"/>
      <c r="C96" s="120"/>
      <c r="D96" s="120"/>
      <c r="E96" s="120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selection activeCell="D77" sqref="D77"/>
    </sheetView>
  </sheetViews>
  <sheetFormatPr baseColWidth="10" defaultRowHeight="15"/>
  <cols>
    <col min="1" max="1" width="11.42578125" customWidth="1"/>
    <col min="3" max="3" width="42.42578125" customWidth="1"/>
    <col min="4" max="4" width="12.85546875" bestFit="1" customWidth="1"/>
    <col min="5" max="5" width="12.28515625" customWidth="1"/>
    <col min="6" max="8" width="12.85546875" bestFit="1" customWidth="1"/>
    <col min="9" max="9" width="12" bestFit="1" customWidth="1"/>
    <col min="11" max="11" width="14.7109375" style="142" bestFit="1" customWidth="1"/>
  </cols>
  <sheetData>
    <row r="1" spans="1:9">
      <c r="A1" s="273" t="s">
        <v>443</v>
      </c>
      <c r="B1" s="274"/>
      <c r="C1" s="274"/>
      <c r="D1" s="274"/>
      <c r="E1" s="274"/>
      <c r="F1" s="274"/>
      <c r="G1" s="274"/>
      <c r="H1" s="274"/>
      <c r="I1" s="275"/>
    </row>
    <row r="2" spans="1:9">
      <c r="A2" s="267" t="s">
        <v>226</v>
      </c>
      <c r="B2" s="268"/>
      <c r="C2" s="268"/>
      <c r="D2" s="268"/>
      <c r="E2" s="268"/>
      <c r="F2" s="268"/>
      <c r="G2" s="268"/>
      <c r="H2" s="268"/>
      <c r="I2" s="276"/>
    </row>
    <row r="3" spans="1:9">
      <c r="A3" s="267" t="s">
        <v>457</v>
      </c>
      <c r="B3" s="268"/>
      <c r="C3" s="268"/>
      <c r="D3" s="268"/>
      <c r="E3" s="268"/>
      <c r="F3" s="268"/>
      <c r="G3" s="268"/>
      <c r="H3" s="268"/>
      <c r="I3" s="276"/>
    </row>
    <row r="4" spans="1:9" ht="15.75" thickBot="1">
      <c r="A4" s="269" t="s">
        <v>1</v>
      </c>
      <c r="B4" s="270"/>
      <c r="C4" s="270"/>
      <c r="D4" s="270"/>
      <c r="E4" s="270"/>
      <c r="F4" s="270"/>
      <c r="G4" s="270"/>
      <c r="H4" s="270"/>
      <c r="I4" s="277"/>
    </row>
    <row r="5" spans="1:9" ht="15.75" thickBot="1">
      <c r="A5" s="273"/>
      <c r="B5" s="274"/>
      <c r="C5" s="275"/>
      <c r="D5" s="221" t="s">
        <v>227</v>
      </c>
      <c r="E5" s="222"/>
      <c r="F5" s="222"/>
      <c r="G5" s="222"/>
      <c r="H5" s="223"/>
      <c r="I5" s="247" t="s">
        <v>228</v>
      </c>
    </row>
    <row r="6" spans="1:9">
      <c r="A6" s="267" t="s">
        <v>202</v>
      </c>
      <c r="B6" s="268"/>
      <c r="C6" s="276"/>
      <c r="D6" s="247" t="s">
        <v>230</v>
      </c>
      <c r="E6" s="218" t="s">
        <v>231</v>
      </c>
      <c r="F6" s="247" t="s">
        <v>232</v>
      </c>
      <c r="G6" s="247" t="s">
        <v>187</v>
      </c>
      <c r="H6" s="247" t="s">
        <v>233</v>
      </c>
      <c r="I6" s="278"/>
    </row>
    <row r="7" spans="1:9" ht="15.75" thickBot="1">
      <c r="A7" s="269" t="s">
        <v>229</v>
      </c>
      <c r="B7" s="270"/>
      <c r="C7" s="277"/>
      <c r="D7" s="248"/>
      <c r="E7" s="220"/>
      <c r="F7" s="248"/>
      <c r="G7" s="248"/>
      <c r="H7" s="248"/>
      <c r="I7" s="248"/>
    </row>
    <row r="8" spans="1:9">
      <c r="A8" s="282"/>
      <c r="B8" s="283"/>
      <c r="C8" s="284"/>
      <c r="D8" s="24"/>
      <c r="E8" s="24"/>
      <c r="F8" s="24"/>
      <c r="G8" s="24"/>
      <c r="H8" s="24"/>
      <c r="I8" s="24"/>
    </row>
    <row r="9" spans="1:9">
      <c r="A9" s="285" t="s">
        <v>234</v>
      </c>
      <c r="B9" s="286"/>
      <c r="C9" s="287"/>
      <c r="D9" s="24"/>
      <c r="E9" s="24"/>
      <c r="F9" s="24"/>
      <c r="G9" s="24"/>
      <c r="H9" s="24"/>
      <c r="I9" s="24"/>
    </row>
    <row r="10" spans="1:9">
      <c r="A10" s="279" t="s">
        <v>235</v>
      </c>
      <c r="B10" s="280"/>
      <c r="C10" s="281"/>
      <c r="D10" s="24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</row>
    <row r="11" spans="1:9">
      <c r="A11" s="279" t="s">
        <v>236</v>
      </c>
      <c r="B11" s="280"/>
      <c r="C11" s="281"/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</row>
    <row r="12" spans="1:9">
      <c r="A12" s="279" t="s">
        <v>237</v>
      </c>
      <c r="B12" s="280"/>
      <c r="C12" s="281"/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</row>
    <row r="13" spans="1:9">
      <c r="A13" s="279" t="s">
        <v>238</v>
      </c>
      <c r="B13" s="280"/>
      <c r="C13" s="281"/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</row>
    <row r="14" spans="1:9">
      <c r="A14" s="279" t="s">
        <v>239</v>
      </c>
      <c r="B14" s="280"/>
      <c r="C14" s="281"/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</row>
    <row r="15" spans="1:9">
      <c r="A15" s="279" t="s">
        <v>240</v>
      </c>
      <c r="B15" s="280"/>
      <c r="C15" s="281"/>
      <c r="D15" s="24">
        <v>240000</v>
      </c>
      <c r="E15" s="57">
        <v>0</v>
      </c>
      <c r="F15" s="57">
        <f>+D15+E15</f>
        <v>240000</v>
      </c>
      <c r="G15" s="57">
        <v>13518</v>
      </c>
      <c r="H15" s="57">
        <f>+G15</f>
        <v>13518</v>
      </c>
      <c r="I15" s="57">
        <f>G15-D15</f>
        <v>-226482</v>
      </c>
    </row>
    <row r="16" spans="1:9">
      <c r="A16" s="279" t="s">
        <v>241</v>
      </c>
      <c r="B16" s="280"/>
      <c r="C16" s="281"/>
      <c r="D16" s="198">
        <v>0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</row>
    <row r="17" spans="1:9">
      <c r="A17" s="279" t="s">
        <v>242</v>
      </c>
      <c r="B17" s="290"/>
      <c r="C17" s="281"/>
      <c r="D17" s="65">
        <v>235144800</v>
      </c>
      <c r="E17" s="57">
        <v>3350554</v>
      </c>
      <c r="F17" s="57">
        <f>+D17+E17</f>
        <v>238495354</v>
      </c>
      <c r="G17" s="57">
        <v>88824476</v>
      </c>
      <c r="H17" s="57">
        <v>88824476</v>
      </c>
      <c r="I17" s="57">
        <f>G17-D17</f>
        <v>-146320324</v>
      </c>
    </row>
    <row r="18" spans="1:9">
      <c r="A18" s="20" t="s">
        <v>243</v>
      </c>
      <c r="B18" s="34"/>
      <c r="C18" s="35"/>
      <c r="D18" s="62"/>
      <c r="E18" s="63"/>
      <c r="F18" s="63"/>
      <c r="G18" s="63"/>
      <c r="H18" s="57"/>
      <c r="I18" s="63"/>
    </row>
    <row r="19" spans="1:9" ht="14.45" customHeight="1">
      <c r="A19" s="28"/>
      <c r="B19" s="288" t="s">
        <v>244</v>
      </c>
      <c r="C19" s="289"/>
      <c r="D19" s="65">
        <v>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</row>
    <row r="20" spans="1:9">
      <c r="A20" s="28"/>
      <c r="B20" s="288" t="s">
        <v>245</v>
      </c>
      <c r="C20" s="289"/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</row>
    <row r="21" spans="1:9">
      <c r="A21" s="28"/>
      <c r="B21" s="288" t="s">
        <v>246</v>
      </c>
      <c r="C21" s="289"/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</row>
    <row r="22" spans="1:9">
      <c r="A22" s="28"/>
      <c r="B22" s="288" t="s">
        <v>247</v>
      </c>
      <c r="C22" s="289"/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</row>
    <row r="23" spans="1:9">
      <c r="A23" s="28"/>
      <c r="B23" s="288" t="s">
        <v>248</v>
      </c>
      <c r="C23" s="289"/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</row>
    <row r="24" spans="1:9">
      <c r="A24" s="28"/>
      <c r="B24" s="288" t="s">
        <v>249</v>
      </c>
      <c r="C24" s="289"/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</row>
    <row r="25" spans="1:9">
      <c r="A25" s="28"/>
      <c r="B25" s="288" t="s">
        <v>250</v>
      </c>
      <c r="C25" s="289"/>
      <c r="D25" s="157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</row>
    <row r="26" spans="1:9">
      <c r="A26" s="28"/>
      <c r="B26" s="288" t="s">
        <v>251</v>
      </c>
      <c r="C26" s="289"/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</row>
    <row r="27" spans="1:9">
      <c r="A27" s="28"/>
      <c r="B27" s="288" t="s">
        <v>252</v>
      </c>
      <c r="C27" s="289"/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</row>
    <row r="28" spans="1:9">
      <c r="A28" s="28"/>
      <c r="B28" s="288" t="s">
        <v>253</v>
      </c>
      <c r="C28" s="289"/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</row>
    <row r="29" spans="1:9">
      <c r="A29" s="28"/>
      <c r="B29" s="288" t="s">
        <v>254</v>
      </c>
      <c r="C29" s="289"/>
      <c r="D29" s="157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</row>
    <row r="30" spans="1:9">
      <c r="A30" s="296" t="s">
        <v>255</v>
      </c>
      <c r="B30" s="297"/>
      <c r="C30" s="289"/>
      <c r="D30" s="199">
        <v>0</v>
      </c>
      <c r="E30" s="199">
        <v>0</v>
      </c>
      <c r="F30" s="199">
        <v>0</v>
      </c>
      <c r="G30" s="199">
        <v>0</v>
      </c>
      <c r="H30" s="199">
        <v>0</v>
      </c>
      <c r="I30" s="199">
        <v>0</v>
      </c>
    </row>
    <row r="31" spans="1:9">
      <c r="A31" s="28"/>
      <c r="B31" s="288" t="s">
        <v>256</v>
      </c>
      <c r="C31" s="289"/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</row>
    <row r="32" spans="1:9">
      <c r="A32" s="28"/>
      <c r="B32" s="288" t="s">
        <v>257</v>
      </c>
      <c r="C32" s="289"/>
      <c r="D32" s="157">
        <v>0</v>
      </c>
      <c r="E32" s="157">
        <v>0</v>
      </c>
      <c r="F32" s="157">
        <v>0</v>
      </c>
      <c r="G32" s="157">
        <v>0</v>
      </c>
      <c r="H32" s="157">
        <v>0</v>
      </c>
      <c r="I32" s="157">
        <v>0</v>
      </c>
    </row>
    <row r="33" spans="1:9">
      <c r="A33" s="28"/>
      <c r="B33" s="288" t="s">
        <v>258</v>
      </c>
      <c r="C33" s="289"/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</row>
    <row r="34" spans="1:9">
      <c r="A34" s="28"/>
      <c r="B34" s="288" t="s">
        <v>259</v>
      </c>
      <c r="C34" s="289"/>
      <c r="D34" s="157">
        <v>0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</row>
    <row r="35" spans="1:9">
      <c r="A35" s="28"/>
      <c r="B35" s="288" t="s">
        <v>260</v>
      </c>
      <c r="C35" s="289"/>
      <c r="D35" s="157">
        <v>0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</row>
    <row r="36" spans="1:9">
      <c r="A36" s="296" t="s">
        <v>261</v>
      </c>
      <c r="B36" s="288"/>
      <c r="C36" s="289"/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</row>
    <row r="37" spans="1:9">
      <c r="A37" s="296" t="s">
        <v>262</v>
      </c>
      <c r="B37" s="297"/>
      <c r="C37" s="289"/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</row>
    <row r="38" spans="1:9">
      <c r="A38" s="28"/>
      <c r="B38" s="288" t="s">
        <v>263</v>
      </c>
      <c r="C38" s="289"/>
      <c r="D38" s="157">
        <v>0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</row>
    <row r="39" spans="1:9">
      <c r="A39" s="296" t="s">
        <v>264</v>
      </c>
      <c r="B39" s="297"/>
      <c r="C39" s="289"/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</row>
    <row r="40" spans="1:9">
      <c r="A40" s="28"/>
      <c r="B40" s="288" t="s">
        <v>265</v>
      </c>
      <c r="C40" s="289"/>
      <c r="D40" s="157">
        <v>0</v>
      </c>
      <c r="E40" s="157">
        <v>0</v>
      </c>
      <c r="F40" s="157">
        <v>0</v>
      </c>
      <c r="G40" s="157">
        <v>0</v>
      </c>
      <c r="H40" s="157">
        <v>0</v>
      </c>
      <c r="I40" s="157">
        <v>0</v>
      </c>
    </row>
    <row r="41" spans="1:9">
      <c r="A41" s="28"/>
      <c r="B41" s="288" t="s">
        <v>266</v>
      </c>
      <c r="C41" s="289"/>
      <c r="D41" s="157"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</row>
    <row r="42" spans="1:9">
      <c r="A42" s="29"/>
      <c r="B42" s="30"/>
      <c r="C42" s="31"/>
      <c r="D42" s="24"/>
      <c r="E42" s="24"/>
      <c r="F42" s="24"/>
      <c r="G42" s="24"/>
      <c r="H42" s="24"/>
      <c r="I42" s="24"/>
    </row>
    <row r="43" spans="1:9">
      <c r="A43" s="22" t="s">
        <v>267</v>
      </c>
      <c r="B43" s="36"/>
      <c r="C43" s="37"/>
      <c r="D43" s="293">
        <f t="shared" ref="D43:I43" si="0">SUM(D39,D36,D30,D17,D10:D16)</f>
        <v>235384800</v>
      </c>
      <c r="E43" s="293">
        <f t="shared" si="0"/>
        <v>3350554</v>
      </c>
      <c r="F43" s="291">
        <f t="shared" si="0"/>
        <v>238735354</v>
      </c>
      <c r="G43" s="292">
        <f t="shared" si="0"/>
        <v>88837994</v>
      </c>
      <c r="H43" s="292">
        <f t="shared" si="0"/>
        <v>88837994</v>
      </c>
      <c r="I43" s="292">
        <f t="shared" si="0"/>
        <v>-146546806</v>
      </c>
    </row>
    <row r="44" spans="1:9">
      <c r="A44" s="22" t="s">
        <v>268</v>
      </c>
      <c r="B44" s="36"/>
      <c r="C44" s="37"/>
      <c r="D44" s="293"/>
      <c r="E44" s="293"/>
      <c r="F44" s="291"/>
      <c r="G44" s="292"/>
      <c r="H44" s="292"/>
      <c r="I44" s="292"/>
    </row>
    <row r="45" spans="1:9">
      <c r="A45" s="285" t="s">
        <v>269</v>
      </c>
      <c r="B45" s="286"/>
      <c r="C45" s="299"/>
      <c r="D45" s="64"/>
      <c r="E45" s="64"/>
      <c r="F45" s="64"/>
      <c r="G45" s="64"/>
      <c r="H45" s="64"/>
      <c r="I45" s="74">
        <v>0</v>
      </c>
    </row>
    <row r="46" spans="1:9">
      <c r="A46" s="29"/>
      <c r="B46" s="30"/>
      <c r="C46" s="31"/>
      <c r="D46" s="65"/>
      <c r="E46" s="65"/>
      <c r="F46" s="65"/>
      <c r="G46" s="65"/>
      <c r="H46" s="65"/>
      <c r="I46" s="65"/>
    </row>
    <row r="47" spans="1:9">
      <c r="A47" s="285" t="s">
        <v>270</v>
      </c>
      <c r="B47" s="286"/>
      <c r="C47" s="299"/>
      <c r="D47" s="65"/>
      <c r="E47" s="65"/>
      <c r="F47" s="65"/>
      <c r="G47" s="65"/>
      <c r="H47" s="65"/>
      <c r="I47" s="65"/>
    </row>
    <row r="48" spans="1:9">
      <c r="A48" s="253" t="s">
        <v>271</v>
      </c>
      <c r="B48" s="304"/>
      <c r="C48" s="305"/>
      <c r="D48" s="199">
        <v>0</v>
      </c>
      <c r="E48" s="199">
        <v>0</v>
      </c>
      <c r="F48" s="199">
        <v>0</v>
      </c>
      <c r="G48" s="199">
        <v>0</v>
      </c>
      <c r="H48" s="199">
        <v>0</v>
      </c>
      <c r="I48" s="199">
        <v>0</v>
      </c>
    </row>
    <row r="49" spans="1:9">
      <c r="A49" s="279" t="s">
        <v>272</v>
      </c>
      <c r="B49" s="290"/>
      <c r="C49" s="281"/>
      <c r="D49" s="157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</row>
    <row r="50" spans="1:9">
      <c r="A50" s="279" t="s">
        <v>273</v>
      </c>
      <c r="B50" s="290"/>
      <c r="C50" s="281"/>
      <c r="D50" s="157">
        <v>0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</row>
    <row r="51" spans="1:9">
      <c r="A51" s="279" t="s">
        <v>274</v>
      </c>
      <c r="B51" s="290"/>
      <c r="C51" s="281"/>
      <c r="D51" s="157">
        <v>0</v>
      </c>
      <c r="E51" s="157">
        <v>0</v>
      </c>
      <c r="F51" s="157">
        <v>0</v>
      </c>
      <c r="G51" s="157">
        <v>0</v>
      </c>
      <c r="H51" s="157">
        <v>0</v>
      </c>
      <c r="I51" s="157">
        <v>0</v>
      </c>
    </row>
    <row r="52" spans="1:9">
      <c r="A52" s="279" t="s">
        <v>275</v>
      </c>
      <c r="B52" s="290"/>
      <c r="C52" s="281"/>
      <c r="D52" s="157">
        <v>0</v>
      </c>
      <c r="E52" s="157">
        <v>0</v>
      </c>
      <c r="F52" s="157">
        <v>0</v>
      </c>
      <c r="G52" s="157">
        <v>0</v>
      </c>
      <c r="H52" s="157">
        <v>0</v>
      </c>
      <c r="I52" s="157">
        <v>0</v>
      </c>
    </row>
    <row r="53" spans="1:9">
      <c r="A53" s="279" t="s">
        <v>276</v>
      </c>
      <c r="B53" s="290"/>
      <c r="C53" s="281"/>
      <c r="D53" s="157">
        <v>0</v>
      </c>
      <c r="E53" s="157">
        <v>0</v>
      </c>
      <c r="F53" s="157">
        <v>0</v>
      </c>
      <c r="G53" s="157">
        <v>0</v>
      </c>
      <c r="H53" s="157">
        <v>0</v>
      </c>
      <c r="I53" s="157">
        <v>0</v>
      </c>
    </row>
    <row r="54" spans="1:9">
      <c r="A54" s="279" t="s">
        <v>277</v>
      </c>
      <c r="B54" s="290"/>
      <c r="C54" s="281"/>
      <c r="D54" s="157">
        <v>0</v>
      </c>
      <c r="E54" s="157">
        <v>0</v>
      </c>
      <c r="F54" s="157">
        <v>0</v>
      </c>
      <c r="G54" s="157">
        <v>0</v>
      </c>
      <c r="H54" s="157">
        <v>0</v>
      </c>
      <c r="I54" s="157">
        <v>0</v>
      </c>
    </row>
    <row r="55" spans="1:9">
      <c r="A55" s="279" t="s">
        <v>278</v>
      </c>
      <c r="B55" s="290"/>
      <c r="C55" s="281"/>
      <c r="D55" s="157">
        <v>0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</row>
    <row r="56" spans="1:9">
      <c r="A56" s="279" t="s">
        <v>279</v>
      </c>
      <c r="B56" s="290"/>
      <c r="C56" s="306"/>
      <c r="D56" s="157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</row>
    <row r="57" spans="1:9">
      <c r="A57" s="253" t="s">
        <v>280</v>
      </c>
      <c r="B57" s="304"/>
      <c r="C57" s="305"/>
      <c r="D57" s="199">
        <v>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</row>
    <row r="58" spans="1:9">
      <c r="A58" s="296" t="s">
        <v>281</v>
      </c>
      <c r="B58" s="288"/>
      <c r="C58" s="289"/>
      <c r="D58" s="157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</row>
    <row r="59" spans="1:9">
      <c r="A59" s="296" t="s">
        <v>282</v>
      </c>
      <c r="B59" s="288"/>
      <c r="C59" s="289"/>
      <c r="D59" s="157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</row>
    <row r="60" spans="1:9">
      <c r="A60" s="296" t="s">
        <v>283</v>
      </c>
      <c r="B60" s="288"/>
      <c r="C60" s="289"/>
      <c r="D60" s="157">
        <v>0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</row>
    <row r="61" spans="1:9">
      <c r="A61" s="296" t="s">
        <v>284</v>
      </c>
      <c r="B61" s="288"/>
      <c r="C61" s="289"/>
      <c r="D61" s="157">
        <v>0</v>
      </c>
      <c r="E61" s="157">
        <v>0</v>
      </c>
      <c r="F61" s="157">
        <v>0</v>
      </c>
      <c r="G61" s="157">
        <v>0</v>
      </c>
      <c r="H61" s="157">
        <v>0</v>
      </c>
      <c r="I61" s="157">
        <v>0</v>
      </c>
    </row>
    <row r="62" spans="1:9">
      <c r="A62" s="253" t="s">
        <v>285</v>
      </c>
      <c r="B62" s="304"/>
      <c r="C62" s="305"/>
      <c r="D62" s="199">
        <v>0</v>
      </c>
      <c r="E62" s="199">
        <v>0</v>
      </c>
      <c r="F62" s="199">
        <v>0</v>
      </c>
      <c r="G62" s="199">
        <v>0</v>
      </c>
      <c r="H62" s="199">
        <v>0</v>
      </c>
      <c r="I62" s="199">
        <v>0</v>
      </c>
    </row>
    <row r="63" spans="1:9">
      <c r="A63" s="296" t="s">
        <v>286</v>
      </c>
      <c r="B63" s="288"/>
      <c r="C63" s="289"/>
      <c r="D63" s="157">
        <v>0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</row>
    <row r="64" spans="1:9">
      <c r="A64" s="296" t="s">
        <v>287</v>
      </c>
      <c r="B64" s="288"/>
      <c r="C64" s="289"/>
      <c r="D64" s="157">
        <v>0</v>
      </c>
      <c r="E64" s="157">
        <v>0</v>
      </c>
      <c r="F64" s="157">
        <v>0</v>
      </c>
      <c r="G64" s="157">
        <v>0</v>
      </c>
      <c r="H64" s="157">
        <v>0</v>
      </c>
      <c r="I64" s="157">
        <v>0</v>
      </c>
    </row>
    <row r="65" spans="1:9">
      <c r="A65" s="253" t="s">
        <v>288</v>
      </c>
      <c r="B65" s="304"/>
      <c r="C65" s="305"/>
      <c r="D65" s="157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</row>
    <row r="66" spans="1:9">
      <c r="A66" s="253" t="s">
        <v>289</v>
      </c>
      <c r="B66" s="304"/>
      <c r="C66" s="305"/>
      <c r="D66" s="199">
        <v>0</v>
      </c>
      <c r="E66" s="199">
        <v>0</v>
      </c>
      <c r="F66" s="199">
        <v>0</v>
      </c>
      <c r="G66" s="199">
        <v>0</v>
      </c>
      <c r="H66" s="199">
        <v>0</v>
      </c>
      <c r="I66" s="199">
        <v>0</v>
      </c>
    </row>
    <row r="67" spans="1:9">
      <c r="A67" s="29"/>
      <c r="B67" s="300"/>
      <c r="C67" s="301"/>
      <c r="D67" s="24"/>
      <c r="E67" s="24"/>
      <c r="F67" s="24"/>
      <c r="G67" s="24"/>
      <c r="H67" s="24"/>
      <c r="I67" s="24"/>
    </row>
    <row r="68" spans="1:9">
      <c r="A68" s="285" t="s">
        <v>290</v>
      </c>
      <c r="B68" s="286"/>
      <c r="C68" s="299"/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</row>
    <row r="69" spans="1:9">
      <c r="A69" s="29"/>
      <c r="B69" s="300"/>
      <c r="C69" s="301"/>
      <c r="D69" s="24"/>
      <c r="E69" s="24"/>
      <c r="F69" s="24"/>
      <c r="G69" s="24"/>
      <c r="H69" s="24"/>
      <c r="I69" s="24"/>
    </row>
    <row r="70" spans="1:9">
      <c r="A70" s="285" t="s">
        <v>291</v>
      </c>
      <c r="B70" s="286"/>
      <c r="C70" s="299"/>
      <c r="D70" s="199">
        <v>0</v>
      </c>
      <c r="E70" s="199">
        <v>0</v>
      </c>
      <c r="F70" s="199">
        <v>0</v>
      </c>
      <c r="G70" s="199">
        <v>0</v>
      </c>
      <c r="H70" s="199">
        <v>0</v>
      </c>
      <c r="I70" s="199">
        <v>0</v>
      </c>
    </row>
    <row r="71" spans="1:9">
      <c r="A71" s="253" t="s">
        <v>292</v>
      </c>
      <c r="B71" s="304"/>
      <c r="C71" s="305"/>
      <c r="D71" s="198">
        <v>0</v>
      </c>
      <c r="E71" s="198">
        <v>0</v>
      </c>
      <c r="F71" s="198">
        <v>0</v>
      </c>
      <c r="G71" s="198">
        <v>0</v>
      </c>
      <c r="H71" s="198">
        <v>0</v>
      </c>
      <c r="I71" s="198">
        <v>0</v>
      </c>
    </row>
    <row r="72" spans="1:9">
      <c r="A72" s="29"/>
      <c r="B72" s="300"/>
      <c r="C72" s="301"/>
      <c r="D72" s="24"/>
      <c r="E72" s="24"/>
      <c r="F72" s="24"/>
      <c r="G72" s="24"/>
      <c r="H72" s="70"/>
      <c r="I72" s="24"/>
    </row>
    <row r="73" spans="1:9">
      <c r="A73" s="285" t="s">
        <v>293</v>
      </c>
      <c r="B73" s="286"/>
      <c r="C73" s="299"/>
      <c r="D73" s="66">
        <f t="shared" ref="D73:I73" si="1">SUM(D70+D68+D43)</f>
        <v>235384800</v>
      </c>
      <c r="E73" s="66">
        <f t="shared" si="1"/>
        <v>3350554</v>
      </c>
      <c r="F73" s="66">
        <f t="shared" si="1"/>
        <v>238735354</v>
      </c>
      <c r="G73" s="66">
        <f t="shared" si="1"/>
        <v>88837994</v>
      </c>
      <c r="H73" s="66">
        <f t="shared" si="1"/>
        <v>88837994</v>
      </c>
      <c r="I73" s="66">
        <f t="shared" si="1"/>
        <v>-146546806</v>
      </c>
    </row>
    <row r="74" spans="1:9">
      <c r="A74" s="29"/>
      <c r="B74" s="300"/>
      <c r="C74" s="301"/>
      <c r="D74" s="24"/>
      <c r="E74" s="24"/>
      <c r="F74" s="24"/>
      <c r="G74" s="24"/>
      <c r="H74" s="24"/>
      <c r="I74" s="24"/>
    </row>
    <row r="75" spans="1:9">
      <c r="A75" s="261" t="s">
        <v>294</v>
      </c>
      <c r="B75" s="302"/>
      <c r="C75" s="303"/>
      <c r="D75" s="24"/>
      <c r="E75" s="24"/>
      <c r="F75" s="24"/>
      <c r="G75" s="24"/>
      <c r="H75" s="24"/>
      <c r="I75" s="24"/>
    </row>
    <row r="76" spans="1:9">
      <c r="A76" s="296" t="s">
        <v>295</v>
      </c>
      <c r="B76" s="297"/>
      <c r="C76" s="289"/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9">
      <c r="A77" s="296" t="s">
        <v>296</v>
      </c>
      <c r="B77" s="297"/>
      <c r="C77" s="289"/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9">
      <c r="A78" s="285" t="s">
        <v>297</v>
      </c>
      <c r="B78" s="298"/>
      <c r="C78" s="299"/>
      <c r="D78" s="24">
        <f t="shared" ref="D78:I78" si="2">D76+D77</f>
        <v>0</v>
      </c>
      <c r="E78" s="54">
        <f t="shared" si="2"/>
        <v>0</v>
      </c>
      <c r="F78" s="54">
        <f t="shared" si="2"/>
        <v>0</v>
      </c>
      <c r="G78" s="54">
        <f t="shared" si="2"/>
        <v>0</v>
      </c>
      <c r="H78" s="54">
        <f t="shared" si="2"/>
        <v>0</v>
      </c>
      <c r="I78" s="54">
        <f t="shared" si="2"/>
        <v>0</v>
      </c>
    </row>
    <row r="79" spans="1:9" ht="15.75" thickBot="1">
      <c r="A79" s="33"/>
      <c r="B79" s="294"/>
      <c r="C79" s="295"/>
      <c r="D79" s="26"/>
      <c r="E79" s="26"/>
      <c r="F79" s="26"/>
      <c r="G79" s="26"/>
      <c r="H79" s="26"/>
      <c r="I79" s="26"/>
    </row>
    <row r="97" spans="3:8">
      <c r="C97" s="120"/>
      <c r="D97" s="120"/>
      <c r="E97" s="120"/>
      <c r="F97" s="120"/>
      <c r="G97" s="120"/>
      <c r="H97" s="120"/>
    </row>
    <row r="98" spans="3:8">
      <c r="C98" s="120"/>
      <c r="D98" s="120"/>
      <c r="E98" s="120"/>
      <c r="F98" s="120"/>
      <c r="G98" s="120"/>
      <c r="H98" s="120"/>
    </row>
    <row r="99" spans="3:8">
      <c r="C99" s="118" t="s">
        <v>448</v>
      </c>
      <c r="D99" s="120"/>
      <c r="E99" s="120"/>
      <c r="F99" s="201" t="s">
        <v>449</v>
      </c>
      <c r="G99" s="201"/>
      <c r="H99" s="201"/>
    </row>
    <row r="100" spans="3:8">
      <c r="C100" s="122" t="s">
        <v>447</v>
      </c>
      <c r="D100" s="120"/>
      <c r="E100" s="120"/>
      <c r="F100" s="200" t="s">
        <v>450</v>
      </c>
      <c r="G100" s="200"/>
      <c r="H100" s="200"/>
    </row>
    <row r="101" spans="3:8">
      <c r="C101" s="120"/>
      <c r="D101" s="120"/>
      <c r="E101" s="120"/>
      <c r="F101" s="120"/>
      <c r="G101" s="120"/>
      <c r="H101" s="120"/>
    </row>
    <row r="102" spans="3:8">
      <c r="C102" s="120"/>
      <c r="D102" s="120"/>
      <c r="E102" s="120"/>
      <c r="F102" s="120"/>
      <c r="G102" s="120"/>
      <c r="H102" s="120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99:H99"/>
    <mergeCell ref="F100:H10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zoomScaleNormal="100" workbookViewId="0">
      <selection activeCell="G33" sqref="G33"/>
    </sheetView>
  </sheetViews>
  <sheetFormatPr baseColWidth="10" defaultRowHeight="15"/>
  <cols>
    <col min="2" max="2" width="41.5703125" customWidth="1"/>
    <col min="3" max="3" width="15.140625" style="56" bestFit="1" customWidth="1"/>
    <col min="4" max="4" width="12.140625" customWidth="1"/>
    <col min="5" max="5" width="15.140625" style="56" bestFit="1" customWidth="1"/>
    <col min="6" max="7" width="14.140625" bestFit="1" customWidth="1"/>
    <col min="8" max="8" width="15.140625" bestFit="1" customWidth="1"/>
  </cols>
  <sheetData>
    <row r="1" spans="1:8">
      <c r="A1" s="273" t="s">
        <v>443</v>
      </c>
      <c r="B1" s="274"/>
      <c r="C1" s="274"/>
      <c r="D1" s="274"/>
      <c r="E1" s="274"/>
      <c r="F1" s="274"/>
      <c r="G1" s="274"/>
      <c r="H1" s="307"/>
    </row>
    <row r="2" spans="1:8">
      <c r="A2" s="267" t="s">
        <v>298</v>
      </c>
      <c r="B2" s="268"/>
      <c r="C2" s="268"/>
      <c r="D2" s="268"/>
      <c r="E2" s="268"/>
      <c r="F2" s="268"/>
      <c r="G2" s="268"/>
      <c r="H2" s="308"/>
    </row>
    <row r="3" spans="1:8">
      <c r="A3" s="267" t="s">
        <v>299</v>
      </c>
      <c r="B3" s="268"/>
      <c r="C3" s="268"/>
      <c r="D3" s="268"/>
      <c r="E3" s="268"/>
      <c r="F3" s="268"/>
      <c r="G3" s="268"/>
      <c r="H3" s="308"/>
    </row>
    <row r="4" spans="1:8">
      <c r="A4" s="267" t="s">
        <v>458</v>
      </c>
      <c r="B4" s="268"/>
      <c r="C4" s="268"/>
      <c r="D4" s="268"/>
      <c r="E4" s="268"/>
      <c r="F4" s="268"/>
      <c r="G4" s="268"/>
      <c r="H4" s="308"/>
    </row>
    <row r="5" spans="1:8" ht="15.75" thickBot="1">
      <c r="A5" s="269" t="s">
        <v>1</v>
      </c>
      <c r="B5" s="270"/>
      <c r="C5" s="270"/>
      <c r="D5" s="270"/>
      <c r="E5" s="270"/>
      <c r="F5" s="270"/>
      <c r="G5" s="270"/>
      <c r="H5" s="309"/>
    </row>
    <row r="6" spans="1:8" ht="15.75" thickBot="1">
      <c r="A6" s="273" t="s">
        <v>2</v>
      </c>
      <c r="B6" s="275"/>
      <c r="C6" s="221" t="s">
        <v>300</v>
      </c>
      <c r="D6" s="222"/>
      <c r="E6" s="222"/>
      <c r="F6" s="222"/>
      <c r="G6" s="223"/>
      <c r="H6" s="218" t="s">
        <v>301</v>
      </c>
    </row>
    <row r="7" spans="1:8" ht="34.5" thickBot="1">
      <c r="A7" s="269"/>
      <c r="B7" s="277"/>
      <c r="C7" s="138" t="s">
        <v>186</v>
      </c>
      <c r="D7" s="136" t="s">
        <v>302</v>
      </c>
      <c r="E7" s="139" t="s">
        <v>303</v>
      </c>
      <c r="F7" s="83" t="s">
        <v>187</v>
      </c>
      <c r="G7" s="159" t="s">
        <v>189</v>
      </c>
      <c r="H7" s="220"/>
    </row>
    <row r="8" spans="1:8">
      <c r="A8" s="310" t="s">
        <v>304</v>
      </c>
      <c r="B8" s="311"/>
      <c r="C8" s="165">
        <f>SUM(C9,C17,C27,C37,C47,C57,C61,C70,C74,)</f>
        <v>235384800</v>
      </c>
      <c r="D8" s="166">
        <f>SUM(D9,D17,D27,D37,D47,D57,D61,D70,D74,)</f>
        <v>3350554</v>
      </c>
      <c r="E8" s="167">
        <f>SUM(C8:D8)</f>
        <v>238735354</v>
      </c>
      <c r="F8" s="168">
        <f>SUM(F9,F17,F27,F37,F47,F57,F61,F70,F74,)</f>
        <v>78411449</v>
      </c>
      <c r="G8" s="167">
        <f>SUM(G9,G17,G27,G37,G47,G57,G61,G70,G74,)</f>
        <v>77858926</v>
      </c>
      <c r="H8" s="166">
        <f>SUM(H9,H17,H27,H37,H47,H57,H61,H70,H74,)</f>
        <v>160323905</v>
      </c>
    </row>
    <row r="9" spans="1:8" s="58" customFormat="1">
      <c r="A9" s="261" t="s">
        <v>305</v>
      </c>
      <c r="B9" s="262"/>
      <c r="C9" s="165">
        <f t="shared" ref="C9:H9" si="0">SUM(C10:C16)</f>
        <v>107966342</v>
      </c>
      <c r="D9" s="169">
        <f t="shared" si="0"/>
        <v>0</v>
      </c>
      <c r="E9" s="167">
        <f>+C9+D9</f>
        <v>107966342</v>
      </c>
      <c r="F9" s="169">
        <f t="shared" si="0"/>
        <v>24214866</v>
      </c>
      <c r="G9" s="167">
        <f t="shared" si="0"/>
        <v>23662343</v>
      </c>
      <c r="H9" s="169">
        <f t="shared" si="0"/>
        <v>83751476</v>
      </c>
    </row>
    <row r="10" spans="1:8">
      <c r="A10" s="296" t="s">
        <v>306</v>
      </c>
      <c r="B10" s="312"/>
      <c r="C10" s="170">
        <v>70275560</v>
      </c>
      <c r="D10" s="171">
        <v>0</v>
      </c>
      <c r="E10" s="172">
        <f>+C10+D10</f>
        <v>70275560</v>
      </c>
      <c r="F10" s="171">
        <v>18637827</v>
      </c>
      <c r="G10" s="173">
        <v>18637827</v>
      </c>
      <c r="H10" s="171">
        <f t="shared" ref="H10:H16" si="1">+E10-F10</f>
        <v>51637733</v>
      </c>
    </row>
    <row r="11" spans="1:8">
      <c r="A11" s="296" t="s">
        <v>307</v>
      </c>
      <c r="B11" s="312"/>
      <c r="C11" s="170">
        <v>0</v>
      </c>
      <c r="D11" s="171">
        <v>0</v>
      </c>
      <c r="E11" s="172">
        <f t="shared" ref="E11:E16" si="2">+C11+D11</f>
        <v>0</v>
      </c>
      <c r="F11" s="171">
        <v>0</v>
      </c>
      <c r="G11" s="173">
        <v>0</v>
      </c>
      <c r="H11" s="171">
        <f>+E11-F11</f>
        <v>0</v>
      </c>
    </row>
    <row r="12" spans="1:8">
      <c r="A12" s="296" t="s">
        <v>308</v>
      </c>
      <c r="B12" s="312"/>
      <c r="C12" s="170">
        <v>8757709</v>
      </c>
      <c r="D12" s="171">
        <v>0</v>
      </c>
      <c r="E12" s="172">
        <f t="shared" si="2"/>
        <v>8757709</v>
      </c>
      <c r="F12" s="171">
        <v>444569</v>
      </c>
      <c r="G12" s="173">
        <v>444569</v>
      </c>
      <c r="H12" s="171">
        <f t="shared" si="1"/>
        <v>8313140</v>
      </c>
    </row>
    <row r="13" spans="1:8">
      <c r="A13" s="296" t="s">
        <v>309</v>
      </c>
      <c r="B13" s="312"/>
      <c r="C13" s="170">
        <v>400000</v>
      </c>
      <c r="D13" s="171">
        <v>0</v>
      </c>
      <c r="E13" s="172">
        <f t="shared" si="2"/>
        <v>400000</v>
      </c>
      <c r="F13" s="171">
        <v>0</v>
      </c>
      <c r="G13" s="173">
        <v>0</v>
      </c>
      <c r="H13" s="171">
        <f t="shared" si="1"/>
        <v>400000</v>
      </c>
    </row>
    <row r="14" spans="1:8">
      <c r="A14" s="296" t="s">
        <v>310</v>
      </c>
      <c r="B14" s="312"/>
      <c r="C14" s="170">
        <v>28533073</v>
      </c>
      <c r="D14" s="171">
        <v>0</v>
      </c>
      <c r="E14" s="172">
        <f t="shared" si="2"/>
        <v>28533073</v>
      </c>
      <c r="F14" s="171">
        <v>5132470</v>
      </c>
      <c r="G14" s="173">
        <v>4579947</v>
      </c>
      <c r="H14" s="171">
        <f>+E14-F14</f>
        <v>23400603</v>
      </c>
    </row>
    <row r="15" spans="1:8">
      <c r="A15" s="296" t="s">
        <v>311</v>
      </c>
      <c r="B15" s="312"/>
      <c r="C15" s="170">
        <v>0</v>
      </c>
      <c r="D15" s="171">
        <v>0</v>
      </c>
      <c r="E15" s="172">
        <f t="shared" si="2"/>
        <v>0</v>
      </c>
      <c r="F15" s="171">
        <v>0</v>
      </c>
      <c r="G15" s="173">
        <v>0</v>
      </c>
      <c r="H15" s="171">
        <f t="shared" si="1"/>
        <v>0</v>
      </c>
    </row>
    <row r="16" spans="1:8">
      <c r="A16" s="296" t="s">
        <v>312</v>
      </c>
      <c r="B16" s="312"/>
      <c r="C16" s="170">
        <v>0</v>
      </c>
      <c r="D16" s="171">
        <v>0</v>
      </c>
      <c r="E16" s="172">
        <f t="shared" si="2"/>
        <v>0</v>
      </c>
      <c r="F16" s="171">
        <v>0</v>
      </c>
      <c r="G16" s="173">
        <v>0</v>
      </c>
      <c r="H16" s="171">
        <f t="shared" si="1"/>
        <v>0</v>
      </c>
    </row>
    <row r="17" spans="1:8" s="58" customFormat="1">
      <c r="A17" s="261" t="s">
        <v>313</v>
      </c>
      <c r="B17" s="262"/>
      <c r="C17" s="165">
        <f t="shared" ref="C17:H17" si="3">SUM(C18:C26)</f>
        <v>16191905</v>
      </c>
      <c r="D17" s="169">
        <f t="shared" si="3"/>
        <v>0</v>
      </c>
      <c r="E17" s="167">
        <f>+C17+D17</f>
        <v>16191905</v>
      </c>
      <c r="F17" s="169">
        <f t="shared" si="3"/>
        <v>1701473</v>
      </c>
      <c r="G17" s="167">
        <f t="shared" si="3"/>
        <v>1701473</v>
      </c>
      <c r="H17" s="169">
        <f t="shared" si="3"/>
        <v>14490432</v>
      </c>
    </row>
    <row r="18" spans="1:8">
      <c r="A18" s="296" t="s">
        <v>314</v>
      </c>
      <c r="B18" s="312"/>
      <c r="C18" s="170">
        <v>11482580</v>
      </c>
      <c r="D18" s="171">
        <v>0</v>
      </c>
      <c r="E18" s="172">
        <f t="shared" ref="E18:E26" si="4">+C18+D18</f>
        <v>11482580</v>
      </c>
      <c r="F18" s="171">
        <v>1037720</v>
      </c>
      <c r="G18" s="173">
        <v>1037720</v>
      </c>
      <c r="H18" s="171">
        <f t="shared" ref="H18:H26" si="5">+E18-F18</f>
        <v>10444860</v>
      </c>
    </row>
    <row r="19" spans="1:8">
      <c r="A19" s="296" t="s">
        <v>315</v>
      </c>
      <c r="B19" s="312"/>
      <c r="C19" s="170">
        <v>2587500</v>
      </c>
      <c r="D19" s="171">
        <v>0</v>
      </c>
      <c r="E19" s="172">
        <f t="shared" si="4"/>
        <v>2587500</v>
      </c>
      <c r="F19" s="171">
        <v>574862</v>
      </c>
      <c r="G19" s="173">
        <v>574862</v>
      </c>
      <c r="H19" s="171">
        <f t="shared" si="5"/>
        <v>2012638</v>
      </c>
    </row>
    <row r="20" spans="1:8">
      <c r="A20" s="296" t="s">
        <v>316</v>
      </c>
      <c r="B20" s="312"/>
      <c r="C20" s="170">
        <v>0</v>
      </c>
      <c r="D20" s="171">
        <v>0</v>
      </c>
      <c r="E20" s="172">
        <f t="shared" si="4"/>
        <v>0</v>
      </c>
      <c r="F20" s="171">
        <v>0</v>
      </c>
      <c r="G20" s="173">
        <v>0</v>
      </c>
      <c r="H20" s="171">
        <f t="shared" si="5"/>
        <v>0</v>
      </c>
    </row>
    <row r="21" spans="1:8">
      <c r="A21" s="296" t="s">
        <v>317</v>
      </c>
      <c r="B21" s="312"/>
      <c r="C21" s="170">
        <v>300000</v>
      </c>
      <c r="D21" s="171">
        <v>0</v>
      </c>
      <c r="E21" s="172">
        <f t="shared" si="4"/>
        <v>300000</v>
      </c>
      <c r="F21" s="171">
        <v>1840</v>
      </c>
      <c r="G21" s="173">
        <v>1840</v>
      </c>
      <c r="H21" s="171">
        <f t="shared" si="5"/>
        <v>298160</v>
      </c>
    </row>
    <row r="22" spans="1:8">
      <c r="A22" s="296" t="s">
        <v>318</v>
      </c>
      <c r="B22" s="312"/>
      <c r="C22" s="170">
        <v>0</v>
      </c>
      <c r="D22" s="171">
        <v>0</v>
      </c>
      <c r="E22" s="172">
        <f t="shared" si="4"/>
        <v>0</v>
      </c>
      <c r="F22" s="171">
        <v>0</v>
      </c>
      <c r="G22" s="173">
        <v>0</v>
      </c>
      <c r="H22" s="171">
        <f t="shared" si="5"/>
        <v>0</v>
      </c>
    </row>
    <row r="23" spans="1:8">
      <c r="A23" s="296" t="s">
        <v>319</v>
      </c>
      <c r="B23" s="312"/>
      <c r="C23" s="170">
        <v>1325000</v>
      </c>
      <c r="D23" s="171">
        <v>0</v>
      </c>
      <c r="E23" s="172">
        <f t="shared" si="4"/>
        <v>1325000</v>
      </c>
      <c r="F23" s="171">
        <v>58240</v>
      </c>
      <c r="G23" s="173">
        <v>58240</v>
      </c>
      <c r="H23" s="171">
        <f t="shared" si="5"/>
        <v>1266760</v>
      </c>
    </row>
    <row r="24" spans="1:8">
      <c r="A24" s="296" t="s">
        <v>320</v>
      </c>
      <c r="B24" s="312"/>
      <c r="C24" s="170">
        <v>0</v>
      </c>
      <c r="D24" s="171">
        <v>0</v>
      </c>
      <c r="E24" s="172">
        <f t="shared" si="4"/>
        <v>0</v>
      </c>
      <c r="F24" s="171">
        <v>0</v>
      </c>
      <c r="G24" s="173">
        <v>0</v>
      </c>
      <c r="H24" s="171">
        <f t="shared" si="5"/>
        <v>0</v>
      </c>
    </row>
    <row r="25" spans="1:8">
      <c r="A25" s="296" t="s">
        <v>321</v>
      </c>
      <c r="B25" s="312"/>
      <c r="C25" s="170">
        <v>0</v>
      </c>
      <c r="D25" s="171">
        <v>0</v>
      </c>
      <c r="E25" s="172">
        <f t="shared" si="4"/>
        <v>0</v>
      </c>
      <c r="F25" s="171">
        <v>0</v>
      </c>
      <c r="G25" s="173">
        <v>0</v>
      </c>
      <c r="H25" s="171">
        <f t="shared" si="5"/>
        <v>0</v>
      </c>
    </row>
    <row r="26" spans="1:8">
      <c r="A26" s="296" t="s">
        <v>322</v>
      </c>
      <c r="B26" s="312"/>
      <c r="C26" s="170">
        <v>496825</v>
      </c>
      <c r="D26" s="171">
        <v>0</v>
      </c>
      <c r="E26" s="172">
        <f t="shared" si="4"/>
        <v>496825</v>
      </c>
      <c r="F26" s="171">
        <v>28811</v>
      </c>
      <c r="G26" s="173">
        <v>28811</v>
      </c>
      <c r="H26" s="171">
        <f t="shared" si="5"/>
        <v>468014</v>
      </c>
    </row>
    <row r="27" spans="1:8" s="58" customFormat="1">
      <c r="A27" s="261" t="s">
        <v>323</v>
      </c>
      <c r="B27" s="262"/>
      <c r="C27" s="165">
        <f t="shared" ref="C27:H27" si="6">SUM(C28:C36)</f>
        <v>25585079</v>
      </c>
      <c r="D27" s="169">
        <f t="shared" si="6"/>
        <v>0</v>
      </c>
      <c r="E27" s="167">
        <f>+C27+D27</f>
        <v>25585079</v>
      </c>
      <c r="F27" s="169">
        <f t="shared" si="6"/>
        <v>4552063</v>
      </c>
      <c r="G27" s="167">
        <f t="shared" si="6"/>
        <v>4552063</v>
      </c>
      <c r="H27" s="169">
        <f t="shared" si="6"/>
        <v>21033016</v>
      </c>
    </row>
    <row r="28" spans="1:8">
      <c r="A28" s="296" t="s">
        <v>324</v>
      </c>
      <c r="B28" s="312"/>
      <c r="C28" s="170">
        <v>1514050</v>
      </c>
      <c r="D28" s="171">
        <v>0</v>
      </c>
      <c r="E28" s="172">
        <f t="shared" ref="E28:E36" si="7">+C28+D28</f>
        <v>1514050</v>
      </c>
      <c r="F28" s="171">
        <v>190809</v>
      </c>
      <c r="G28" s="173">
        <v>190809</v>
      </c>
      <c r="H28" s="171">
        <f t="shared" ref="H28:H36" si="8">+E28-F28</f>
        <v>1323241</v>
      </c>
    </row>
    <row r="29" spans="1:8">
      <c r="A29" s="296" t="s">
        <v>325</v>
      </c>
      <c r="B29" s="312"/>
      <c r="C29" s="170">
        <v>200000</v>
      </c>
      <c r="D29" s="171">
        <v>0</v>
      </c>
      <c r="E29" s="172">
        <f t="shared" si="7"/>
        <v>200000</v>
      </c>
      <c r="F29" s="171">
        <v>0</v>
      </c>
      <c r="G29" s="173">
        <v>0</v>
      </c>
      <c r="H29" s="171">
        <f t="shared" si="8"/>
        <v>200000</v>
      </c>
    </row>
    <row r="30" spans="1:8">
      <c r="A30" s="296" t="s">
        <v>326</v>
      </c>
      <c r="B30" s="312"/>
      <c r="C30" s="170">
        <v>424250</v>
      </c>
      <c r="D30" s="171">
        <v>0</v>
      </c>
      <c r="E30" s="172">
        <f t="shared" si="7"/>
        <v>424250</v>
      </c>
      <c r="F30" s="171">
        <v>148830</v>
      </c>
      <c r="G30" s="173">
        <v>148830</v>
      </c>
      <c r="H30" s="171">
        <f t="shared" si="8"/>
        <v>275420</v>
      </c>
    </row>
    <row r="31" spans="1:8">
      <c r="A31" s="296" t="s">
        <v>327</v>
      </c>
      <c r="B31" s="312"/>
      <c r="C31" s="170">
        <v>100275</v>
      </c>
      <c r="D31" s="171">
        <v>0</v>
      </c>
      <c r="E31" s="172">
        <f t="shared" si="7"/>
        <v>100275</v>
      </c>
      <c r="F31" s="171">
        <v>98031</v>
      </c>
      <c r="G31" s="173">
        <v>98031</v>
      </c>
      <c r="H31" s="171">
        <f t="shared" si="8"/>
        <v>2244</v>
      </c>
    </row>
    <row r="32" spans="1:8">
      <c r="A32" s="296" t="s">
        <v>328</v>
      </c>
      <c r="B32" s="312"/>
      <c r="C32" s="170">
        <v>1256700</v>
      </c>
      <c r="D32" s="171">
        <v>0</v>
      </c>
      <c r="E32" s="172">
        <f t="shared" si="7"/>
        <v>1256700</v>
      </c>
      <c r="F32" s="171">
        <v>498864</v>
      </c>
      <c r="G32" s="173">
        <v>498864</v>
      </c>
      <c r="H32" s="171">
        <f t="shared" si="8"/>
        <v>757836</v>
      </c>
    </row>
    <row r="33" spans="1:8">
      <c r="A33" s="296" t="s">
        <v>329</v>
      </c>
      <c r="B33" s="312"/>
      <c r="C33" s="170">
        <v>1245971</v>
      </c>
      <c r="D33" s="171">
        <v>0</v>
      </c>
      <c r="E33" s="172">
        <f t="shared" si="7"/>
        <v>1245971</v>
      </c>
      <c r="F33" s="171">
        <v>227742</v>
      </c>
      <c r="G33" s="173">
        <v>227742</v>
      </c>
      <c r="H33" s="171">
        <f t="shared" si="8"/>
        <v>1018229</v>
      </c>
    </row>
    <row r="34" spans="1:8">
      <c r="A34" s="296" t="s">
        <v>330</v>
      </c>
      <c r="B34" s="312"/>
      <c r="C34" s="170">
        <v>462175</v>
      </c>
      <c r="D34" s="171">
        <v>0</v>
      </c>
      <c r="E34" s="172">
        <f t="shared" si="7"/>
        <v>462175</v>
      </c>
      <c r="F34" s="171">
        <v>86930</v>
      </c>
      <c r="G34" s="173">
        <v>86930</v>
      </c>
      <c r="H34" s="171">
        <f t="shared" si="8"/>
        <v>375245</v>
      </c>
    </row>
    <row r="35" spans="1:8">
      <c r="A35" s="296" t="s">
        <v>331</v>
      </c>
      <c r="B35" s="312"/>
      <c r="C35" s="170">
        <v>500000</v>
      </c>
      <c r="D35" s="171">
        <v>0</v>
      </c>
      <c r="E35" s="172">
        <f t="shared" si="7"/>
        <v>500000</v>
      </c>
      <c r="F35" s="171">
        <v>38239</v>
      </c>
      <c r="G35" s="173">
        <v>38239</v>
      </c>
      <c r="H35" s="171">
        <f t="shared" si="8"/>
        <v>461761</v>
      </c>
    </row>
    <row r="36" spans="1:8">
      <c r="A36" s="296" t="s">
        <v>332</v>
      </c>
      <c r="B36" s="312"/>
      <c r="C36" s="170">
        <v>19881658</v>
      </c>
      <c r="D36" s="171">
        <v>0</v>
      </c>
      <c r="E36" s="172">
        <f t="shared" si="7"/>
        <v>19881658</v>
      </c>
      <c r="F36" s="171">
        <v>3262618</v>
      </c>
      <c r="G36" s="173">
        <v>3262618</v>
      </c>
      <c r="H36" s="171">
        <f t="shared" si="8"/>
        <v>16619040</v>
      </c>
    </row>
    <row r="37" spans="1:8" s="58" customFormat="1">
      <c r="A37" s="285" t="s">
        <v>333</v>
      </c>
      <c r="B37" s="287"/>
      <c r="C37" s="165">
        <f t="shared" ref="C37:H37" si="9">SUM(C38:C46)</f>
        <v>83963837</v>
      </c>
      <c r="D37" s="169">
        <f t="shared" si="9"/>
        <v>3350554</v>
      </c>
      <c r="E37" s="167">
        <f>+C37+D37</f>
        <v>87314391</v>
      </c>
      <c r="F37" s="169">
        <f t="shared" si="9"/>
        <v>46666000</v>
      </c>
      <c r="G37" s="167">
        <f t="shared" si="9"/>
        <v>46666000</v>
      </c>
      <c r="H37" s="169">
        <f t="shared" si="9"/>
        <v>40648391</v>
      </c>
    </row>
    <row r="38" spans="1:8">
      <c r="A38" s="296" t="s">
        <v>334</v>
      </c>
      <c r="B38" s="312"/>
      <c r="C38" s="170">
        <v>0</v>
      </c>
      <c r="D38" s="171">
        <v>0</v>
      </c>
      <c r="E38" s="172">
        <f t="shared" ref="E38:E46" si="10">+C38+D38</f>
        <v>0</v>
      </c>
      <c r="F38" s="171">
        <v>0</v>
      </c>
      <c r="G38" s="172">
        <v>0</v>
      </c>
      <c r="H38" s="171">
        <f t="shared" ref="H38:H46" si="11">+E38-F38</f>
        <v>0</v>
      </c>
    </row>
    <row r="39" spans="1:8">
      <c r="A39" s="296" t="s">
        <v>335</v>
      </c>
      <c r="B39" s="312"/>
      <c r="C39" s="170">
        <v>0</v>
      </c>
      <c r="D39" s="171">
        <v>0</v>
      </c>
      <c r="E39" s="172">
        <f t="shared" si="10"/>
        <v>0</v>
      </c>
      <c r="F39" s="171">
        <v>0</v>
      </c>
      <c r="G39" s="172">
        <v>0</v>
      </c>
      <c r="H39" s="171">
        <f t="shared" si="11"/>
        <v>0</v>
      </c>
    </row>
    <row r="40" spans="1:8">
      <c r="A40" s="296" t="s">
        <v>336</v>
      </c>
      <c r="B40" s="312"/>
      <c r="C40" s="170">
        <v>0</v>
      </c>
      <c r="D40" s="171">
        <v>0</v>
      </c>
      <c r="E40" s="172">
        <f t="shared" si="10"/>
        <v>0</v>
      </c>
      <c r="F40" s="171">
        <v>0</v>
      </c>
      <c r="G40" s="172">
        <v>0</v>
      </c>
      <c r="H40" s="171">
        <f t="shared" si="11"/>
        <v>0</v>
      </c>
    </row>
    <row r="41" spans="1:8">
      <c r="A41" s="296" t="s">
        <v>337</v>
      </c>
      <c r="B41" s="312"/>
      <c r="C41" s="170">
        <v>83963837</v>
      </c>
      <c r="D41" s="171">
        <v>3350554</v>
      </c>
      <c r="E41" s="172">
        <f t="shared" si="10"/>
        <v>87314391</v>
      </c>
      <c r="F41" s="171">
        <v>46666000</v>
      </c>
      <c r="G41" s="173">
        <v>46666000</v>
      </c>
      <c r="H41" s="171">
        <f>+E41-F41</f>
        <v>40648391</v>
      </c>
    </row>
    <row r="42" spans="1:8">
      <c r="A42" s="296" t="s">
        <v>338</v>
      </c>
      <c r="B42" s="312"/>
      <c r="C42" s="170">
        <v>0</v>
      </c>
      <c r="D42" s="171">
        <v>0</v>
      </c>
      <c r="E42" s="172">
        <f t="shared" si="10"/>
        <v>0</v>
      </c>
      <c r="F42" s="171">
        <v>0</v>
      </c>
      <c r="G42" s="172">
        <v>0</v>
      </c>
      <c r="H42" s="171">
        <f t="shared" si="11"/>
        <v>0</v>
      </c>
    </row>
    <row r="43" spans="1:8">
      <c r="A43" s="296" t="s">
        <v>339</v>
      </c>
      <c r="B43" s="312"/>
      <c r="C43" s="170">
        <v>0</v>
      </c>
      <c r="D43" s="171">
        <v>0</v>
      </c>
      <c r="E43" s="172">
        <f t="shared" si="10"/>
        <v>0</v>
      </c>
      <c r="F43" s="171">
        <v>0</v>
      </c>
      <c r="G43" s="172">
        <v>0</v>
      </c>
      <c r="H43" s="171">
        <f t="shared" si="11"/>
        <v>0</v>
      </c>
    </row>
    <row r="44" spans="1:8">
      <c r="A44" s="296" t="s">
        <v>340</v>
      </c>
      <c r="B44" s="312"/>
      <c r="C44" s="170">
        <v>0</v>
      </c>
      <c r="D44" s="171">
        <v>0</v>
      </c>
      <c r="E44" s="172">
        <f t="shared" si="10"/>
        <v>0</v>
      </c>
      <c r="F44" s="171">
        <v>0</v>
      </c>
      <c r="G44" s="172">
        <v>0</v>
      </c>
      <c r="H44" s="171">
        <f t="shared" si="11"/>
        <v>0</v>
      </c>
    </row>
    <row r="45" spans="1:8">
      <c r="A45" s="296" t="s">
        <v>341</v>
      </c>
      <c r="B45" s="312"/>
      <c r="C45" s="170">
        <v>0</v>
      </c>
      <c r="D45" s="171">
        <v>0</v>
      </c>
      <c r="E45" s="172">
        <f t="shared" si="10"/>
        <v>0</v>
      </c>
      <c r="F45" s="171">
        <v>0</v>
      </c>
      <c r="G45" s="172">
        <v>0</v>
      </c>
      <c r="H45" s="171">
        <f t="shared" si="11"/>
        <v>0</v>
      </c>
    </row>
    <row r="46" spans="1:8">
      <c r="A46" s="296" t="s">
        <v>342</v>
      </c>
      <c r="B46" s="312"/>
      <c r="C46" s="170">
        <v>0</v>
      </c>
      <c r="D46" s="171">
        <v>0</v>
      </c>
      <c r="E46" s="172">
        <f t="shared" si="10"/>
        <v>0</v>
      </c>
      <c r="F46" s="171">
        <v>0</v>
      </c>
      <c r="G46" s="172">
        <v>0</v>
      </c>
      <c r="H46" s="171">
        <f t="shared" si="11"/>
        <v>0</v>
      </c>
    </row>
    <row r="47" spans="1:8" s="58" customFormat="1">
      <c r="A47" s="285" t="s">
        <v>343</v>
      </c>
      <c r="B47" s="287"/>
      <c r="C47" s="165">
        <f>SUM(C48:C56)</f>
        <v>1677637</v>
      </c>
      <c r="D47" s="169">
        <v>0</v>
      </c>
      <c r="E47" s="167">
        <f>+C47+D47</f>
        <v>1677637</v>
      </c>
      <c r="F47" s="169">
        <f>SUM(F48:F56)</f>
        <v>1277047</v>
      </c>
      <c r="G47" s="167">
        <f>SUM(G48:G56)</f>
        <v>1277047</v>
      </c>
      <c r="H47" s="169">
        <f>SUM(H48:H56)</f>
        <v>400590</v>
      </c>
    </row>
    <row r="48" spans="1:8">
      <c r="A48" s="296" t="s">
        <v>344</v>
      </c>
      <c r="B48" s="312"/>
      <c r="C48" s="170">
        <v>1087637</v>
      </c>
      <c r="D48" s="171">
        <v>0</v>
      </c>
      <c r="E48" s="172">
        <f t="shared" ref="E48:E56" si="12">+C48+D48</f>
        <v>1087637</v>
      </c>
      <c r="F48" s="171">
        <v>695097</v>
      </c>
      <c r="G48" s="173">
        <v>695097</v>
      </c>
      <c r="H48" s="171">
        <f t="shared" ref="H48:H56" si="13">+E48-F48</f>
        <v>392540</v>
      </c>
    </row>
    <row r="49" spans="1:8">
      <c r="A49" s="296" t="s">
        <v>345</v>
      </c>
      <c r="B49" s="312"/>
      <c r="C49" s="170">
        <v>0</v>
      </c>
      <c r="D49" s="171">
        <v>0</v>
      </c>
      <c r="E49" s="172">
        <f t="shared" si="12"/>
        <v>0</v>
      </c>
      <c r="F49" s="171">
        <v>0</v>
      </c>
      <c r="G49" s="153">
        <v>0</v>
      </c>
      <c r="H49" s="171">
        <f t="shared" si="13"/>
        <v>0</v>
      </c>
    </row>
    <row r="50" spans="1:8">
      <c r="A50" s="296" t="s">
        <v>346</v>
      </c>
      <c r="B50" s="312"/>
      <c r="C50" s="170">
        <v>0</v>
      </c>
      <c r="D50" s="171">
        <v>0</v>
      </c>
      <c r="E50" s="172">
        <f t="shared" si="12"/>
        <v>0</v>
      </c>
      <c r="F50" s="171">
        <v>0</v>
      </c>
      <c r="G50" s="153">
        <v>0</v>
      </c>
      <c r="H50" s="171">
        <f t="shared" si="13"/>
        <v>0</v>
      </c>
    </row>
    <row r="51" spans="1:8">
      <c r="A51" s="296" t="s">
        <v>347</v>
      </c>
      <c r="B51" s="312"/>
      <c r="C51" s="170">
        <v>590000</v>
      </c>
      <c r="D51" s="171">
        <v>0</v>
      </c>
      <c r="E51" s="172">
        <f t="shared" si="12"/>
        <v>590000</v>
      </c>
      <c r="F51" s="171">
        <v>581950</v>
      </c>
      <c r="G51" s="153">
        <v>581950</v>
      </c>
      <c r="H51" s="171">
        <f t="shared" si="13"/>
        <v>8050</v>
      </c>
    </row>
    <row r="52" spans="1:8">
      <c r="A52" s="296" t="s">
        <v>348</v>
      </c>
      <c r="B52" s="312"/>
      <c r="C52" s="170">
        <v>0</v>
      </c>
      <c r="D52" s="171">
        <v>0</v>
      </c>
      <c r="E52" s="172">
        <f t="shared" si="12"/>
        <v>0</v>
      </c>
      <c r="F52" s="171">
        <v>0</v>
      </c>
      <c r="G52" s="153">
        <v>0</v>
      </c>
      <c r="H52" s="171">
        <f t="shared" si="13"/>
        <v>0</v>
      </c>
    </row>
    <row r="53" spans="1:8">
      <c r="A53" s="296" t="s">
        <v>349</v>
      </c>
      <c r="B53" s="312"/>
      <c r="C53" s="170">
        <v>0</v>
      </c>
      <c r="D53" s="171">
        <v>0</v>
      </c>
      <c r="E53" s="172">
        <f t="shared" si="12"/>
        <v>0</v>
      </c>
      <c r="F53" s="171">
        <v>0</v>
      </c>
      <c r="G53" s="173">
        <v>0</v>
      </c>
      <c r="H53" s="171">
        <f t="shared" si="13"/>
        <v>0</v>
      </c>
    </row>
    <row r="54" spans="1:8">
      <c r="A54" s="296" t="s">
        <v>350</v>
      </c>
      <c r="B54" s="312"/>
      <c r="C54" s="170">
        <v>0</v>
      </c>
      <c r="D54" s="171">
        <v>0</v>
      </c>
      <c r="E54" s="172">
        <f t="shared" si="12"/>
        <v>0</v>
      </c>
      <c r="F54" s="171">
        <v>0</v>
      </c>
      <c r="G54" s="172">
        <v>0</v>
      </c>
      <c r="H54" s="171">
        <f t="shared" si="13"/>
        <v>0</v>
      </c>
    </row>
    <row r="55" spans="1:8">
      <c r="A55" s="296" t="s">
        <v>351</v>
      </c>
      <c r="B55" s="312"/>
      <c r="C55" s="170">
        <v>0</v>
      </c>
      <c r="D55" s="171">
        <v>0</v>
      </c>
      <c r="E55" s="172">
        <f t="shared" si="12"/>
        <v>0</v>
      </c>
      <c r="F55" s="171">
        <v>0</v>
      </c>
      <c r="G55" s="172">
        <v>0</v>
      </c>
      <c r="H55" s="171">
        <f t="shared" si="13"/>
        <v>0</v>
      </c>
    </row>
    <row r="56" spans="1:8">
      <c r="A56" s="296" t="s">
        <v>352</v>
      </c>
      <c r="B56" s="312"/>
      <c r="C56" s="170">
        <v>0</v>
      </c>
      <c r="D56" s="171">
        <v>0</v>
      </c>
      <c r="E56" s="172">
        <f t="shared" si="12"/>
        <v>0</v>
      </c>
      <c r="F56" s="171">
        <v>0</v>
      </c>
      <c r="G56" s="172">
        <v>0</v>
      </c>
      <c r="H56" s="171">
        <f t="shared" si="13"/>
        <v>0</v>
      </c>
    </row>
    <row r="57" spans="1:8">
      <c r="A57" s="253" t="s">
        <v>353</v>
      </c>
      <c r="B57" s="254"/>
      <c r="C57" s="174">
        <f t="shared" ref="C57:H57" si="14">SUM(C58:C60)</f>
        <v>0</v>
      </c>
      <c r="D57" s="175">
        <f t="shared" si="14"/>
        <v>0</v>
      </c>
      <c r="E57" s="176">
        <f t="shared" si="14"/>
        <v>0</v>
      </c>
      <c r="F57" s="175">
        <f t="shared" si="14"/>
        <v>0</v>
      </c>
      <c r="G57" s="176">
        <f t="shared" si="14"/>
        <v>0</v>
      </c>
      <c r="H57" s="175">
        <f t="shared" si="14"/>
        <v>0</v>
      </c>
    </row>
    <row r="58" spans="1:8">
      <c r="A58" s="296" t="s">
        <v>354</v>
      </c>
      <c r="B58" s="312"/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96">
        <v>0</v>
      </c>
    </row>
    <row r="59" spans="1:8">
      <c r="A59" s="296" t="s">
        <v>355</v>
      </c>
      <c r="B59" s="312"/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96">
        <v>0</v>
      </c>
    </row>
    <row r="60" spans="1:8">
      <c r="A60" s="296" t="s">
        <v>356</v>
      </c>
      <c r="B60" s="312"/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96">
        <v>0</v>
      </c>
    </row>
    <row r="61" spans="1:8">
      <c r="A61" s="296" t="s">
        <v>357</v>
      </c>
      <c r="B61" s="312"/>
      <c r="C61" s="68">
        <f t="shared" ref="C61:H61" si="15">SUM(C62:C69)</f>
        <v>0</v>
      </c>
      <c r="D61" s="96">
        <f t="shared" si="15"/>
        <v>0</v>
      </c>
      <c r="E61" s="163">
        <f t="shared" si="15"/>
        <v>0</v>
      </c>
      <c r="F61" s="96">
        <f t="shared" si="15"/>
        <v>0</v>
      </c>
      <c r="G61" s="163">
        <f t="shared" si="15"/>
        <v>0</v>
      </c>
      <c r="H61" s="96">
        <f t="shared" si="15"/>
        <v>0</v>
      </c>
    </row>
    <row r="62" spans="1:8">
      <c r="A62" s="296" t="s">
        <v>358</v>
      </c>
      <c r="B62" s="312"/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96">
        <v>0</v>
      </c>
    </row>
    <row r="63" spans="1:8">
      <c r="A63" s="296" t="s">
        <v>359</v>
      </c>
      <c r="B63" s="312"/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96">
        <v>0</v>
      </c>
    </row>
    <row r="64" spans="1:8">
      <c r="A64" s="296" t="s">
        <v>360</v>
      </c>
      <c r="B64" s="312"/>
      <c r="C64" s="68">
        <v>0</v>
      </c>
      <c r="D64" s="68">
        <v>0</v>
      </c>
      <c r="E64" s="68">
        <v>0</v>
      </c>
      <c r="F64" s="68">
        <v>0</v>
      </c>
      <c r="G64" s="68">
        <v>0</v>
      </c>
      <c r="H64" s="96">
        <v>0</v>
      </c>
    </row>
    <row r="65" spans="1:8">
      <c r="A65" s="296" t="s">
        <v>361</v>
      </c>
      <c r="B65" s="312"/>
      <c r="C65" s="68">
        <v>0</v>
      </c>
      <c r="D65" s="68">
        <v>0</v>
      </c>
      <c r="E65" s="68">
        <v>0</v>
      </c>
      <c r="F65" s="68">
        <v>0</v>
      </c>
      <c r="G65" s="68">
        <v>0</v>
      </c>
      <c r="H65" s="96">
        <v>0</v>
      </c>
    </row>
    <row r="66" spans="1:8">
      <c r="A66" s="296" t="s">
        <v>362</v>
      </c>
      <c r="B66" s="312"/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96">
        <v>0</v>
      </c>
    </row>
    <row r="67" spans="1:8">
      <c r="A67" s="296" t="s">
        <v>363</v>
      </c>
      <c r="B67" s="312"/>
      <c r="C67" s="68"/>
      <c r="D67" s="70"/>
      <c r="E67" s="163"/>
      <c r="F67" s="70"/>
      <c r="G67" s="72"/>
      <c r="H67" s="70"/>
    </row>
    <row r="68" spans="1:8">
      <c r="A68" s="296" t="s">
        <v>364</v>
      </c>
      <c r="B68" s="312"/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96">
        <v>0</v>
      </c>
    </row>
    <row r="69" spans="1:8">
      <c r="A69" s="296" t="s">
        <v>365</v>
      </c>
      <c r="B69" s="312"/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96">
        <v>0</v>
      </c>
    </row>
    <row r="70" spans="1:8">
      <c r="A70" s="253" t="s">
        <v>366</v>
      </c>
      <c r="B70" s="254"/>
      <c r="C70" s="68">
        <f t="shared" ref="C70:H70" si="16">SUM(C71:C73)</f>
        <v>0</v>
      </c>
      <c r="D70" s="96">
        <f t="shared" si="16"/>
        <v>0</v>
      </c>
      <c r="E70" s="163">
        <f t="shared" si="16"/>
        <v>0</v>
      </c>
      <c r="F70" s="96">
        <f t="shared" si="16"/>
        <v>0</v>
      </c>
      <c r="G70" s="163">
        <f t="shared" si="16"/>
        <v>0</v>
      </c>
      <c r="H70" s="96">
        <f t="shared" si="16"/>
        <v>0</v>
      </c>
    </row>
    <row r="71" spans="1:8">
      <c r="A71" s="296" t="s">
        <v>367</v>
      </c>
      <c r="B71" s="312"/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96">
        <v>0</v>
      </c>
    </row>
    <row r="72" spans="1:8">
      <c r="A72" s="296" t="s">
        <v>368</v>
      </c>
      <c r="B72" s="312"/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96">
        <v>0</v>
      </c>
    </row>
    <row r="73" spans="1:8">
      <c r="A73" s="296" t="s">
        <v>369</v>
      </c>
      <c r="B73" s="312"/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96">
        <v>0</v>
      </c>
    </row>
    <row r="74" spans="1:8">
      <c r="A74" s="253" t="s">
        <v>370</v>
      </c>
      <c r="B74" s="254"/>
      <c r="C74" s="68">
        <f t="shared" ref="C74:H74" si="17">SUM(C75:C81)</f>
        <v>0</v>
      </c>
      <c r="D74" s="96">
        <f t="shared" si="17"/>
        <v>0</v>
      </c>
      <c r="E74" s="163">
        <f t="shared" si="17"/>
        <v>0</v>
      </c>
      <c r="F74" s="96">
        <f t="shared" si="17"/>
        <v>0</v>
      </c>
      <c r="G74" s="163">
        <f t="shared" si="17"/>
        <v>0</v>
      </c>
      <c r="H74" s="96">
        <f t="shared" si="17"/>
        <v>0</v>
      </c>
    </row>
    <row r="75" spans="1:8">
      <c r="A75" s="296" t="s">
        <v>371</v>
      </c>
      <c r="B75" s="312"/>
      <c r="C75" s="68">
        <v>0</v>
      </c>
      <c r="D75" s="68">
        <v>0</v>
      </c>
      <c r="E75" s="68">
        <v>0</v>
      </c>
      <c r="F75" s="68">
        <v>0</v>
      </c>
      <c r="G75" s="68">
        <v>0</v>
      </c>
      <c r="H75" s="96">
        <v>0</v>
      </c>
    </row>
    <row r="76" spans="1:8">
      <c r="A76" s="296" t="s">
        <v>372</v>
      </c>
      <c r="B76" s="312"/>
      <c r="C76" s="68">
        <v>0</v>
      </c>
      <c r="D76" s="68">
        <v>0</v>
      </c>
      <c r="E76" s="68">
        <v>0</v>
      </c>
      <c r="F76" s="68">
        <v>0</v>
      </c>
      <c r="G76" s="68">
        <v>0</v>
      </c>
      <c r="H76" s="96">
        <v>0</v>
      </c>
    </row>
    <row r="77" spans="1:8">
      <c r="A77" s="296" t="s">
        <v>373</v>
      </c>
      <c r="B77" s="312"/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96">
        <v>0</v>
      </c>
    </row>
    <row r="78" spans="1:8">
      <c r="A78" s="296" t="s">
        <v>374</v>
      </c>
      <c r="B78" s="312"/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96">
        <v>0</v>
      </c>
    </row>
    <row r="79" spans="1:8">
      <c r="A79" s="296" t="s">
        <v>375</v>
      </c>
      <c r="B79" s="312"/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96">
        <v>0</v>
      </c>
    </row>
    <row r="80" spans="1:8">
      <c r="A80" s="296" t="s">
        <v>376</v>
      </c>
      <c r="B80" s="312"/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96">
        <v>0</v>
      </c>
    </row>
    <row r="81" spans="1:8">
      <c r="A81" s="296" t="s">
        <v>377</v>
      </c>
      <c r="B81" s="312"/>
      <c r="C81" s="68">
        <v>0</v>
      </c>
      <c r="D81" s="68">
        <v>0</v>
      </c>
      <c r="E81" s="68">
        <v>0</v>
      </c>
      <c r="F81" s="68">
        <v>0</v>
      </c>
      <c r="G81" s="68">
        <v>0</v>
      </c>
      <c r="H81" s="96">
        <v>0</v>
      </c>
    </row>
    <row r="82" spans="1:8" ht="15.75" thickBot="1">
      <c r="A82" s="320"/>
      <c r="B82" s="321"/>
      <c r="C82" s="69"/>
      <c r="D82" s="155"/>
      <c r="E82" s="163"/>
      <c r="F82" s="155"/>
      <c r="G82" s="73"/>
      <c r="H82" s="155"/>
    </row>
    <row r="83" spans="1:8">
      <c r="A83" s="310"/>
      <c r="B83" s="311"/>
      <c r="C83" s="314">
        <f t="shared" ref="C83:H83" si="18">SUM(C85,C93,C103,C113,C123,C133,C137,C146,C150,)</f>
        <v>0</v>
      </c>
      <c r="D83" s="313">
        <f t="shared" si="18"/>
        <v>0</v>
      </c>
      <c r="E83" s="316">
        <f t="shared" si="18"/>
        <v>0</v>
      </c>
      <c r="F83" s="313">
        <f t="shared" si="18"/>
        <v>0</v>
      </c>
      <c r="G83" s="318">
        <f t="shared" si="18"/>
        <v>0</v>
      </c>
      <c r="H83" s="313">
        <f t="shared" si="18"/>
        <v>0</v>
      </c>
    </row>
    <row r="84" spans="1:8">
      <c r="A84" s="261" t="s">
        <v>378</v>
      </c>
      <c r="B84" s="262"/>
      <c r="C84" s="315"/>
      <c r="D84" s="239"/>
      <c r="E84" s="317"/>
      <c r="F84" s="239"/>
      <c r="G84" s="319"/>
      <c r="H84" s="239"/>
    </row>
    <row r="85" spans="1:8">
      <c r="A85" s="253" t="s">
        <v>305</v>
      </c>
      <c r="B85" s="254"/>
      <c r="C85" s="68">
        <v>0</v>
      </c>
      <c r="D85" s="96">
        <v>0</v>
      </c>
      <c r="E85" s="163">
        <v>0</v>
      </c>
      <c r="F85" s="96">
        <v>0</v>
      </c>
      <c r="G85" s="163">
        <v>0</v>
      </c>
      <c r="H85" s="96">
        <v>0</v>
      </c>
    </row>
    <row r="86" spans="1:8">
      <c r="A86" s="296" t="s">
        <v>306</v>
      </c>
      <c r="B86" s="312"/>
      <c r="C86" s="68">
        <v>0</v>
      </c>
      <c r="D86" s="68">
        <v>0</v>
      </c>
      <c r="E86" s="68">
        <v>0</v>
      </c>
      <c r="F86" s="68">
        <v>0</v>
      </c>
      <c r="G86" s="68">
        <v>0</v>
      </c>
      <c r="H86" s="96">
        <v>0</v>
      </c>
    </row>
    <row r="87" spans="1:8">
      <c r="A87" s="296" t="s">
        <v>307</v>
      </c>
      <c r="B87" s="312"/>
      <c r="C87" s="68">
        <v>0</v>
      </c>
      <c r="D87" s="68">
        <v>0</v>
      </c>
      <c r="E87" s="68">
        <v>0</v>
      </c>
      <c r="F87" s="68">
        <v>0</v>
      </c>
      <c r="G87" s="68">
        <v>0</v>
      </c>
      <c r="H87" s="96">
        <v>0</v>
      </c>
    </row>
    <row r="88" spans="1:8">
      <c r="A88" s="296" t="s">
        <v>308</v>
      </c>
      <c r="B88" s="312"/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96">
        <v>0</v>
      </c>
    </row>
    <row r="89" spans="1:8">
      <c r="A89" s="296" t="s">
        <v>309</v>
      </c>
      <c r="B89" s="312"/>
      <c r="C89" s="68">
        <v>0</v>
      </c>
      <c r="D89" s="68">
        <v>0</v>
      </c>
      <c r="E89" s="68">
        <v>0</v>
      </c>
      <c r="F89" s="68">
        <v>0</v>
      </c>
      <c r="G89" s="68">
        <v>0</v>
      </c>
      <c r="H89" s="96">
        <v>0</v>
      </c>
    </row>
    <row r="90" spans="1:8">
      <c r="A90" s="296" t="s">
        <v>310</v>
      </c>
      <c r="B90" s="312"/>
      <c r="C90" s="68">
        <v>0</v>
      </c>
      <c r="D90" s="68">
        <v>0</v>
      </c>
      <c r="E90" s="68">
        <v>0</v>
      </c>
      <c r="F90" s="68">
        <v>0</v>
      </c>
      <c r="G90" s="68">
        <v>0</v>
      </c>
      <c r="H90" s="96">
        <v>0</v>
      </c>
    </row>
    <row r="91" spans="1:8">
      <c r="A91" s="296" t="s">
        <v>311</v>
      </c>
      <c r="B91" s="312"/>
      <c r="C91" s="68">
        <v>0</v>
      </c>
      <c r="D91" s="68">
        <v>0</v>
      </c>
      <c r="E91" s="68">
        <v>0</v>
      </c>
      <c r="F91" s="68">
        <v>0</v>
      </c>
      <c r="G91" s="68">
        <v>0</v>
      </c>
      <c r="H91" s="96">
        <v>0</v>
      </c>
    </row>
    <row r="92" spans="1:8">
      <c r="A92" s="296" t="s">
        <v>312</v>
      </c>
      <c r="B92" s="312"/>
      <c r="C92" s="68">
        <v>0</v>
      </c>
      <c r="D92" s="68">
        <v>0</v>
      </c>
      <c r="E92" s="68">
        <v>0</v>
      </c>
      <c r="F92" s="68">
        <v>0</v>
      </c>
      <c r="G92" s="68">
        <v>0</v>
      </c>
      <c r="H92" s="96">
        <v>0</v>
      </c>
    </row>
    <row r="93" spans="1:8">
      <c r="A93" s="253" t="s">
        <v>313</v>
      </c>
      <c r="B93" s="254"/>
      <c r="C93" s="68">
        <v>0</v>
      </c>
      <c r="D93" s="96">
        <v>0</v>
      </c>
      <c r="E93" s="163">
        <v>0</v>
      </c>
      <c r="F93" s="96">
        <v>0</v>
      </c>
      <c r="G93" s="163">
        <v>0</v>
      </c>
      <c r="H93" s="96">
        <v>0</v>
      </c>
    </row>
    <row r="94" spans="1:8">
      <c r="A94" s="296" t="s">
        <v>314</v>
      </c>
      <c r="B94" s="312"/>
      <c r="C94" s="68">
        <v>0</v>
      </c>
      <c r="D94" s="68">
        <v>0</v>
      </c>
      <c r="E94" s="68">
        <v>0</v>
      </c>
      <c r="F94" s="68">
        <v>0</v>
      </c>
      <c r="G94" s="68">
        <v>0</v>
      </c>
      <c r="H94" s="96">
        <v>0</v>
      </c>
    </row>
    <row r="95" spans="1:8">
      <c r="A95" s="296" t="s">
        <v>315</v>
      </c>
      <c r="B95" s="312"/>
      <c r="C95" s="68">
        <v>0</v>
      </c>
      <c r="D95" s="68">
        <v>0</v>
      </c>
      <c r="E95" s="68">
        <v>0</v>
      </c>
      <c r="F95" s="68">
        <v>0</v>
      </c>
      <c r="G95" s="68">
        <v>0</v>
      </c>
      <c r="H95" s="96">
        <v>0</v>
      </c>
    </row>
    <row r="96" spans="1:8">
      <c r="A96" s="296" t="s">
        <v>316</v>
      </c>
      <c r="B96" s="312"/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96">
        <v>0</v>
      </c>
    </row>
    <row r="97" spans="1:8">
      <c r="A97" s="296" t="s">
        <v>317</v>
      </c>
      <c r="B97" s="312"/>
      <c r="C97" s="68">
        <v>0</v>
      </c>
      <c r="D97" s="68">
        <v>0</v>
      </c>
      <c r="E97" s="68">
        <v>0</v>
      </c>
      <c r="F97" s="68">
        <v>0</v>
      </c>
      <c r="G97" s="68">
        <v>0</v>
      </c>
      <c r="H97" s="96">
        <v>0</v>
      </c>
    </row>
    <row r="98" spans="1:8">
      <c r="A98" s="296" t="s">
        <v>318</v>
      </c>
      <c r="B98" s="312"/>
      <c r="C98" s="68">
        <v>0</v>
      </c>
      <c r="D98" s="68">
        <v>0</v>
      </c>
      <c r="E98" s="68">
        <v>0</v>
      </c>
      <c r="F98" s="68">
        <v>0</v>
      </c>
      <c r="G98" s="68">
        <v>0</v>
      </c>
      <c r="H98" s="96">
        <v>0</v>
      </c>
    </row>
    <row r="99" spans="1:8">
      <c r="A99" s="296" t="s">
        <v>319</v>
      </c>
      <c r="B99" s="312"/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96">
        <v>0</v>
      </c>
    </row>
    <row r="100" spans="1:8">
      <c r="A100" s="296" t="s">
        <v>320</v>
      </c>
      <c r="B100" s="312"/>
      <c r="C100" s="68">
        <v>0</v>
      </c>
      <c r="D100" s="68">
        <v>0</v>
      </c>
      <c r="E100" s="68">
        <v>0</v>
      </c>
      <c r="F100" s="68">
        <v>0</v>
      </c>
      <c r="G100" s="68">
        <v>0</v>
      </c>
      <c r="H100" s="96">
        <v>0</v>
      </c>
    </row>
    <row r="101" spans="1:8">
      <c r="A101" s="296" t="s">
        <v>321</v>
      </c>
      <c r="B101" s="312"/>
      <c r="C101" s="68">
        <v>0</v>
      </c>
      <c r="D101" s="68">
        <v>0</v>
      </c>
      <c r="E101" s="68">
        <v>0</v>
      </c>
      <c r="F101" s="68">
        <v>0</v>
      </c>
      <c r="G101" s="68">
        <v>0</v>
      </c>
      <c r="H101" s="96">
        <v>0</v>
      </c>
    </row>
    <row r="102" spans="1:8">
      <c r="A102" s="296" t="s">
        <v>322</v>
      </c>
      <c r="B102" s="312"/>
      <c r="C102" s="68">
        <v>0</v>
      </c>
      <c r="D102" s="68">
        <v>0</v>
      </c>
      <c r="E102" s="68">
        <v>0</v>
      </c>
      <c r="F102" s="68">
        <v>0</v>
      </c>
      <c r="G102" s="68">
        <v>0</v>
      </c>
      <c r="H102" s="96">
        <v>0</v>
      </c>
    </row>
    <row r="103" spans="1:8">
      <c r="A103" s="253" t="s">
        <v>323</v>
      </c>
      <c r="B103" s="254"/>
      <c r="C103" s="68">
        <v>0</v>
      </c>
      <c r="D103" s="96">
        <v>0</v>
      </c>
      <c r="E103" s="163">
        <v>0</v>
      </c>
      <c r="F103" s="96">
        <v>0</v>
      </c>
      <c r="G103" s="163">
        <v>0</v>
      </c>
      <c r="H103" s="96">
        <v>0</v>
      </c>
    </row>
    <row r="104" spans="1:8">
      <c r="A104" s="296" t="s">
        <v>324</v>
      </c>
      <c r="B104" s="312"/>
      <c r="C104" s="68">
        <v>0</v>
      </c>
      <c r="D104" s="68">
        <v>0</v>
      </c>
      <c r="E104" s="68">
        <v>0</v>
      </c>
      <c r="F104" s="68">
        <v>0</v>
      </c>
      <c r="G104" s="68">
        <v>0</v>
      </c>
      <c r="H104" s="96">
        <v>0</v>
      </c>
    </row>
    <row r="105" spans="1:8">
      <c r="A105" s="296" t="s">
        <v>325</v>
      </c>
      <c r="B105" s="312"/>
      <c r="C105" s="68">
        <v>0</v>
      </c>
      <c r="D105" s="68">
        <v>0</v>
      </c>
      <c r="E105" s="68">
        <v>0</v>
      </c>
      <c r="F105" s="68">
        <v>0</v>
      </c>
      <c r="G105" s="68">
        <v>0</v>
      </c>
      <c r="H105" s="96">
        <v>0</v>
      </c>
    </row>
    <row r="106" spans="1:8">
      <c r="A106" s="296" t="s">
        <v>326</v>
      </c>
      <c r="B106" s="312"/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96">
        <v>0</v>
      </c>
    </row>
    <row r="107" spans="1:8">
      <c r="A107" s="296" t="s">
        <v>327</v>
      </c>
      <c r="B107" s="312"/>
      <c r="C107" s="68">
        <v>0</v>
      </c>
      <c r="D107" s="68">
        <v>0</v>
      </c>
      <c r="E107" s="68">
        <v>0</v>
      </c>
      <c r="F107" s="68">
        <v>0</v>
      </c>
      <c r="G107" s="68">
        <v>0</v>
      </c>
      <c r="H107" s="96">
        <v>0</v>
      </c>
    </row>
    <row r="108" spans="1:8">
      <c r="A108" s="296" t="s">
        <v>328</v>
      </c>
      <c r="B108" s="312"/>
      <c r="C108" s="68">
        <v>0</v>
      </c>
      <c r="D108" s="68">
        <v>0</v>
      </c>
      <c r="E108" s="68">
        <v>0</v>
      </c>
      <c r="F108" s="68">
        <v>0</v>
      </c>
      <c r="G108" s="68">
        <v>0</v>
      </c>
      <c r="H108" s="96">
        <v>0</v>
      </c>
    </row>
    <row r="109" spans="1:8">
      <c r="A109" s="296" t="s">
        <v>329</v>
      </c>
      <c r="B109" s="312"/>
      <c r="C109" s="68">
        <v>0</v>
      </c>
      <c r="D109" s="68">
        <v>0</v>
      </c>
      <c r="E109" s="68">
        <v>0</v>
      </c>
      <c r="F109" s="68">
        <v>0</v>
      </c>
      <c r="G109" s="68">
        <v>0</v>
      </c>
      <c r="H109" s="96">
        <v>0</v>
      </c>
    </row>
    <row r="110" spans="1:8">
      <c r="A110" s="296" t="s">
        <v>330</v>
      </c>
      <c r="B110" s="312"/>
      <c r="C110" s="68">
        <v>0</v>
      </c>
      <c r="D110" s="68">
        <v>0</v>
      </c>
      <c r="E110" s="68">
        <v>0</v>
      </c>
      <c r="F110" s="68">
        <v>0</v>
      </c>
      <c r="G110" s="68">
        <v>0</v>
      </c>
      <c r="H110" s="96">
        <v>0</v>
      </c>
    </row>
    <row r="111" spans="1:8">
      <c r="A111" s="296" t="s">
        <v>331</v>
      </c>
      <c r="B111" s="312"/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96">
        <v>0</v>
      </c>
    </row>
    <row r="112" spans="1:8">
      <c r="A112" s="296" t="s">
        <v>332</v>
      </c>
      <c r="B112" s="312"/>
      <c r="C112" s="68">
        <v>0</v>
      </c>
      <c r="D112" s="68">
        <v>0</v>
      </c>
      <c r="E112" s="68">
        <v>0</v>
      </c>
      <c r="F112" s="68">
        <v>0</v>
      </c>
      <c r="G112" s="68">
        <v>0</v>
      </c>
      <c r="H112" s="96">
        <v>0</v>
      </c>
    </row>
    <row r="113" spans="1:8">
      <c r="A113" s="296" t="s">
        <v>333</v>
      </c>
      <c r="B113" s="312"/>
      <c r="C113" s="68">
        <v>0</v>
      </c>
      <c r="D113" s="96">
        <v>0</v>
      </c>
      <c r="E113" s="163">
        <v>0</v>
      </c>
      <c r="F113" s="96">
        <v>0</v>
      </c>
      <c r="G113" s="163">
        <v>0</v>
      </c>
      <c r="H113" s="96">
        <v>0</v>
      </c>
    </row>
    <row r="114" spans="1:8">
      <c r="A114" s="296" t="s">
        <v>334</v>
      </c>
      <c r="B114" s="312"/>
      <c r="C114" s="68">
        <v>0</v>
      </c>
      <c r="D114" s="68">
        <v>0</v>
      </c>
      <c r="E114" s="68">
        <v>0</v>
      </c>
      <c r="F114" s="68">
        <v>0</v>
      </c>
      <c r="G114" s="68">
        <v>0</v>
      </c>
      <c r="H114" s="96">
        <v>0</v>
      </c>
    </row>
    <row r="115" spans="1:8">
      <c r="A115" s="296" t="s">
        <v>335</v>
      </c>
      <c r="B115" s="312"/>
      <c r="C115" s="68">
        <v>0</v>
      </c>
      <c r="D115" s="68">
        <v>0</v>
      </c>
      <c r="E115" s="68">
        <v>0</v>
      </c>
      <c r="F115" s="68">
        <v>0</v>
      </c>
      <c r="G115" s="68">
        <v>0</v>
      </c>
      <c r="H115" s="96">
        <v>0</v>
      </c>
    </row>
    <row r="116" spans="1:8">
      <c r="A116" s="296" t="s">
        <v>336</v>
      </c>
      <c r="B116" s="312"/>
      <c r="C116" s="68">
        <v>0</v>
      </c>
      <c r="D116" s="68">
        <v>0</v>
      </c>
      <c r="E116" s="68">
        <v>0</v>
      </c>
      <c r="F116" s="68">
        <v>0</v>
      </c>
      <c r="G116" s="68">
        <v>0</v>
      </c>
      <c r="H116" s="96">
        <v>0</v>
      </c>
    </row>
    <row r="117" spans="1:8">
      <c r="A117" s="296" t="s">
        <v>337</v>
      </c>
      <c r="B117" s="312"/>
      <c r="C117" s="68">
        <v>0</v>
      </c>
      <c r="D117" s="68">
        <v>0</v>
      </c>
      <c r="E117" s="68">
        <v>0</v>
      </c>
      <c r="F117" s="68">
        <v>0</v>
      </c>
      <c r="G117" s="68">
        <v>0</v>
      </c>
      <c r="H117" s="96">
        <v>0</v>
      </c>
    </row>
    <row r="118" spans="1:8">
      <c r="A118" s="296" t="s">
        <v>338</v>
      </c>
      <c r="B118" s="312"/>
      <c r="C118" s="68">
        <v>0</v>
      </c>
      <c r="D118" s="68">
        <v>0</v>
      </c>
      <c r="E118" s="68">
        <v>0</v>
      </c>
      <c r="F118" s="68">
        <v>0</v>
      </c>
      <c r="G118" s="68">
        <v>0</v>
      </c>
      <c r="H118" s="96">
        <v>0</v>
      </c>
    </row>
    <row r="119" spans="1:8">
      <c r="A119" s="296" t="s">
        <v>339</v>
      </c>
      <c r="B119" s="312"/>
      <c r="C119" s="68">
        <v>0</v>
      </c>
      <c r="D119" s="68">
        <v>0</v>
      </c>
      <c r="E119" s="68">
        <v>0</v>
      </c>
      <c r="F119" s="68">
        <v>0</v>
      </c>
      <c r="G119" s="68">
        <v>0</v>
      </c>
      <c r="H119" s="96">
        <v>0</v>
      </c>
    </row>
    <row r="120" spans="1:8">
      <c r="A120" s="296" t="s">
        <v>340</v>
      </c>
      <c r="B120" s="312"/>
      <c r="C120" s="68">
        <v>0</v>
      </c>
      <c r="D120" s="68">
        <v>0</v>
      </c>
      <c r="E120" s="68">
        <v>0</v>
      </c>
      <c r="F120" s="68">
        <v>0</v>
      </c>
      <c r="G120" s="68">
        <v>0</v>
      </c>
      <c r="H120" s="96">
        <v>0</v>
      </c>
    </row>
    <row r="121" spans="1:8">
      <c r="A121" s="296" t="s">
        <v>341</v>
      </c>
      <c r="B121" s="312"/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96">
        <v>0</v>
      </c>
    </row>
    <row r="122" spans="1:8">
      <c r="A122" s="296" t="s">
        <v>342</v>
      </c>
      <c r="B122" s="312"/>
      <c r="C122" s="68">
        <v>0</v>
      </c>
      <c r="D122" s="68">
        <v>0</v>
      </c>
      <c r="E122" s="68">
        <v>0</v>
      </c>
      <c r="F122" s="68">
        <v>0</v>
      </c>
      <c r="G122" s="68">
        <v>0</v>
      </c>
      <c r="H122" s="96">
        <v>0</v>
      </c>
    </row>
    <row r="123" spans="1:8">
      <c r="A123" s="296" t="s">
        <v>343</v>
      </c>
      <c r="B123" s="312"/>
      <c r="C123" s="68">
        <v>0</v>
      </c>
      <c r="D123" s="96">
        <v>0</v>
      </c>
      <c r="E123" s="163">
        <v>0</v>
      </c>
      <c r="F123" s="96">
        <v>0</v>
      </c>
      <c r="G123" s="163">
        <v>0</v>
      </c>
      <c r="H123" s="96">
        <v>0</v>
      </c>
    </row>
    <row r="124" spans="1:8">
      <c r="A124" s="296" t="s">
        <v>344</v>
      </c>
      <c r="B124" s="312"/>
      <c r="C124" s="68">
        <v>0</v>
      </c>
      <c r="D124" s="68">
        <v>0</v>
      </c>
      <c r="E124" s="68">
        <v>0</v>
      </c>
      <c r="F124" s="68">
        <v>0</v>
      </c>
      <c r="G124" s="68">
        <v>0</v>
      </c>
      <c r="H124" s="96">
        <v>0</v>
      </c>
    </row>
    <row r="125" spans="1:8">
      <c r="A125" s="296" t="s">
        <v>345</v>
      </c>
      <c r="B125" s="312"/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96">
        <v>0</v>
      </c>
    </row>
    <row r="126" spans="1:8">
      <c r="A126" s="296" t="s">
        <v>346</v>
      </c>
      <c r="B126" s="312"/>
      <c r="C126" s="68">
        <v>0</v>
      </c>
      <c r="D126" s="68">
        <v>0</v>
      </c>
      <c r="E126" s="68">
        <v>0</v>
      </c>
      <c r="F126" s="68">
        <v>0</v>
      </c>
      <c r="G126" s="68">
        <v>0</v>
      </c>
      <c r="H126" s="96">
        <v>0</v>
      </c>
    </row>
    <row r="127" spans="1:8">
      <c r="A127" s="296" t="s">
        <v>347</v>
      </c>
      <c r="B127" s="312"/>
      <c r="C127" s="68">
        <v>0</v>
      </c>
      <c r="D127" s="68">
        <v>0</v>
      </c>
      <c r="E127" s="68">
        <v>0</v>
      </c>
      <c r="F127" s="68">
        <v>0</v>
      </c>
      <c r="G127" s="68">
        <v>0</v>
      </c>
      <c r="H127" s="96">
        <v>0</v>
      </c>
    </row>
    <row r="128" spans="1:8">
      <c r="A128" s="296" t="s">
        <v>348</v>
      </c>
      <c r="B128" s="312"/>
      <c r="C128" s="68">
        <v>0</v>
      </c>
      <c r="D128" s="68">
        <v>0</v>
      </c>
      <c r="E128" s="68">
        <v>0</v>
      </c>
      <c r="F128" s="68">
        <v>0</v>
      </c>
      <c r="G128" s="68">
        <v>0</v>
      </c>
      <c r="H128" s="96">
        <v>0</v>
      </c>
    </row>
    <row r="129" spans="1:8">
      <c r="A129" s="296" t="s">
        <v>349</v>
      </c>
      <c r="B129" s="312"/>
      <c r="C129" s="68">
        <v>0</v>
      </c>
      <c r="D129" s="68">
        <v>0</v>
      </c>
      <c r="E129" s="68">
        <v>0</v>
      </c>
      <c r="F129" s="68">
        <v>0</v>
      </c>
      <c r="G129" s="68">
        <v>0</v>
      </c>
      <c r="H129" s="96">
        <v>0</v>
      </c>
    </row>
    <row r="130" spans="1:8">
      <c r="A130" s="296" t="s">
        <v>350</v>
      </c>
      <c r="B130" s="312"/>
      <c r="C130" s="68">
        <v>0</v>
      </c>
      <c r="D130" s="68">
        <v>0</v>
      </c>
      <c r="E130" s="68">
        <v>0</v>
      </c>
      <c r="F130" s="68">
        <v>0</v>
      </c>
      <c r="G130" s="68">
        <v>0</v>
      </c>
      <c r="H130" s="96">
        <v>0</v>
      </c>
    </row>
    <row r="131" spans="1:8">
      <c r="A131" s="296" t="s">
        <v>351</v>
      </c>
      <c r="B131" s="312"/>
      <c r="C131" s="68">
        <v>0</v>
      </c>
      <c r="D131" s="68">
        <v>0</v>
      </c>
      <c r="E131" s="68">
        <v>0</v>
      </c>
      <c r="F131" s="68">
        <v>0</v>
      </c>
      <c r="G131" s="68">
        <v>0</v>
      </c>
      <c r="H131" s="96">
        <v>0</v>
      </c>
    </row>
    <row r="132" spans="1:8">
      <c r="A132" s="296" t="s">
        <v>352</v>
      </c>
      <c r="B132" s="312"/>
      <c r="C132" s="68">
        <v>0</v>
      </c>
      <c r="D132" s="68">
        <v>0</v>
      </c>
      <c r="E132" s="68">
        <v>0</v>
      </c>
      <c r="F132" s="68">
        <v>0</v>
      </c>
      <c r="G132" s="68">
        <v>0</v>
      </c>
      <c r="H132" s="96">
        <v>0</v>
      </c>
    </row>
    <row r="133" spans="1:8">
      <c r="A133" s="253" t="s">
        <v>353</v>
      </c>
      <c r="B133" s="254"/>
      <c r="C133" s="68">
        <v>0</v>
      </c>
      <c r="D133" s="96">
        <v>0</v>
      </c>
      <c r="E133" s="163">
        <v>0</v>
      </c>
      <c r="F133" s="96">
        <v>0</v>
      </c>
      <c r="G133" s="163">
        <v>0</v>
      </c>
      <c r="H133" s="96">
        <v>0</v>
      </c>
    </row>
    <row r="134" spans="1:8">
      <c r="A134" s="296" t="s">
        <v>354</v>
      </c>
      <c r="B134" s="312"/>
      <c r="C134" s="68">
        <v>0</v>
      </c>
      <c r="D134" s="68">
        <v>0</v>
      </c>
      <c r="E134" s="68">
        <v>0</v>
      </c>
      <c r="F134" s="68">
        <v>0</v>
      </c>
      <c r="G134" s="68">
        <v>0</v>
      </c>
      <c r="H134" s="96">
        <v>0</v>
      </c>
    </row>
    <row r="135" spans="1:8">
      <c r="A135" s="296" t="s">
        <v>355</v>
      </c>
      <c r="B135" s="312"/>
      <c r="C135" s="68">
        <v>0</v>
      </c>
      <c r="D135" s="68">
        <v>0</v>
      </c>
      <c r="E135" s="68">
        <v>0</v>
      </c>
      <c r="F135" s="68">
        <v>0</v>
      </c>
      <c r="G135" s="68">
        <v>0</v>
      </c>
      <c r="H135" s="96">
        <v>0</v>
      </c>
    </row>
    <row r="136" spans="1:8">
      <c r="A136" s="296" t="s">
        <v>356</v>
      </c>
      <c r="B136" s="312"/>
      <c r="C136" s="68">
        <v>0</v>
      </c>
      <c r="D136" s="68">
        <v>0</v>
      </c>
      <c r="E136" s="68">
        <v>0</v>
      </c>
      <c r="F136" s="68">
        <v>0</v>
      </c>
      <c r="G136" s="68">
        <v>0</v>
      </c>
      <c r="H136" s="96">
        <v>0</v>
      </c>
    </row>
    <row r="137" spans="1:8">
      <c r="A137" s="296" t="s">
        <v>357</v>
      </c>
      <c r="B137" s="312"/>
      <c r="C137" s="68">
        <v>0</v>
      </c>
      <c r="D137" s="96">
        <v>0</v>
      </c>
      <c r="E137" s="163">
        <v>0</v>
      </c>
      <c r="F137" s="96">
        <v>0</v>
      </c>
      <c r="G137" s="163">
        <v>0</v>
      </c>
      <c r="H137" s="96">
        <v>0</v>
      </c>
    </row>
    <row r="138" spans="1:8">
      <c r="A138" s="296" t="s">
        <v>358</v>
      </c>
      <c r="B138" s="312"/>
      <c r="C138" s="68">
        <v>0</v>
      </c>
      <c r="D138" s="68">
        <v>0</v>
      </c>
      <c r="E138" s="68">
        <v>0</v>
      </c>
      <c r="F138" s="68">
        <v>0</v>
      </c>
      <c r="G138" s="68">
        <v>0</v>
      </c>
      <c r="H138" s="96">
        <v>0</v>
      </c>
    </row>
    <row r="139" spans="1:8">
      <c r="A139" s="296" t="s">
        <v>359</v>
      </c>
      <c r="B139" s="312"/>
      <c r="C139" s="68">
        <v>0</v>
      </c>
      <c r="D139" s="68">
        <v>0</v>
      </c>
      <c r="E139" s="68">
        <v>0</v>
      </c>
      <c r="F139" s="68">
        <v>0</v>
      </c>
      <c r="G139" s="68">
        <v>0</v>
      </c>
      <c r="H139" s="96">
        <v>0</v>
      </c>
    </row>
    <row r="140" spans="1:8">
      <c r="A140" s="296" t="s">
        <v>360</v>
      </c>
      <c r="B140" s="312"/>
      <c r="C140" s="68">
        <v>0</v>
      </c>
      <c r="D140" s="68">
        <v>0</v>
      </c>
      <c r="E140" s="68">
        <v>0</v>
      </c>
      <c r="F140" s="68">
        <v>0</v>
      </c>
      <c r="G140" s="68">
        <v>0</v>
      </c>
      <c r="H140" s="96">
        <v>0</v>
      </c>
    </row>
    <row r="141" spans="1:8">
      <c r="A141" s="296" t="s">
        <v>361</v>
      </c>
      <c r="B141" s="312"/>
      <c r="C141" s="68">
        <v>0</v>
      </c>
      <c r="D141" s="68">
        <v>0</v>
      </c>
      <c r="E141" s="68">
        <v>0</v>
      </c>
      <c r="F141" s="68">
        <v>0</v>
      </c>
      <c r="G141" s="68">
        <v>0</v>
      </c>
      <c r="H141" s="96">
        <v>0</v>
      </c>
    </row>
    <row r="142" spans="1:8">
      <c r="A142" s="296" t="s">
        <v>362</v>
      </c>
      <c r="B142" s="312"/>
      <c r="C142" s="68">
        <v>0</v>
      </c>
      <c r="D142" s="68">
        <v>0</v>
      </c>
      <c r="E142" s="68">
        <v>0</v>
      </c>
      <c r="F142" s="68">
        <v>0</v>
      </c>
      <c r="G142" s="68">
        <v>0</v>
      </c>
      <c r="H142" s="96">
        <v>0</v>
      </c>
    </row>
    <row r="143" spans="1:8">
      <c r="A143" s="296" t="s">
        <v>363</v>
      </c>
      <c r="B143" s="312"/>
      <c r="C143" s="68">
        <v>0</v>
      </c>
      <c r="D143" s="68">
        <v>0</v>
      </c>
      <c r="E143" s="68">
        <v>0</v>
      </c>
      <c r="F143" s="68">
        <v>0</v>
      </c>
      <c r="G143" s="68">
        <v>0</v>
      </c>
      <c r="H143" s="96">
        <v>0</v>
      </c>
    </row>
    <row r="144" spans="1:8">
      <c r="A144" s="296" t="s">
        <v>364</v>
      </c>
      <c r="B144" s="312"/>
      <c r="C144" s="68">
        <v>0</v>
      </c>
      <c r="D144" s="68">
        <v>0</v>
      </c>
      <c r="E144" s="68">
        <v>0</v>
      </c>
      <c r="F144" s="68">
        <v>0</v>
      </c>
      <c r="G144" s="68">
        <v>0</v>
      </c>
      <c r="H144" s="96">
        <v>0</v>
      </c>
    </row>
    <row r="145" spans="1:8">
      <c r="A145" s="296" t="s">
        <v>365</v>
      </c>
      <c r="B145" s="312"/>
      <c r="C145" s="68">
        <v>0</v>
      </c>
      <c r="D145" s="68">
        <v>0</v>
      </c>
      <c r="E145" s="68">
        <v>0</v>
      </c>
      <c r="F145" s="68">
        <v>0</v>
      </c>
      <c r="G145" s="68">
        <v>0</v>
      </c>
      <c r="H145" s="96">
        <v>0</v>
      </c>
    </row>
    <row r="146" spans="1:8">
      <c r="A146" s="253" t="s">
        <v>366</v>
      </c>
      <c r="B146" s="254"/>
      <c r="C146" s="68">
        <v>0</v>
      </c>
      <c r="D146" s="96">
        <v>0</v>
      </c>
      <c r="E146" s="163">
        <v>0</v>
      </c>
      <c r="F146" s="96">
        <v>0</v>
      </c>
      <c r="G146" s="163">
        <v>0</v>
      </c>
      <c r="H146" s="96">
        <v>0</v>
      </c>
    </row>
    <row r="147" spans="1:8">
      <c r="A147" s="296" t="s">
        <v>367</v>
      </c>
      <c r="B147" s="312"/>
      <c r="C147" s="68">
        <v>0</v>
      </c>
      <c r="D147" s="68">
        <v>0</v>
      </c>
      <c r="E147" s="68">
        <v>0</v>
      </c>
      <c r="F147" s="68">
        <v>0</v>
      </c>
      <c r="G147" s="68">
        <v>0</v>
      </c>
      <c r="H147" s="96">
        <v>0</v>
      </c>
    </row>
    <row r="148" spans="1:8">
      <c r="A148" s="296" t="s">
        <v>368</v>
      </c>
      <c r="B148" s="312"/>
      <c r="C148" s="68">
        <v>0</v>
      </c>
      <c r="D148" s="68">
        <v>0</v>
      </c>
      <c r="E148" s="68">
        <v>0</v>
      </c>
      <c r="F148" s="68">
        <v>0</v>
      </c>
      <c r="G148" s="68">
        <v>0</v>
      </c>
      <c r="H148" s="96">
        <v>0</v>
      </c>
    </row>
    <row r="149" spans="1:8">
      <c r="A149" s="296" t="s">
        <v>369</v>
      </c>
      <c r="B149" s="312"/>
      <c r="C149" s="68">
        <v>0</v>
      </c>
      <c r="D149" s="68">
        <v>0</v>
      </c>
      <c r="E149" s="68">
        <v>0</v>
      </c>
      <c r="F149" s="68">
        <v>0</v>
      </c>
      <c r="G149" s="68">
        <v>0</v>
      </c>
      <c r="H149" s="96">
        <v>0</v>
      </c>
    </row>
    <row r="150" spans="1:8">
      <c r="A150" s="253" t="s">
        <v>370</v>
      </c>
      <c r="B150" s="254"/>
      <c r="C150" s="68">
        <v>0</v>
      </c>
      <c r="D150" s="96">
        <v>0</v>
      </c>
      <c r="E150" s="163">
        <v>0</v>
      </c>
      <c r="F150" s="96">
        <v>0</v>
      </c>
      <c r="G150" s="163">
        <v>0</v>
      </c>
      <c r="H150" s="96">
        <v>0</v>
      </c>
    </row>
    <row r="151" spans="1:8">
      <c r="A151" s="296" t="s">
        <v>371</v>
      </c>
      <c r="B151" s="312"/>
      <c r="C151" s="68">
        <v>0</v>
      </c>
      <c r="D151" s="68">
        <v>0</v>
      </c>
      <c r="E151" s="68">
        <v>0</v>
      </c>
      <c r="F151" s="68">
        <v>0</v>
      </c>
      <c r="G151" s="68">
        <v>0</v>
      </c>
      <c r="H151" s="96">
        <v>0</v>
      </c>
    </row>
    <row r="152" spans="1:8">
      <c r="A152" s="296" t="s">
        <v>372</v>
      </c>
      <c r="B152" s="312"/>
      <c r="C152" s="68">
        <v>0</v>
      </c>
      <c r="D152" s="68">
        <v>0</v>
      </c>
      <c r="E152" s="68">
        <v>0</v>
      </c>
      <c r="F152" s="68">
        <v>0</v>
      </c>
      <c r="G152" s="68">
        <v>0</v>
      </c>
      <c r="H152" s="96">
        <v>0</v>
      </c>
    </row>
    <row r="153" spans="1:8">
      <c r="A153" s="296" t="s">
        <v>373</v>
      </c>
      <c r="B153" s="312"/>
      <c r="C153" s="68">
        <v>0</v>
      </c>
      <c r="D153" s="68">
        <v>0</v>
      </c>
      <c r="E153" s="68">
        <v>0</v>
      </c>
      <c r="F153" s="68">
        <v>0</v>
      </c>
      <c r="G153" s="68">
        <v>0</v>
      </c>
      <c r="H153" s="96">
        <v>0</v>
      </c>
    </row>
    <row r="154" spans="1:8">
      <c r="A154" s="296" t="s">
        <v>374</v>
      </c>
      <c r="B154" s="312"/>
      <c r="C154" s="68">
        <v>0</v>
      </c>
      <c r="D154" s="68">
        <v>0</v>
      </c>
      <c r="E154" s="68">
        <v>0</v>
      </c>
      <c r="F154" s="68">
        <v>0</v>
      </c>
      <c r="G154" s="68">
        <v>0</v>
      </c>
      <c r="H154" s="96">
        <v>0</v>
      </c>
    </row>
    <row r="155" spans="1:8">
      <c r="A155" s="296" t="s">
        <v>375</v>
      </c>
      <c r="B155" s="312"/>
      <c r="C155" s="68">
        <v>0</v>
      </c>
      <c r="D155" s="68">
        <v>0</v>
      </c>
      <c r="E155" s="68">
        <v>0</v>
      </c>
      <c r="F155" s="68">
        <v>0</v>
      </c>
      <c r="G155" s="68">
        <v>0</v>
      </c>
      <c r="H155" s="96">
        <v>0</v>
      </c>
    </row>
    <row r="156" spans="1:8">
      <c r="A156" s="296" t="s">
        <v>376</v>
      </c>
      <c r="B156" s="312"/>
      <c r="C156" s="68">
        <v>0</v>
      </c>
      <c r="D156" s="68">
        <v>0</v>
      </c>
      <c r="E156" s="68">
        <v>0</v>
      </c>
      <c r="F156" s="68">
        <v>0</v>
      </c>
      <c r="G156" s="68">
        <v>0</v>
      </c>
      <c r="H156" s="96">
        <v>0</v>
      </c>
    </row>
    <row r="157" spans="1:8">
      <c r="A157" s="296" t="s">
        <v>377</v>
      </c>
      <c r="B157" s="312"/>
      <c r="C157" s="68">
        <v>0</v>
      </c>
      <c r="D157" s="68">
        <v>0</v>
      </c>
      <c r="E157" s="68">
        <v>0</v>
      </c>
      <c r="F157" s="68">
        <v>0</v>
      </c>
      <c r="G157" s="68">
        <v>0</v>
      </c>
      <c r="H157" s="96">
        <v>0</v>
      </c>
    </row>
    <row r="158" spans="1:8">
      <c r="A158" s="161"/>
      <c r="B158" s="160"/>
      <c r="C158" s="68"/>
      <c r="D158" s="70"/>
      <c r="E158" s="163"/>
      <c r="F158" s="70"/>
      <c r="G158" s="72"/>
      <c r="H158" s="70"/>
    </row>
    <row r="159" spans="1:8">
      <c r="A159" s="261" t="s">
        <v>379</v>
      </c>
      <c r="B159" s="262"/>
      <c r="C159" s="162">
        <f t="shared" ref="C159:H159" si="19">SUM(C83,C8)</f>
        <v>235384800</v>
      </c>
      <c r="D159" s="95">
        <f t="shared" si="19"/>
        <v>3350554</v>
      </c>
      <c r="E159" s="71">
        <f t="shared" si="19"/>
        <v>238735354</v>
      </c>
      <c r="F159" s="95">
        <f t="shared" si="19"/>
        <v>78411449</v>
      </c>
      <c r="G159" s="71">
        <f t="shared" si="19"/>
        <v>77858926</v>
      </c>
      <c r="H159" s="95">
        <f t="shared" si="19"/>
        <v>160323905</v>
      </c>
    </row>
    <row r="160" spans="1:8" ht="15.75" thickBot="1">
      <c r="A160" s="164"/>
      <c r="B160" s="38"/>
      <c r="C160" s="112"/>
      <c r="D160" s="113"/>
      <c r="E160" s="114"/>
      <c r="F160" s="113"/>
      <c r="G160" s="115"/>
      <c r="H160" s="113"/>
    </row>
    <row r="162" spans="1:9">
      <c r="C162" s="60"/>
      <c r="D162" s="60"/>
      <c r="E162" s="60"/>
      <c r="F162" s="67"/>
      <c r="G162" s="67"/>
      <c r="H162" s="60"/>
    </row>
    <row r="163" spans="1:9">
      <c r="A163" s="120"/>
      <c r="B163" s="120"/>
      <c r="C163" s="123"/>
      <c r="D163" s="123"/>
      <c r="E163" s="123"/>
      <c r="F163" s="124"/>
      <c r="G163" s="124"/>
      <c r="H163" s="123"/>
      <c r="I163" s="120"/>
    </row>
    <row r="164" spans="1:9">
      <c r="A164" s="120"/>
      <c r="B164" s="120"/>
      <c r="C164" s="123"/>
      <c r="D164" s="123"/>
      <c r="E164" s="123"/>
      <c r="F164" s="124"/>
      <c r="G164" s="124"/>
      <c r="H164" s="123"/>
      <c r="I164" s="120"/>
    </row>
    <row r="165" spans="1:9">
      <c r="A165" s="120"/>
      <c r="B165" s="120"/>
      <c r="C165" s="123"/>
      <c r="D165" s="123"/>
      <c r="E165" s="123"/>
      <c r="F165" s="124"/>
      <c r="G165" s="124"/>
      <c r="H165" s="123"/>
      <c r="I165" s="120"/>
    </row>
    <row r="166" spans="1:9">
      <c r="A166" s="120"/>
      <c r="B166" s="120"/>
      <c r="C166" s="123"/>
      <c r="D166" s="123"/>
      <c r="E166" s="123"/>
      <c r="F166" s="124"/>
      <c r="G166" s="124"/>
      <c r="H166" s="123"/>
      <c r="I166" s="120"/>
    </row>
    <row r="167" spans="1:9">
      <c r="A167" s="120"/>
      <c r="B167" s="120"/>
      <c r="C167" s="123"/>
      <c r="D167" s="123"/>
      <c r="E167" s="123"/>
      <c r="F167" s="124"/>
      <c r="G167" s="124"/>
      <c r="H167" s="123"/>
      <c r="I167" s="120"/>
    </row>
    <row r="168" spans="1:9">
      <c r="A168" s="120"/>
      <c r="B168" s="120"/>
      <c r="C168" s="123"/>
      <c r="D168" s="123"/>
      <c r="E168" s="123"/>
      <c r="F168" s="124"/>
      <c r="G168" s="124"/>
      <c r="H168" s="123"/>
      <c r="I168" s="120"/>
    </row>
    <row r="169" spans="1:9">
      <c r="A169" s="120"/>
      <c r="B169" s="120"/>
      <c r="C169" s="123"/>
      <c r="D169" s="123"/>
      <c r="E169" s="123"/>
      <c r="F169" s="124"/>
      <c r="G169" s="124"/>
      <c r="H169" s="123"/>
      <c r="I169" s="120"/>
    </row>
    <row r="170" spans="1:9">
      <c r="A170" s="120"/>
      <c r="B170" s="120"/>
      <c r="C170" s="123"/>
      <c r="D170" s="123"/>
      <c r="E170" s="123"/>
      <c r="F170" s="124"/>
      <c r="G170" s="124"/>
      <c r="H170" s="123"/>
      <c r="I170" s="120"/>
    </row>
    <row r="171" spans="1:9">
      <c r="A171" s="120"/>
      <c r="B171" s="120"/>
      <c r="C171" s="123"/>
      <c r="D171" s="123"/>
      <c r="E171" s="123"/>
      <c r="F171" s="124"/>
      <c r="G171" s="124"/>
      <c r="H171" s="123"/>
      <c r="I171" s="120"/>
    </row>
    <row r="172" spans="1:9">
      <c r="A172" s="120"/>
      <c r="B172" s="120"/>
      <c r="C172" s="123"/>
      <c r="D172" s="123"/>
      <c r="E172" s="123"/>
      <c r="F172" s="124"/>
      <c r="G172" s="124"/>
      <c r="H172" s="123"/>
      <c r="I172" s="120"/>
    </row>
    <row r="173" spans="1:9">
      <c r="A173" s="120"/>
      <c r="B173" s="120"/>
      <c r="C173" s="123"/>
      <c r="D173" s="123"/>
      <c r="E173" s="123"/>
      <c r="F173" s="124"/>
      <c r="G173" s="124"/>
      <c r="H173" s="123"/>
      <c r="I173" s="120"/>
    </row>
    <row r="174" spans="1:9">
      <c r="A174" s="120"/>
      <c r="B174" s="120"/>
      <c r="C174" s="123"/>
      <c r="D174" s="123"/>
      <c r="E174" s="123"/>
      <c r="F174" s="124"/>
      <c r="G174" s="124"/>
      <c r="H174" s="123"/>
      <c r="I174" s="120"/>
    </row>
    <row r="175" spans="1:9">
      <c r="A175" s="120"/>
      <c r="B175" s="120"/>
      <c r="C175" s="123"/>
      <c r="D175" s="123"/>
      <c r="E175" s="123"/>
      <c r="F175" s="124"/>
      <c r="G175" s="124"/>
      <c r="H175" s="123"/>
      <c r="I175" s="120"/>
    </row>
    <row r="176" spans="1:9">
      <c r="A176" s="120"/>
      <c r="B176" s="120"/>
      <c r="C176" s="125"/>
      <c r="D176" s="120"/>
      <c r="E176" s="125"/>
      <c r="F176" s="123"/>
      <c r="G176" s="123"/>
      <c r="H176" s="120"/>
      <c r="I176" s="120"/>
    </row>
    <row r="177" spans="1:9">
      <c r="A177" s="120"/>
      <c r="B177" s="121" t="s">
        <v>448</v>
      </c>
      <c r="C177" s="125"/>
      <c r="D177" s="120"/>
      <c r="E177" s="201" t="s">
        <v>449</v>
      </c>
      <c r="F177" s="201"/>
      <c r="G177" s="201"/>
      <c r="H177" s="120"/>
      <c r="I177" s="120"/>
    </row>
    <row r="178" spans="1:9">
      <c r="A178" s="120"/>
      <c r="B178" s="122" t="s">
        <v>447</v>
      </c>
      <c r="C178" s="125"/>
      <c r="D178" s="120"/>
      <c r="E178" s="200" t="s">
        <v>450</v>
      </c>
      <c r="F178" s="200"/>
      <c r="G178" s="200"/>
      <c r="H178" s="120"/>
      <c r="I178" s="120"/>
    </row>
    <row r="179" spans="1:9">
      <c r="A179" s="120"/>
      <c r="B179" s="120"/>
      <c r="C179" s="125"/>
      <c r="D179" s="120"/>
      <c r="E179" s="125"/>
      <c r="F179" s="120"/>
      <c r="G179" s="120"/>
      <c r="H179" s="120"/>
      <c r="I179" s="120"/>
    </row>
    <row r="180" spans="1:9">
      <c r="A180" s="120"/>
      <c r="B180" s="120"/>
      <c r="C180" s="125"/>
      <c r="D180" s="120"/>
      <c r="E180" s="125"/>
      <c r="F180" s="120"/>
      <c r="G180" s="120"/>
      <c r="H180" s="120"/>
      <c r="I180" s="120"/>
    </row>
    <row r="181" spans="1:9">
      <c r="A181" s="120"/>
      <c r="B181" s="120"/>
      <c r="C181" s="125"/>
      <c r="D181" s="120"/>
      <c r="E181" s="125"/>
      <c r="F181" s="120"/>
      <c r="G181" s="120"/>
      <c r="H181" s="120"/>
      <c r="I181" s="120"/>
    </row>
    <row r="182" spans="1:9">
      <c r="A182" s="120"/>
      <c r="B182" s="120"/>
      <c r="C182" s="125"/>
      <c r="D182" s="120"/>
      <c r="E182" s="125"/>
      <c r="F182" s="120"/>
      <c r="G182" s="120"/>
      <c r="H182" s="120"/>
      <c r="I182" s="120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workbookViewId="0">
      <selection activeCell="A10" sqref="A10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27" t="s">
        <v>443</v>
      </c>
      <c r="B1" s="328"/>
      <c r="C1" s="328"/>
      <c r="D1" s="328"/>
      <c r="E1" s="328"/>
      <c r="F1" s="328"/>
      <c r="G1" s="228"/>
    </row>
    <row r="2" spans="1:7">
      <c r="A2" s="329" t="s">
        <v>298</v>
      </c>
      <c r="B2" s="330"/>
      <c r="C2" s="330"/>
      <c r="D2" s="330"/>
      <c r="E2" s="330"/>
      <c r="F2" s="330"/>
      <c r="G2" s="331"/>
    </row>
    <row r="3" spans="1:7">
      <c r="A3" s="329" t="s">
        <v>380</v>
      </c>
      <c r="B3" s="330"/>
      <c r="C3" s="330"/>
      <c r="D3" s="330"/>
      <c r="E3" s="330"/>
      <c r="F3" s="330"/>
      <c r="G3" s="331"/>
    </row>
    <row r="4" spans="1:7">
      <c r="A4" s="329" t="s">
        <v>456</v>
      </c>
      <c r="B4" s="330"/>
      <c r="C4" s="330"/>
      <c r="D4" s="330"/>
      <c r="E4" s="330"/>
      <c r="F4" s="330"/>
      <c r="G4" s="331"/>
    </row>
    <row r="5" spans="1:7" ht="15.75" thickBot="1">
      <c r="A5" s="229" t="s">
        <v>1</v>
      </c>
      <c r="B5" s="332"/>
      <c r="C5" s="332"/>
      <c r="D5" s="332"/>
      <c r="E5" s="332"/>
      <c r="F5" s="332"/>
      <c r="G5" s="230"/>
    </row>
    <row r="6" spans="1:7" ht="15.75" thickBot="1">
      <c r="A6" s="218" t="s">
        <v>2</v>
      </c>
      <c r="B6" s="224" t="s">
        <v>300</v>
      </c>
      <c r="C6" s="225"/>
      <c r="D6" s="225"/>
      <c r="E6" s="225"/>
      <c r="F6" s="225"/>
      <c r="G6" s="218" t="s">
        <v>301</v>
      </c>
    </row>
    <row r="7" spans="1:7" ht="45.75" thickBot="1">
      <c r="A7" s="220"/>
      <c r="B7" s="133" t="s">
        <v>186</v>
      </c>
      <c r="C7" s="136" t="s">
        <v>231</v>
      </c>
      <c r="D7" s="133" t="s">
        <v>232</v>
      </c>
      <c r="E7" s="136" t="s">
        <v>187</v>
      </c>
      <c r="F7" s="133" t="s">
        <v>204</v>
      </c>
      <c r="G7" s="220"/>
    </row>
    <row r="8" spans="1:7">
      <c r="A8" s="3" t="s">
        <v>381</v>
      </c>
      <c r="B8" s="322">
        <f t="shared" ref="B8:G8" si="0">SUM(B11:B17)</f>
        <v>235384800</v>
      </c>
      <c r="C8" s="323">
        <f t="shared" si="0"/>
        <v>3350554</v>
      </c>
      <c r="D8" s="325">
        <f t="shared" si="0"/>
        <v>238735354</v>
      </c>
      <c r="E8" s="323">
        <f t="shared" si="0"/>
        <v>78411449</v>
      </c>
      <c r="F8" s="325">
        <f t="shared" si="0"/>
        <v>77858926</v>
      </c>
      <c r="G8" s="325">
        <f t="shared" si="0"/>
        <v>160323905</v>
      </c>
    </row>
    <row r="9" spans="1:7">
      <c r="A9" s="3" t="s">
        <v>382</v>
      </c>
      <c r="B9" s="235"/>
      <c r="C9" s="324"/>
      <c r="D9" s="326"/>
      <c r="E9" s="324"/>
      <c r="F9" s="326"/>
      <c r="G9" s="326"/>
    </row>
    <row r="10" spans="1:7">
      <c r="A10" s="6" t="s">
        <v>383</v>
      </c>
      <c r="B10" s="190">
        <v>0</v>
      </c>
      <c r="C10" s="194">
        <v>0</v>
      </c>
      <c r="D10" s="190">
        <v>0</v>
      </c>
      <c r="E10" s="194">
        <v>0</v>
      </c>
      <c r="F10" s="190">
        <v>0</v>
      </c>
      <c r="G10" s="190">
        <v>0</v>
      </c>
    </row>
    <row r="11" spans="1:7">
      <c r="A11" s="6" t="s">
        <v>384</v>
      </c>
      <c r="B11" s="190">
        <v>235384800</v>
      </c>
      <c r="C11" s="194">
        <f>+'EAEPED (a)'!D159</f>
        <v>3350554</v>
      </c>
      <c r="D11" s="190">
        <f>B11+C11</f>
        <v>238735354</v>
      </c>
      <c r="E11" s="194">
        <f>+'EAEPED (a)'!F159</f>
        <v>78411449</v>
      </c>
      <c r="F11" s="190">
        <f>+'EAEPED (a)'!G159</f>
        <v>77858926</v>
      </c>
      <c r="G11" s="190">
        <f>D11-E11</f>
        <v>160323905</v>
      </c>
    </row>
    <row r="12" spans="1:7">
      <c r="A12" s="39" t="s">
        <v>385</v>
      </c>
      <c r="B12" s="190">
        <v>0</v>
      </c>
      <c r="C12" s="194">
        <v>0</v>
      </c>
      <c r="D12" s="190">
        <v>0</v>
      </c>
      <c r="E12" s="194">
        <v>0</v>
      </c>
      <c r="F12" s="190">
        <v>0</v>
      </c>
      <c r="G12" s="190">
        <v>0</v>
      </c>
    </row>
    <row r="13" spans="1:7">
      <c r="A13" s="6" t="s">
        <v>386</v>
      </c>
      <c r="B13" s="190">
        <v>0</v>
      </c>
      <c r="C13" s="194">
        <v>0</v>
      </c>
      <c r="D13" s="190">
        <v>0</v>
      </c>
      <c r="E13" s="194">
        <v>0</v>
      </c>
      <c r="F13" s="190">
        <v>0</v>
      </c>
      <c r="G13" s="190">
        <v>0</v>
      </c>
    </row>
    <row r="14" spans="1:7">
      <c r="A14" s="39" t="s">
        <v>387</v>
      </c>
      <c r="B14" s="190">
        <v>0</v>
      </c>
      <c r="C14" s="194">
        <v>0</v>
      </c>
      <c r="D14" s="190">
        <v>0</v>
      </c>
      <c r="E14" s="194">
        <v>0</v>
      </c>
      <c r="F14" s="190">
        <v>0</v>
      </c>
      <c r="G14" s="190">
        <v>0</v>
      </c>
    </row>
    <row r="15" spans="1:7">
      <c r="A15" s="6" t="s">
        <v>388</v>
      </c>
      <c r="B15" s="190">
        <v>0</v>
      </c>
      <c r="C15" s="194">
        <v>0</v>
      </c>
      <c r="D15" s="190">
        <v>0</v>
      </c>
      <c r="E15" s="194">
        <v>0</v>
      </c>
      <c r="F15" s="190">
        <v>0</v>
      </c>
      <c r="G15" s="190">
        <v>0</v>
      </c>
    </row>
    <row r="16" spans="1:7">
      <c r="A16" s="39" t="s">
        <v>389</v>
      </c>
      <c r="B16" s="190">
        <v>0</v>
      </c>
      <c r="C16" s="194">
        <v>0</v>
      </c>
      <c r="D16" s="190">
        <v>0</v>
      </c>
      <c r="E16" s="194">
        <v>0</v>
      </c>
      <c r="F16" s="190">
        <v>0</v>
      </c>
      <c r="G16" s="190">
        <v>0</v>
      </c>
    </row>
    <row r="17" spans="1:7">
      <c r="A17" s="6" t="s">
        <v>390</v>
      </c>
      <c r="B17" s="190">
        <v>0</v>
      </c>
      <c r="C17" s="194">
        <v>0</v>
      </c>
      <c r="D17" s="190">
        <v>0</v>
      </c>
      <c r="E17" s="194">
        <v>0</v>
      </c>
      <c r="F17" s="190">
        <v>0</v>
      </c>
      <c r="G17" s="190">
        <v>0</v>
      </c>
    </row>
    <row r="18" spans="1:7">
      <c r="A18" s="39"/>
      <c r="B18" s="190"/>
      <c r="C18" s="194"/>
      <c r="D18" s="190"/>
      <c r="E18" s="194"/>
      <c r="F18" s="190"/>
      <c r="G18" s="190"/>
    </row>
    <row r="19" spans="1:7">
      <c r="A19" s="40" t="s">
        <v>391</v>
      </c>
      <c r="B19" s="235">
        <f t="shared" ref="B19:G19" si="1">SUM(B21:B28)</f>
        <v>0</v>
      </c>
      <c r="C19" s="327">
        <f t="shared" si="1"/>
        <v>0</v>
      </c>
      <c r="D19" s="235">
        <f t="shared" si="1"/>
        <v>0</v>
      </c>
      <c r="E19" s="327">
        <f t="shared" si="1"/>
        <v>0</v>
      </c>
      <c r="F19" s="235">
        <f t="shared" si="1"/>
        <v>0</v>
      </c>
      <c r="G19" s="235">
        <f t="shared" si="1"/>
        <v>0</v>
      </c>
    </row>
    <row r="20" spans="1:7">
      <c r="A20" s="11" t="s">
        <v>392</v>
      </c>
      <c r="B20" s="235"/>
      <c r="C20" s="327"/>
      <c r="D20" s="235"/>
      <c r="E20" s="327"/>
      <c r="F20" s="235"/>
      <c r="G20" s="235"/>
    </row>
    <row r="21" spans="1:7">
      <c r="A21" s="39" t="s">
        <v>383</v>
      </c>
      <c r="B21" s="190">
        <v>0</v>
      </c>
      <c r="C21" s="194">
        <v>0</v>
      </c>
      <c r="D21" s="190">
        <v>0</v>
      </c>
      <c r="E21" s="194">
        <v>0</v>
      </c>
      <c r="F21" s="190">
        <v>0</v>
      </c>
      <c r="G21" s="190">
        <v>0</v>
      </c>
    </row>
    <row r="22" spans="1:7">
      <c r="A22" s="6" t="s">
        <v>384</v>
      </c>
      <c r="B22" s="190">
        <v>0</v>
      </c>
      <c r="C22" s="194">
        <v>0</v>
      </c>
      <c r="D22" s="190">
        <v>0</v>
      </c>
      <c r="E22" s="194">
        <v>0</v>
      </c>
      <c r="F22" s="190">
        <v>0</v>
      </c>
      <c r="G22" s="190">
        <v>0</v>
      </c>
    </row>
    <row r="23" spans="1:7">
      <c r="A23" s="39" t="s">
        <v>385</v>
      </c>
      <c r="B23" s="190">
        <v>0</v>
      </c>
      <c r="C23" s="194">
        <v>0</v>
      </c>
      <c r="D23" s="190">
        <v>0</v>
      </c>
      <c r="E23" s="194">
        <v>0</v>
      </c>
      <c r="F23" s="190">
        <v>0</v>
      </c>
      <c r="G23" s="190">
        <v>0</v>
      </c>
    </row>
    <row r="24" spans="1:7">
      <c r="A24" s="6" t="s">
        <v>386</v>
      </c>
      <c r="B24" s="190">
        <v>0</v>
      </c>
      <c r="C24" s="194">
        <v>0</v>
      </c>
      <c r="D24" s="190">
        <v>0</v>
      </c>
      <c r="E24" s="194">
        <v>0</v>
      </c>
      <c r="F24" s="190">
        <v>0</v>
      </c>
      <c r="G24" s="190">
        <v>0</v>
      </c>
    </row>
    <row r="25" spans="1:7">
      <c r="A25" s="39" t="s">
        <v>387</v>
      </c>
      <c r="B25" s="190">
        <v>0</v>
      </c>
      <c r="C25" s="194">
        <v>0</v>
      </c>
      <c r="D25" s="190">
        <v>0</v>
      </c>
      <c r="E25" s="194">
        <v>0</v>
      </c>
      <c r="F25" s="190">
        <v>0</v>
      </c>
      <c r="G25" s="190">
        <v>0</v>
      </c>
    </row>
    <row r="26" spans="1:7">
      <c r="A26" s="6" t="s">
        <v>388</v>
      </c>
      <c r="B26" s="190">
        <v>0</v>
      </c>
      <c r="C26" s="194">
        <v>0</v>
      </c>
      <c r="D26" s="190">
        <v>0</v>
      </c>
      <c r="E26" s="194">
        <v>0</v>
      </c>
      <c r="F26" s="190">
        <v>0</v>
      </c>
      <c r="G26" s="190">
        <v>0</v>
      </c>
    </row>
    <row r="27" spans="1:7">
      <c r="A27" s="39" t="s">
        <v>389</v>
      </c>
      <c r="B27" s="190">
        <v>0</v>
      </c>
      <c r="C27" s="194">
        <v>0</v>
      </c>
      <c r="D27" s="190">
        <v>0</v>
      </c>
      <c r="E27" s="194">
        <v>0</v>
      </c>
      <c r="F27" s="190">
        <v>0</v>
      </c>
      <c r="G27" s="190">
        <v>0</v>
      </c>
    </row>
    <row r="28" spans="1:7">
      <c r="A28" s="6" t="s">
        <v>390</v>
      </c>
      <c r="B28" s="190">
        <v>0</v>
      </c>
      <c r="C28" s="194">
        <v>0</v>
      </c>
      <c r="D28" s="190">
        <v>0</v>
      </c>
      <c r="E28" s="194">
        <v>0</v>
      </c>
      <c r="F28" s="190">
        <v>0</v>
      </c>
      <c r="G28" s="190">
        <v>0</v>
      </c>
    </row>
    <row r="29" spans="1:7">
      <c r="A29" s="41"/>
      <c r="B29" s="190"/>
      <c r="C29" s="194"/>
      <c r="D29" s="190"/>
      <c r="E29" s="194"/>
      <c r="F29" s="190"/>
      <c r="G29" s="190"/>
    </row>
    <row r="30" spans="1:7">
      <c r="A30" s="42" t="s">
        <v>379</v>
      </c>
      <c r="B30" s="184">
        <f t="shared" ref="B30:G30" si="2">SUM(B19,B8)</f>
        <v>235384800</v>
      </c>
      <c r="C30" s="193">
        <f t="shared" si="2"/>
        <v>3350554</v>
      </c>
      <c r="D30" s="192">
        <f t="shared" si="2"/>
        <v>238735354</v>
      </c>
      <c r="E30" s="193">
        <f t="shared" si="2"/>
        <v>78411449</v>
      </c>
      <c r="F30" s="192">
        <f t="shared" si="2"/>
        <v>77858926</v>
      </c>
      <c r="G30" s="192">
        <f t="shared" si="2"/>
        <v>160323905</v>
      </c>
    </row>
    <row r="31" spans="1:7" ht="15.75" thickBot="1">
      <c r="A31" s="10"/>
      <c r="B31" s="191"/>
      <c r="C31" s="135"/>
      <c r="D31" s="191"/>
      <c r="E31" s="135"/>
      <c r="F31" s="191"/>
      <c r="G31" s="191"/>
    </row>
    <row r="43" spans="1:8">
      <c r="A43" s="120"/>
      <c r="B43" s="120"/>
      <c r="C43" s="120"/>
      <c r="D43" s="120"/>
      <c r="E43" s="120"/>
      <c r="F43" s="120"/>
      <c r="G43" s="120"/>
      <c r="H43" s="120"/>
    </row>
    <row r="44" spans="1:8">
      <c r="A44" s="121" t="s">
        <v>448</v>
      </c>
      <c r="B44" s="120"/>
      <c r="C44" s="120"/>
      <c r="D44" s="120"/>
      <c r="E44" s="201" t="s">
        <v>449</v>
      </c>
      <c r="F44" s="201"/>
      <c r="G44" s="201"/>
      <c r="H44" s="120"/>
    </row>
    <row r="45" spans="1:8">
      <c r="A45" s="122" t="s">
        <v>447</v>
      </c>
      <c r="B45" s="120"/>
      <c r="C45" s="120"/>
      <c r="D45" s="120"/>
      <c r="E45" s="200" t="s">
        <v>450</v>
      </c>
      <c r="F45" s="200"/>
      <c r="G45" s="200"/>
      <c r="H45" s="120"/>
    </row>
    <row r="46" spans="1:8">
      <c r="A46" s="120"/>
      <c r="B46" s="120"/>
      <c r="C46" s="120"/>
      <c r="D46" s="120"/>
      <c r="E46" s="120"/>
      <c r="F46" s="120"/>
      <c r="G46" s="120"/>
      <c r="H46" s="120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workbookViewId="0">
      <selection activeCell="C77" sqref="C77:H77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73" t="s">
        <v>443</v>
      </c>
      <c r="B1" s="274"/>
      <c r="C1" s="274"/>
      <c r="D1" s="274"/>
      <c r="E1" s="274"/>
      <c r="F1" s="274"/>
      <c r="G1" s="274"/>
      <c r="H1" s="307"/>
    </row>
    <row r="2" spans="1:8">
      <c r="A2" s="267" t="s">
        <v>298</v>
      </c>
      <c r="B2" s="268"/>
      <c r="C2" s="268"/>
      <c r="D2" s="268"/>
      <c r="E2" s="268"/>
      <c r="F2" s="268"/>
      <c r="G2" s="268"/>
      <c r="H2" s="308"/>
    </row>
    <row r="3" spans="1:8">
      <c r="A3" s="267" t="s">
        <v>393</v>
      </c>
      <c r="B3" s="268"/>
      <c r="C3" s="268"/>
      <c r="D3" s="268"/>
      <c r="E3" s="268"/>
      <c r="F3" s="268"/>
      <c r="G3" s="268"/>
      <c r="H3" s="308"/>
    </row>
    <row r="4" spans="1:8">
      <c r="A4" s="267" t="s">
        <v>459</v>
      </c>
      <c r="B4" s="268"/>
      <c r="C4" s="268"/>
      <c r="D4" s="268"/>
      <c r="E4" s="268"/>
      <c r="F4" s="268"/>
      <c r="G4" s="268"/>
      <c r="H4" s="308"/>
    </row>
    <row r="5" spans="1:8" ht="15.75" thickBot="1">
      <c r="A5" s="269" t="s">
        <v>1</v>
      </c>
      <c r="B5" s="270"/>
      <c r="C5" s="270"/>
      <c r="D5" s="270"/>
      <c r="E5" s="270"/>
      <c r="F5" s="270"/>
      <c r="G5" s="270"/>
      <c r="H5" s="309"/>
    </row>
    <row r="6" spans="1:8" ht="15.75" thickBot="1">
      <c r="A6" s="273" t="s">
        <v>2</v>
      </c>
      <c r="B6" s="275"/>
      <c r="C6" s="224" t="s">
        <v>300</v>
      </c>
      <c r="D6" s="225"/>
      <c r="E6" s="225"/>
      <c r="F6" s="225"/>
      <c r="G6" s="226"/>
      <c r="H6" s="218" t="s">
        <v>301</v>
      </c>
    </row>
    <row r="7" spans="1:8" ht="23.25" thickBot="1">
      <c r="A7" s="269"/>
      <c r="B7" s="277"/>
      <c r="C7" s="77" t="s">
        <v>186</v>
      </c>
      <c r="D7" s="77" t="s">
        <v>302</v>
      </c>
      <c r="E7" s="77" t="s">
        <v>303</v>
      </c>
      <c r="F7" s="77" t="s">
        <v>187</v>
      </c>
      <c r="G7" s="77" t="s">
        <v>204</v>
      </c>
      <c r="H7" s="220"/>
    </row>
    <row r="8" spans="1:8">
      <c r="A8" s="212"/>
      <c r="B8" s="333"/>
      <c r="C8" s="15"/>
      <c r="D8" s="15"/>
      <c r="E8" s="15"/>
      <c r="F8" s="15"/>
      <c r="G8" s="15"/>
      <c r="H8" s="15"/>
    </row>
    <row r="9" spans="1:8" ht="16.5" customHeight="1">
      <c r="A9" s="214" t="s">
        <v>394</v>
      </c>
      <c r="B9" s="334"/>
      <c r="C9" s="156">
        <f t="shared" ref="C9:H9" si="0">SUM(C10,C20,C29,C40)</f>
        <v>235384800</v>
      </c>
      <c r="D9" s="59">
        <f t="shared" si="0"/>
        <v>3350554</v>
      </c>
      <c r="E9" s="59">
        <f t="shared" si="0"/>
        <v>238735354</v>
      </c>
      <c r="F9" s="59">
        <f t="shared" si="0"/>
        <v>78411449</v>
      </c>
      <c r="G9" s="59">
        <f t="shared" si="0"/>
        <v>77858926</v>
      </c>
      <c r="H9" s="59">
        <f t="shared" si="0"/>
        <v>160323905</v>
      </c>
    </row>
    <row r="10" spans="1:8">
      <c r="A10" s="285" t="s">
        <v>395</v>
      </c>
      <c r="B10" s="287"/>
      <c r="C10" s="158">
        <f t="shared" ref="C10:H10" si="1">SUM(C11:C18)</f>
        <v>235384800</v>
      </c>
      <c r="D10" s="154">
        <f t="shared" si="1"/>
        <v>3350554</v>
      </c>
      <c r="E10" s="154">
        <f t="shared" si="1"/>
        <v>238735354</v>
      </c>
      <c r="F10" s="154">
        <f t="shared" si="1"/>
        <v>78411449</v>
      </c>
      <c r="G10" s="154">
        <f t="shared" si="1"/>
        <v>77858926</v>
      </c>
      <c r="H10" s="154">
        <f t="shared" si="1"/>
        <v>160323905</v>
      </c>
    </row>
    <row r="11" spans="1:8">
      <c r="A11" s="28"/>
      <c r="B11" s="32" t="s">
        <v>396</v>
      </c>
      <c r="C11" s="24">
        <v>235384800</v>
      </c>
      <c r="D11" s="57">
        <f>+'EAEPED (b)'!C11</f>
        <v>3350554</v>
      </c>
      <c r="E11" s="57">
        <f>+C11+D11</f>
        <v>238735354</v>
      </c>
      <c r="F11" s="57">
        <f>+'EAEPED (b)'!E11</f>
        <v>78411449</v>
      </c>
      <c r="G11" s="57">
        <f>+'EAEPED (b)'!F11</f>
        <v>77858926</v>
      </c>
      <c r="H11" s="57">
        <f>E11-F11</f>
        <v>160323905</v>
      </c>
    </row>
    <row r="12" spans="1:8">
      <c r="A12" s="28"/>
      <c r="B12" s="32" t="s">
        <v>397</v>
      </c>
      <c r="C12" s="24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</row>
    <row r="13" spans="1:8">
      <c r="A13" s="28"/>
      <c r="B13" s="32" t="s">
        <v>398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</row>
    <row r="14" spans="1:8">
      <c r="A14" s="28"/>
      <c r="B14" s="32" t="s">
        <v>399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</row>
    <row r="15" spans="1:8">
      <c r="A15" s="28"/>
      <c r="B15" s="32" t="s">
        <v>400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</row>
    <row r="16" spans="1:8">
      <c r="A16" s="28"/>
      <c r="B16" s="32" t="s">
        <v>401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</row>
    <row r="17" spans="1:8">
      <c r="A17" s="28"/>
      <c r="B17" s="32" t="s">
        <v>402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</row>
    <row r="18" spans="1:8">
      <c r="A18" s="28"/>
      <c r="B18" s="32" t="s">
        <v>403</v>
      </c>
      <c r="C18" s="188">
        <v>0</v>
      </c>
      <c r="D18" s="188">
        <v>0</v>
      </c>
      <c r="E18" s="188">
        <v>0</v>
      </c>
      <c r="F18" s="188">
        <v>0</v>
      </c>
      <c r="G18" s="188">
        <v>0</v>
      </c>
      <c r="H18" s="188">
        <v>0</v>
      </c>
    </row>
    <row r="19" spans="1:8">
      <c r="A19" s="43"/>
      <c r="B19" s="44"/>
      <c r="C19" s="25"/>
      <c r="D19" s="25"/>
      <c r="E19" s="25"/>
      <c r="F19" s="25"/>
      <c r="G19" s="25"/>
      <c r="H19" s="25"/>
    </row>
    <row r="20" spans="1:8">
      <c r="A20" s="285" t="s">
        <v>404</v>
      </c>
      <c r="B20" s="287"/>
      <c r="C20" s="199">
        <v>0</v>
      </c>
      <c r="D20" s="199">
        <v>0</v>
      </c>
      <c r="E20" s="199">
        <v>0</v>
      </c>
      <c r="F20" s="199">
        <v>0</v>
      </c>
      <c r="G20" s="199">
        <v>0</v>
      </c>
      <c r="H20" s="199">
        <v>0</v>
      </c>
    </row>
    <row r="21" spans="1:8">
      <c r="A21" s="28"/>
      <c r="B21" s="32" t="s">
        <v>405</v>
      </c>
      <c r="C21" s="188">
        <v>0</v>
      </c>
      <c r="D21" s="188">
        <v>0</v>
      </c>
      <c r="E21" s="188">
        <v>0</v>
      </c>
      <c r="F21" s="188">
        <v>0</v>
      </c>
      <c r="G21" s="188">
        <v>0</v>
      </c>
      <c r="H21" s="188">
        <v>0</v>
      </c>
    </row>
    <row r="22" spans="1:8">
      <c r="A22" s="28"/>
      <c r="B22" s="32" t="s">
        <v>406</v>
      </c>
      <c r="C22" s="188">
        <v>0</v>
      </c>
      <c r="D22" s="188">
        <v>0</v>
      </c>
      <c r="E22" s="188">
        <v>0</v>
      </c>
      <c r="F22" s="188">
        <v>0</v>
      </c>
      <c r="G22" s="188">
        <v>0</v>
      </c>
      <c r="H22" s="188">
        <v>0</v>
      </c>
    </row>
    <row r="23" spans="1:8">
      <c r="A23" s="28"/>
      <c r="B23" s="32" t="s">
        <v>407</v>
      </c>
      <c r="C23" s="188">
        <v>0</v>
      </c>
      <c r="D23" s="188">
        <v>0</v>
      </c>
      <c r="E23" s="188">
        <v>0</v>
      </c>
      <c r="F23" s="188">
        <v>0</v>
      </c>
      <c r="G23" s="188">
        <v>0</v>
      </c>
      <c r="H23" s="188">
        <v>0</v>
      </c>
    </row>
    <row r="24" spans="1:8">
      <c r="A24" s="28"/>
      <c r="B24" s="32" t="s">
        <v>408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  <c r="H24" s="188">
        <v>0</v>
      </c>
    </row>
    <row r="25" spans="1:8">
      <c r="A25" s="28"/>
      <c r="B25" s="32" t="s">
        <v>409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</row>
    <row r="26" spans="1:8">
      <c r="A26" s="28"/>
      <c r="B26" s="32" t="s">
        <v>410</v>
      </c>
      <c r="C26" s="188">
        <v>0</v>
      </c>
      <c r="D26" s="188">
        <v>0</v>
      </c>
      <c r="E26" s="188">
        <v>0</v>
      </c>
      <c r="F26" s="188">
        <v>0</v>
      </c>
      <c r="G26" s="188">
        <v>0</v>
      </c>
      <c r="H26" s="188">
        <v>0</v>
      </c>
    </row>
    <row r="27" spans="1:8">
      <c r="A27" s="28"/>
      <c r="B27" s="32" t="s">
        <v>411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</row>
    <row r="28" spans="1:8">
      <c r="A28" s="43"/>
      <c r="B28" s="44"/>
      <c r="C28" s="25"/>
      <c r="D28" s="25"/>
      <c r="E28" s="25"/>
      <c r="F28" s="25"/>
      <c r="G28" s="25"/>
      <c r="H28" s="25"/>
    </row>
    <row r="29" spans="1:8">
      <c r="A29" s="285" t="s">
        <v>412</v>
      </c>
      <c r="B29" s="287"/>
      <c r="C29" s="199">
        <v>0</v>
      </c>
      <c r="D29" s="199">
        <v>0</v>
      </c>
      <c r="E29" s="199">
        <v>0</v>
      </c>
      <c r="F29" s="199">
        <v>0</v>
      </c>
      <c r="G29" s="199">
        <v>0</v>
      </c>
      <c r="H29" s="199">
        <v>0</v>
      </c>
    </row>
    <row r="30" spans="1:8">
      <c r="A30" s="335" t="s">
        <v>413</v>
      </c>
      <c r="B30" s="336"/>
      <c r="C30" s="188">
        <v>0</v>
      </c>
      <c r="D30" s="188">
        <v>0</v>
      </c>
      <c r="E30" s="188">
        <v>0</v>
      </c>
      <c r="F30" s="188">
        <v>0</v>
      </c>
      <c r="G30" s="188">
        <v>0</v>
      </c>
      <c r="H30" s="188">
        <v>0</v>
      </c>
    </row>
    <row r="31" spans="1:8">
      <c r="A31" s="28"/>
      <c r="B31" s="32" t="s">
        <v>414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</row>
    <row r="32" spans="1:8">
      <c r="A32" s="28"/>
      <c r="B32" s="32" t="s">
        <v>415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</row>
    <row r="33" spans="1:8">
      <c r="A33" s="28"/>
      <c r="B33" s="32" t="s">
        <v>416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</row>
    <row r="34" spans="1:8">
      <c r="A34" s="28"/>
      <c r="B34" s="32" t="s">
        <v>417</v>
      </c>
      <c r="C34" s="188">
        <v>0</v>
      </c>
      <c r="D34" s="188">
        <v>0</v>
      </c>
      <c r="E34" s="188">
        <v>0</v>
      </c>
      <c r="F34" s="188">
        <v>0</v>
      </c>
      <c r="G34" s="188">
        <v>0</v>
      </c>
      <c r="H34" s="188">
        <v>0</v>
      </c>
    </row>
    <row r="35" spans="1:8">
      <c r="A35" s="28"/>
      <c r="B35" s="32" t="s">
        <v>418</v>
      </c>
      <c r="C35" s="188">
        <v>0</v>
      </c>
      <c r="D35" s="188">
        <v>0</v>
      </c>
      <c r="E35" s="188">
        <v>0</v>
      </c>
      <c r="F35" s="188">
        <v>0</v>
      </c>
      <c r="G35" s="188">
        <v>0</v>
      </c>
      <c r="H35" s="188">
        <v>0</v>
      </c>
    </row>
    <row r="36" spans="1:8">
      <c r="A36" s="28"/>
      <c r="B36" s="32" t="s">
        <v>419</v>
      </c>
      <c r="C36" s="188">
        <v>0</v>
      </c>
      <c r="D36" s="188">
        <v>0</v>
      </c>
      <c r="E36" s="188">
        <v>0</v>
      </c>
      <c r="F36" s="188">
        <v>0</v>
      </c>
      <c r="G36" s="188">
        <v>0</v>
      </c>
      <c r="H36" s="188">
        <v>0</v>
      </c>
    </row>
    <row r="37" spans="1:8">
      <c r="A37" s="28"/>
      <c r="B37" s="32" t="s">
        <v>420</v>
      </c>
      <c r="C37" s="188">
        <v>0</v>
      </c>
      <c r="D37" s="188">
        <v>0</v>
      </c>
      <c r="E37" s="188">
        <v>0</v>
      </c>
      <c r="F37" s="188">
        <v>0</v>
      </c>
      <c r="G37" s="188">
        <v>0</v>
      </c>
      <c r="H37" s="188">
        <v>0</v>
      </c>
    </row>
    <row r="38" spans="1:8">
      <c r="A38" s="28"/>
      <c r="B38" s="32" t="s">
        <v>421</v>
      </c>
      <c r="C38" s="188">
        <v>0</v>
      </c>
      <c r="D38" s="188">
        <v>0</v>
      </c>
      <c r="E38" s="188">
        <v>0</v>
      </c>
      <c r="F38" s="188">
        <v>0</v>
      </c>
      <c r="G38" s="188">
        <v>0</v>
      </c>
      <c r="H38" s="188">
        <v>0</v>
      </c>
    </row>
    <row r="39" spans="1:8">
      <c r="A39" s="43"/>
      <c r="B39" s="44"/>
      <c r="C39" s="25"/>
      <c r="D39" s="25"/>
      <c r="E39" s="25"/>
      <c r="F39" s="25"/>
      <c r="G39" s="25"/>
      <c r="H39" s="25"/>
    </row>
    <row r="40" spans="1:8">
      <c r="A40" s="285" t="s">
        <v>422</v>
      </c>
      <c r="B40" s="287"/>
      <c r="C40" s="199">
        <v>0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</row>
    <row r="41" spans="1:8">
      <c r="A41" s="335" t="s">
        <v>423</v>
      </c>
      <c r="B41" s="336"/>
      <c r="C41" s="188">
        <v>0</v>
      </c>
      <c r="D41" s="188">
        <v>0</v>
      </c>
      <c r="E41" s="188">
        <v>0</v>
      </c>
      <c r="F41" s="188">
        <v>0</v>
      </c>
      <c r="G41" s="188">
        <v>0</v>
      </c>
      <c r="H41" s="188">
        <v>0</v>
      </c>
    </row>
    <row r="42" spans="1:8">
      <c r="A42" s="296" t="s">
        <v>424</v>
      </c>
      <c r="B42" s="312"/>
      <c r="C42" s="188">
        <v>0</v>
      </c>
      <c r="D42" s="188">
        <v>0</v>
      </c>
      <c r="E42" s="188">
        <v>0</v>
      </c>
      <c r="F42" s="188">
        <v>0</v>
      </c>
      <c r="G42" s="188">
        <v>0</v>
      </c>
      <c r="H42" s="188">
        <v>0</v>
      </c>
    </row>
    <row r="43" spans="1:8">
      <c r="A43" s="28"/>
      <c r="B43" s="32" t="s">
        <v>425</v>
      </c>
      <c r="C43" s="188">
        <v>0</v>
      </c>
      <c r="D43" s="188">
        <v>0</v>
      </c>
      <c r="E43" s="188">
        <v>0</v>
      </c>
      <c r="F43" s="188">
        <v>0</v>
      </c>
      <c r="G43" s="188">
        <v>0</v>
      </c>
      <c r="H43" s="188">
        <v>0</v>
      </c>
    </row>
    <row r="44" spans="1:8">
      <c r="A44" s="28"/>
      <c r="B44" s="32" t="s">
        <v>426</v>
      </c>
      <c r="C44" s="188">
        <v>0</v>
      </c>
      <c r="D44" s="188">
        <v>0</v>
      </c>
      <c r="E44" s="188">
        <v>0</v>
      </c>
      <c r="F44" s="188">
        <v>0</v>
      </c>
      <c r="G44" s="188">
        <v>0</v>
      </c>
      <c r="H44" s="188">
        <v>0</v>
      </c>
    </row>
    <row r="45" spans="1:8">
      <c r="A45" s="43"/>
      <c r="B45" s="44"/>
      <c r="C45" s="25"/>
      <c r="D45" s="25"/>
      <c r="E45" s="25"/>
      <c r="F45" s="25"/>
      <c r="G45" s="25"/>
      <c r="H45" s="25"/>
    </row>
    <row r="46" spans="1:8">
      <c r="A46" s="285" t="s">
        <v>427</v>
      </c>
      <c r="B46" s="287"/>
      <c r="C46" s="199">
        <v>0</v>
      </c>
      <c r="D46" s="199">
        <v>0</v>
      </c>
      <c r="E46" s="199">
        <v>0</v>
      </c>
      <c r="F46" s="199">
        <v>0</v>
      </c>
      <c r="G46" s="199">
        <v>0</v>
      </c>
      <c r="H46" s="199">
        <v>0</v>
      </c>
    </row>
    <row r="47" spans="1:8">
      <c r="A47" s="285" t="s">
        <v>395</v>
      </c>
      <c r="B47" s="287"/>
      <c r="C47" s="199">
        <v>0</v>
      </c>
      <c r="D47" s="199">
        <v>0</v>
      </c>
      <c r="E47" s="199">
        <v>0</v>
      </c>
      <c r="F47" s="199">
        <v>0</v>
      </c>
      <c r="G47" s="199">
        <v>0</v>
      </c>
      <c r="H47" s="199">
        <v>0</v>
      </c>
    </row>
    <row r="48" spans="1:8">
      <c r="A48" s="28"/>
      <c r="B48" s="32" t="s">
        <v>396</v>
      </c>
      <c r="C48" s="188">
        <v>0</v>
      </c>
      <c r="D48" s="188">
        <v>0</v>
      </c>
      <c r="E48" s="188">
        <v>0</v>
      </c>
      <c r="F48" s="188">
        <v>0</v>
      </c>
      <c r="G48" s="188">
        <v>0</v>
      </c>
      <c r="H48" s="188">
        <v>0</v>
      </c>
    </row>
    <row r="49" spans="1:8">
      <c r="A49" s="28"/>
      <c r="B49" s="32" t="s">
        <v>397</v>
      </c>
      <c r="C49" s="188">
        <v>0</v>
      </c>
      <c r="D49" s="188">
        <v>0</v>
      </c>
      <c r="E49" s="188">
        <v>0</v>
      </c>
      <c r="F49" s="188">
        <v>0</v>
      </c>
      <c r="G49" s="188">
        <v>0</v>
      </c>
      <c r="H49" s="188">
        <v>0</v>
      </c>
    </row>
    <row r="50" spans="1:8">
      <c r="A50" s="28"/>
      <c r="B50" s="32" t="s">
        <v>398</v>
      </c>
      <c r="C50" s="188">
        <v>0</v>
      </c>
      <c r="D50" s="188">
        <v>0</v>
      </c>
      <c r="E50" s="188">
        <v>0</v>
      </c>
      <c r="F50" s="188">
        <v>0</v>
      </c>
      <c r="G50" s="188">
        <v>0</v>
      </c>
      <c r="H50" s="188">
        <v>0</v>
      </c>
    </row>
    <row r="51" spans="1:8">
      <c r="A51" s="28"/>
      <c r="B51" s="32" t="s">
        <v>399</v>
      </c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0</v>
      </c>
    </row>
    <row r="52" spans="1:8">
      <c r="A52" s="28"/>
      <c r="B52" s="32" t="s">
        <v>400</v>
      </c>
      <c r="C52" s="188">
        <v>0</v>
      </c>
      <c r="D52" s="188">
        <v>0</v>
      </c>
      <c r="E52" s="188">
        <v>0</v>
      </c>
      <c r="F52" s="188">
        <v>0</v>
      </c>
      <c r="G52" s="188">
        <v>0</v>
      </c>
      <c r="H52" s="188">
        <v>0</v>
      </c>
    </row>
    <row r="53" spans="1:8">
      <c r="A53" s="28"/>
      <c r="B53" s="32" t="s">
        <v>401</v>
      </c>
      <c r="C53" s="188">
        <v>0</v>
      </c>
      <c r="D53" s="188">
        <v>0</v>
      </c>
      <c r="E53" s="188">
        <v>0</v>
      </c>
      <c r="F53" s="188">
        <v>0</v>
      </c>
      <c r="G53" s="188">
        <v>0</v>
      </c>
      <c r="H53" s="188">
        <v>0</v>
      </c>
    </row>
    <row r="54" spans="1:8">
      <c r="A54" s="28"/>
      <c r="B54" s="32" t="s">
        <v>402</v>
      </c>
      <c r="C54" s="188">
        <v>0</v>
      </c>
      <c r="D54" s="188">
        <v>0</v>
      </c>
      <c r="E54" s="188">
        <v>0</v>
      </c>
      <c r="F54" s="188">
        <v>0</v>
      </c>
      <c r="G54" s="188">
        <v>0</v>
      </c>
      <c r="H54" s="188">
        <v>0</v>
      </c>
    </row>
    <row r="55" spans="1:8">
      <c r="A55" s="28"/>
      <c r="B55" s="32" t="s">
        <v>403</v>
      </c>
      <c r="C55" s="188">
        <v>0</v>
      </c>
      <c r="D55" s="188">
        <v>0</v>
      </c>
      <c r="E55" s="188">
        <v>0</v>
      </c>
      <c r="F55" s="188">
        <v>0</v>
      </c>
      <c r="G55" s="188">
        <v>0</v>
      </c>
      <c r="H55" s="188">
        <v>0</v>
      </c>
    </row>
    <row r="56" spans="1:8">
      <c r="A56" s="43"/>
      <c r="B56" s="44"/>
      <c r="C56" s="25"/>
      <c r="D56" s="25"/>
      <c r="E56" s="25"/>
      <c r="F56" s="25"/>
      <c r="G56" s="25"/>
      <c r="H56" s="25"/>
    </row>
    <row r="57" spans="1:8">
      <c r="A57" s="285" t="s">
        <v>404</v>
      </c>
      <c r="B57" s="287"/>
      <c r="C57" s="199">
        <v>0</v>
      </c>
      <c r="D57" s="199">
        <v>0</v>
      </c>
      <c r="E57" s="199">
        <v>0</v>
      </c>
      <c r="F57" s="199">
        <v>0</v>
      </c>
      <c r="G57" s="199">
        <v>0</v>
      </c>
      <c r="H57" s="199">
        <v>0</v>
      </c>
    </row>
    <row r="58" spans="1:8">
      <c r="A58" s="28"/>
      <c r="B58" s="32" t="s">
        <v>405</v>
      </c>
      <c r="C58" s="188">
        <v>0</v>
      </c>
      <c r="D58" s="188">
        <v>0</v>
      </c>
      <c r="E58" s="188">
        <v>0</v>
      </c>
      <c r="F58" s="188">
        <v>0</v>
      </c>
      <c r="G58" s="188">
        <v>0</v>
      </c>
      <c r="H58" s="188">
        <v>0</v>
      </c>
    </row>
    <row r="59" spans="1:8">
      <c r="A59" s="28"/>
      <c r="B59" s="32" t="s">
        <v>406</v>
      </c>
      <c r="C59" s="188">
        <v>0</v>
      </c>
      <c r="D59" s="188">
        <v>0</v>
      </c>
      <c r="E59" s="188">
        <v>0</v>
      </c>
      <c r="F59" s="188">
        <v>0</v>
      </c>
      <c r="G59" s="188">
        <v>0</v>
      </c>
      <c r="H59" s="188">
        <v>0</v>
      </c>
    </row>
    <row r="60" spans="1:8">
      <c r="A60" s="28"/>
      <c r="B60" s="32" t="s">
        <v>407</v>
      </c>
      <c r="C60" s="188">
        <v>0</v>
      </c>
      <c r="D60" s="188">
        <v>0</v>
      </c>
      <c r="E60" s="188">
        <v>0</v>
      </c>
      <c r="F60" s="188">
        <v>0</v>
      </c>
      <c r="G60" s="188">
        <v>0</v>
      </c>
      <c r="H60" s="188">
        <v>0</v>
      </c>
    </row>
    <row r="61" spans="1:8">
      <c r="A61" s="28"/>
      <c r="B61" s="32" t="s">
        <v>408</v>
      </c>
      <c r="C61" s="188">
        <v>0</v>
      </c>
      <c r="D61" s="188">
        <v>0</v>
      </c>
      <c r="E61" s="188">
        <v>0</v>
      </c>
      <c r="F61" s="188">
        <v>0</v>
      </c>
      <c r="G61" s="188">
        <v>0</v>
      </c>
      <c r="H61" s="188">
        <v>0</v>
      </c>
    </row>
    <row r="62" spans="1:8">
      <c r="A62" s="28"/>
      <c r="B62" s="32" t="s">
        <v>409</v>
      </c>
      <c r="C62" s="188">
        <v>0</v>
      </c>
      <c r="D62" s="188">
        <v>0</v>
      </c>
      <c r="E62" s="188">
        <v>0</v>
      </c>
      <c r="F62" s="188">
        <v>0</v>
      </c>
      <c r="G62" s="188">
        <v>0</v>
      </c>
      <c r="H62" s="188">
        <v>0</v>
      </c>
    </row>
    <row r="63" spans="1:8">
      <c r="A63" s="28"/>
      <c r="B63" s="32" t="s">
        <v>410</v>
      </c>
      <c r="C63" s="188">
        <v>0</v>
      </c>
      <c r="D63" s="188">
        <v>0</v>
      </c>
      <c r="E63" s="188">
        <v>0</v>
      </c>
      <c r="F63" s="188">
        <v>0</v>
      </c>
      <c r="G63" s="188">
        <v>0</v>
      </c>
      <c r="H63" s="188">
        <v>0</v>
      </c>
    </row>
    <row r="64" spans="1:8">
      <c r="A64" s="28"/>
      <c r="B64" s="32" t="s">
        <v>411</v>
      </c>
      <c r="C64" s="188">
        <v>0</v>
      </c>
      <c r="D64" s="188">
        <v>0</v>
      </c>
      <c r="E64" s="188">
        <v>0</v>
      </c>
      <c r="F64" s="188">
        <v>0</v>
      </c>
      <c r="G64" s="188">
        <v>0</v>
      </c>
      <c r="H64" s="188">
        <v>0</v>
      </c>
    </row>
    <row r="65" spans="1:8">
      <c r="A65" s="43"/>
      <c r="B65" s="44"/>
      <c r="C65" s="25"/>
      <c r="D65" s="25"/>
      <c r="E65" s="25"/>
      <c r="F65" s="25"/>
      <c r="G65" s="25"/>
      <c r="H65" s="25"/>
    </row>
    <row r="66" spans="1:8">
      <c r="A66" s="285" t="s">
        <v>412</v>
      </c>
      <c r="B66" s="287"/>
      <c r="C66" s="199">
        <v>0</v>
      </c>
      <c r="D66" s="199">
        <v>0</v>
      </c>
      <c r="E66" s="199">
        <v>0</v>
      </c>
      <c r="F66" s="199">
        <v>0</v>
      </c>
      <c r="G66" s="199">
        <v>0</v>
      </c>
      <c r="H66" s="199">
        <v>0</v>
      </c>
    </row>
    <row r="67" spans="1:8">
      <c r="A67" s="335" t="s">
        <v>413</v>
      </c>
      <c r="B67" s="336"/>
      <c r="C67" s="188">
        <v>0</v>
      </c>
      <c r="D67" s="188">
        <v>0</v>
      </c>
      <c r="E67" s="188">
        <v>0</v>
      </c>
      <c r="F67" s="188">
        <v>0</v>
      </c>
      <c r="G67" s="188">
        <v>0</v>
      </c>
      <c r="H67" s="188">
        <v>0</v>
      </c>
    </row>
    <row r="68" spans="1:8">
      <c r="A68" s="28"/>
      <c r="B68" s="32" t="s">
        <v>414</v>
      </c>
      <c r="C68" s="188">
        <v>0</v>
      </c>
      <c r="D68" s="188">
        <v>0</v>
      </c>
      <c r="E68" s="188">
        <v>0</v>
      </c>
      <c r="F68" s="188">
        <v>0</v>
      </c>
      <c r="G68" s="188">
        <v>0</v>
      </c>
      <c r="H68" s="188">
        <v>0</v>
      </c>
    </row>
    <row r="69" spans="1:8">
      <c r="A69" s="28"/>
      <c r="B69" s="32" t="s">
        <v>415</v>
      </c>
      <c r="C69" s="188">
        <v>0</v>
      </c>
      <c r="D69" s="188">
        <v>0</v>
      </c>
      <c r="E69" s="188">
        <v>0</v>
      </c>
      <c r="F69" s="188">
        <v>0</v>
      </c>
      <c r="G69" s="188">
        <v>0</v>
      </c>
      <c r="H69" s="188">
        <v>0</v>
      </c>
    </row>
    <row r="70" spans="1:8">
      <c r="A70" s="28"/>
      <c r="B70" s="32" t="s">
        <v>416</v>
      </c>
      <c r="C70" s="188">
        <v>0</v>
      </c>
      <c r="D70" s="188">
        <v>0</v>
      </c>
      <c r="E70" s="188">
        <v>0</v>
      </c>
      <c r="F70" s="188">
        <v>0</v>
      </c>
      <c r="G70" s="188">
        <v>0</v>
      </c>
      <c r="H70" s="188">
        <v>0</v>
      </c>
    </row>
    <row r="71" spans="1:8">
      <c r="A71" s="28"/>
      <c r="B71" s="32" t="s">
        <v>417</v>
      </c>
      <c r="C71" s="188">
        <v>0</v>
      </c>
      <c r="D71" s="188">
        <v>0</v>
      </c>
      <c r="E71" s="188">
        <v>0</v>
      </c>
      <c r="F71" s="188">
        <v>0</v>
      </c>
      <c r="G71" s="188">
        <v>0</v>
      </c>
      <c r="H71" s="188">
        <v>0</v>
      </c>
    </row>
    <row r="72" spans="1:8">
      <c r="A72" s="28"/>
      <c r="B72" s="32" t="s">
        <v>418</v>
      </c>
      <c r="C72" s="188">
        <v>0</v>
      </c>
      <c r="D72" s="188">
        <v>0</v>
      </c>
      <c r="E72" s="188">
        <v>0</v>
      </c>
      <c r="F72" s="188">
        <v>0</v>
      </c>
      <c r="G72" s="188">
        <v>0</v>
      </c>
      <c r="H72" s="188">
        <v>0</v>
      </c>
    </row>
    <row r="73" spans="1:8">
      <c r="A73" s="28"/>
      <c r="B73" s="32" t="s">
        <v>419</v>
      </c>
      <c r="C73" s="188">
        <v>0</v>
      </c>
      <c r="D73" s="188">
        <v>0</v>
      </c>
      <c r="E73" s="188">
        <v>0</v>
      </c>
      <c r="F73" s="188">
        <v>0</v>
      </c>
      <c r="G73" s="188">
        <v>0</v>
      </c>
      <c r="H73" s="188">
        <v>0</v>
      </c>
    </row>
    <row r="74" spans="1:8">
      <c r="A74" s="28"/>
      <c r="B74" s="32" t="s">
        <v>420</v>
      </c>
      <c r="C74" s="188">
        <v>0</v>
      </c>
      <c r="D74" s="188">
        <v>0</v>
      </c>
      <c r="E74" s="188">
        <v>0</v>
      </c>
      <c r="F74" s="188">
        <v>0</v>
      </c>
      <c r="G74" s="188">
        <v>0</v>
      </c>
      <c r="H74" s="188">
        <v>0</v>
      </c>
    </row>
    <row r="75" spans="1:8">
      <c r="A75" s="28"/>
      <c r="B75" s="32" t="s">
        <v>421</v>
      </c>
      <c r="C75" s="188">
        <v>0</v>
      </c>
      <c r="D75" s="188">
        <v>0</v>
      </c>
      <c r="E75" s="188">
        <v>0</v>
      </c>
      <c r="F75" s="188">
        <v>0</v>
      </c>
      <c r="G75" s="188">
        <v>0</v>
      </c>
      <c r="H75" s="188">
        <v>0</v>
      </c>
    </row>
    <row r="76" spans="1:8">
      <c r="A76" s="43"/>
      <c r="B76" s="44"/>
      <c r="C76" s="25"/>
      <c r="D76" s="25"/>
      <c r="E76" s="25"/>
      <c r="F76" s="25"/>
      <c r="G76" s="25"/>
      <c r="H76" s="25"/>
    </row>
    <row r="77" spans="1:8">
      <c r="A77" s="285" t="s">
        <v>422</v>
      </c>
      <c r="B77" s="287"/>
      <c r="C77" s="199">
        <v>0</v>
      </c>
      <c r="D77" s="199">
        <v>0</v>
      </c>
      <c r="E77" s="199">
        <v>0</v>
      </c>
      <c r="F77" s="199">
        <v>0</v>
      </c>
      <c r="G77" s="199">
        <v>0</v>
      </c>
      <c r="H77" s="199">
        <v>0</v>
      </c>
    </row>
    <row r="78" spans="1:8">
      <c r="A78" s="335" t="s">
        <v>423</v>
      </c>
      <c r="B78" s="336"/>
      <c r="C78" s="188">
        <v>0</v>
      </c>
      <c r="D78" s="188">
        <v>0</v>
      </c>
      <c r="E78" s="188">
        <v>0</v>
      </c>
      <c r="F78" s="188">
        <v>0</v>
      </c>
      <c r="G78" s="188">
        <v>0</v>
      </c>
      <c r="H78" s="188">
        <v>0</v>
      </c>
    </row>
    <row r="79" spans="1:8">
      <c r="A79" s="296" t="s">
        <v>424</v>
      </c>
      <c r="B79" s="312"/>
      <c r="C79" s="188">
        <v>0</v>
      </c>
      <c r="D79" s="188">
        <v>0</v>
      </c>
      <c r="E79" s="188">
        <v>0</v>
      </c>
      <c r="F79" s="188">
        <v>0</v>
      </c>
      <c r="G79" s="188">
        <v>0</v>
      </c>
      <c r="H79" s="188">
        <v>0</v>
      </c>
    </row>
    <row r="80" spans="1:8">
      <c r="A80" s="28"/>
      <c r="B80" s="32" t="s">
        <v>425</v>
      </c>
      <c r="C80" s="188">
        <v>0</v>
      </c>
      <c r="D80" s="188">
        <v>0</v>
      </c>
      <c r="E80" s="188">
        <v>0</v>
      </c>
      <c r="F80" s="188">
        <v>0</v>
      </c>
      <c r="G80" s="188">
        <v>0</v>
      </c>
      <c r="H80" s="188">
        <v>0</v>
      </c>
    </row>
    <row r="81" spans="1:8">
      <c r="A81" s="28"/>
      <c r="B81" s="32" t="s">
        <v>426</v>
      </c>
      <c r="C81" s="188">
        <v>0</v>
      </c>
      <c r="D81" s="188">
        <v>0</v>
      </c>
      <c r="E81" s="188">
        <v>0</v>
      </c>
      <c r="F81" s="188">
        <v>0</v>
      </c>
      <c r="G81" s="188">
        <v>0</v>
      </c>
      <c r="H81" s="188">
        <v>0</v>
      </c>
    </row>
    <row r="82" spans="1:8">
      <c r="A82" s="43"/>
      <c r="B82" s="44"/>
      <c r="C82" s="25"/>
      <c r="D82" s="25"/>
      <c r="E82" s="25"/>
      <c r="F82" s="25"/>
      <c r="G82" s="25"/>
      <c r="H82" s="25"/>
    </row>
    <row r="83" spans="1:8">
      <c r="A83" s="285" t="s">
        <v>379</v>
      </c>
      <c r="B83" s="287"/>
      <c r="C83" s="158">
        <f t="shared" ref="C83:H83" si="2">SUM(C46,C9)</f>
        <v>235384800</v>
      </c>
      <c r="D83" s="154">
        <f t="shared" si="2"/>
        <v>3350554</v>
      </c>
      <c r="E83" s="154">
        <f t="shared" si="2"/>
        <v>238735354</v>
      </c>
      <c r="F83" s="154">
        <f t="shared" si="2"/>
        <v>78411449</v>
      </c>
      <c r="G83" s="154">
        <f t="shared" si="2"/>
        <v>77858926</v>
      </c>
      <c r="H83" s="154">
        <f t="shared" si="2"/>
        <v>160323905</v>
      </c>
    </row>
    <row r="84" spans="1:8" ht="15.75" thickBot="1">
      <c r="A84" s="45"/>
      <c r="B84" s="46"/>
      <c r="C84" s="27"/>
      <c r="D84" s="27"/>
      <c r="E84" s="27"/>
      <c r="F84" s="27"/>
      <c r="G84" s="27"/>
      <c r="H84" s="27"/>
    </row>
    <row r="99" spans="1:11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</row>
    <row r="100" spans="1:11">
      <c r="A100" s="120"/>
      <c r="B100" s="121" t="s">
        <v>448</v>
      </c>
      <c r="C100" s="120"/>
      <c r="D100" s="120"/>
      <c r="E100" s="201" t="s">
        <v>449</v>
      </c>
      <c r="F100" s="201"/>
      <c r="G100" s="201"/>
      <c r="H100" s="120"/>
      <c r="I100" s="120"/>
      <c r="J100" s="120"/>
      <c r="K100" s="120"/>
    </row>
    <row r="101" spans="1:11">
      <c r="A101" s="120"/>
      <c r="B101" s="122" t="s">
        <v>447</v>
      </c>
      <c r="C101" s="120"/>
      <c r="D101" s="120"/>
      <c r="E101" s="200" t="s">
        <v>450</v>
      </c>
      <c r="F101" s="200"/>
      <c r="G101" s="200"/>
      <c r="H101" s="120"/>
      <c r="I101" s="120"/>
      <c r="J101" s="120"/>
      <c r="K101" s="120"/>
    </row>
    <row r="102" spans="1:11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</row>
    <row r="103" spans="1:11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</row>
    <row r="104" spans="1:11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</row>
    <row r="105" spans="1:11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selection activeCell="B30" sqref="B30"/>
    </sheetView>
  </sheetViews>
  <sheetFormatPr baseColWidth="10" defaultRowHeight="15"/>
  <cols>
    <col min="1" max="1" width="50" customWidth="1"/>
    <col min="3" max="3" width="12.42578125" customWidth="1"/>
  </cols>
  <sheetData>
    <row r="1" spans="1:9">
      <c r="A1" s="273" t="s">
        <v>443</v>
      </c>
      <c r="B1" s="274"/>
      <c r="C1" s="274"/>
      <c r="D1" s="274"/>
      <c r="E1" s="274"/>
      <c r="F1" s="274"/>
      <c r="G1" s="307"/>
    </row>
    <row r="2" spans="1:9">
      <c r="A2" s="267" t="s">
        <v>298</v>
      </c>
      <c r="B2" s="268"/>
      <c r="C2" s="268"/>
      <c r="D2" s="268"/>
      <c r="E2" s="268"/>
      <c r="F2" s="268"/>
      <c r="G2" s="308"/>
    </row>
    <row r="3" spans="1:9">
      <c r="A3" s="267" t="s">
        <v>428</v>
      </c>
      <c r="B3" s="268"/>
      <c r="C3" s="268"/>
      <c r="D3" s="268"/>
      <c r="E3" s="268"/>
      <c r="F3" s="268"/>
      <c r="G3" s="308"/>
    </row>
    <row r="4" spans="1:9">
      <c r="A4" s="267" t="s">
        <v>456</v>
      </c>
      <c r="B4" s="268"/>
      <c r="C4" s="268"/>
      <c r="D4" s="268"/>
      <c r="E4" s="268"/>
      <c r="F4" s="268"/>
      <c r="G4" s="308"/>
    </row>
    <row r="5" spans="1:9" ht="15.75" thickBot="1">
      <c r="A5" s="269" t="s">
        <v>1</v>
      </c>
      <c r="B5" s="270"/>
      <c r="C5" s="270"/>
      <c r="D5" s="270"/>
      <c r="E5" s="270"/>
      <c r="F5" s="270"/>
      <c r="G5" s="309"/>
    </row>
    <row r="6" spans="1:9" ht="15.75" thickBot="1">
      <c r="A6" s="247" t="s">
        <v>2</v>
      </c>
      <c r="B6" s="224" t="s">
        <v>300</v>
      </c>
      <c r="C6" s="225"/>
      <c r="D6" s="225"/>
      <c r="E6" s="225"/>
      <c r="F6" s="226"/>
      <c r="G6" s="218" t="s">
        <v>301</v>
      </c>
    </row>
    <row r="7" spans="1:9" ht="23.25" thickBot="1">
      <c r="A7" s="248"/>
      <c r="B7" s="77" t="s">
        <v>186</v>
      </c>
      <c r="C7" s="77" t="s">
        <v>302</v>
      </c>
      <c r="D7" s="77" t="s">
        <v>303</v>
      </c>
      <c r="E7" s="77" t="s">
        <v>429</v>
      </c>
      <c r="F7" s="77" t="s">
        <v>204</v>
      </c>
      <c r="G7" s="220"/>
    </row>
    <row r="8" spans="1:9" ht="16.5" customHeight="1">
      <c r="A8" s="51" t="s">
        <v>430</v>
      </c>
      <c r="B8" s="197"/>
      <c r="C8" s="23"/>
      <c r="D8" s="23"/>
      <c r="E8" s="23"/>
      <c r="F8" s="23"/>
      <c r="G8" s="23"/>
    </row>
    <row r="9" spans="1:9">
      <c r="A9" s="47" t="s">
        <v>431</v>
      </c>
      <c r="B9" s="192">
        <f>+'EAEPED (a)'!C9</f>
        <v>107966342</v>
      </c>
      <c r="C9" s="59">
        <f>+'EAEPED (a)'!D9</f>
        <v>0</v>
      </c>
      <c r="D9" s="59">
        <f>+'EAEPED (a)'!E9</f>
        <v>107966342</v>
      </c>
      <c r="E9" s="59">
        <f>+'EAEPED (a)'!F9</f>
        <v>24214866</v>
      </c>
      <c r="F9" s="59">
        <f>+'EAEPED (a)'!G9</f>
        <v>23662343</v>
      </c>
      <c r="G9" s="59">
        <f>+'EAEPED (a)'!H9</f>
        <v>83751476</v>
      </c>
      <c r="I9" s="56"/>
    </row>
    <row r="10" spans="1:9">
      <c r="A10" s="47" t="s">
        <v>432</v>
      </c>
      <c r="B10" s="70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</row>
    <row r="11" spans="1:9">
      <c r="A11" s="28" t="s">
        <v>433</v>
      </c>
      <c r="B11" s="70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</row>
    <row r="12" spans="1:9">
      <c r="A12" s="47" t="s">
        <v>434</v>
      </c>
      <c r="B12" s="70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</row>
    <row r="13" spans="1:9">
      <c r="A13" s="28" t="s">
        <v>435</v>
      </c>
      <c r="B13" s="70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</row>
    <row r="14" spans="1:9">
      <c r="A14" s="47" t="s">
        <v>436</v>
      </c>
      <c r="B14" s="70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</row>
    <row r="15" spans="1:9" ht="22.5">
      <c r="A15" s="47" t="s">
        <v>437</v>
      </c>
      <c r="B15" s="70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</row>
    <row r="16" spans="1:9">
      <c r="A16" s="48" t="s">
        <v>438</v>
      </c>
      <c r="B16" s="70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</row>
    <row r="17" spans="1:7">
      <c r="A17" s="52" t="s">
        <v>439</v>
      </c>
      <c r="B17" s="70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</row>
    <row r="18" spans="1:7">
      <c r="A18" s="47" t="s">
        <v>440</v>
      </c>
      <c r="B18" s="70">
        <v>0</v>
      </c>
      <c r="C18" s="188">
        <v>0</v>
      </c>
      <c r="D18" s="188">
        <v>0</v>
      </c>
      <c r="E18" s="188">
        <v>0</v>
      </c>
      <c r="F18" s="188">
        <v>0</v>
      </c>
      <c r="G18" s="188">
        <v>0</v>
      </c>
    </row>
    <row r="19" spans="1:7">
      <c r="A19" s="47"/>
      <c r="B19" s="184"/>
      <c r="C19" s="23"/>
      <c r="D19" s="23"/>
      <c r="E19" s="23"/>
      <c r="F19" s="23"/>
      <c r="G19" s="23"/>
    </row>
    <row r="20" spans="1:7">
      <c r="A20" s="51" t="s">
        <v>441</v>
      </c>
      <c r="B20" s="70"/>
      <c r="C20" s="188"/>
      <c r="D20" s="188"/>
      <c r="E20" s="188"/>
      <c r="F20" s="188"/>
      <c r="G20" s="188"/>
    </row>
    <row r="21" spans="1:7">
      <c r="A21" s="47" t="s">
        <v>431</v>
      </c>
      <c r="B21" s="186">
        <v>0</v>
      </c>
      <c r="C21" s="189">
        <v>0</v>
      </c>
      <c r="D21" s="189">
        <v>0</v>
      </c>
      <c r="E21" s="189">
        <v>0</v>
      </c>
      <c r="F21" s="189">
        <v>0</v>
      </c>
      <c r="G21" s="189">
        <v>0</v>
      </c>
    </row>
    <row r="22" spans="1:7">
      <c r="A22" s="47" t="s">
        <v>432</v>
      </c>
      <c r="B22" s="70">
        <v>0</v>
      </c>
      <c r="C22" s="188">
        <v>0</v>
      </c>
      <c r="D22" s="188">
        <v>0</v>
      </c>
      <c r="E22" s="188">
        <v>0</v>
      </c>
      <c r="F22" s="188">
        <v>0</v>
      </c>
      <c r="G22" s="188">
        <v>0</v>
      </c>
    </row>
    <row r="23" spans="1:7">
      <c r="A23" s="28" t="s">
        <v>433</v>
      </c>
      <c r="B23" s="70">
        <v>0</v>
      </c>
      <c r="C23" s="188">
        <v>0</v>
      </c>
      <c r="D23" s="188">
        <v>0</v>
      </c>
      <c r="E23" s="188">
        <v>0</v>
      </c>
      <c r="F23" s="188">
        <v>0</v>
      </c>
      <c r="G23" s="188">
        <v>0</v>
      </c>
    </row>
    <row r="24" spans="1:7">
      <c r="A24" s="47" t="s">
        <v>434</v>
      </c>
      <c r="B24" s="70">
        <v>0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</row>
    <row r="25" spans="1:7">
      <c r="A25" s="28" t="s">
        <v>435</v>
      </c>
      <c r="B25" s="70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</row>
    <row r="26" spans="1:7">
      <c r="A26" s="47" t="s">
        <v>436</v>
      </c>
      <c r="B26" s="70">
        <v>0</v>
      </c>
      <c r="C26" s="188">
        <v>0</v>
      </c>
      <c r="D26" s="188">
        <v>0</v>
      </c>
      <c r="E26" s="188">
        <v>0</v>
      </c>
      <c r="F26" s="188">
        <v>0</v>
      </c>
      <c r="G26" s="188">
        <v>0</v>
      </c>
    </row>
    <row r="27" spans="1:7" ht="22.5">
      <c r="A27" s="47" t="s">
        <v>437</v>
      </c>
      <c r="B27" s="70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</row>
    <row r="28" spans="1:7">
      <c r="A28" s="48" t="s">
        <v>438</v>
      </c>
      <c r="B28" s="70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</row>
    <row r="29" spans="1:7">
      <c r="A29" s="52" t="s">
        <v>439</v>
      </c>
      <c r="B29" s="70">
        <v>0</v>
      </c>
      <c r="C29" s="188">
        <v>0</v>
      </c>
      <c r="D29" s="188">
        <v>0</v>
      </c>
      <c r="E29" s="188">
        <v>0</v>
      </c>
      <c r="F29" s="188">
        <v>0</v>
      </c>
      <c r="G29" s="188">
        <v>0</v>
      </c>
    </row>
    <row r="30" spans="1:7">
      <c r="A30" s="28" t="s">
        <v>440</v>
      </c>
      <c r="B30" s="70">
        <v>0</v>
      </c>
      <c r="C30" s="188">
        <v>0</v>
      </c>
      <c r="D30" s="188">
        <v>0</v>
      </c>
      <c r="E30" s="188">
        <v>0</v>
      </c>
      <c r="F30" s="188">
        <v>0</v>
      </c>
      <c r="G30" s="188">
        <v>0</v>
      </c>
    </row>
    <row r="31" spans="1:7">
      <c r="A31" s="51" t="s">
        <v>442</v>
      </c>
      <c r="B31" s="192">
        <f t="shared" ref="B31:G31" si="0">+B9</f>
        <v>107966342</v>
      </c>
      <c r="C31" s="97">
        <f t="shared" si="0"/>
        <v>0</v>
      </c>
      <c r="D31" s="97">
        <f t="shared" si="0"/>
        <v>107966342</v>
      </c>
      <c r="E31" s="97">
        <f t="shared" si="0"/>
        <v>24214866</v>
      </c>
      <c r="F31" s="97">
        <f t="shared" si="0"/>
        <v>23662343</v>
      </c>
      <c r="G31" s="97">
        <f t="shared" si="0"/>
        <v>83751476</v>
      </c>
    </row>
    <row r="32" spans="1:7" ht="15.75" thickBot="1">
      <c r="A32" s="49"/>
      <c r="B32" s="185"/>
      <c r="C32" s="2"/>
      <c r="D32" s="2"/>
      <c r="E32" s="2"/>
      <c r="F32" s="2"/>
      <c r="G32" s="2"/>
    </row>
    <row r="44" spans="1:7">
      <c r="A44" s="120"/>
      <c r="B44" s="120"/>
      <c r="C44" s="120"/>
      <c r="D44" s="120"/>
      <c r="E44" s="120"/>
      <c r="F44" s="120"/>
      <c r="G44" s="120"/>
    </row>
    <row r="45" spans="1:7">
      <c r="A45" s="120"/>
      <c r="B45" s="120"/>
      <c r="C45" s="120"/>
      <c r="D45" s="120"/>
      <c r="E45" s="120"/>
      <c r="F45" s="120"/>
      <c r="G45" s="120"/>
    </row>
    <row r="46" spans="1:7">
      <c r="A46" s="121" t="s">
        <v>448</v>
      </c>
      <c r="B46" s="120"/>
      <c r="C46" s="120"/>
      <c r="D46" s="201" t="s">
        <v>449</v>
      </c>
      <c r="E46" s="201"/>
      <c r="F46" s="201"/>
      <c r="G46" s="120"/>
    </row>
    <row r="47" spans="1:7">
      <c r="A47" s="122" t="s">
        <v>447</v>
      </c>
      <c r="B47" s="120"/>
      <c r="C47" s="120"/>
      <c r="D47" s="200" t="s">
        <v>450</v>
      </c>
      <c r="E47" s="200"/>
      <c r="F47" s="200"/>
      <c r="G47" s="120"/>
    </row>
    <row r="48" spans="1:7">
      <c r="A48" s="120"/>
      <c r="B48" s="120"/>
      <c r="C48" s="120"/>
      <c r="D48" s="120"/>
      <c r="E48" s="120"/>
      <c r="F48" s="120"/>
      <c r="G48" s="120"/>
    </row>
    <row r="49" spans="1:7">
      <c r="A49" s="120"/>
      <c r="B49" s="120"/>
      <c r="C49" s="120"/>
      <c r="D49" s="120"/>
      <c r="E49" s="120"/>
      <c r="F49" s="120"/>
      <c r="G49" s="120"/>
    </row>
    <row r="50" spans="1:7">
      <c r="A50" s="120"/>
      <c r="B50" s="120"/>
      <c r="C50" s="120"/>
      <c r="D50" s="120"/>
      <c r="E50" s="120"/>
      <c r="F50" s="120"/>
      <c r="G50" s="120"/>
    </row>
    <row r="51" spans="1:7">
      <c r="A51" s="120"/>
      <c r="B51" s="120"/>
      <c r="C51" s="120"/>
      <c r="D51" s="120"/>
      <c r="E51" s="120"/>
      <c r="F51" s="120"/>
      <c r="G51" s="120"/>
    </row>
    <row r="52" spans="1:7">
      <c r="A52" s="120"/>
      <c r="B52" s="120"/>
      <c r="C52" s="120"/>
      <c r="D52" s="120"/>
      <c r="E52" s="120"/>
      <c r="F52" s="120"/>
      <c r="G52" s="120"/>
    </row>
  </sheetData>
  <mergeCells count="10">
    <mergeCell ref="A1:G1"/>
    <mergeCell ref="A2:G2"/>
    <mergeCell ref="A3:G3"/>
    <mergeCell ref="A4:G4"/>
    <mergeCell ref="A5:G5"/>
    <mergeCell ref="D46:F46"/>
    <mergeCell ref="D47:F47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ESFD</vt:lpstr>
      <vt:lpstr>IADPOP </vt:lpstr>
      <vt:lpstr>IAODF</vt:lpstr>
      <vt:lpstr>BP</vt:lpstr>
      <vt:lpstr>EAID</vt:lpstr>
      <vt:lpstr>EAEPED (a)</vt:lpstr>
      <vt:lpstr>EAEPED (b)</vt:lpstr>
      <vt:lpstr>EAEPED (c)</vt:lpstr>
      <vt:lpstr>EAEPED (d)</vt:lpstr>
      <vt:lpstr>BP!Títulos_a_imprimir</vt:lpstr>
      <vt:lpstr>'EAEPED (a)'!Títulos_a_imprimir</vt:lpstr>
      <vt:lpstr>'EAEPED (c)'!Títulos_a_imprimir</vt:lpstr>
      <vt:lpstr>'EAEPED (d)'!Títulos_a_imprimir</vt:lpstr>
      <vt:lpstr>EAID!Títulos_a_imprimir</vt:lpstr>
      <vt:lpstr>ESFD!Títulos_a_imprimir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2019-04-12T17:31:26Z</cp:lastPrinted>
  <dcterms:created xsi:type="dcterms:W3CDTF">2017-01-05T23:17:09Z</dcterms:created>
  <dcterms:modified xsi:type="dcterms:W3CDTF">2019-04-25T21:57:12Z</dcterms:modified>
</cp:coreProperties>
</file>