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1ER TRIM 2019\AUTONOMOS Y PODERES\TCyA\"/>
    </mc:Choice>
  </mc:AlternateContent>
  <bookViews>
    <workbookView xWindow="240" yWindow="75" windowWidth="20115" windowHeight="7995"/>
  </bookViews>
  <sheets>
    <sheet name="1" sheetId="1" r:id="rId1"/>
    <sheet name="1BIS" sheetId="2" r:id="rId2"/>
    <sheet name="2" sheetId="3" r:id="rId3"/>
    <sheet name="2 BIS" sheetId="4" r:id="rId4"/>
    <sheet name="3" sheetId="5" r:id="rId5"/>
    <sheet name="4" sheetId="9" r:id="rId6"/>
    <sheet name="5" sheetId="10" r:id="rId7"/>
    <sheet name="6A" sheetId="11" r:id="rId8"/>
    <sheet name="6B" sheetId="12" r:id="rId9"/>
    <sheet name="6C" sheetId="13" r:id="rId10"/>
    <sheet name="6D" sheetId="14" r:id="rId11"/>
  </sheets>
  <definedNames>
    <definedName name="_xlnm.Print_Area" localSheetId="0">'1'!$A$1:$F$47,'1'!$A$49:$F$85</definedName>
    <definedName name="_xlnm.Print_Area" localSheetId="1">'1BIS'!$A$1:$F$37</definedName>
    <definedName name="_xlnm.Print_Area" localSheetId="2">'2'!$A$1:$I$30</definedName>
    <definedName name="_xlnm.Print_Area" localSheetId="3">'2 BIS'!$A$1:$F$7</definedName>
    <definedName name="_xlnm.Print_Area" localSheetId="4">'3'!$A$1:$K$18</definedName>
    <definedName name="_xlnm.Print_Area" localSheetId="5">'4'!$A$1:$E$34,'4'!$A$36:$E$63,'4'!$A$65:$E$79</definedName>
    <definedName name="_xlnm.Print_Area" localSheetId="6">'5'!$A$1:$I$79</definedName>
    <definedName name="_xlnm.Print_Area" localSheetId="7">'6A'!$A$1:$H$161</definedName>
    <definedName name="_xlnm.Print_Area" localSheetId="8">'6B'!$A$1:$G$35</definedName>
    <definedName name="_xlnm.Print_Area" localSheetId="9">'6C'!$A$1:$H$84</definedName>
    <definedName name="_xlnm.Print_Area" localSheetId="10">'6D'!$A$1:$G$32</definedName>
  </definedNames>
  <calcPr calcId="152511"/>
</workbook>
</file>

<file path=xl/calcChain.xml><?xml version="1.0" encoding="utf-8"?>
<calcChain xmlns="http://schemas.openxmlformats.org/spreadsheetml/2006/main">
  <c r="D19" i="12" l="1"/>
  <c r="G19" i="12" s="1"/>
  <c r="B8" i="12" l="1"/>
  <c r="D18" i="12"/>
  <c r="G18" i="12" s="1"/>
  <c r="C17" i="11"/>
  <c r="F17" i="11"/>
  <c r="C27" i="11"/>
  <c r="F18" i="1"/>
  <c r="E18" i="1"/>
  <c r="D9" i="11" l="1"/>
  <c r="I14" i="10"/>
  <c r="I19" i="10"/>
  <c r="C8" i="12" l="1"/>
  <c r="G9" i="11"/>
  <c r="G17" i="11"/>
  <c r="G47" i="11"/>
  <c r="G27" i="11"/>
  <c r="D47" i="11"/>
  <c r="D27" i="11"/>
  <c r="D17" i="11"/>
  <c r="E17" i="10"/>
  <c r="F17" i="10"/>
  <c r="E8" i="1"/>
  <c r="F9" i="11" l="1"/>
  <c r="G17" i="10" l="1"/>
  <c r="C8" i="1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G19" i="3" s="1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E31" i="14" s="1"/>
  <c r="F8" i="14"/>
  <c r="F31" i="14" s="1"/>
  <c r="B8" i="14"/>
  <c r="E44" i="13"/>
  <c r="H44" i="13" s="1"/>
  <c r="E43" i="13"/>
  <c r="H43" i="13" s="1"/>
  <c r="E42" i="13"/>
  <c r="H42" i="13" s="1"/>
  <c r="E41" i="13"/>
  <c r="H41" i="13" s="1"/>
  <c r="D40" i="13"/>
  <c r="F40" i="13"/>
  <c r="G40" i="13"/>
  <c r="C40" i="13"/>
  <c r="E38" i="13"/>
  <c r="H38" i="13" s="1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D29" i="13"/>
  <c r="F29" i="13"/>
  <c r="G29" i="13"/>
  <c r="C29" i="13"/>
  <c r="E27" i="13"/>
  <c r="H27" i="13" s="1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D20" i="13"/>
  <c r="F20" i="13"/>
  <c r="G20" i="13"/>
  <c r="C20" i="13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8" i="13"/>
  <c r="H18" i="13" s="1"/>
  <c r="E11" i="13"/>
  <c r="H11" i="13" s="1"/>
  <c r="D10" i="13"/>
  <c r="F10" i="13"/>
  <c r="G10" i="13"/>
  <c r="C10" i="13"/>
  <c r="D46" i="13"/>
  <c r="E46" i="13"/>
  <c r="F46" i="13"/>
  <c r="G46" i="13"/>
  <c r="H46" i="13"/>
  <c r="C46" i="13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20" i="12"/>
  <c r="G20" i="12" s="1"/>
  <c r="D10" i="12"/>
  <c r="G10" i="12" s="1"/>
  <c r="C34" i="12"/>
  <c r="E8" i="12"/>
  <c r="E34" i="12" s="1"/>
  <c r="F8" i="12"/>
  <c r="F34" i="12" s="1"/>
  <c r="B34" i="12"/>
  <c r="F74" i="11"/>
  <c r="D74" i="11"/>
  <c r="C74" i="11"/>
  <c r="F70" i="11"/>
  <c r="D70" i="11"/>
  <c r="C70" i="11"/>
  <c r="F61" i="11"/>
  <c r="D61" i="11"/>
  <c r="C61" i="11"/>
  <c r="E61" i="11" s="1"/>
  <c r="F57" i="11"/>
  <c r="D57" i="11"/>
  <c r="E57" i="11" s="1"/>
  <c r="H57" i="11" s="1"/>
  <c r="C57" i="11"/>
  <c r="F47" i="11"/>
  <c r="C47" i="11"/>
  <c r="F37" i="11"/>
  <c r="C37" i="11"/>
  <c r="F27" i="11"/>
  <c r="E10" i="11"/>
  <c r="H10" i="11" s="1"/>
  <c r="E11" i="11"/>
  <c r="H11" i="11" s="1"/>
  <c r="E12" i="11"/>
  <c r="H12" i="11" s="1"/>
  <c r="E13" i="11"/>
  <c r="H13" i="11" s="1"/>
  <c r="E14" i="11"/>
  <c r="H14" i="11" s="1"/>
  <c r="E15" i="11"/>
  <c r="H15" i="11" s="1"/>
  <c r="E16" i="11"/>
  <c r="H16" i="11" s="1"/>
  <c r="E18" i="11"/>
  <c r="H18" i="11" s="1"/>
  <c r="E19" i="11"/>
  <c r="H19" i="11" s="1"/>
  <c r="E20" i="11"/>
  <c r="H20" i="11" s="1"/>
  <c r="E21" i="11"/>
  <c r="H21" i="11" s="1"/>
  <c r="E22" i="11"/>
  <c r="H22" i="11" s="1"/>
  <c r="E23" i="11"/>
  <c r="H23" i="11" s="1"/>
  <c r="E24" i="11"/>
  <c r="H24" i="11" s="1"/>
  <c r="E25" i="11"/>
  <c r="H25" i="11" s="1"/>
  <c r="E26" i="11"/>
  <c r="H26" i="11" s="1"/>
  <c r="E28" i="11"/>
  <c r="H28" i="11" s="1"/>
  <c r="E29" i="11"/>
  <c r="H29" i="11" s="1"/>
  <c r="E30" i="11"/>
  <c r="H30" i="11" s="1"/>
  <c r="E31" i="11"/>
  <c r="H31" i="11" s="1"/>
  <c r="E32" i="11"/>
  <c r="H32" i="11" s="1"/>
  <c r="E33" i="11"/>
  <c r="H33" i="11" s="1"/>
  <c r="E34" i="11"/>
  <c r="H34" i="11" s="1"/>
  <c r="E35" i="11"/>
  <c r="H35" i="11" s="1"/>
  <c r="E36" i="11"/>
  <c r="H36" i="11" s="1"/>
  <c r="E38" i="11"/>
  <c r="H38" i="11" s="1"/>
  <c r="E39" i="11"/>
  <c r="H39" i="11" s="1"/>
  <c r="E40" i="11"/>
  <c r="H40" i="11" s="1"/>
  <c r="E41" i="11"/>
  <c r="H41" i="11" s="1"/>
  <c r="E42" i="11"/>
  <c r="H42" i="11" s="1"/>
  <c r="E43" i="11"/>
  <c r="H43" i="11" s="1"/>
  <c r="E44" i="11"/>
  <c r="H44" i="11" s="1"/>
  <c r="E45" i="11"/>
  <c r="H45" i="11" s="1"/>
  <c r="E46" i="11"/>
  <c r="H46" i="11" s="1"/>
  <c r="E48" i="11"/>
  <c r="H48" i="11" s="1"/>
  <c r="E49" i="11"/>
  <c r="H49" i="11" s="1"/>
  <c r="E50" i="11"/>
  <c r="H50" i="11" s="1"/>
  <c r="E51" i="11"/>
  <c r="H51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H58" i="11" s="1"/>
  <c r="E59" i="11"/>
  <c r="H59" i="11" s="1"/>
  <c r="E60" i="11"/>
  <c r="H60" i="11" s="1"/>
  <c r="E62" i="11"/>
  <c r="H62" i="11" s="1"/>
  <c r="E63" i="11"/>
  <c r="H63" i="11" s="1"/>
  <c r="E64" i="11"/>
  <c r="H64" i="11" s="1"/>
  <c r="E65" i="11"/>
  <c r="H65" i="11" s="1"/>
  <c r="E66" i="11"/>
  <c r="H66" i="11" s="1"/>
  <c r="E67" i="11"/>
  <c r="H67" i="11" s="1"/>
  <c r="E68" i="11"/>
  <c r="H68" i="11" s="1"/>
  <c r="E69" i="11"/>
  <c r="H69" i="11" s="1"/>
  <c r="E71" i="11"/>
  <c r="H71" i="11" s="1"/>
  <c r="E72" i="11"/>
  <c r="H72" i="11" s="1"/>
  <c r="E73" i="11"/>
  <c r="H73" i="11" s="1"/>
  <c r="E75" i="11"/>
  <c r="H75" i="11" s="1"/>
  <c r="E76" i="11"/>
  <c r="H76" i="11" s="1"/>
  <c r="E77" i="11"/>
  <c r="H77" i="11" s="1"/>
  <c r="E78" i="11"/>
  <c r="H78" i="11" s="1"/>
  <c r="E79" i="11"/>
  <c r="H79" i="11" s="1"/>
  <c r="E80" i="11"/>
  <c r="H80" i="11" s="1"/>
  <c r="E81" i="11"/>
  <c r="H81" i="11" s="1"/>
  <c r="C9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I39" i="10"/>
  <c r="D39" i="10"/>
  <c r="E37" i="10"/>
  <c r="F37" i="10"/>
  <c r="G37" i="10"/>
  <c r="H37" i="10"/>
  <c r="I37" i="10"/>
  <c r="D37" i="10"/>
  <c r="E30" i="10"/>
  <c r="F30" i="10"/>
  <c r="G30" i="10"/>
  <c r="G43" i="10" s="1"/>
  <c r="G73" i="10" s="1"/>
  <c r="H30" i="10"/>
  <c r="I30" i="10"/>
  <c r="D30" i="10"/>
  <c r="E43" i="10"/>
  <c r="E73" i="10" s="1"/>
  <c r="H17" i="10"/>
  <c r="D17" i="10"/>
  <c r="I17" i="10"/>
  <c r="D69" i="9"/>
  <c r="D77" i="9" s="1"/>
  <c r="D78" i="9" s="1"/>
  <c r="E69" i="9"/>
  <c r="E77" i="9" s="1"/>
  <c r="E78" i="9" s="1"/>
  <c r="C69" i="9"/>
  <c r="C77" i="9" s="1"/>
  <c r="C78" i="9" s="1"/>
  <c r="D57" i="9"/>
  <c r="E57" i="9"/>
  <c r="C57" i="9"/>
  <c r="D53" i="9"/>
  <c r="E53" i="9"/>
  <c r="E61" i="9" s="1"/>
  <c r="C53" i="9"/>
  <c r="C61" i="9" s="1"/>
  <c r="D42" i="9"/>
  <c r="E42" i="9"/>
  <c r="C42" i="9"/>
  <c r="D39" i="9"/>
  <c r="E39" i="9"/>
  <c r="E46" i="9" s="1"/>
  <c r="C39" i="9"/>
  <c r="D29" i="9"/>
  <c r="E29" i="9"/>
  <c r="C29" i="9"/>
  <c r="D18" i="9"/>
  <c r="E18" i="9"/>
  <c r="C18" i="9"/>
  <c r="D14" i="9"/>
  <c r="E14" i="9"/>
  <c r="C14" i="9"/>
  <c r="D9" i="9"/>
  <c r="E9" i="9"/>
  <c r="C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H7" i="5"/>
  <c r="I7" i="5"/>
  <c r="J7" i="5"/>
  <c r="J17" i="5" s="1"/>
  <c r="K7" i="5"/>
  <c r="B7" i="5"/>
  <c r="C4" i="4"/>
  <c r="D4" i="4"/>
  <c r="E4" i="4"/>
  <c r="F4" i="4"/>
  <c r="B4" i="4"/>
  <c r="C24" i="1"/>
  <c r="C16" i="1"/>
  <c r="F8" i="1"/>
  <c r="F46" i="1" s="1"/>
  <c r="E46" i="1"/>
  <c r="B8" i="1"/>
  <c r="B24" i="1"/>
  <c r="B16" i="1"/>
  <c r="D61" i="9" l="1"/>
  <c r="K17" i="5"/>
  <c r="G17" i="5"/>
  <c r="C17" i="5"/>
  <c r="H43" i="10"/>
  <c r="H73" i="10" s="1"/>
  <c r="D46" i="9"/>
  <c r="H29" i="13"/>
  <c r="E40" i="13"/>
  <c r="I17" i="5"/>
  <c r="E17" i="5"/>
  <c r="I43" i="10"/>
  <c r="I73" i="10" s="1"/>
  <c r="D8" i="11"/>
  <c r="D160" i="11" s="1"/>
  <c r="F9" i="13"/>
  <c r="F83" i="13" s="1"/>
  <c r="D8" i="14"/>
  <c r="D31" i="14" s="1"/>
  <c r="B17" i="5"/>
  <c r="H17" i="5"/>
  <c r="D17" i="5"/>
  <c r="C46" i="9"/>
  <c r="D43" i="10"/>
  <c r="D73" i="10" s="1"/>
  <c r="E70" i="11"/>
  <c r="H70" i="11" s="1"/>
  <c r="D9" i="13"/>
  <c r="D83" i="13" s="1"/>
  <c r="E20" i="13"/>
  <c r="E29" i="13"/>
  <c r="B31" i="14"/>
  <c r="E74" i="11"/>
  <c r="E62" i="9"/>
  <c r="D62" i="9"/>
  <c r="F43" i="10"/>
  <c r="F73" i="10" s="1"/>
  <c r="B46" i="1"/>
  <c r="G8" i="14"/>
  <c r="G31" i="14" s="1"/>
  <c r="G9" i="13"/>
  <c r="G83" i="13" s="1"/>
  <c r="E10" i="13"/>
  <c r="E9" i="13" s="1"/>
  <c r="E83" i="13" s="1"/>
  <c r="H10" i="13"/>
  <c r="C9" i="13"/>
  <c r="C83" i="13" s="1"/>
  <c r="H40" i="13"/>
  <c r="H20" i="13"/>
  <c r="D8" i="12"/>
  <c r="F8" i="11"/>
  <c r="F160" i="11" s="1"/>
  <c r="H74" i="11"/>
  <c r="E37" i="11"/>
  <c r="H37" i="11" s="1"/>
  <c r="G8" i="11"/>
  <c r="G160" i="11" s="1"/>
  <c r="E17" i="11"/>
  <c r="H17" i="11" s="1"/>
  <c r="E9" i="11"/>
  <c r="H9" i="11" s="1"/>
  <c r="C8" i="11"/>
  <c r="C160" i="11" s="1"/>
  <c r="H61" i="11"/>
  <c r="E47" i="11"/>
  <c r="H47" i="11" s="1"/>
  <c r="E27" i="11"/>
  <c r="H27" i="11" s="1"/>
  <c r="E22" i="9"/>
  <c r="E23" i="9" s="1"/>
  <c r="E24" i="9" s="1"/>
  <c r="E33" i="9" s="1"/>
  <c r="D22" i="9"/>
  <c r="D23" i="9" s="1"/>
  <c r="D24" i="9" s="1"/>
  <c r="D33" i="9" s="1"/>
  <c r="C22" i="9"/>
  <c r="C23" i="9" s="1"/>
  <c r="C24" i="9" s="1"/>
  <c r="C33" i="9" s="1"/>
  <c r="C46" i="1"/>
  <c r="H9" i="13" l="1"/>
  <c r="H83" i="13" s="1"/>
  <c r="G8" i="12"/>
  <c r="G34" i="12" s="1"/>
  <c r="D34" i="12"/>
  <c r="H8" i="11"/>
  <c r="H160" i="11" s="1"/>
  <c r="E8" i="11"/>
  <c r="E160" i="11" s="1"/>
</calcChain>
</file>

<file path=xl/sharedStrings.xml><?xml version="1.0" encoding="utf-8"?>
<sst xmlns="http://schemas.openxmlformats.org/spreadsheetml/2006/main" count="698" uniqueCount="453">
  <si>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</si>
  <si>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</si>
  <si>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</si>
  <si>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</si>
  <si>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</si>
  <si>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</si>
  <si>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</si>
  <si>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</si>
  <si>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</si>
  <si>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</si>
  <si>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</si>
  <si>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</si>
  <si>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</si>
  <si>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</si>
  <si>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</si>
  <si>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</si>
  <si>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</si>
  <si>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</si>
  <si>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</si>
  <si>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</si>
  <si>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</si>
  <si>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</si>
  <si>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</si>
  <si>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</si>
  <si>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</si>
  <si>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</si>
  <si>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</si>
  <si>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</si>
  <si>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</si>
  <si>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</si>
  <si>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</si>
  <si>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</si>
  <si>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</si>
  <si>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</si>
  <si>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</si>
  <si>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</si>
  <si>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</si>
  <si>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</si>
  <si>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</si>
  <si>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</si>
  <si>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</si>
  <si>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</si>
  <si>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</si>
  <si>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</si>
  <si>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</si>
  <si>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</si>
  <si>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</si>
  <si>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</si>
  <si>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</si>
  <si>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</si>
  <si>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</si>
  <si>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</si>
  <si>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</si>
  <si>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</si>
  <si>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</si>
  <si>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</si>
  <si>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</si>
  <si>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</si>
  <si>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</si>
  <si>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</si>
  <si>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</si>
  <si>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</si>
  <si>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</si>
  <si>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</si>
  <si>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</si>
  <si>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</si>
  <si>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</si>
  <si>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</si>
  <si>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</si>
  <si>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</si>
  <si>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</si>
  <si>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</si>
  <si>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</si>
  <si>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</si>
  <si>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</si>
  <si>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</si>
  <si>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</si>
  <si>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</si>
  <si>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</si>
  <si>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</si>
  <si>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</si>
  <si>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</si>
  <si>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</si>
  <si>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</si>
  <si>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</si>
  <si>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</si>
  <si>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</si>
  <si>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</si>
  <si>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</si>
  <si>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</si>
  <si>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</si>
  <si>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</si>
  <si>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</si>
  <si>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</si>
  <si>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</si>
  <si>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</si>
  <si>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</si>
  <si>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</si>
  <si>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</si>
  <si>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</si>
  <si>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</si>
  <si>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</si>
  <si>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</si>
  <si>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</si>
  <si>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</si>
  <si>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</si>
  <si>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</si>
  <si>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</si>
  <si>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</si>
  <si>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</si>
  <si>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</si>
  <si>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</si>
  <si>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</si>
  <si>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</si>
  <si>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</si>
  <si>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</si>
  <si>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</si>
  <si>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</si>
  <si>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</si>
  <si>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</si>
  <si>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</si>
  <si>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</si>
  <si>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</si>
  <si>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</si>
  <si>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</si>
  <si>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</si>
  <si>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</si>
  <si>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</si>
  <si>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</si>
  <si>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</si>
  <si>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</si>
  <si>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</si>
  <si>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</si>
  <si>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</si>
  <si>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</si>
  <si>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</si>
  <si>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</si>
  <si>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</si>
  <si>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</si>
  <si>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</si>
  <si>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</si>
  <si>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</si>
  <si>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</si>
  <si>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</si>
  <si>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</si>
  <si>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</si>
  <si>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</si>
  <si>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</si>
  <si>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</si>
  <si>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</si>
  <si>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</si>
  <si>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</si>
  <si>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</si>
  <si>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</si>
  <si>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</si>
  <si>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</si>
  <si>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</si>
  <si>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</si>
  <si>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</si>
  <si>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</si>
  <si>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</si>
  <si>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</si>
  <si>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</si>
  <si>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</si>
  <si>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</si>
  <si>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</si>
  <si>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</si>
  <si>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</si>
  <si>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</si>
  <si>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</si>
  <si>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</si>
  <si>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</si>
  <si>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</si>
  <si>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</si>
  <si>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</si>
  <si>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</si>
  <si>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</si>
  <si>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</si>
  <si>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</si>
  <si>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</si>
  <si>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</si>
  <si>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</si>
  <si>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</si>
  <si>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</si>
  <si>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</si>
  <si>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</si>
  <si>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</si>
  <si>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</si>
  <si>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</si>
  <si>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</si>
  <si>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</si>
  <si>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</si>
  <si>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</si>
  <si>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</si>
  <si>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</si>
  <si>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</si>
  <si>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</si>
  <si>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</si>
  <si>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</si>
  <si>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</si>
  <si>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</si>
  <si>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</si>
  <si>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</si>
  <si>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</si>
  <si>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</si>
  <si>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</si>
  <si>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</si>
  <si>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</si>
  <si>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</si>
  <si>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</si>
  <si>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</si>
  <si>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</si>
  <si>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</si>
  <si>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</si>
  <si>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</si>
  <si>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</si>
  <si>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</si>
  <si>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</si>
  <si>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</si>
  <si>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</si>
  <si>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</si>
  <si>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</si>
  <si>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</si>
  <si>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</si>
  <si>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</si>
  <si>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</si>
  <si>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</si>
  <si>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</si>
  <si>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</si>
  <si>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</si>
  <si>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</si>
  <si>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</si>
  <si>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</si>
  <si>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</si>
  <si>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</si>
  <si>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</si>
  <si>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</si>
  <si>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</si>
  <si>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</si>
  <si>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</si>
  <si>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</si>
  <si>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</si>
  <si>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</si>
  <si>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</si>
  <si>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</si>
  <si>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</si>
  <si>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</si>
  <si>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</si>
  <si>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</si>
  <si>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</si>
  <si>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</si>
  <si>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</si>
  <si>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</si>
  <si>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</si>
  <si>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</si>
  <si>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</si>
  <si>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</si>
  <si>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</si>
  <si>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</si>
  <si>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</si>
  <si>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</si>
  <si>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</si>
  <si>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</si>
  <si>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</si>
  <si>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</si>
  <si>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</si>
  <si>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</si>
  <si>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</si>
  <si>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</si>
  <si>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</si>
  <si>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</si>
  <si>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</si>
  <si>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</si>
  <si>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</si>
  <si>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</si>
  <si>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</si>
  <si>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</si>
  <si>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</si>
  <si>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</si>
  <si>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</si>
  <si>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</si>
  <si>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</si>
  <si>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</si>
  <si>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</si>
  <si>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</si>
  <si>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</si>
  <si>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</si>
  <si>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</si>
  <si>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</si>
  <si>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</si>
  <si>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</si>
  <si>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</si>
  <si>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</si>
  <si>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</si>
  <si>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</si>
  <si>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</si>
  <si>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</si>
  <si>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</si>
  <si>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</si>
  <si>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</si>
  <si>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</si>
  <si>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</si>
  <si>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</si>
  <si>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</si>
  <si>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</si>
  <si>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</si>
  <si>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</si>
  <si>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</si>
  <si>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</si>
  <si>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</si>
  <si>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</si>
  <si>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</si>
  <si>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</si>
  <si>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</si>
  <si>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</si>
  <si>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</si>
  <si>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</si>
  <si>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</si>
  <si>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</si>
  <si>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</si>
  <si>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</si>
  <si>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</si>
  <si>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</si>
  <si>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</si>
  <si>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</si>
  <si>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</si>
  <si>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</si>
  <si>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</si>
  <si>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</si>
  <si>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</si>
  <si>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</si>
  <si>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</si>
  <si>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</si>
  <si>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</si>
  <si>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</si>
  <si>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</si>
  <si>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</si>
  <si>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</si>
  <si>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</si>
  <si>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</si>
  <si>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</si>
  <si>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</si>
  <si>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</si>
  <si>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</si>
  <si>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</si>
  <si>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</si>
  <si>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</si>
  <si>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</si>
  <si>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</si>
  <si>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</si>
  <si>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</si>
  <si>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</si>
  <si>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</si>
  <si>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</si>
  <si>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</si>
  <si>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</si>
  <si>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</si>
  <si>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</si>
  <si>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</si>
  <si>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</si>
  <si>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</si>
  <si>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</si>
  <si>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</si>
  <si>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</si>
  <si>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</si>
  <si>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</si>
  <si>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</si>
  <si>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</si>
  <si>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</si>
  <si>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</si>
  <si>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</si>
  <si>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</si>
  <si>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</si>
  <si>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</si>
  <si>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</si>
  <si>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</si>
  <si>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</si>
  <si>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</si>
  <si>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</si>
  <si>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</si>
  <si>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</si>
  <si>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</si>
  <si>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</si>
  <si>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</si>
  <si>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</si>
  <si>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</si>
  <si>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</si>
  <si>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</si>
  <si>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</si>
  <si>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</si>
  <si>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</si>
  <si>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</si>
  <si>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</si>
  <si>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</si>
  <si>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</si>
  <si>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</si>
  <si>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</si>
  <si>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</si>
  <si>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</si>
  <si>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</si>
  <si>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</si>
  <si>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</si>
  <si>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</si>
  <si>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</si>
  <si>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</si>
  <si>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</si>
  <si>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</si>
  <si>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</si>
  <si>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</si>
  <si>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</si>
  <si>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</si>
  <si>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</si>
  <si>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</si>
  <si>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</si>
  <si>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</si>
  <si>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</si>
  <si>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</si>
  <si>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</si>
  <si>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</si>
  <si>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</si>
  <si>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</si>
  <si>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</si>
  <si>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</si>
  <si>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</si>
  <si>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</si>
  <si>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</si>
  <si>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</si>
  <si>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</si>
  <si>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</si>
  <si>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</si>
  <si>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</si>
  <si>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</si>
  <si>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</si>
  <si>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</si>
  <si>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</si>
  <si>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</si>
  <si>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</si>
  <si>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</si>
  <si>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</si>
  <si>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</si>
  <si>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</si>
  <si>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</si>
  <si>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</si>
  <si>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</si>
  <si>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</si>
  <si>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>Al 31 de Diciembre de 2018 y al 31 de Marzo de 2019</t>
  </si>
  <si>
    <t>2019 (d)</t>
  </si>
  <si>
    <t>31 de diciembre de 2018 (e)</t>
  </si>
  <si>
    <t>31 de diciembre de 2018 €</t>
  </si>
  <si>
    <t>Del 1 de Enero al 31 de Marzo de 2019</t>
  </si>
  <si>
    <t>J. Contraloria</t>
  </si>
  <si>
    <t>k. Secretaría de Ejecucciones</t>
  </si>
  <si>
    <t>al 31 de Diciembre de 2018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</si>
</sst>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05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8" fillId="0" borderId="11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7" fillId="0" borderId="0" xfId="1" applyFont="1"/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41" fontId="8" fillId="2" borderId="19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2" fillId="0" borderId="0" xfId="0" applyFont="1"/>
    <xf numFmtId="0" fontId="13" fillId="3" borderId="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165" fontId="0" fillId="0" borderId="0" xfId="0" applyNumberFormat="1"/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85"/>
  <sheetViews>
    <sheetView tabSelected="1" zoomScale="110" zoomScaleNormal="110" workbookViewId="0">
      <selection activeCell="H80" sqref="H80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17" t="s">
        <v>429</v>
      </c>
      <c r="B1" s="118"/>
      <c r="C1" s="118"/>
      <c r="D1" s="118"/>
      <c r="E1" s="118"/>
      <c r="F1" s="119"/>
    </row>
    <row r="2" spans="1:6" x14ac:dyDescent="0.25">
      <c r="A2" s="120" t="s">
        <v>0</v>
      </c>
      <c r="B2" s="121"/>
      <c r="C2" s="121"/>
      <c r="D2" s="121"/>
      <c r="E2" s="121"/>
      <c r="F2" s="122"/>
    </row>
    <row r="3" spans="1:6" x14ac:dyDescent="0.25">
      <c r="A3" s="120" t="s">
        <v>445</v>
      </c>
      <c r="B3" s="121"/>
      <c r="C3" s="121"/>
      <c r="D3" s="121"/>
      <c r="E3" s="121"/>
      <c r="F3" s="122"/>
    </row>
    <row r="4" spans="1:6" ht="15.75" thickBot="1" x14ac:dyDescent="0.3">
      <c r="A4" s="123" t="s">
        <v>1</v>
      </c>
      <c r="B4" s="124"/>
      <c r="C4" s="124"/>
      <c r="D4" s="124"/>
      <c r="E4" s="124"/>
      <c r="F4" s="125"/>
    </row>
    <row r="5" spans="1:6" ht="27.75" thickBot="1" x14ac:dyDescent="0.3">
      <c r="A5" s="17" t="s">
        <v>2</v>
      </c>
      <c r="B5" s="18" t="s">
        <v>446</v>
      </c>
      <c r="C5" s="18" t="s">
        <v>447</v>
      </c>
      <c r="D5" s="19" t="s">
        <v>2</v>
      </c>
      <c r="E5" s="18" t="s">
        <v>446</v>
      </c>
      <c r="F5" s="18" t="s">
        <v>448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4">
        <f>SUM(B9:B15)</f>
        <v>912689</v>
      </c>
      <c r="C8" s="64">
        <f>SUM(C9:C15)</f>
        <v>697937.74</v>
      </c>
      <c r="D8" s="7" t="s">
        <v>8</v>
      </c>
      <c r="E8" s="64">
        <f>SUM(E9:E17)</f>
        <v>344491</v>
      </c>
      <c r="F8" s="64">
        <f>SUM(F9:F17)</f>
        <v>430351</v>
      </c>
    </row>
    <row r="9" spans="1:6" x14ac:dyDescent="0.25">
      <c r="A9" s="8" t="s">
        <v>9</v>
      </c>
      <c r="B9" s="64">
        <v>20115</v>
      </c>
      <c r="C9" s="64">
        <v>20114.740000000002</v>
      </c>
      <c r="D9" s="7" t="s">
        <v>10</v>
      </c>
      <c r="E9" s="64">
        <v>0</v>
      </c>
      <c r="F9" s="64">
        <v>3132</v>
      </c>
    </row>
    <row r="10" spans="1:6" x14ac:dyDescent="0.25">
      <c r="A10" s="8" t="s">
        <v>11</v>
      </c>
      <c r="B10" s="64">
        <v>892574</v>
      </c>
      <c r="C10" s="64">
        <v>677823</v>
      </c>
      <c r="D10" s="7" t="s">
        <v>12</v>
      </c>
      <c r="E10" s="64">
        <v>19343</v>
      </c>
      <c r="F10" s="64">
        <v>1159</v>
      </c>
    </row>
    <row r="11" spans="1:6" x14ac:dyDescent="0.25">
      <c r="A11" s="8" t="s">
        <v>13</v>
      </c>
      <c r="B11" s="64">
        <v>0</v>
      </c>
      <c r="C11" s="64">
        <v>0</v>
      </c>
      <c r="D11" s="7" t="s">
        <v>14</v>
      </c>
      <c r="E11" s="64">
        <v>0</v>
      </c>
      <c r="F11" s="64">
        <v>0</v>
      </c>
    </row>
    <row r="12" spans="1:6" x14ac:dyDescent="0.25">
      <c r="A12" s="8" t="s">
        <v>15</v>
      </c>
      <c r="B12" s="64">
        <v>0</v>
      </c>
      <c r="C12" s="64">
        <v>0</v>
      </c>
      <c r="D12" s="7" t="s">
        <v>16</v>
      </c>
      <c r="E12" s="64">
        <v>0</v>
      </c>
      <c r="F12" s="64">
        <v>0</v>
      </c>
    </row>
    <row r="13" spans="1:6" x14ac:dyDescent="0.25">
      <c r="A13" s="8" t="s">
        <v>17</v>
      </c>
      <c r="B13" s="64">
        <v>0</v>
      </c>
      <c r="C13" s="64">
        <v>0</v>
      </c>
      <c r="D13" s="7" t="s">
        <v>18</v>
      </c>
      <c r="E13" s="64">
        <v>0</v>
      </c>
      <c r="F13" s="64">
        <v>0</v>
      </c>
    </row>
    <row r="14" spans="1:6" ht="18" x14ac:dyDescent="0.25">
      <c r="A14" s="8" t="s">
        <v>19</v>
      </c>
      <c r="B14" s="64">
        <v>0</v>
      </c>
      <c r="C14" s="64">
        <v>0</v>
      </c>
      <c r="D14" s="7" t="s">
        <v>20</v>
      </c>
      <c r="E14" s="64">
        <v>0</v>
      </c>
      <c r="F14" s="64">
        <v>0</v>
      </c>
    </row>
    <row r="15" spans="1:6" x14ac:dyDescent="0.25">
      <c r="A15" s="8" t="s">
        <v>21</v>
      </c>
      <c r="B15" s="64">
        <v>0</v>
      </c>
      <c r="C15" s="64">
        <v>0</v>
      </c>
      <c r="D15" s="7" t="s">
        <v>22</v>
      </c>
      <c r="E15" s="64">
        <v>325148</v>
      </c>
      <c r="F15" s="64">
        <v>426060</v>
      </c>
    </row>
    <row r="16" spans="1:6" ht="18" x14ac:dyDescent="0.25">
      <c r="A16" s="20" t="s">
        <v>23</v>
      </c>
      <c r="B16" s="64">
        <f>SUM(B17:B23)</f>
        <v>16949</v>
      </c>
      <c r="C16" s="64">
        <f>SUM(C17:C23)</f>
        <v>-871</v>
      </c>
      <c r="D16" s="7" t="s">
        <v>24</v>
      </c>
      <c r="E16" s="64">
        <v>0</v>
      </c>
      <c r="F16" s="64">
        <v>0</v>
      </c>
    </row>
    <row r="17" spans="1:6" x14ac:dyDescent="0.25">
      <c r="A17" s="8" t="s">
        <v>25</v>
      </c>
      <c r="B17" s="64">
        <v>0</v>
      </c>
      <c r="C17" s="64">
        <v>0</v>
      </c>
      <c r="D17" s="7" t="s">
        <v>26</v>
      </c>
      <c r="E17" s="64">
        <v>0</v>
      </c>
      <c r="F17" s="64">
        <v>0</v>
      </c>
    </row>
    <row r="18" spans="1:6" x14ac:dyDescent="0.25">
      <c r="A18" s="8" t="s">
        <v>27</v>
      </c>
      <c r="B18" s="64">
        <v>0</v>
      </c>
      <c r="C18" s="64">
        <v>0</v>
      </c>
      <c r="D18" s="7" t="s">
        <v>28</v>
      </c>
      <c r="E18" s="64">
        <f>SUM(E19:E21)</f>
        <v>3176</v>
      </c>
      <c r="F18" s="64">
        <f>SUM(F19:F21)</f>
        <v>100</v>
      </c>
    </row>
    <row r="19" spans="1:6" x14ac:dyDescent="0.25">
      <c r="A19" s="8" t="s">
        <v>29</v>
      </c>
      <c r="B19" s="64">
        <v>16949</v>
      </c>
      <c r="C19" s="64">
        <v>-898</v>
      </c>
      <c r="D19" s="7" t="s">
        <v>30</v>
      </c>
      <c r="E19" s="64">
        <v>0</v>
      </c>
      <c r="F19" s="64">
        <v>0</v>
      </c>
    </row>
    <row r="20" spans="1:6" ht="18" x14ac:dyDescent="0.25">
      <c r="A20" s="8" t="s">
        <v>31</v>
      </c>
      <c r="B20" s="64">
        <v>0</v>
      </c>
      <c r="C20" s="64">
        <v>0</v>
      </c>
      <c r="D20" s="7" t="s">
        <v>32</v>
      </c>
      <c r="E20" s="64">
        <v>0</v>
      </c>
      <c r="F20" s="64">
        <v>0</v>
      </c>
    </row>
    <row r="21" spans="1:6" x14ac:dyDescent="0.25">
      <c r="A21" s="8" t="s">
        <v>33</v>
      </c>
      <c r="B21" s="64">
        <v>0</v>
      </c>
      <c r="C21" s="64">
        <v>0</v>
      </c>
      <c r="D21" s="7" t="s">
        <v>34</v>
      </c>
      <c r="E21" s="64">
        <v>3176</v>
      </c>
      <c r="F21" s="64">
        <v>100</v>
      </c>
    </row>
    <row r="22" spans="1:6" x14ac:dyDescent="0.25">
      <c r="A22" s="8" t="s">
        <v>35</v>
      </c>
      <c r="B22" s="64">
        <v>0</v>
      </c>
      <c r="C22" s="64">
        <v>0</v>
      </c>
      <c r="D22" s="7" t="s">
        <v>36</v>
      </c>
      <c r="E22" s="64">
        <v>0</v>
      </c>
      <c r="F22" s="64">
        <v>0</v>
      </c>
    </row>
    <row r="23" spans="1:6" x14ac:dyDescent="0.25">
      <c r="A23" s="8" t="s">
        <v>37</v>
      </c>
      <c r="B23" s="64">
        <v>0</v>
      </c>
      <c r="C23" s="64">
        <v>27</v>
      </c>
      <c r="D23" s="7" t="s">
        <v>38</v>
      </c>
      <c r="E23" s="64">
        <v>0</v>
      </c>
      <c r="F23" s="64">
        <v>0</v>
      </c>
    </row>
    <row r="24" spans="1:6" x14ac:dyDescent="0.25">
      <c r="A24" s="8" t="s">
        <v>39</v>
      </c>
      <c r="B24" s="64">
        <f>SUM(B25:B29)</f>
        <v>4872</v>
      </c>
      <c r="C24" s="64">
        <f>SUM(C25:C29)</f>
        <v>1790</v>
      </c>
      <c r="D24" s="7" t="s">
        <v>40</v>
      </c>
      <c r="E24" s="64">
        <v>0</v>
      </c>
      <c r="F24" s="64">
        <v>0</v>
      </c>
    </row>
    <row r="25" spans="1:6" ht="18" x14ac:dyDescent="0.25">
      <c r="A25" s="8" t="s">
        <v>41</v>
      </c>
      <c r="B25" s="64">
        <v>4872</v>
      </c>
      <c r="C25" s="64">
        <v>1790</v>
      </c>
      <c r="D25" s="7" t="s">
        <v>42</v>
      </c>
      <c r="E25" s="64">
        <v>0</v>
      </c>
      <c r="F25" s="64">
        <v>0</v>
      </c>
    </row>
    <row r="26" spans="1:6" ht="18" x14ac:dyDescent="0.25">
      <c r="A26" s="8" t="s">
        <v>43</v>
      </c>
      <c r="B26" s="64">
        <v>0</v>
      </c>
      <c r="C26" s="64">
        <v>0</v>
      </c>
      <c r="D26" s="7" t="s">
        <v>44</v>
      </c>
      <c r="E26" s="64">
        <v>0</v>
      </c>
      <c r="F26" s="64">
        <v>0</v>
      </c>
    </row>
    <row r="27" spans="1:6" ht="18" x14ac:dyDescent="0.25">
      <c r="A27" s="8" t="s">
        <v>45</v>
      </c>
      <c r="B27" s="64">
        <v>0</v>
      </c>
      <c r="C27" s="64">
        <v>0</v>
      </c>
      <c r="D27" s="7" t="s">
        <v>46</v>
      </c>
      <c r="E27" s="64">
        <v>0</v>
      </c>
      <c r="F27" s="64">
        <v>0</v>
      </c>
    </row>
    <row r="28" spans="1:6" x14ac:dyDescent="0.25">
      <c r="A28" s="8" t="s">
        <v>47</v>
      </c>
      <c r="B28" s="64">
        <v>0</v>
      </c>
      <c r="C28" s="64">
        <v>0</v>
      </c>
      <c r="D28" s="7" t="s">
        <v>48</v>
      </c>
      <c r="E28" s="64">
        <v>0</v>
      </c>
      <c r="F28" s="64">
        <v>0</v>
      </c>
    </row>
    <row r="29" spans="1:6" x14ac:dyDescent="0.25">
      <c r="A29" s="8" t="s">
        <v>49</v>
      </c>
      <c r="B29" s="64">
        <v>0</v>
      </c>
      <c r="C29" s="64">
        <v>0</v>
      </c>
      <c r="D29" s="7" t="s">
        <v>50</v>
      </c>
      <c r="E29" s="64">
        <v>0</v>
      </c>
      <c r="F29" s="64">
        <v>0</v>
      </c>
    </row>
    <row r="30" spans="1:6" ht="18" x14ac:dyDescent="0.25">
      <c r="A30" s="8" t="s">
        <v>51</v>
      </c>
      <c r="B30" s="64">
        <v>0</v>
      </c>
      <c r="C30" s="64">
        <v>0</v>
      </c>
      <c r="D30" s="7" t="s">
        <v>52</v>
      </c>
      <c r="E30" s="64">
        <v>0</v>
      </c>
      <c r="F30" s="64">
        <v>0</v>
      </c>
    </row>
    <row r="31" spans="1:6" x14ac:dyDescent="0.25">
      <c r="A31" s="8" t="s">
        <v>53</v>
      </c>
      <c r="B31" s="64">
        <v>0</v>
      </c>
      <c r="C31" s="64">
        <v>0</v>
      </c>
      <c r="D31" s="7" t="s">
        <v>54</v>
      </c>
      <c r="E31" s="64">
        <v>0</v>
      </c>
      <c r="F31" s="64">
        <v>0</v>
      </c>
    </row>
    <row r="32" spans="1:6" x14ac:dyDescent="0.25">
      <c r="A32" s="8" t="s">
        <v>55</v>
      </c>
      <c r="B32" s="64">
        <v>0</v>
      </c>
      <c r="C32" s="64">
        <v>0</v>
      </c>
      <c r="D32" s="7" t="s">
        <v>56</v>
      </c>
      <c r="E32" s="64">
        <v>0</v>
      </c>
      <c r="F32" s="64">
        <v>0</v>
      </c>
    </row>
    <row r="33" spans="1:6" x14ac:dyDescent="0.25">
      <c r="A33" s="8" t="s">
        <v>57</v>
      </c>
      <c r="B33" s="64">
        <v>0</v>
      </c>
      <c r="C33" s="64">
        <v>0</v>
      </c>
      <c r="D33" s="7" t="s">
        <v>58</v>
      </c>
      <c r="E33" s="64">
        <v>0</v>
      </c>
      <c r="F33" s="64">
        <v>0</v>
      </c>
    </row>
    <row r="34" spans="1:6" ht="18" x14ac:dyDescent="0.25">
      <c r="A34" s="8" t="s">
        <v>59</v>
      </c>
      <c r="B34" s="64">
        <v>0</v>
      </c>
      <c r="C34" s="64">
        <v>0</v>
      </c>
      <c r="D34" s="7" t="s">
        <v>60</v>
      </c>
      <c r="E34" s="64">
        <v>0</v>
      </c>
      <c r="F34" s="64">
        <v>0</v>
      </c>
    </row>
    <row r="35" spans="1:6" x14ac:dyDescent="0.25">
      <c r="A35" s="8" t="s">
        <v>61</v>
      </c>
      <c r="B35" s="64">
        <v>0</v>
      </c>
      <c r="C35" s="64">
        <v>0</v>
      </c>
      <c r="D35" s="7" t="s">
        <v>62</v>
      </c>
      <c r="E35" s="64">
        <v>0</v>
      </c>
      <c r="F35" s="64">
        <v>0</v>
      </c>
    </row>
    <row r="36" spans="1:6" x14ac:dyDescent="0.25">
      <c r="A36" s="8" t="s">
        <v>63</v>
      </c>
      <c r="B36" s="64">
        <v>0</v>
      </c>
      <c r="C36" s="64">
        <v>0</v>
      </c>
      <c r="D36" s="7" t="s">
        <v>64</v>
      </c>
      <c r="E36" s="64">
        <v>0</v>
      </c>
      <c r="F36" s="64">
        <v>0</v>
      </c>
    </row>
    <row r="37" spans="1:6" x14ac:dyDescent="0.25">
      <c r="A37" s="8" t="s">
        <v>65</v>
      </c>
      <c r="B37" s="64">
        <v>0</v>
      </c>
      <c r="C37" s="64">
        <v>0</v>
      </c>
      <c r="D37" s="7" t="s">
        <v>66</v>
      </c>
      <c r="E37" s="64">
        <v>0</v>
      </c>
      <c r="F37" s="64">
        <v>0</v>
      </c>
    </row>
    <row r="38" spans="1:6" ht="18" x14ac:dyDescent="0.25">
      <c r="A38" s="8" t="s">
        <v>67</v>
      </c>
      <c r="B38" s="64">
        <v>0</v>
      </c>
      <c r="C38" s="64">
        <v>0</v>
      </c>
      <c r="D38" s="7" t="s">
        <v>68</v>
      </c>
      <c r="E38" s="64">
        <v>0</v>
      </c>
      <c r="F38" s="64">
        <v>0</v>
      </c>
    </row>
    <row r="39" spans="1:6" x14ac:dyDescent="0.25">
      <c r="A39" s="8" t="s">
        <v>69</v>
      </c>
      <c r="B39" s="64">
        <v>0</v>
      </c>
      <c r="C39" s="64">
        <v>0</v>
      </c>
      <c r="D39" s="7" t="s">
        <v>70</v>
      </c>
      <c r="E39" s="64">
        <v>0</v>
      </c>
      <c r="F39" s="64">
        <v>0</v>
      </c>
    </row>
    <row r="40" spans="1:6" x14ac:dyDescent="0.25">
      <c r="A40" s="8" t="s">
        <v>71</v>
      </c>
      <c r="B40" s="64">
        <v>0</v>
      </c>
      <c r="C40" s="64">
        <v>0</v>
      </c>
      <c r="D40" s="7" t="s">
        <v>72</v>
      </c>
      <c r="E40" s="64">
        <v>0</v>
      </c>
      <c r="F40" s="64">
        <v>0</v>
      </c>
    </row>
    <row r="41" spans="1:6" x14ac:dyDescent="0.25">
      <c r="A41" s="8" t="s">
        <v>73</v>
      </c>
      <c r="B41" s="64">
        <v>0</v>
      </c>
      <c r="C41" s="64">
        <v>0</v>
      </c>
      <c r="D41" s="7" t="s">
        <v>74</v>
      </c>
      <c r="E41" s="64">
        <v>0</v>
      </c>
      <c r="F41" s="64">
        <v>0</v>
      </c>
    </row>
    <row r="42" spans="1:6" x14ac:dyDescent="0.25">
      <c r="A42" s="8" t="s">
        <v>75</v>
      </c>
      <c r="B42" s="64">
        <v>0</v>
      </c>
      <c r="C42" s="64">
        <v>0</v>
      </c>
      <c r="D42" s="7" t="s">
        <v>76</v>
      </c>
      <c r="E42" s="64">
        <v>0</v>
      </c>
      <c r="F42" s="64">
        <v>0</v>
      </c>
    </row>
    <row r="43" spans="1:6" ht="18" x14ac:dyDescent="0.25">
      <c r="A43" s="8" t="s">
        <v>77</v>
      </c>
      <c r="B43" s="64">
        <v>0</v>
      </c>
      <c r="C43" s="64">
        <v>0</v>
      </c>
      <c r="D43" s="7" t="s">
        <v>78</v>
      </c>
      <c r="E43" s="64">
        <v>0</v>
      </c>
      <c r="F43" s="64">
        <v>0</v>
      </c>
    </row>
    <row r="44" spans="1:6" x14ac:dyDescent="0.25">
      <c r="A44" s="8" t="s">
        <v>79</v>
      </c>
      <c r="B44" s="64">
        <v>0</v>
      </c>
      <c r="C44" s="64">
        <v>0</v>
      </c>
      <c r="D44" s="7" t="s">
        <v>80</v>
      </c>
      <c r="E44" s="64">
        <v>0</v>
      </c>
      <c r="F44" s="64">
        <v>0</v>
      </c>
    </row>
    <row r="45" spans="1:6" x14ac:dyDescent="0.25">
      <c r="A45" s="8"/>
      <c r="B45" s="64"/>
      <c r="C45" s="64"/>
      <c r="D45" s="7"/>
      <c r="E45" s="64"/>
      <c r="F45" s="64"/>
    </row>
    <row r="46" spans="1:6" ht="18" x14ac:dyDescent="0.25">
      <c r="A46" s="16" t="s">
        <v>81</v>
      </c>
      <c r="B46" s="64">
        <f>B8+B16+B24+B30+B36+B37+B40</f>
        <v>934510</v>
      </c>
      <c r="C46" s="64">
        <f>C8+C16+C24+C30+C36+C37+C40</f>
        <v>698856.74</v>
      </c>
      <c r="D46" s="14" t="s">
        <v>82</v>
      </c>
      <c r="E46" s="64">
        <f>E8+E18+E22+E25+E26+E30+E37+E41</f>
        <v>347667</v>
      </c>
      <c r="F46" s="64">
        <f>F8+F18+F22+F25+F26+F30+F37+F41</f>
        <v>430451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5"/>
      <c r="C49" s="65"/>
      <c r="D49" s="13" t="s">
        <v>84</v>
      </c>
      <c r="E49" s="12"/>
      <c r="F49" s="12"/>
    </row>
    <row r="50" spans="1:6" x14ac:dyDescent="0.25">
      <c r="A50" s="8" t="s">
        <v>85</v>
      </c>
      <c r="B50" s="64">
        <v>0</v>
      </c>
      <c r="C50" s="64">
        <v>0</v>
      </c>
      <c r="D50" s="7" t="s">
        <v>86</v>
      </c>
      <c r="E50" s="64">
        <v>0</v>
      </c>
      <c r="F50" s="64">
        <v>0</v>
      </c>
    </row>
    <row r="51" spans="1:6" x14ac:dyDescent="0.25">
      <c r="A51" s="8" t="s">
        <v>87</v>
      </c>
      <c r="B51" s="64">
        <v>0</v>
      </c>
      <c r="C51" s="64">
        <v>0</v>
      </c>
      <c r="D51" s="7" t="s">
        <v>88</v>
      </c>
      <c r="E51" s="64">
        <v>0</v>
      </c>
      <c r="F51" s="64">
        <v>0</v>
      </c>
    </row>
    <row r="52" spans="1:6" x14ac:dyDescent="0.25">
      <c r="A52" s="8" t="s">
        <v>89</v>
      </c>
      <c r="B52" s="64">
        <v>0</v>
      </c>
      <c r="C52" s="64">
        <v>0</v>
      </c>
      <c r="D52" s="7" t="s">
        <v>90</v>
      </c>
      <c r="E52" s="64">
        <v>0</v>
      </c>
      <c r="F52" s="64">
        <v>0</v>
      </c>
    </row>
    <row r="53" spans="1:6" x14ac:dyDescent="0.25">
      <c r="A53" s="8" t="s">
        <v>91</v>
      </c>
      <c r="B53" s="64">
        <v>3175378</v>
      </c>
      <c r="C53" s="64">
        <v>3165151</v>
      </c>
      <c r="D53" s="7" t="s">
        <v>92</v>
      </c>
      <c r="E53" s="64">
        <v>0</v>
      </c>
      <c r="F53" s="64">
        <v>0</v>
      </c>
    </row>
    <row r="54" spans="1:6" ht="18" x14ac:dyDescent="0.25">
      <c r="A54" s="8" t="s">
        <v>93</v>
      </c>
      <c r="B54" s="64">
        <v>130000</v>
      </c>
      <c r="C54" s="64">
        <v>78000</v>
      </c>
      <c r="D54" s="7" t="s">
        <v>94</v>
      </c>
      <c r="E54" s="64">
        <v>0</v>
      </c>
      <c r="F54" s="64">
        <v>0</v>
      </c>
    </row>
    <row r="55" spans="1:6" x14ac:dyDescent="0.25">
      <c r="A55" s="8" t="s">
        <v>95</v>
      </c>
      <c r="B55" s="64">
        <v>-2145043</v>
      </c>
      <c r="C55" s="64">
        <v>-2073046</v>
      </c>
      <c r="D55" s="7" t="s">
        <v>96</v>
      </c>
      <c r="E55" s="64">
        <v>0</v>
      </c>
      <c r="F55" s="64">
        <v>0</v>
      </c>
    </row>
    <row r="56" spans="1:6" x14ac:dyDescent="0.25">
      <c r="A56" s="8" t="s">
        <v>97</v>
      </c>
      <c r="B56" s="64">
        <v>0</v>
      </c>
      <c r="C56" s="64">
        <v>0</v>
      </c>
      <c r="D56" s="14"/>
      <c r="E56" s="64"/>
      <c r="F56" s="64"/>
    </row>
    <row r="57" spans="1:6" x14ac:dyDescent="0.25">
      <c r="A57" s="8" t="s">
        <v>98</v>
      </c>
      <c r="B57" s="64">
        <v>0</v>
      </c>
      <c r="C57" s="64">
        <v>0</v>
      </c>
      <c r="D57" s="14" t="s">
        <v>99</v>
      </c>
      <c r="E57" s="64">
        <v>0</v>
      </c>
      <c r="F57" s="64">
        <v>0</v>
      </c>
    </row>
    <row r="58" spans="1:6" x14ac:dyDescent="0.25">
      <c r="A58" s="8" t="s">
        <v>100</v>
      </c>
      <c r="B58" s="64">
        <v>0</v>
      </c>
      <c r="C58" s="64">
        <v>0</v>
      </c>
      <c r="D58" s="15"/>
      <c r="E58" s="64"/>
      <c r="F58" s="64"/>
    </row>
    <row r="59" spans="1:6" x14ac:dyDescent="0.25">
      <c r="A59" s="8"/>
      <c r="B59" s="64"/>
      <c r="C59" s="64"/>
      <c r="D59" s="14" t="s">
        <v>101</v>
      </c>
      <c r="E59" s="64">
        <v>347667</v>
      </c>
      <c r="F59" s="64">
        <v>430451</v>
      </c>
    </row>
    <row r="60" spans="1:6" ht="18" x14ac:dyDescent="0.25">
      <c r="A60" s="16" t="s">
        <v>102</v>
      </c>
      <c r="B60" s="64">
        <v>1160332</v>
      </c>
      <c r="C60" s="64">
        <v>1170106</v>
      </c>
      <c r="D60" s="7"/>
      <c r="E60" s="64"/>
      <c r="F60" s="64"/>
    </row>
    <row r="61" spans="1:6" x14ac:dyDescent="0.25">
      <c r="A61" s="8"/>
      <c r="B61" s="64"/>
      <c r="C61" s="64"/>
      <c r="D61" s="14" t="s">
        <v>103</v>
      </c>
      <c r="E61" s="64"/>
      <c r="F61" s="64"/>
    </row>
    <row r="62" spans="1:6" x14ac:dyDescent="0.25">
      <c r="A62" s="16" t="s">
        <v>104</v>
      </c>
      <c r="B62" s="64">
        <v>2094841</v>
      </c>
      <c r="C62" s="64">
        <v>1868962</v>
      </c>
      <c r="D62" s="14"/>
      <c r="E62" s="64"/>
      <c r="F62" s="64"/>
    </row>
    <row r="63" spans="1:6" x14ac:dyDescent="0.25">
      <c r="A63" s="8"/>
      <c r="B63" s="7"/>
      <c r="C63" s="7"/>
      <c r="D63" s="14" t="s">
        <v>105</v>
      </c>
      <c r="E63" s="64">
        <v>1826338</v>
      </c>
      <c r="F63" s="64">
        <v>1826339</v>
      </c>
    </row>
    <row r="64" spans="1:6" x14ac:dyDescent="0.25">
      <c r="A64" s="8"/>
      <c r="B64" s="7"/>
      <c r="C64" s="7"/>
      <c r="D64" s="7" t="s">
        <v>106</v>
      </c>
      <c r="E64" s="64">
        <v>0</v>
      </c>
      <c r="F64" s="64">
        <v>0</v>
      </c>
    </row>
    <row r="65" spans="1:6" x14ac:dyDescent="0.25">
      <c r="A65" s="8"/>
      <c r="B65" s="7"/>
      <c r="C65" s="7"/>
      <c r="D65" s="7" t="s">
        <v>107</v>
      </c>
      <c r="E65" s="64">
        <v>0</v>
      </c>
      <c r="F65" s="64">
        <v>0</v>
      </c>
    </row>
    <row r="66" spans="1:6" x14ac:dyDescent="0.25">
      <c r="A66" s="8"/>
      <c r="B66" s="7"/>
      <c r="C66" s="7"/>
      <c r="D66" s="7" t="s">
        <v>108</v>
      </c>
      <c r="E66" s="64">
        <v>1826338.29</v>
      </c>
      <c r="F66" s="64">
        <v>1826338.29</v>
      </c>
    </row>
    <row r="67" spans="1:6" x14ac:dyDescent="0.25">
      <c r="A67" s="8"/>
      <c r="B67" s="7"/>
      <c r="C67" s="7"/>
      <c r="D67" s="7"/>
      <c r="E67" s="64"/>
      <c r="F67" s="64"/>
    </row>
    <row r="68" spans="1:6" ht="18" x14ac:dyDescent="0.25">
      <c r="A68" s="8"/>
      <c r="B68" s="7"/>
      <c r="C68" s="7"/>
      <c r="D68" s="14" t="s">
        <v>109</v>
      </c>
      <c r="E68" s="64">
        <v>-79164</v>
      </c>
      <c r="F68" s="64">
        <v>-387827</v>
      </c>
    </row>
    <row r="69" spans="1:6" x14ac:dyDescent="0.25">
      <c r="A69" s="8"/>
      <c r="B69" s="7"/>
      <c r="C69" s="7"/>
      <c r="D69" s="7" t="s">
        <v>110</v>
      </c>
      <c r="E69" s="64">
        <v>277290</v>
      </c>
      <c r="F69" s="64">
        <v>475332</v>
      </c>
    </row>
    <row r="70" spans="1:6" x14ac:dyDescent="0.25">
      <c r="A70" s="8"/>
      <c r="B70" s="7"/>
      <c r="C70" s="7"/>
      <c r="D70" s="7" t="s">
        <v>111</v>
      </c>
      <c r="E70" s="64">
        <v>-356454</v>
      </c>
      <c r="F70" s="64">
        <v>-863159</v>
      </c>
    </row>
    <row r="71" spans="1:6" x14ac:dyDescent="0.25">
      <c r="A71" s="8"/>
      <c r="B71" s="7"/>
      <c r="C71" s="7"/>
      <c r="D71" s="7" t="s">
        <v>112</v>
      </c>
      <c r="E71" s="64">
        <v>0</v>
      </c>
      <c r="F71" s="64">
        <v>0</v>
      </c>
    </row>
    <row r="72" spans="1:6" x14ac:dyDescent="0.25">
      <c r="A72" s="8"/>
      <c r="B72" s="7"/>
      <c r="C72" s="7"/>
      <c r="D72" s="7" t="s">
        <v>113</v>
      </c>
      <c r="E72" s="64">
        <v>0</v>
      </c>
      <c r="F72" s="64">
        <v>0</v>
      </c>
    </row>
    <row r="73" spans="1:6" x14ac:dyDescent="0.25">
      <c r="A73" s="8"/>
      <c r="B73" s="7"/>
      <c r="C73" s="7"/>
      <c r="D73" s="7" t="s">
        <v>114</v>
      </c>
      <c r="E73" s="64">
        <v>0</v>
      </c>
      <c r="F73" s="64">
        <v>0</v>
      </c>
    </row>
    <row r="74" spans="1:6" x14ac:dyDescent="0.25">
      <c r="A74" s="8"/>
      <c r="B74" s="7"/>
      <c r="C74" s="7"/>
      <c r="D74" s="7"/>
      <c r="E74" s="64"/>
      <c r="F74" s="64"/>
    </row>
    <row r="75" spans="1:6" ht="18" x14ac:dyDescent="0.25">
      <c r="A75" s="8"/>
      <c r="B75" s="7"/>
      <c r="C75" s="7"/>
      <c r="D75" s="14" t="s">
        <v>115</v>
      </c>
      <c r="E75" s="64">
        <v>0</v>
      </c>
      <c r="F75" s="64">
        <v>0</v>
      </c>
    </row>
    <row r="76" spans="1:6" x14ac:dyDescent="0.25">
      <c r="A76" s="8"/>
      <c r="B76" s="7"/>
      <c r="C76" s="7"/>
      <c r="D76" s="7" t="s">
        <v>116</v>
      </c>
      <c r="E76" s="64">
        <v>0</v>
      </c>
      <c r="F76" s="64">
        <v>0</v>
      </c>
    </row>
    <row r="77" spans="1:6" x14ac:dyDescent="0.25">
      <c r="A77" s="8"/>
      <c r="B77" s="7"/>
      <c r="C77" s="7"/>
      <c r="D77" s="7" t="s">
        <v>117</v>
      </c>
      <c r="E77" s="64">
        <v>0</v>
      </c>
      <c r="F77" s="64">
        <v>0</v>
      </c>
    </row>
    <row r="78" spans="1:6" x14ac:dyDescent="0.25">
      <c r="A78" s="8"/>
      <c r="B78" s="7"/>
      <c r="C78" s="7"/>
      <c r="D78" s="7"/>
      <c r="E78" s="64"/>
      <c r="F78" s="64"/>
    </row>
    <row r="79" spans="1:6" x14ac:dyDescent="0.25">
      <c r="A79" s="8"/>
      <c r="B79" s="7"/>
      <c r="C79" s="7"/>
      <c r="D79" s="14" t="s">
        <v>118</v>
      </c>
      <c r="E79" s="64">
        <v>1747175</v>
      </c>
      <c r="F79" s="64">
        <v>1438511</v>
      </c>
    </row>
    <row r="80" spans="1:6" x14ac:dyDescent="0.25">
      <c r="A80" s="8"/>
      <c r="B80" s="7"/>
      <c r="C80" s="7"/>
      <c r="D80" s="7"/>
      <c r="E80" s="64"/>
      <c r="F80" s="64"/>
    </row>
    <row r="81" spans="1:6" ht="18" x14ac:dyDescent="0.25">
      <c r="A81" s="8"/>
      <c r="B81" s="7"/>
      <c r="C81" s="7"/>
      <c r="D81" s="14" t="s">
        <v>119</v>
      </c>
      <c r="E81" s="64">
        <v>2094841</v>
      </c>
      <c r="F81" s="64">
        <v>1868962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84"/>
  <sheetViews>
    <sheetView workbookViewId="0">
      <selection activeCell="H12" sqref="H1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17" t="s">
        <v>429</v>
      </c>
      <c r="B1" s="118"/>
      <c r="C1" s="118"/>
      <c r="D1" s="118"/>
      <c r="E1" s="118"/>
      <c r="F1" s="118"/>
      <c r="G1" s="118"/>
      <c r="H1" s="195"/>
    </row>
    <row r="2" spans="1:8" x14ac:dyDescent="0.25">
      <c r="A2" s="152" t="s">
        <v>293</v>
      </c>
      <c r="B2" s="153"/>
      <c r="C2" s="153"/>
      <c r="D2" s="153"/>
      <c r="E2" s="153"/>
      <c r="F2" s="153"/>
      <c r="G2" s="153"/>
      <c r="H2" s="196"/>
    </row>
    <row r="3" spans="1:8" x14ac:dyDescent="0.25">
      <c r="A3" s="152" t="s">
        <v>379</v>
      </c>
      <c r="B3" s="153"/>
      <c r="C3" s="153"/>
      <c r="D3" s="153"/>
      <c r="E3" s="153"/>
      <c r="F3" s="153"/>
      <c r="G3" s="153"/>
      <c r="H3" s="196"/>
    </row>
    <row r="4" spans="1:8" x14ac:dyDescent="0.25">
      <c r="A4" s="152" t="s">
        <v>449</v>
      </c>
      <c r="B4" s="153"/>
      <c r="C4" s="153"/>
      <c r="D4" s="153"/>
      <c r="E4" s="153"/>
      <c r="F4" s="153"/>
      <c r="G4" s="153"/>
      <c r="H4" s="196"/>
    </row>
    <row r="5" spans="1:8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197"/>
    </row>
    <row r="6" spans="1:8" ht="15.75" thickBot="1" x14ac:dyDescent="0.3">
      <c r="A6" s="117" t="s">
        <v>2</v>
      </c>
      <c r="B6" s="119"/>
      <c r="C6" s="139" t="s">
        <v>295</v>
      </c>
      <c r="D6" s="140"/>
      <c r="E6" s="140"/>
      <c r="F6" s="140"/>
      <c r="G6" s="141"/>
      <c r="H6" s="144" t="s">
        <v>296</v>
      </c>
    </row>
    <row r="7" spans="1:8" ht="36.75" thickBot="1" x14ac:dyDescent="0.3">
      <c r="A7" s="187"/>
      <c r="B7" s="189"/>
      <c r="C7" s="107" t="s">
        <v>182</v>
      </c>
      <c r="D7" s="107" t="s">
        <v>297</v>
      </c>
      <c r="E7" s="107" t="s">
        <v>298</v>
      </c>
      <c r="F7" s="107" t="s">
        <v>183</v>
      </c>
      <c r="G7" s="107" t="s">
        <v>200</v>
      </c>
      <c r="H7" s="145"/>
    </row>
    <row r="8" spans="1:8" x14ac:dyDescent="0.25">
      <c r="A8" s="201"/>
      <c r="B8" s="202"/>
      <c r="C8" s="53"/>
      <c r="D8" s="53"/>
      <c r="E8" s="53"/>
      <c r="F8" s="53"/>
      <c r="G8" s="53"/>
      <c r="H8" s="53"/>
    </row>
    <row r="9" spans="1:8" ht="16.5" customHeight="1" x14ac:dyDescent="0.25">
      <c r="A9" s="203" t="s">
        <v>380</v>
      </c>
      <c r="B9" s="204"/>
      <c r="C9" s="82">
        <f>C10+C20+C29+C40</f>
        <v>13528325</v>
      </c>
      <c r="D9" s="82">
        <f t="shared" ref="D9:H9" si="0">D10+D20+D29+D40</f>
        <v>0</v>
      </c>
      <c r="E9" s="82">
        <f t="shared" si="0"/>
        <v>13528325</v>
      </c>
      <c r="F9" s="82">
        <f t="shared" si="0"/>
        <v>2917282</v>
      </c>
      <c r="G9" s="82">
        <f t="shared" si="0"/>
        <v>2853665</v>
      </c>
      <c r="H9" s="82">
        <f t="shared" si="0"/>
        <v>10611043</v>
      </c>
    </row>
    <row r="10" spans="1:8" x14ac:dyDescent="0.25">
      <c r="A10" s="170" t="s">
        <v>381</v>
      </c>
      <c r="B10" s="185"/>
      <c r="C10" s="86">
        <f>SUM(C11:C18)</f>
        <v>13528325</v>
      </c>
      <c r="D10" s="86">
        <f t="shared" ref="D10:H10" si="1">SUM(D11:D18)</f>
        <v>0</v>
      </c>
      <c r="E10" s="86">
        <f t="shared" si="1"/>
        <v>13528325</v>
      </c>
      <c r="F10" s="86">
        <f t="shared" si="1"/>
        <v>2917282</v>
      </c>
      <c r="G10" s="86">
        <f t="shared" si="1"/>
        <v>2853665</v>
      </c>
      <c r="H10" s="86">
        <f t="shared" si="1"/>
        <v>10611043</v>
      </c>
    </row>
    <row r="11" spans="1:8" x14ac:dyDescent="0.25">
      <c r="A11" s="41"/>
      <c r="B11" s="48" t="s">
        <v>382</v>
      </c>
      <c r="C11" s="86">
        <v>0</v>
      </c>
      <c r="D11" s="86">
        <v>0</v>
      </c>
      <c r="E11" s="86">
        <f>C11+D11</f>
        <v>0</v>
      </c>
      <c r="F11" s="86">
        <v>0</v>
      </c>
      <c r="G11" s="86">
        <v>0</v>
      </c>
      <c r="H11" s="86">
        <f>E11-F11</f>
        <v>0</v>
      </c>
    </row>
    <row r="12" spans="1:8" x14ac:dyDescent="0.25">
      <c r="A12" s="41"/>
      <c r="B12" s="48" t="s">
        <v>383</v>
      </c>
      <c r="C12" s="86">
        <v>13528325</v>
      </c>
      <c r="D12" s="86">
        <v>0</v>
      </c>
      <c r="E12" s="86">
        <f t="shared" ref="E12:E18" si="2">C12+D12</f>
        <v>13528325</v>
      </c>
      <c r="F12" s="86">
        <v>2917282</v>
      </c>
      <c r="G12" s="86">
        <v>2853665</v>
      </c>
      <c r="H12" s="86">
        <f t="shared" ref="H12:H18" si="3">E12-F12</f>
        <v>10611043</v>
      </c>
    </row>
    <row r="13" spans="1:8" x14ac:dyDescent="0.25">
      <c r="A13" s="41"/>
      <c r="B13" s="48" t="s">
        <v>384</v>
      </c>
      <c r="C13" s="86">
        <v>0</v>
      </c>
      <c r="D13" s="86">
        <v>0</v>
      </c>
      <c r="E13" s="86">
        <f t="shared" si="2"/>
        <v>0</v>
      </c>
      <c r="F13" s="86">
        <v>0</v>
      </c>
      <c r="G13" s="86">
        <v>0</v>
      </c>
      <c r="H13" s="86">
        <f t="shared" si="3"/>
        <v>0</v>
      </c>
    </row>
    <row r="14" spans="1:8" x14ac:dyDescent="0.25">
      <c r="A14" s="41"/>
      <c r="B14" s="48" t="s">
        <v>385</v>
      </c>
      <c r="C14" s="86">
        <v>0</v>
      </c>
      <c r="D14" s="86">
        <v>0</v>
      </c>
      <c r="E14" s="86">
        <f t="shared" si="2"/>
        <v>0</v>
      </c>
      <c r="F14" s="86">
        <v>0</v>
      </c>
      <c r="G14" s="86">
        <v>0</v>
      </c>
      <c r="H14" s="86">
        <f t="shared" si="3"/>
        <v>0</v>
      </c>
    </row>
    <row r="15" spans="1:8" x14ac:dyDescent="0.25">
      <c r="A15" s="41"/>
      <c r="B15" s="48" t="s">
        <v>386</v>
      </c>
      <c r="C15" s="86">
        <v>0</v>
      </c>
      <c r="D15" s="86">
        <v>0</v>
      </c>
      <c r="E15" s="86">
        <f t="shared" si="2"/>
        <v>0</v>
      </c>
      <c r="F15" s="86">
        <v>0</v>
      </c>
      <c r="G15" s="86">
        <v>0</v>
      </c>
      <c r="H15" s="86">
        <f t="shared" si="3"/>
        <v>0</v>
      </c>
    </row>
    <row r="16" spans="1:8" x14ac:dyDescent="0.25">
      <c r="A16" s="41"/>
      <c r="B16" s="48" t="s">
        <v>387</v>
      </c>
      <c r="C16" s="86">
        <v>0</v>
      </c>
      <c r="D16" s="86">
        <v>0</v>
      </c>
      <c r="E16" s="86">
        <f t="shared" si="2"/>
        <v>0</v>
      </c>
      <c r="F16" s="86">
        <v>0</v>
      </c>
      <c r="G16" s="86">
        <v>0</v>
      </c>
      <c r="H16" s="86">
        <f t="shared" si="3"/>
        <v>0</v>
      </c>
    </row>
    <row r="17" spans="1:8" x14ac:dyDescent="0.25">
      <c r="A17" s="41"/>
      <c r="B17" s="48" t="s">
        <v>388</v>
      </c>
      <c r="C17" s="86">
        <v>0</v>
      </c>
      <c r="D17" s="86">
        <v>0</v>
      </c>
      <c r="E17" s="86">
        <f t="shared" si="2"/>
        <v>0</v>
      </c>
      <c r="F17" s="86">
        <v>0</v>
      </c>
      <c r="G17" s="86">
        <v>0</v>
      </c>
      <c r="H17" s="86">
        <f t="shared" si="3"/>
        <v>0</v>
      </c>
    </row>
    <row r="18" spans="1:8" x14ac:dyDescent="0.25">
      <c r="A18" s="41"/>
      <c r="B18" s="48" t="s">
        <v>389</v>
      </c>
      <c r="C18" s="86">
        <v>0</v>
      </c>
      <c r="D18" s="86">
        <v>0</v>
      </c>
      <c r="E18" s="86">
        <f t="shared" si="2"/>
        <v>0</v>
      </c>
      <c r="F18" s="86">
        <v>0</v>
      </c>
      <c r="G18" s="86">
        <v>0</v>
      </c>
      <c r="H18" s="86">
        <f t="shared" si="3"/>
        <v>0</v>
      </c>
    </row>
    <row r="19" spans="1:8" x14ac:dyDescent="0.25">
      <c r="A19" s="54"/>
      <c r="B19" s="55"/>
      <c r="C19" s="87"/>
      <c r="D19" s="87"/>
      <c r="E19" s="87"/>
      <c r="F19" s="87"/>
      <c r="G19" s="87"/>
      <c r="H19" s="87"/>
    </row>
    <row r="20" spans="1:8" x14ac:dyDescent="0.25">
      <c r="A20" s="170" t="s">
        <v>390</v>
      </c>
      <c r="B20" s="185"/>
      <c r="C20" s="86">
        <f>SUM(C21:C27)</f>
        <v>0</v>
      </c>
      <c r="D20" s="86">
        <f t="shared" ref="D20:H20" si="4">SUM(D21:D27)</f>
        <v>0</v>
      </c>
      <c r="E20" s="86">
        <f t="shared" si="4"/>
        <v>0</v>
      </c>
      <c r="F20" s="86">
        <f t="shared" si="4"/>
        <v>0</v>
      </c>
      <c r="G20" s="86">
        <f t="shared" si="4"/>
        <v>0</v>
      </c>
      <c r="H20" s="86">
        <f t="shared" si="4"/>
        <v>0</v>
      </c>
    </row>
    <row r="21" spans="1:8" x14ac:dyDescent="0.25">
      <c r="A21" s="41"/>
      <c r="B21" s="48" t="s">
        <v>391</v>
      </c>
      <c r="C21" s="86">
        <v>0</v>
      </c>
      <c r="D21" s="86">
        <v>0</v>
      </c>
      <c r="E21" s="86">
        <f t="shared" ref="E21:E27" si="5">C21+D21</f>
        <v>0</v>
      </c>
      <c r="F21" s="86">
        <v>0</v>
      </c>
      <c r="G21" s="86">
        <v>0</v>
      </c>
      <c r="H21" s="86">
        <f t="shared" ref="H21:H27" si="6">E21-F21</f>
        <v>0</v>
      </c>
    </row>
    <row r="22" spans="1:8" x14ac:dyDescent="0.25">
      <c r="A22" s="41"/>
      <c r="B22" s="48" t="s">
        <v>392</v>
      </c>
      <c r="C22" s="86">
        <v>0</v>
      </c>
      <c r="D22" s="86">
        <v>0</v>
      </c>
      <c r="E22" s="86">
        <f t="shared" si="5"/>
        <v>0</v>
      </c>
      <c r="F22" s="86">
        <v>0</v>
      </c>
      <c r="G22" s="86">
        <v>0</v>
      </c>
      <c r="H22" s="86">
        <f t="shared" si="6"/>
        <v>0</v>
      </c>
    </row>
    <row r="23" spans="1:8" x14ac:dyDescent="0.25">
      <c r="A23" s="41"/>
      <c r="B23" s="48" t="s">
        <v>393</v>
      </c>
      <c r="C23" s="86">
        <v>0</v>
      </c>
      <c r="D23" s="86">
        <v>0</v>
      </c>
      <c r="E23" s="86">
        <f t="shared" si="5"/>
        <v>0</v>
      </c>
      <c r="F23" s="86">
        <v>0</v>
      </c>
      <c r="G23" s="86">
        <v>0</v>
      </c>
      <c r="H23" s="86">
        <f t="shared" si="6"/>
        <v>0</v>
      </c>
    </row>
    <row r="24" spans="1:8" x14ac:dyDescent="0.25">
      <c r="A24" s="41"/>
      <c r="B24" s="48" t="s">
        <v>394</v>
      </c>
      <c r="C24" s="86">
        <v>0</v>
      </c>
      <c r="D24" s="86">
        <v>0</v>
      </c>
      <c r="E24" s="86">
        <f t="shared" si="5"/>
        <v>0</v>
      </c>
      <c r="F24" s="86">
        <v>0</v>
      </c>
      <c r="G24" s="86">
        <v>0</v>
      </c>
      <c r="H24" s="86">
        <f t="shared" si="6"/>
        <v>0</v>
      </c>
    </row>
    <row r="25" spans="1:8" x14ac:dyDescent="0.25">
      <c r="A25" s="41"/>
      <c r="B25" s="48" t="s">
        <v>395</v>
      </c>
      <c r="C25" s="86">
        <v>0</v>
      </c>
      <c r="D25" s="86">
        <v>0</v>
      </c>
      <c r="E25" s="86">
        <f t="shared" si="5"/>
        <v>0</v>
      </c>
      <c r="F25" s="86">
        <v>0</v>
      </c>
      <c r="G25" s="86">
        <v>0</v>
      </c>
      <c r="H25" s="86">
        <f t="shared" si="6"/>
        <v>0</v>
      </c>
    </row>
    <row r="26" spans="1:8" x14ac:dyDescent="0.25">
      <c r="A26" s="41"/>
      <c r="B26" s="48" t="s">
        <v>396</v>
      </c>
      <c r="C26" s="86">
        <v>0</v>
      </c>
      <c r="D26" s="86">
        <v>0</v>
      </c>
      <c r="E26" s="86">
        <f t="shared" si="5"/>
        <v>0</v>
      </c>
      <c r="F26" s="86">
        <v>0</v>
      </c>
      <c r="G26" s="86">
        <v>0</v>
      </c>
      <c r="H26" s="86">
        <f t="shared" si="6"/>
        <v>0</v>
      </c>
    </row>
    <row r="27" spans="1:8" x14ac:dyDescent="0.25">
      <c r="A27" s="41"/>
      <c r="B27" s="48" t="s">
        <v>397</v>
      </c>
      <c r="C27" s="86">
        <v>0</v>
      </c>
      <c r="D27" s="86">
        <v>0</v>
      </c>
      <c r="E27" s="86">
        <f t="shared" si="5"/>
        <v>0</v>
      </c>
      <c r="F27" s="86">
        <v>0</v>
      </c>
      <c r="G27" s="86">
        <v>0</v>
      </c>
      <c r="H27" s="86">
        <f t="shared" si="6"/>
        <v>0</v>
      </c>
    </row>
    <row r="28" spans="1:8" x14ac:dyDescent="0.25">
      <c r="A28" s="54"/>
      <c r="B28" s="55"/>
      <c r="C28" s="87"/>
      <c r="D28" s="87"/>
      <c r="E28" s="87"/>
      <c r="F28" s="87"/>
      <c r="G28" s="87"/>
      <c r="H28" s="87"/>
    </row>
    <row r="29" spans="1:8" x14ac:dyDescent="0.25">
      <c r="A29" s="170" t="s">
        <v>398</v>
      </c>
      <c r="B29" s="185"/>
      <c r="C29" s="86">
        <f>SUM(C30:C38)</f>
        <v>0</v>
      </c>
      <c r="D29" s="86">
        <f t="shared" ref="D29:H29" si="7">SUM(D30:D38)</f>
        <v>0</v>
      </c>
      <c r="E29" s="86">
        <f t="shared" si="7"/>
        <v>0</v>
      </c>
      <c r="F29" s="86">
        <f t="shared" si="7"/>
        <v>0</v>
      </c>
      <c r="G29" s="86">
        <f t="shared" si="7"/>
        <v>0</v>
      </c>
      <c r="H29" s="86">
        <f t="shared" si="7"/>
        <v>0</v>
      </c>
    </row>
    <row r="30" spans="1:8" x14ac:dyDescent="0.25">
      <c r="A30" s="41"/>
      <c r="B30" s="48" t="s">
        <v>399</v>
      </c>
      <c r="C30" s="86">
        <v>0</v>
      </c>
      <c r="D30" s="86">
        <v>0</v>
      </c>
      <c r="E30" s="86">
        <f t="shared" ref="E30:E38" si="8">C30+D30</f>
        <v>0</v>
      </c>
      <c r="F30" s="86">
        <v>0</v>
      </c>
      <c r="G30" s="86">
        <v>0</v>
      </c>
      <c r="H30" s="86">
        <f t="shared" ref="H30:H38" si="9">E30-F30</f>
        <v>0</v>
      </c>
    </row>
    <row r="31" spans="1:8" x14ac:dyDescent="0.25">
      <c r="A31" s="41"/>
      <c r="B31" s="48" t="s">
        <v>400</v>
      </c>
      <c r="C31" s="86">
        <v>0</v>
      </c>
      <c r="D31" s="86">
        <v>0</v>
      </c>
      <c r="E31" s="86">
        <f t="shared" si="8"/>
        <v>0</v>
      </c>
      <c r="F31" s="86">
        <v>0</v>
      </c>
      <c r="G31" s="86">
        <v>0</v>
      </c>
      <c r="H31" s="86">
        <f t="shared" si="9"/>
        <v>0</v>
      </c>
    </row>
    <row r="32" spans="1:8" x14ac:dyDescent="0.25">
      <c r="A32" s="41"/>
      <c r="B32" s="48" t="s">
        <v>401</v>
      </c>
      <c r="C32" s="86">
        <v>0</v>
      </c>
      <c r="D32" s="86">
        <v>0</v>
      </c>
      <c r="E32" s="86">
        <f t="shared" si="8"/>
        <v>0</v>
      </c>
      <c r="F32" s="86">
        <v>0</v>
      </c>
      <c r="G32" s="86">
        <v>0</v>
      </c>
      <c r="H32" s="86">
        <f t="shared" si="9"/>
        <v>0</v>
      </c>
    </row>
    <row r="33" spans="1:8" x14ac:dyDescent="0.25">
      <c r="A33" s="41"/>
      <c r="B33" s="48" t="s">
        <v>402</v>
      </c>
      <c r="C33" s="86">
        <v>0</v>
      </c>
      <c r="D33" s="86">
        <v>0</v>
      </c>
      <c r="E33" s="86">
        <f t="shared" si="8"/>
        <v>0</v>
      </c>
      <c r="F33" s="86">
        <v>0</v>
      </c>
      <c r="G33" s="86">
        <v>0</v>
      </c>
      <c r="H33" s="86">
        <f t="shared" si="9"/>
        <v>0</v>
      </c>
    </row>
    <row r="34" spans="1:8" x14ac:dyDescent="0.25">
      <c r="A34" s="41"/>
      <c r="B34" s="48" t="s">
        <v>403</v>
      </c>
      <c r="C34" s="86">
        <v>0</v>
      </c>
      <c r="D34" s="86">
        <v>0</v>
      </c>
      <c r="E34" s="86">
        <f t="shared" si="8"/>
        <v>0</v>
      </c>
      <c r="F34" s="86">
        <v>0</v>
      </c>
      <c r="G34" s="86">
        <v>0</v>
      </c>
      <c r="H34" s="86">
        <f t="shared" si="9"/>
        <v>0</v>
      </c>
    </row>
    <row r="35" spans="1:8" x14ac:dyDescent="0.25">
      <c r="A35" s="41"/>
      <c r="B35" s="48" t="s">
        <v>404</v>
      </c>
      <c r="C35" s="86">
        <v>0</v>
      </c>
      <c r="D35" s="86">
        <v>0</v>
      </c>
      <c r="E35" s="86">
        <f t="shared" si="8"/>
        <v>0</v>
      </c>
      <c r="F35" s="86">
        <v>0</v>
      </c>
      <c r="G35" s="86">
        <v>0</v>
      </c>
      <c r="H35" s="86">
        <f t="shared" si="9"/>
        <v>0</v>
      </c>
    </row>
    <row r="36" spans="1:8" x14ac:dyDescent="0.25">
      <c r="A36" s="41"/>
      <c r="B36" s="48" t="s">
        <v>405</v>
      </c>
      <c r="C36" s="86">
        <v>0</v>
      </c>
      <c r="D36" s="86">
        <v>0</v>
      </c>
      <c r="E36" s="86">
        <f t="shared" si="8"/>
        <v>0</v>
      </c>
      <c r="F36" s="86">
        <v>0</v>
      </c>
      <c r="G36" s="86">
        <v>0</v>
      </c>
      <c r="H36" s="86">
        <f t="shared" si="9"/>
        <v>0</v>
      </c>
    </row>
    <row r="37" spans="1:8" x14ac:dyDescent="0.25">
      <c r="A37" s="41"/>
      <c r="B37" s="48" t="s">
        <v>406</v>
      </c>
      <c r="C37" s="86">
        <v>0</v>
      </c>
      <c r="D37" s="86">
        <v>0</v>
      </c>
      <c r="E37" s="86">
        <f t="shared" si="8"/>
        <v>0</v>
      </c>
      <c r="F37" s="86">
        <v>0</v>
      </c>
      <c r="G37" s="86">
        <v>0</v>
      </c>
      <c r="H37" s="86">
        <f t="shared" si="9"/>
        <v>0</v>
      </c>
    </row>
    <row r="38" spans="1:8" x14ac:dyDescent="0.25">
      <c r="A38" s="41"/>
      <c r="B38" s="48" t="s">
        <v>407</v>
      </c>
      <c r="C38" s="86">
        <v>0</v>
      </c>
      <c r="D38" s="86">
        <v>0</v>
      </c>
      <c r="E38" s="86">
        <f t="shared" si="8"/>
        <v>0</v>
      </c>
      <c r="F38" s="86">
        <v>0</v>
      </c>
      <c r="G38" s="86">
        <v>0</v>
      </c>
      <c r="H38" s="86">
        <f t="shared" si="9"/>
        <v>0</v>
      </c>
    </row>
    <row r="39" spans="1:8" x14ac:dyDescent="0.25">
      <c r="A39" s="54"/>
      <c r="B39" s="55"/>
      <c r="C39" s="87"/>
      <c r="D39" s="87"/>
      <c r="E39" s="87"/>
      <c r="F39" s="87"/>
      <c r="G39" s="87"/>
      <c r="H39" s="87"/>
    </row>
    <row r="40" spans="1:8" x14ac:dyDescent="0.25">
      <c r="A40" s="170" t="s">
        <v>408</v>
      </c>
      <c r="B40" s="185"/>
      <c r="C40" s="86">
        <f>C41+C42+C43+C44</f>
        <v>0</v>
      </c>
      <c r="D40" s="86">
        <f t="shared" ref="D40:H40" si="10">D41+D42+D43+D44</f>
        <v>0</v>
      </c>
      <c r="E40" s="86">
        <f t="shared" si="10"/>
        <v>0</v>
      </c>
      <c r="F40" s="86">
        <f t="shared" si="10"/>
        <v>0</v>
      </c>
      <c r="G40" s="86">
        <f t="shared" si="10"/>
        <v>0</v>
      </c>
      <c r="H40" s="86">
        <f t="shared" si="10"/>
        <v>0</v>
      </c>
    </row>
    <row r="41" spans="1:8" x14ac:dyDescent="0.25">
      <c r="A41" s="41"/>
      <c r="B41" s="48" t="s">
        <v>409</v>
      </c>
      <c r="C41" s="86">
        <v>0</v>
      </c>
      <c r="D41" s="86">
        <v>0</v>
      </c>
      <c r="E41" s="86">
        <f t="shared" ref="E41:E44" si="11">C41+D41</f>
        <v>0</v>
      </c>
      <c r="F41" s="86">
        <v>0</v>
      </c>
      <c r="G41" s="86">
        <v>0</v>
      </c>
      <c r="H41" s="86">
        <f t="shared" ref="H41:H44" si="12">E41-F41</f>
        <v>0</v>
      </c>
    </row>
    <row r="42" spans="1:8" ht="32.25" customHeight="1" x14ac:dyDescent="0.25">
      <c r="A42" s="41"/>
      <c r="B42" s="58" t="s">
        <v>410</v>
      </c>
      <c r="C42" s="86">
        <v>0</v>
      </c>
      <c r="D42" s="86">
        <v>0</v>
      </c>
      <c r="E42" s="86">
        <f t="shared" si="11"/>
        <v>0</v>
      </c>
      <c r="F42" s="86">
        <v>0</v>
      </c>
      <c r="G42" s="86">
        <v>0</v>
      </c>
      <c r="H42" s="86">
        <f t="shared" si="12"/>
        <v>0</v>
      </c>
    </row>
    <row r="43" spans="1:8" x14ac:dyDescent="0.25">
      <c r="A43" s="41"/>
      <c r="B43" s="48" t="s">
        <v>411</v>
      </c>
      <c r="C43" s="86">
        <v>0</v>
      </c>
      <c r="D43" s="86">
        <v>0</v>
      </c>
      <c r="E43" s="86">
        <f t="shared" si="11"/>
        <v>0</v>
      </c>
      <c r="F43" s="86">
        <v>0</v>
      </c>
      <c r="G43" s="86">
        <v>0</v>
      </c>
      <c r="H43" s="86">
        <f t="shared" si="12"/>
        <v>0</v>
      </c>
    </row>
    <row r="44" spans="1:8" x14ac:dyDescent="0.25">
      <c r="A44" s="41"/>
      <c r="B44" s="48" t="s">
        <v>412</v>
      </c>
      <c r="C44" s="86">
        <v>0</v>
      </c>
      <c r="D44" s="86">
        <v>0</v>
      </c>
      <c r="E44" s="86">
        <f t="shared" si="11"/>
        <v>0</v>
      </c>
      <c r="F44" s="86">
        <v>0</v>
      </c>
      <c r="G44" s="86">
        <v>0</v>
      </c>
      <c r="H44" s="86">
        <f t="shared" si="12"/>
        <v>0</v>
      </c>
    </row>
    <row r="45" spans="1:8" x14ac:dyDescent="0.25">
      <c r="A45" s="54"/>
      <c r="B45" s="55"/>
      <c r="C45" s="87"/>
      <c r="D45" s="87"/>
      <c r="E45" s="87"/>
      <c r="F45" s="87"/>
      <c r="G45" s="87"/>
      <c r="H45" s="87"/>
    </row>
    <row r="46" spans="1:8" x14ac:dyDescent="0.25">
      <c r="A46" s="170" t="s">
        <v>413</v>
      </c>
      <c r="B46" s="185"/>
      <c r="C46" s="86">
        <f>C47+C57+C66+C77</f>
        <v>0</v>
      </c>
      <c r="D46" s="86">
        <f t="shared" ref="D46:H46" si="13">D47+D57+D66+D77</f>
        <v>0</v>
      </c>
      <c r="E46" s="86">
        <f t="shared" si="13"/>
        <v>0</v>
      </c>
      <c r="F46" s="86">
        <f t="shared" si="13"/>
        <v>0</v>
      </c>
      <c r="G46" s="86">
        <f t="shared" si="13"/>
        <v>0</v>
      </c>
      <c r="H46" s="86">
        <f t="shared" si="13"/>
        <v>0</v>
      </c>
    </row>
    <row r="47" spans="1:8" x14ac:dyDescent="0.25">
      <c r="A47" s="170" t="s">
        <v>381</v>
      </c>
      <c r="B47" s="185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</row>
    <row r="48" spans="1:8" x14ac:dyDescent="0.25">
      <c r="A48" s="41"/>
      <c r="B48" s="48" t="s">
        <v>382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</row>
    <row r="49" spans="1:8" x14ac:dyDescent="0.25">
      <c r="A49" s="41"/>
      <c r="B49" s="48" t="s">
        <v>383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</row>
    <row r="50" spans="1:8" x14ac:dyDescent="0.25">
      <c r="A50" s="41"/>
      <c r="B50" s="48" t="s">
        <v>384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</row>
    <row r="51" spans="1:8" x14ac:dyDescent="0.25">
      <c r="A51" s="41"/>
      <c r="B51" s="48" t="s">
        <v>385</v>
      </c>
      <c r="C51" s="86">
        <v>0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</row>
    <row r="52" spans="1:8" x14ac:dyDescent="0.25">
      <c r="A52" s="41"/>
      <c r="B52" s="48" t="s">
        <v>386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</row>
    <row r="53" spans="1:8" x14ac:dyDescent="0.25">
      <c r="A53" s="41"/>
      <c r="B53" s="48" t="s">
        <v>387</v>
      </c>
      <c r="C53" s="86">
        <v>0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</row>
    <row r="54" spans="1:8" x14ac:dyDescent="0.25">
      <c r="A54" s="41"/>
      <c r="B54" s="48" t="s">
        <v>388</v>
      </c>
      <c r="C54" s="86">
        <v>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</row>
    <row r="55" spans="1:8" x14ac:dyDescent="0.25">
      <c r="A55" s="41"/>
      <c r="B55" s="48" t="s">
        <v>389</v>
      </c>
      <c r="C55" s="86">
        <v>0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</row>
    <row r="56" spans="1:8" x14ac:dyDescent="0.25">
      <c r="A56" s="54"/>
      <c r="B56" s="55"/>
      <c r="C56" s="87"/>
      <c r="D56" s="87"/>
      <c r="E56" s="87"/>
      <c r="F56" s="87"/>
      <c r="G56" s="87"/>
      <c r="H56" s="87"/>
    </row>
    <row r="57" spans="1:8" x14ac:dyDescent="0.25">
      <c r="A57" s="170" t="s">
        <v>390</v>
      </c>
      <c r="B57" s="185"/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</row>
    <row r="58" spans="1:8" x14ac:dyDescent="0.25">
      <c r="A58" s="41"/>
      <c r="B58" s="48" t="s">
        <v>391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</row>
    <row r="59" spans="1:8" x14ac:dyDescent="0.25">
      <c r="A59" s="41"/>
      <c r="B59" s="48" t="s">
        <v>392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</row>
    <row r="60" spans="1:8" x14ac:dyDescent="0.25">
      <c r="A60" s="41"/>
      <c r="B60" s="48" t="s">
        <v>393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</row>
    <row r="61" spans="1:8" x14ac:dyDescent="0.25">
      <c r="A61" s="41"/>
      <c r="B61" s="48" t="s">
        <v>394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</row>
    <row r="62" spans="1:8" x14ac:dyDescent="0.25">
      <c r="A62" s="41"/>
      <c r="B62" s="48" t="s">
        <v>395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</row>
    <row r="63" spans="1:8" x14ac:dyDescent="0.25">
      <c r="A63" s="41"/>
      <c r="B63" s="48" t="s">
        <v>396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</row>
    <row r="64" spans="1:8" x14ac:dyDescent="0.25">
      <c r="A64" s="41"/>
      <c r="B64" s="48" t="s">
        <v>397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</row>
    <row r="65" spans="1:8" x14ac:dyDescent="0.25">
      <c r="A65" s="54"/>
      <c r="B65" s="55"/>
      <c r="C65" s="87"/>
      <c r="D65" s="87"/>
      <c r="E65" s="87"/>
      <c r="F65" s="87"/>
      <c r="G65" s="87"/>
      <c r="H65" s="87"/>
    </row>
    <row r="66" spans="1:8" x14ac:dyDescent="0.25">
      <c r="A66" s="170" t="s">
        <v>398</v>
      </c>
      <c r="B66" s="185"/>
      <c r="C66" s="86">
        <v>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</row>
    <row r="67" spans="1:8" x14ac:dyDescent="0.25">
      <c r="A67" s="41"/>
      <c r="B67" s="48" t="s">
        <v>399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</row>
    <row r="68" spans="1:8" x14ac:dyDescent="0.25">
      <c r="A68" s="41"/>
      <c r="B68" s="48" t="s">
        <v>400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</row>
    <row r="69" spans="1:8" x14ac:dyDescent="0.25">
      <c r="A69" s="41"/>
      <c r="B69" s="48" t="s">
        <v>401</v>
      </c>
      <c r="C69" s="86">
        <v>0</v>
      </c>
      <c r="D69" s="86">
        <v>0</v>
      </c>
      <c r="E69" s="86">
        <v>0</v>
      </c>
      <c r="F69" s="86">
        <v>0</v>
      </c>
      <c r="G69" s="86">
        <v>0</v>
      </c>
      <c r="H69" s="86">
        <v>0</v>
      </c>
    </row>
    <row r="70" spans="1:8" x14ac:dyDescent="0.25">
      <c r="A70" s="41"/>
      <c r="B70" s="48" t="s">
        <v>402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</row>
    <row r="71" spans="1:8" x14ac:dyDescent="0.25">
      <c r="A71" s="41"/>
      <c r="B71" s="48" t="s">
        <v>403</v>
      </c>
      <c r="C71" s="86">
        <v>0</v>
      </c>
      <c r="D71" s="86">
        <v>0</v>
      </c>
      <c r="E71" s="86">
        <v>0</v>
      </c>
      <c r="F71" s="86">
        <v>0</v>
      </c>
      <c r="G71" s="86">
        <v>0</v>
      </c>
      <c r="H71" s="86">
        <v>0</v>
      </c>
    </row>
    <row r="72" spans="1:8" x14ac:dyDescent="0.25">
      <c r="A72" s="41"/>
      <c r="B72" s="48" t="s">
        <v>404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</row>
    <row r="73" spans="1:8" x14ac:dyDescent="0.25">
      <c r="A73" s="41"/>
      <c r="B73" s="48" t="s">
        <v>405</v>
      </c>
      <c r="C73" s="86">
        <v>0</v>
      </c>
      <c r="D73" s="86">
        <v>0</v>
      </c>
      <c r="E73" s="86">
        <v>0</v>
      </c>
      <c r="F73" s="86">
        <v>0</v>
      </c>
      <c r="G73" s="86">
        <v>0</v>
      </c>
      <c r="H73" s="86">
        <v>0</v>
      </c>
    </row>
    <row r="74" spans="1:8" x14ac:dyDescent="0.25">
      <c r="A74" s="41"/>
      <c r="B74" s="48" t="s">
        <v>406</v>
      </c>
      <c r="C74" s="86">
        <v>0</v>
      </c>
      <c r="D74" s="86">
        <v>0</v>
      </c>
      <c r="E74" s="86">
        <v>0</v>
      </c>
      <c r="F74" s="86">
        <v>0</v>
      </c>
      <c r="G74" s="86">
        <v>0</v>
      </c>
      <c r="H74" s="86">
        <v>0</v>
      </c>
    </row>
    <row r="75" spans="1:8" x14ac:dyDescent="0.25">
      <c r="A75" s="41"/>
      <c r="B75" s="48" t="s">
        <v>407</v>
      </c>
      <c r="C75" s="86">
        <v>0</v>
      </c>
      <c r="D75" s="86">
        <v>0</v>
      </c>
      <c r="E75" s="86">
        <v>0</v>
      </c>
      <c r="F75" s="86">
        <v>0</v>
      </c>
      <c r="G75" s="86">
        <v>0</v>
      </c>
      <c r="H75" s="86">
        <v>0</v>
      </c>
    </row>
    <row r="76" spans="1:8" x14ac:dyDescent="0.25">
      <c r="A76" s="54"/>
      <c r="B76" s="55"/>
      <c r="C76" s="87"/>
      <c r="D76" s="87"/>
      <c r="E76" s="87"/>
      <c r="F76" s="87"/>
      <c r="G76" s="87"/>
      <c r="H76" s="87"/>
    </row>
    <row r="77" spans="1:8" x14ac:dyDescent="0.25">
      <c r="A77" s="170" t="s">
        <v>408</v>
      </c>
      <c r="B77" s="185"/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</row>
    <row r="78" spans="1:8" x14ac:dyDescent="0.25">
      <c r="A78" s="41"/>
      <c r="B78" s="48" t="s">
        <v>409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</row>
    <row r="79" spans="1:8" ht="33.75" customHeight="1" x14ac:dyDescent="0.25">
      <c r="A79" s="41"/>
      <c r="B79" s="58" t="s">
        <v>410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</row>
    <row r="80" spans="1:8" x14ac:dyDescent="0.25">
      <c r="A80" s="41"/>
      <c r="B80" s="48" t="s">
        <v>411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</row>
    <row r="81" spans="1:8" x14ac:dyDescent="0.25">
      <c r="A81" s="41"/>
      <c r="B81" s="48" t="s">
        <v>412</v>
      </c>
      <c r="C81" s="86">
        <v>0</v>
      </c>
      <c r="D81" s="86">
        <v>0</v>
      </c>
      <c r="E81" s="86">
        <v>0</v>
      </c>
      <c r="F81" s="86">
        <v>0</v>
      </c>
      <c r="G81" s="86">
        <v>0</v>
      </c>
      <c r="H81" s="86">
        <v>0</v>
      </c>
    </row>
    <row r="82" spans="1:8" x14ac:dyDescent="0.25">
      <c r="A82" s="54"/>
      <c r="B82" s="55"/>
      <c r="C82" s="87"/>
      <c r="D82" s="87"/>
      <c r="E82" s="87"/>
      <c r="F82" s="87"/>
      <c r="G82" s="87"/>
      <c r="H82" s="87"/>
    </row>
    <row r="83" spans="1:8" x14ac:dyDescent="0.25">
      <c r="A83" s="170" t="s">
        <v>374</v>
      </c>
      <c r="B83" s="185"/>
      <c r="C83" s="86">
        <f>C9+C46</f>
        <v>13528325</v>
      </c>
      <c r="D83" s="86">
        <f t="shared" ref="D83:H83" si="14">D9+D46</f>
        <v>0</v>
      </c>
      <c r="E83" s="86">
        <f t="shared" si="14"/>
        <v>13528325</v>
      </c>
      <c r="F83" s="86">
        <f t="shared" si="14"/>
        <v>2917282</v>
      </c>
      <c r="G83" s="86">
        <f t="shared" si="14"/>
        <v>2853665</v>
      </c>
      <c r="H83" s="86">
        <f t="shared" si="14"/>
        <v>10611043</v>
      </c>
    </row>
    <row r="84" spans="1:8" ht="15.75" thickBot="1" x14ac:dyDescent="0.3">
      <c r="A84" s="56"/>
      <c r="B84" s="57"/>
      <c r="C84" s="50"/>
      <c r="D84" s="50"/>
      <c r="E84" s="50"/>
      <c r="F84" s="50"/>
      <c r="G84" s="50"/>
      <c r="H84" s="50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2"/>
  <sheetViews>
    <sheetView workbookViewId="0">
      <selection activeCell="C23" sqref="C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17" t="s">
        <v>429</v>
      </c>
      <c r="B1" s="118"/>
      <c r="C1" s="118"/>
      <c r="D1" s="118"/>
      <c r="E1" s="118"/>
      <c r="F1" s="118"/>
      <c r="G1" s="195"/>
    </row>
    <row r="2" spans="1:7" x14ac:dyDescent="0.25">
      <c r="A2" s="152" t="s">
        <v>293</v>
      </c>
      <c r="B2" s="153"/>
      <c r="C2" s="153"/>
      <c r="D2" s="153"/>
      <c r="E2" s="153"/>
      <c r="F2" s="153"/>
      <c r="G2" s="196"/>
    </row>
    <row r="3" spans="1:7" x14ac:dyDescent="0.25">
      <c r="A3" s="152" t="s">
        <v>414</v>
      </c>
      <c r="B3" s="153"/>
      <c r="C3" s="153"/>
      <c r="D3" s="153"/>
      <c r="E3" s="153"/>
      <c r="F3" s="153"/>
      <c r="G3" s="196"/>
    </row>
    <row r="4" spans="1:7" x14ac:dyDescent="0.25">
      <c r="A4" s="152" t="s">
        <v>449</v>
      </c>
      <c r="B4" s="153"/>
      <c r="C4" s="153"/>
      <c r="D4" s="153"/>
      <c r="E4" s="153"/>
      <c r="F4" s="153"/>
      <c r="G4" s="196"/>
    </row>
    <row r="5" spans="1:7" ht="15.75" thickBot="1" x14ac:dyDescent="0.3">
      <c r="A5" s="187" t="s">
        <v>1</v>
      </c>
      <c r="B5" s="188"/>
      <c r="C5" s="188"/>
      <c r="D5" s="188"/>
      <c r="E5" s="188"/>
      <c r="F5" s="188"/>
      <c r="G5" s="197"/>
    </row>
    <row r="6" spans="1:7" ht="15.75" thickBot="1" x14ac:dyDescent="0.3">
      <c r="A6" s="146" t="s">
        <v>2</v>
      </c>
      <c r="B6" s="139" t="s">
        <v>295</v>
      </c>
      <c r="C6" s="140"/>
      <c r="D6" s="140"/>
      <c r="E6" s="140"/>
      <c r="F6" s="141"/>
      <c r="G6" s="144" t="s">
        <v>296</v>
      </c>
    </row>
    <row r="7" spans="1:7" ht="36.75" thickBot="1" x14ac:dyDescent="0.3">
      <c r="A7" s="148"/>
      <c r="B7" s="107" t="s">
        <v>182</v>
      </c>
      <c r="C7" s="107" t="s">
        <v>297</v>
      </c>
      <c r="D7" s="107" t="s">
        <v>298</v>
      </c>
      <c r="E7" s="107" t="s">
        <v>415</v>
      </c>
      <c r="F7" s="107" t="s">
        <v>200</v>
      </c>
      <c r="G7" s="145"/>
    </row>
    <row r="8" spans="1:7" x14ac:dyDescent="0.25">
      <c r="A8" s="59" t="s">
        <v>416</v>
      </c>
      <c r="B8" s="80">
        <f>B9+B10+B11+B14+B15+B18</f>
        <v>0</v>
      </c>
      <c r="C8" s="80">
        <f t="shared" ref="C8:G8" si="0">C9+C10+C11+C14+C15+C18</f>
        <v>0</v>
      </c>
      <c r="D8" s="80">
        <f t="shared" si="0"/>
        <v>0</v>
      </c>
      <c r="E8" s="80">
        <f t="shared" si="0"/>
        <v>0</v>
      </c>
      <c r="F8" s="80">
        <f t="shared" si="0"/>
        <v>0</v>
      </c>
      <c r="G8" s="80">
        <f t="shared" si="0"/>
        <v>0</v>
      </c>
    </row>
    <row r="9" spans="1:7" x14ac:dyDescent="0.25">
      <c r="A9" s="60" t="s">
        <v>417</v>
      </c>
      <c r="B9" s="81">
        <v>0</v>
      </c>
      <c r="C9" s="82">
        <v>0</v>
      </c>
      <c r="D9" s="82">
        <f>B9+C9</f>
        <v>0</v>
      </c>
      <c r="E9" s="82">
        <v>0</v>
      </c>
      <c r="F9" s="82">
        <v>0</v>
      </c>
      <c r="G9" s="82">
        <f>D9-E9</f>
        <v>0</v>
      </c>
    </row>
    <row r="10" spans="1:7" x14ac:dyDescent="0.25">
      <c r="A10" s="60" t="s">
        <v>418</v>
      </c>
      <c r="B10" s="81">
        <v>0</v>
      </c>
      <c r="C10" s="82">
        <v>0</v>
      </c>
      <c r="D10" s="82">
        <f t="shared" ref="D10:D18" si="1">B10+C10</f>
        <v>0</v>
      </c>
      <c r="E10" s="81">
        <v>0</v>
      </c>
      <c r="F10" s="82">
        <v>0</v>
      </c>
      <c r="G10" s="82">
        <f t="shared" ref="G10:G18" si="2">D10-E10</f>
        <v>0</v>
      </c>
    </row>
    <row r="11" spans="1:7" x14ac:dyDescent="0.25">
      <c r="A11" s="60" t="s">
        <v>419</v>
      </c>
      <c r="B11" s="81">
        <v>0</v>
      </c>
      <c r="C11" s="82">
        <v>0</v>
      </c>
      <c r="D11" s="82">
        <f t="shared" si="1"/>
        <v>0</v>
      </c>
      <c r="E11" s="81">
        <v>0</v>
      </c>
      <c r="F11" s="82">
        <v>0</v>
      </c>
      <c r="G11" s="82">
        <f t="shared" si="2"/>
        <v>0</v>
      </c>
    </row>
    <row r="12" spans="1:7" x14ac:dyDescent="0.25">
      <c r="A12" s="60" t="s">
        <v>420</v>
      </c>
      <c r="B12" s="81">
        <v>0</v>
      </c>
      <c r="C12" s="82">
        <v>0</v>
      </c>
      <c r="D12" s="82">
        <f t="shared" si="1"/>
        <v>0</v>
      </c>
      <c r="E12" s="81">
        <v>0</v>
      </c>
      <c r="F12" s="82">
        <v>0</v>
      </c>
      <c r="G12" s="82">
        <f t="shared" si="2"/>
        <v>0</v>
      </c>
    </row>
    <row r="13" spans="1:7" x14ac:dyDescent="0.25">
      <c r="A13" s="60" t="s">
        <v>421</v>
      </c>
      <c r="B13" s="81">
        <v>0</v>
      </c>
      <c r="C13" s="82">
        <v>0</v>
      </c>
      <c r="D13" s="82">
        <f t="shared" si="1"/>
        <v>0</v>
      </c>
      <c r="E13" s="81">
        <v>0</v>
      </c>
      <c r="F13" s="82">
        <v>0</v>
      </c>
      <c r="G13" s="82">
        <f t="shared" si="2"/>
        <v>0</v>
      </c>
    </row>
    <row r="14" spans="1:7" x14ac:dyDescent="0.25">
      <c r="A14" s="60" t="s">
        <v>422</v>
      </c>
      <c r="B14" s="81">
        <v>0</v>
      </c>
      <c r="C14" s="82">
        <v>0</v>
      </c>
      <c r="D14" s="82">
        <f t="shared" si="1"/>
        <v>0</v>
      </c>
      <c r="E14" s="81">
        <v>0</v>
      </c>
      <c r="F14" s="82">
        <v>0</v>
      </c>
      <c r="G14" s="82">
        <f t="shared" si="2"/>
        <v>0</v>
      </c>
    </row>
    <row r="15" spans="1:7" ht="18" x14ac:dyDescent="0.25">
      <c r="A15" s="60" t="s">
        <v>423</v>
      </c>
      <c r="B15" s="81">
        <v>0</v>
      </c>
      <c r="C15" s="82">
        <v>0</v>
      </c>
      <c r="D15" s="82">
        <f t="shared" si="1"/>
        <v>0</v>
      </c>
      <c r="E15" s="81">
        <v>0</v>
      </c>
      <c r="F15" s="82">
        <v>0</v>
      </c>
      <c r="G15" s="82">
        <f t="shared" si="2"/>
        <v>0</v>
      </c>
    </row>
    <row r="16" spans="1:7" x14ac:dyDescent="0.25">
      <c r="A16" s="61" t="s">
        <v>424</v>
      </c>
      <c r="B16" s="81">
        <v>0</v>
      </c>
      <c r="C16" s="82">
        <v>0</v>
      </c>
      <c r="D16" s="82">
        <f t="shared" si="1"/>
        <v>0</v>
      </c>
      <c r="E16" s="81">
        <v>0</v>
      </c>
      <c r="F16" s="82">
        <v>0</v>
      </c>
      <c r="G16" s="82">
        <f t="shared" si="2"/>
        <v>0</v>
      </c>
    </row>
    <row r="17" spans="1:7" x14ac:dyDescent="0.25">
      <c r="A17" s="61" t="s">
        <v>425</v>
      </c>
      <c r="B17" s="81">
        <v>0</v>
      </c>
      <c r="C17" s="82">
        <v>0</v>
      </c>
      <c r="D17" s="82">
        <f t="shared" si="1"/>
        <v>0</v>
      </c>
      <c r="E17" s="81">
        <v>0</v>
      </c>
      <c r="F17" s="82">
        <v>0</v>
      </c>
      <c r="G17" s="82">
        <f t="shared" si="2"/>
        <v>0</v>
      </c>
    </row>
    <row r="18" spans="1:7" x14ac:dyDescent="0.25">
      <c r="A18" s="60" t="s">
        <v>426</v>
      </c>
      <c r="B18" s="81">
        <v>0</v>
      </c>
      <c r="C18" s="82">
        <v>0</v>
      </c>
      <c r="D18" s="82">
        <f t="shared" si="1"/>
        <v>0</v>
      </c>
      <c r="E18" s="81">
        <v>0</v>
      </c>
      <c r="F18" s="82">
        <v>0</v>
      </c>
      <c r="G18" s="82">
        <f t="shared" si="2"/>
        <v>0</v>
      </c>
    </row>
    <row r="19" spans="1:7" x14ac:dyDescent="0.25">
      <c r="A19" s="60"/>
      <c r="B19" s="80"/>
      <c r="C19" s="83"/>
      <c r="D19" s="83"/>
      <c r="E19" s="83"/>
      <c r="F19" s="83"/>
      <c r="G19" s="83"/>
    </row>
    <row r="20" spans="1:7" x14ac:dyDescent="0.25">
      <c r="A20" s="59" t="s">
        <v>427</v>
      </c>
      <c r="B20" s="80">
        <f>B30+B27+B26+B23+B22</f>
        <v>0</v>
      </c>
      <c r="C20" s="80">
        <f t="shared" ref="C20:G20" si="3">C30+C27+C26+C23+C22</f>
        <v>0</v>
      </c>
      <c r="D20" s="80">
        <f t="shared" si="3"/>
        <v>0</v>
      </c>
      <c r="E20" s="80">
        <f t="shared" si="3"/>
        <v>0</v>
      </c>
      <c r="F20" s="80">
        <f t="shared" si="3"/>
        <v>0</v>
      </c>
      <c r="G20" s="80">
        <f t="shared" si="3"/>
        <v>0</v>
      </c>
    </row>
    <row r="21" spans="1:7" x14ac:dyDescent="0.25">
      <c r="A21" s="60" t="s">
        <v>417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</row>
    <row r="22" spans="1:7" x14ac:dyDescent="0.25">
      <c r="A22" s="60" t="s">
        <v>418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</row>
    <row r="23" spans="1:7" x14ac:dyDescent="0.25">
      <c r="A23" s="60" t="s">
        <v>419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</row>
    <row r="24" spans="1:7" x14ac:dyDescent="0.25">
      <c r="A24" s="60" t="s">
        <v>420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</row>
    <row r="25" spans="1:7" x14ac:dyDescent="0.25">
      <c r="A25" s="60" t="s">
        <v>421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</row>
    <row r="26" spans="1:7" x14ac:dyDescent="0.25">
      <c r="A26" s="60" t="s">
        <v>422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</row>
    <row r="27" spans="1:7" ht="18" x14ac:dyDescent="0.25">
      <c r="A27" s="60" t="s">
        <v>423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</row>
    <row r="28" spans="1:7" x14ac:dyDescent="0.25">
      <c r="A28" s="61" t="s">
        <v>424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</row>
    <row r="29" spans="1:7" x14ac:dyDescent="0.25">
      <c r="A29" s="61" t="s">
        <v>425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</row>
    <row r="30" spans="1:7" x14ac:dyDescent="0.25">
      <c r="A30" s="60" t="s">
        <v>426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</row>
    <row r="31" spans="1:7" x14ac:dyDescent="0.25">
      <c r="A31" s="59" t="s">
        <v>428</v>
      </c>
      <c r="B31" s="80">
        <f>B20+B8</f>
        <v>0</v>
      </c>
      <c r="C31" s="80">
        <f t="shared" ref="C31:G31" si="4">C20+C8</f>
        <v>0</v>
      </c>
      <c r="D31" s="80">
        <f t="shared" si="4"/>
        <v>0</v>
      </c>
      <c r="E31" s="80">
        <f t="shared" si="4"/>
        <v>0</v>
      </c>
      <c r="F31" s="80">
        <f t="shared" si="4"/>
        <v>0</v>
      </c>
      <c r="G31" s="80">
        <f t="shared" si="4"/>
        <v>0</v>
      </c>
    </row>
    <row r="32" spans="1:7" ht="15.75" thickBot="1" x14ac:dyDescent="0.3">
      <c r="A32" s="62"/>
      <c r="B32" s="84"/>
      <c r="C32" s="85"/>
      <c r="D32" s="85"/>
      <c r="E32" s="85"/>
      <c r="F32" s="85"/>
      <c r="G32" s="8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F37"/>
  <sheetViews>
    <sheetView workbookViewId="0">
      <selection activeCell="C18" sqref="C18"/>
    </sheetView>
  </sheetViews>
  <sheetFormatPr baseColWidth="10" defaultRowHeight="15" x14ac:dyDescent="0.25"/>
  <cols>
    <col min="1" max="1" width="40.5703125" bestFit="1" customWidth="1"/>
    <col min="4" max="4" width="49.42578125" bestFit="1" customWidth="1"/>
  </cols>
  <sheetData>
    <row r="1" spans="1:6" x14ac:dyDescent="0.25">
      <c r="A1" s="11" t="s">
        <v>83</v>
      </c>
      <c r="B1" s="65"/>
      <c r="C1" s="65"/>
      <c r="D1" s="13" t="s">
        <v>84</v>
      </c>
      <c r="E1" s="12"/>
      <c r="F1" s="12"/>
    </row>
    <row r="2" spans="1:6" x14ac:dyDescent="0.25">
      <c r="A2" s="8" t="s">
        <v>85</v>
      </c>
      <c r="B2" s="64">
        <v>0</v>
      </c>
      <c r="C2" s="64">
        <v>0</v>
      </c>
      <c r="D2" s="7" t="s">
        <v>86</v>
      </c>
      <c r="E2" s="64">
        <v>0</v>
      </c>
      <c r="F2" s="64">
        <v>0</v>
      </c>
    </row>
    <row r="3" spans="1:6" x14ac:dyDescent="0.25">
      <c r="A3" s="8" t="s">
        <v>87</v>
      </c>
      <c r="B3" s="64">
        <v>0</v>
      </c>
      <c r="C3" s="64">
        <v>0</v>
      </c>
      <c r="D3" s="7" t="s">
        <v>88</v>
      </c>
      <c r="E3" s="64">
        <v>0</v>
      </c>
      <c r="F3" s="64">
        <v>0</v>
      </c>
    </row>
    <row r="4" spans="1:6" x14ac:dyDescent="0.25">
      <c r="A4" s="8" t="s">
        <v>89</v>
      </c>
      <c r="B4" s="64">
        <v>0</v>
      </c>
      <c r="C4" s="64">
        <v>0</v>
      </c>
      <c r="D4" s="7" t="s">
        <v>90</v>
      </c>
      <c r="E4" s="64">
        <v>0</v>
      </c>
      <c r="F4" s="64">
        <v>0</v>
      </c>
    </row>
    <row r="5" spans="1:6" x14ac:dyDescent="0.25">
      <c r="A5" s="8" t="s">
        <v>91</v>
      </c>
      <c r="B5" s="64">
        <v>3175378</v>
      </c>
      <c r="C5" s="64">
        <v>3165151</v>
      </c>
      <c r="D5" s="7" t="s">
        <v>92</v>
      </c>
      <c r="E5" s="64">
        <v>0</v>
      </c>
      <c r="F5" s="64">
        <v>0</v>
      </c>
    </row>
    <row r="6" spans="1:6" x14ac:dyDescent="0.25">
      <c r="A6" s="8" t="s">
        <v>93</v>
      </c>
      <c r="B6" s="64">
        <v>130000</v>
      </c>
      <c r="C6" s="64">
        <v>78000</v>
      </c>
      <c r="D6" s="7" t="s">
        <v>94</v>
      </c>
      <c r="E6" s="64">
        <v>0</v>
      </c>
      <c r="F6" s="64">
        <v>0</v>
      </c>
    </row>
    <row r="7" spans="1:6" x14ac:dyDescent="0.25">
      <c r="A7" s="8" t="s">
        <v>95</v>
      </c>
      <c r="B7" s="64">
        <v>-2145043</v>
      </c>
      <c r="C7" s="64">
        <v>-2073046</v>
      </c>
      <c r="D7" s="7" t="s">
        <v>96</v>
      </c>
      <c r="E7" s="64">
        <v>0</v>
      </c>
      <c r="F7" s="64">
        <v>0</v>
      </c>
    </row>
    <row r="8" spans="1:6" x14ac:dyDescent="0.25">
      <c r="A8" s="8" t="s">
        <v>97</v>
      </c>
      <c r="B8" s="64">
        <v>0</v>
      </c>
      <c r="C8" s="64">
        <v>0</v>
      </c>
      <c r="D8" s="14"/>
      <c r="E8" s="64"/>
      <c r="F8" s="64"/>
    </row>
    <row r="9" spans="1:6" x14ac:dyDescent="0.25">
      <c r="A9" s="8" t="s">
        <v>98</v>
      </c>
      <c r="B9" s="64">
        <v>0</v>
      </c>
      <c r="C9" s="64">
        <v>0</v>
      </c>
      <c r="D9" s="14" t="s">
        <v>99</v>
      </c>
      <c r="E9" s="64">
        <v>0</v>
      </c>
      <c r="F9" s="64">
        <v>0</v>
      </c>
    </row>
    <row r="10" spans="1:6" x14ac:dyDescent="0.25">
      <c r="A10" s="8" t="s">
        <v>100</v>
      </c>
      <c r="B10" s="64">
        <v>0</v>
      </c>
      <c r="C10" s="64">
        <v>0</v>
      </c>
      <c r="D10" s="15"/>
      <c r="E10" s="64"/>
      <c r="F10" s="64"/>
    </row>
    <row r="11" spans="1:6" x14ac:dyDescent="0.25">
      <c r="A11" s="8"/>
      <c r="B11" s="64"/>
      <c r="C11" s="64"/>
      <c r="D11" s="14" t="s">
        <v>101</v>
      </c>
      <c r="E11" s="64">
        <v>347667</v>
      </c>
      <c r="F11" s="64">
        <v>430451</v>
      </c>
    </row>
    <row r="12" spans="1:6" ht="18" x14ac:dyDescent="0.25">
      <c r="A12" s="16" t="s">
        <v>102</v>
      </c>
      <c r="B12" s="64">
        <v>1160332</v>
      </c>
      <c r="C12" s="64">
        <v>1170106</v>
      </c>
      <c r="D12" s="7"/>
      <c r="E12" s="64"/>
      <c r="F12" s="64"/>
    </row>
    <row r="13" spans="1:6" x14ac:dyDescent="0.25">
      <c r="A13" s="8"/>
      <c r="B13" s="64"/>
      <c r="C13" s="64"/>
      <c r="D13" s="14" t="s">
        <v>103</v>
      </c>
      <c r="E13" s="64"/>
      <c r="F13" s="64"/>
    </row>
    <row r="14" spans="1:6" x14ac:dyDescent="0.25">
      <c r="A14" s="16" t="s">
        <v>104</v>
      </c>
      <c r="B14" s="64">
        <v>2094841</v>
      </c>
      <c r="C14" s="64">
        <v>1868962</v>
      </c>
      <c r="D14" s="14"/>
      <c r="E14" s="64"/>
      <c r="F14" s="64"/>
    </row>
    <row r="15" spans="1:6" x14ac:dyDescent="0.25">
      <c r="A15" s="8"/>
      <c r="B15" s="7"/>
      <c r="C15" s="7"/>
      <c r="D15" s="14" t="s">
        <v>105</v>
      </c>
      <c r="E15" s="64">
        <v>1826338</v>
      </c>
      <c r="F15" s="64">
        <v>1826339</v>
      </c>
    </row>
    <row r="16" spans="1:6" x14ac:dyDescent="0.25">
      <c r="A16" s="8"/>
      <c r="B16" s="7"/>
      <c r="C16" s="7"/>
      <c r="D16" s="7" t="s">
        <v>106</v>
      </c>
      <c r="E16" s="64">
        <v>0</v>
      </c>
      <c r="F16" s="64">
        <v>0</v>
      </c>
    </row>
    <row r="17" spans="1:6" x14ac:dyDescent="0.25">
      <c r="A17" s="8"/>
      <c r="B17" s="7"/>
      <c r="C17" s="7"/>
      <c r="D17" s="7" t="s">
        <v>107</v>
      </c>
      <c r="E17" s="64">
        <v>0</v>
      </c>
      <c r="F17" s="64">
        <v>0</v>
      </c>
    </row>
    <row r="18" spans="1:6" x14ac:dyDescent="0.25">
      <c r="A18" s="8"/>
      <c r="B18" s="7"/>
      <c r="C18" s="7"/>
      <c r="D18" s="7" t="s">
        <v>108</v>
      </c>
      <c r="E18" s="64">
        <v>1826338.29</v>
      </c>
      <c r="F18" s="64">
        <v>1826338.29</v>
      </c>
    </row>
    <row r="19" spans="1:6" x14ac:dyDescent="0.25">
      <c r="A19" s="8"/>
      <c r="B19" s="7"/>
      <c r="C19" s="7"/>
      <c r="D19" s="7"/>
      <c r="E19" s="64"/>
      <c r="F19" s="64"/>
    </row>
    <row r="20" spans="1:6" ht="18" x14ac:dyDescent="0.25">
      <c r="A20" s="8"/>
      <c r="B20" s="7"/>
      <c r="C20" s="7"/>
      <c r="D20" s="14" t="s">
        <v>109</v>
      </c>
      <c r="E20" s="64">
        <v>-79164</v>
      </c>
      <c r="F20" s="64">
        <v>-387827</v>
      </c>
    </row>
    <row r="21" spans="1:6" x14ac:dyDescent="0.25">
      <c r="A21" s="8"/>
      <c r="B21" s="7"/>
      <c r="C21" s="7"/>
      <c r="D21" s="7" t="s">
        <v>110</v>
      </c>
      <c r="E21" s="64">
        <v>277290</v>
      </c>
      <c r="F21" s="64">
        <v>475332</v>
      </c>
    </row>
    <row r="22" spans="1:6" x14ac:dyDescent="0.25">
      <c r="A22" s="8"/>
      <c r="B22" s="7"/>
      <c r="C22" s="7"/>
      <c r="D22" s="7" t="s">
        <v>111</v>
      </c>
      <c r="E22" s="64">
        <v>-356454</v>
      </c>
      <c r="F22" s="64">
        <v>-863159</v>
      </c>
    </row>
    <row r="23" spans="1:6" x14ac:dyDescent="0.25">
      <c r="A23" s="8"/>
      <c r="B23" s="7"/>
      <c r="C23" s="7"/>
      <c r="D23" s="7" t="s">
        <v>112</v>
      </c>
      <c r="E23" s="64">
        <v>0</v>
      </c>
      <c r="F23" s="64">
        <v>0</v>
      </c>
    </row>
    <row r="24" spans="1:6" x14ac:dyDescent="0.25">
      <c r="A24" s="8"/>
      <c r="B24" s="7"/>
      <c r="C24" s="7"/>
      <c r="D24" s="7" t="s">
        <v>113</v>
      </c>
      <c r="E24" s="64">
        <v>0</v>
      </c>
      <c r="F24" s="64">
        <v>0</v>
      </c>
    </row>
    <row r="25" spans="1:6" x14ac:dyDescent="0.25">
      <c r="A25" s="8"/>
      <c r="B25" s="7"/>
      <c r="C25" s="7"/>
      <c r="D25" s="7" t="s">
        <v>114</v>
      </c>
      <c r="E25" s="64">
        <v>0</v>
      </c>
      <c r="F25" s="64">
        <v>0</v>
      </c>
    </row>
    <row r="26" spans="1:6" x14ac:dyDescent="0.25">
      <c r="A26" s="8"/>
      <c r="B26" s="7"/>
      <c r="C26" s="7"/>
      <c r="D26" s="7"/>
      <c r="E26" s="64"/>
      <c r="F26" s="64"/>
    </row>
    <row r="27" spans="1:6" ht="18" x14ac:dyDescent="0.25">
      <c r="A27" s="8"/>
      <c r="B27" s="7"/>
      <c r="C27" s="7"/>
      <c r="D27" s="14" t="s">
        <v>115</v>
      </c>
      <c r="E27" s="64">
        <v>0</v>
      </c>
      <c r="F27" s="64">
        <v>0</v>
      </c>
    </row>
    <row r="28" spans="1:6" x14ac:dyDescent="0.25">
      <c r="A28" s="8"/>
      <c r="B28" s="7"/>
      <c r="C28" s="7"/>
      <c r="D28" s="7" t="s">
        <v>116</v>
      </c>
      <c r="E28" s="64">
        <v>0</v>
      </c>
      <c r="F28" s="64">
        <v>0</v>
      </c>
    </row>
    <row r="29" spans="1:6" x14ac:dyDescent="0.25">
      <c r="A29" s="8"/>
      <c r="B29" s="7"/>
      <c r="C29" s="7"/>
      <c r="D29" s="7" t="s">
        <v>117</v>
      </c>
      <c r="E29" s="64">
        <v>0</v>
      </c>
      <c r="F29" s="64">
        <v>0</v>
      </c>
    </row>
    <row r="30" spans="1:6" x14ac:dyDescent="0.25">
      <c r="A30" s="8"/>
      <c r="B30" s="7"/>
      <c r="C30" s="7"/>
      <c r="D30" s="7"/>
      <c r="E30" s="64"/>
      <c r="F30" s="64"/>
    </row>
    <row r="31" spans="1:6" x14ac:dyDescent="0.25">
      <c r="A31" s="8"/>
      <c r="B31" s="7"/>
      <c r="C31" s="7"/>
      <c r="D31" s="14" t="s">
        <v>118</v>
      </c>
      <c r="E31" s="64">
        <v>1747175</v>
      </c>
      <c r="F31" s="64">
        <v>1438511</v>
      </c>
    </row>
    <row r="32" spans="1:6" x14ac:dyDescent="0.25">
      <c r="A32" s="8"/>
      <c r="B32" s="7"/>
      <c r="C32" s="7"/>
      <c r="D32" s="7"/>
      <c r="E32" s="64"/>
      <c r="F32" s="64"/>
    </row>
    <row r="33" spans="1:6" x14ac:dyDescent="0.25">
      <c r="A33" s="8"/>
      <c r="B33" s="7"/>
      <c r="C33" s="7"/>
      <c r="D33" s="14" t="s">
        <v>119</v>
      </c>
      <c r="E33" s="64">
        <v>2094841</v>
      </c>
      <c r="F33" s="64">
        <v>1868962</v>
      </c>
    </row>
    <row r="34" spans="1:6" x14ac:dyDescent="0.25">
      <c r="A34" s="8"/>
      <c r="B34" s="7"/>
      <c r="C34" s="7"/>
      <c r="D34" s="7"/>
      <c r="E34" s="7"/>
      <c r="F34" s="7"/>
    </row>
    <row r="35" spans="1:6" x14ac:dyDescent="0.25">
      <c r="A35" s="8"/>
      <c r="B35" s="7"/>
      <c r="C35" s="7"/>
      <c r="D35" s="7"/>
      <c r="E35" s="7"/>
      <c r="F35" s="7"/>
    </row>
    <row r="36" spans="1:6" x14ac:dyDescent="0.25">
      <c r="A36" s="8"/>
      <c r="B36" s="7"/>
      <c r="C36" s="7"/>
      <c r="D36" s="7"/>
      <c r="E36" s="7"/>
      <c r="F36" s="7"/>
    </row>
    <row r="37" spans="1:6" ht="15.75" thickBot="1" x14ac:dyDescent="0.3">
      <c r="A37" s="9"/>
      <c r="B37" s="10"/>
      <c r="C37" s="10"/>
      <c r="D37" s="10"/>
      <c r="E37" s="10"/>
      <c r="F37" s="10"/>
    </row>
  </sheetData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0"/>
  <sheetViews>
    <sheetView zoomScale="110" zoomScaleNormal="110" workbookViewId="0">
      <selection activeCell="E12" sqref="E12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36" t="s">
        <v>429</v>
      </c>
      <c r="B1" s="137"/>
      <c r="C1" s="137"/>
      <c r="D1" s="137"/>
      <c r="E1" s="137"/>
      <c r="F1" s="137"/>
      <c r="G1" s="137"/>
      <c r="H1" s="137"/>
      <c r="I1" s="138"/>
    </row>
    <row r="2" spans="1:9" ht="15.75" thickBot="1" x14ac:dyDescent="0.3">
      <c r="A2" s="139" t="s">
        <v>120</v>
      </c>
      <c r="B2" s="140"/>
      <c r="C2" s="140"/>
      <c r="D2" s="140"/>
      <c r="E2" s="140"/>
      <c r="F2" s="140"/>
      <c r="G2" s="140"/>
      <c r="H2" s="140"/>
      <c r="I2" s="141"/>
    </row>
    <row r="3" spans="1:9" ht="15.75" thickBot="1" x14ac:dyDescent="0.3">
      <c r="A3" s="139" t="s">
        <v>449</v>
      </c>
      <c r="B3" s="140"/>
      <c r="C3" s="140"/>
      <c r="D3" s="140"/>
      <c r="E3" s="140"/>
      <c r="F3" s="140"/>
      <c r="G3" s="140"/>
      <c r="H3" s="140"/>
      <c r="I3" s="141"/>
    </row>
    <row r="4" spans="1:9" ht="15.75" thickBot="1" x14ac:dyDescent="0.3">
      <c r="A4" s="139" t="s">
        <v>1</v>
      </c>
      <c r="B4" s="140"/>
      <c r="C4" s="140"/>
      <c r="D4" s="140"/>
      <c r="E4" s="140"/>
      <c r="F4" s="140"/>
      <c r="G4" s="140"/>
      <c r="H4" s="140"/>
      <c r="I4" s="141"/>
    </row>
    <row r="5" spans="1:9" ht="24" customHeight="1" x14ac:dyDescent="0.25">
      <c r="A5" s="142" t="s">
        <v>121</v>
      </c>
      <c r="B5" s="143"/>
      <c r="C5" s="114" t="s">
        <v>122</v>
      </c>
      <c r="D5" s="144" t="s">
        <v>123</v>
      </c>
      <c r="E5" s="144" t="s">
        <v>124</v>
      </c>
      <c r="F5" s="144" t="s">
        <v>125</v>
      </c>
      <c r="G5" s="114" t="s">
        <v>126</v>
      </c>
      <c r="H5" s="144" t="s">
        <v>128</v>
      </c>
      <c r="I5" s="144" t="s">
        <v>129</v>
      </c>
    </row>
    <row r="6" spans="1:9" ht="36.75" customHeight="1" thickBot="1" x14ac:dyDescent="0.3">
      <c r="A6" s="123"/>
      <c r="B6" s="125"/>
      <c r="C6" s="107" t="s">
        <v>452</v>
      </c>
      <c r="D6" s="145"/>
      <c r="E6" s="145"/>
      <c r="F6" s="145"/>
      <c r="G6" s="107" t="s">
        <v>127</v>
      </c>
      <c r="H6" s="145"/>
      <c r="I6" s="145"/>
    </row>
    <row r="7" spans="1:9" x14ac:dyDescent="0.25">
      <c r="A7" s="134"/>
      <c r="B7" s="135"/>
      <c r="C7" s="1"/>
      <c r="D7" s="1"/>
      <c r="E7" s="1"/>
      <c r="F7" s="1"/>
      <c r="G7" s="1"/>
      <c r="H7" s="1"/>
      <c r="I7" s="1"/>
    </row>
    <row r="8" spans="1:9" x14ac:dyDescent="0.25">
      <c r="A8" s="126" t="s">
        <v>130</v>
      </c>
      <c r="B8" s="127"/>
      <c r="C8" s="103">
        <f>C9+C13</f>
        <v>0</v>
      </c>
      <c r="D8" s="103">
        <f t="shared" ref="D8:H8" si="0">D9+D13</f>
        <v>0</v>
      </c>
      <c r="E8" s="103">
        <f t="shared" si="0"/>
        <v>0</v>
      </c>
      <c r="F8" s="103">
        <f t="shared" si="0"/>
        <v>0</v>
      </c>
      <c r="G8" s="103">
        <f t="shared" si="0"/>
        <v>0</v>
      </c>
      <c r="H8" s="103">
        <f t="shared" si="0"/>
        <v>0</v>
      </c>
      <c r="I8" s="103">
        <f>I13+I9</f>
        <v>0</v>
      </c>
    </row>
    <row r="9" spans="1:9" x14ac:dyDescent="0.25">
      <c r="A9" s="126" t="s">
        <v>131</v>
      </c>
      <c r="B9" s="127"/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</row>
    <row r="10" spans="1:9" x14ac:dyDescent="0.25">
      <c r="A10" s="3"/>
      <c r="B10" s="4" t="s">
        <v>132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</row>
    <row r="11" spans="1:9" x14ac:dyDescent="0.25">
      <c r="A11" s="5"/>
      <c r="B11" s="4" t="s">
        <v>133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</row>
    <row r="12" spans="1:9" x14ac:dyDescent="0.25">
      <c r="A12" s="5"/>
      <c r="B12" s="4" t="s">
        <v>134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</row>
    <row r="13" spans="1:9" x14ac:dyDescent="0.25">
      <c r="A13" s="126" t="s">
        <v>135</v>
      </c>
      <c r="B13" s="127"/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</row>
    <row r="14" spans="1:9" x14ac:dyDescent="0.25">
      <c r="A14" s="3"/>
      <c r="B14" s="4" t="s">
        <v>136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</row>
    <row r="15" spans="1:9" x14ac:dyDescent="0.25">
      <c r="A15" s="5"/>
      <c r="B15" s="4" t="s">
        <v>137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</row>
    <row r="16" spans="1:9" x14ac:dyDescent="0.25">
      <c r="A16" s="5"/>
      <c r="B16" s="4" t="s">
        <v>138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</row>
    <row r="17" spans="1:11" x14ac:dyDescent="0.25">
      <c r="A17" s="126" t="s">
        <v>139</v>
      </c>
      <c r="B17" s="127"/>
      <c r="C17" s="64">
        <v>430451</v>
      </c>
      <c r="D17" s="104">
        <v>0</v>
      </c>
      <c r="E17" s="104">
        <v>0</v>
      </c>
      <c r="F17" s="104">
        <v>0</v>
      </c>
      <c r="G17" s="104">
        <v>347667</v>
      </c>
      <c r="H17" s="104">
        <v>0</v>
      </c>
      <c r="I17" s="104">
        <v>0</v>
      </c>
      <c r="J17" s="66"/>
      <c r="K17" s="66"/>
    </row>
    <row r="18" spans="1:11" x14ac:dyDescent="0.25">
      <c r="A18" s="5"/>
      <c r="B18" s="4"/>
      <c r="C18" s="64"/>
      <c r="D18" s="64"/>
      <c r="E18" s="64"/>
      <c r="F18" s="64"/>
      <c r="G18" s="64"/>
      <c r="H18" s="64"/>
      <c r="I18" s="64"/>
    </row>
    <row r="19" spans="1:11" ht="16.5" customHeight="1" x14ac:dyDescent="0.25">
      <c r="A19" s="126" t="s">
        <v>140</v>
      </c>
      <c r="B19" s="127"/>
      <c r="C19" s="103">
        <f>C8+C17</f>
        <v>430451</v>
      </c>
      <c r="D19" s="103">
        <f t="shared" ref="D19:H19" si="1">D8+D17</f>
        <v>0</v>
      </c>
      <c r="E19" s="103">
        <f t="shared" si="1"/>
        <v>0</v>
      </c>
      <c r="F19" s="103">
        <f t="shared" si="1"/>
        <v>0</v>
      </c>
      <c r="G19" s="103">
        <f t="shared" si="1"/>
        <v>347667</v>
      </c>
      <c r="H19" s="103">
        <f t="shared" si="1"/>
        <v>0</v>
      </c>
      <c r="I19" s="103">
        <f>I8+I17</f>
        <v>0</v>
      </c>
    </row>
    <row r="20" spans="1:11" x14ac:dyDescent="0.25">
      <c r="A20" s="126"/>
      <c r="B20" s="127"/>
      <c r="C20" s="103"/>
      <c r="D20" s="103"/>
      <c r="E20" s="103"/>
      <c r="F20" s="103"/>
      <c r="G20" s="103"/>
      <c r="H20" s="103"/>
      <c r="I20" s="103"/>
    </row>
    <row r="21" spans="1:11" ht="16.5" customHeight="1" x14ac:dyDescent="0.25">
      <c r="A21" s="126" t="s">
        <v>430</v>
      </c>
      <c r="B21" s="127"/>
      <c r="C21" s="103">
        <f>C22+C23+C24</f>
        <v>0</v>
      </c>
      <c r="D21" s="103">
        <f t="shared" ref="D21:G21" si="2">D22+D23+D24</f>
        <v>0</v>
      </c>
      <c r="E21" s="103">
        <f t="shared" si="2"/>
        <v>0</v>
      </c>
      <c r="F21" s="103">
        <f t="shared" si="2"/>
        <v>0</v>
      </c>
      <c r="G21" s="103">
        <f t="shared" si="2"/>
        <v>0</v>
      </c>
      <c r="H21" s="103">
        <f>H22+H23+H24</f>
        <v>0</v>
      </c>
      <c r="I21" s="103">
        <f>I22+I23+I24</f>
        <v>0</v>
      </c>
    </row>
    <row r="22" spans="1:11" x14ac:dyDescent="0.25">
      <c r="A22" s="128" t="s">
        <v>141</v>
      </c>
      <c r="B22" s="129"/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</row>
    <row r="23" spans="1:11" x14ac:dyDescent="0.25">
      <c r="A23" s="128" t="s">
        <v>142</v>
      </c>
      <c r="B23" s="129"/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</row>
    <row r="24" spans="1:11" x14ac:dyDescent="0.25">
      <c r="A24" s="128" t="s">
        <v>143</v>
      </c>
      <c r="B24" s="129"/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</row>
    <row r="25" spans="1:11" x14ac:dyDescent="0.25">
      <c r="A25" s="132"/>
      <c r="B25" s="133"/>
      <c r="C25" s="102"/>
      <c r="D25" s="102"/>
      <c r="E25" s="102"/>
      <c r="F25" s="102"/>
      <c r="G25" s="102"/>
      <c r="H25" s="102"/>
      <c r="I25" s="102"/>
    </row>
    <row r="26" spans="1:11" ht="16.5" customHeight="1" x14ac:dyDescent="0.25">
      <c r="A26" s="126" t="s">
        <v>144</v>
      </c>
      <c r="B26" s="127"/>
      <c r="C26" s="103">
        <f>C27+C28+C29</f>
        <v>0</v>
      </c>
      <c r="D26" s="103">
        <f t="shared" ref="D26" si="3">D27+D28+D29</f>
        <v>0</v>
      </c>
      <c r="E26" s="103">
        <f t="shared" ref="E26" si="4">E27+E28+E29</f>
        <v>0</v>
      </c>
      <c r="F26" s="103">
        <f t="shared" ref="F26" si="5">F27+F28+F29</f>
        <v>0</v>
      </c>
      <c r="G26" s="103">
        <f t="shared" ref="G26" si="6">G27+G28+G29</f>
        <v>0</v>
      </c>
      <c r="H26" s="103">
        <f>H27+H28+H29</f>
        <v>0</v>
      </c>
      <c r="I26" s="103">
        <f>I27+I28+I29</f>
        <v>0</v>
      </c>
    </row>
    <row r="27" spans="1:11" x14ac:dyDescent="0.25">
      <c r="A27" s="128" t="s">
        <v>145</v>
      </c>
      <c r="B27" s="129"/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</row>
    <row r="28" spans="1:11" x14ac:dyDescent="0.25">
      <c r="A28" s="128" t="s">
        <v>146</v>
      </c>
      <c r="B28" s="129"/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1:11" x14ac:dyDescent="0.25">
      <c r="A29" s="128" t="s">
        <v>147</v>
      </c>
      <c r="B29" s="129"/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1:11" ht="15.75" thickBot="1" x14ac:dyDescent="0.3">
      <c r="A30" s="130"/>
      <c r="B30" s="131"/>
      <c r="C30" s="105"/>
      <c r="D30" s="105"/>
      <c r="E30" s="105"/>
      <c r="F30" s="105"/>
      <c r="G30" s="105"/>
      <c r="H30" s="105"/>
      <c r="I30" s="105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7"/>
  <sheetViews>
    <sheetView workbookViewId="0">
      <selection activeCell="B1" sqref="B1"/>
    </sheetView>
  </sheetViews>
  <sheetFormatPr baseColWidth="10" defaultRowHeight="15" x14ac:dyDescent="0.25"/>
  <cols>
    <col min="1" max="1" width="24" bestFit="1" customWidth="1"/>
    <col min="5" max="5" width="13.85546875" customWidth="1"/>
  </cols>
  <sheetData>
    <row r="1" spans="1:6" ht="18" x14ac:dyDescent="0.25">
      <c r="A1" s="146" t="s">
        <v>148</v>
      </c>
      <c r="B1" s="110" t="s">
        <v>149</v>
      </c>
      <c r="C1" s="110" t="s">
        <v>151</v>
      </c>
      <c r="D1" s="110" t="s">
        <v>154</v>
      </c>
      <c r="E1" s="144" t="s">
        <v>156</v>
      </c>
      <c r="F1" s="110" t="s">
        <v>157</v>
      </c>
    </row>
    <row r="2" spans="1:6" x14ac:dyDescent="0.25">
      <c r="A2" s="147"/>
      <c r="B2" s="114" t="s">
        <v>150</v>
      </c>
      <c r="C2" s="114" t="s">
        <v>152</v>
      </c>
      <c r="D2" s="114" t="s">
        <v>155</v>
      </c>
      <c r="E2" s="149"/>
      <c r="F2" s="114" t="s">
        <v>158</v>
      </c>
    </row>
    <row r="3" spans="1:6" ht="15.75" thickBot="1" x14ac:dyDescent="0.3">
      <c r="A3" s="148"/>
      <c r="B3" s="115"/>
      <c r="C3" s="107" t="s">
        <v>153</v>
      </c>
      <c r="D3" s="115"/>
      <c r="E3" s="145"/>
      <c r="F3" s="115"/>
    </row>
    <row r="4" spans="1:6" ht="18" x14ac:dyDescent="0.25">
      <c r="A4" s="6" t="s">
        <v>159</v>
      </c>
      <c r="B4" s="63">
        <f>SUM(B5:B7)</f>
        <v>0</v>
      </c>
      <c r="C4" s="63">
        <f t="shared" ref="C4:F4" si="0">SUM(C5:C7)</f>
        <v>0</v>
      </c>
      <c r="D4" s="63">
        <f t="shared" si="0"/>
        <v>0</v>
      </c>
      <c r="E4" s="63">
        <f t="shared" si="0"/>
        <v>0</v>
      </c>
      <c r="F4" s="63">
        <f t="shared" si="0"/>
        <v>0</v>
      </c>
    </row>
    <row r="5" spans="1:6" x14ac:dyDescent="0.25">
      <c r="A5" s="8" t="s">
        <v>160</v>
      </c>
      <c r="B5" s="63">
        <v>0</v>
      </c>
      <c r="C5" s="63">
        <v>0</v>
      </c>
      <c r="D5" s="63">
        <v>0</v>
      </c>
      <c r="E5" s="63">
        <v>0</v>
      </c>
      <c r="F5" s="63">
        <v>0</v>
      </c>
    </row>
    <row r="6" spans="1:6" x14ac:dyDescent="0.25">
      <c r="A6" s="8" t="s">
        <v>161</v>
      </c>
      <c r="B6" s="63">
        <v>0</v>
      </c>
      <c r="C6" s="63">
        <v>0</v>
      </c>
      <c r="D6" s="63">
        <v>0</v>
      </c>
      <c r="E6" s="63">
        <v>0</v>
      </c>
      <c r="F6" s="63">
        <v>0</v>
      </c>
    </row>
    <row r="7" spans="1:6" ht="15.75" thickBot="1" x14ac:dyDescent="0.3">
      <c r="A7" s="9"/>
      <c r="B7" s="68"/>
      <c r="C7" s="68"/>
      <c r="D7" s="68"/>
      <c r="E7" s="68"/>
      <c r="F7" s="68"/>
    </row>
  </sheetData>
  <mergeCells count="2">
    <mergeCell ref="A1:A3"/>
    <mergeCell ref="E1:E3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8"/>
  <sheetViews>
    <sheetView workbookViewId="0">
      <selection activeCell="H27" sqref="H27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36" t="s">
        <v>429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1" ht="15.75" thickBot="1" x14ac:dyDescent="0.3">
      <c r="A2" s="139" t="s">
        <v>162</v>
      </c>
      <c r="B2" s="140"/>
      <c r="C2" s="140"/>
      <c r="D2" s="140"/>
      <c r="E2" s="140"/>
      <c r="F2" s="140"/>
      <c r="G2" s="140"/>
      <c r="H2" s="140"/>
      <c r="I2" s="140"/>
      <c r="J2" s="140"/>
      <c r="K2" s="141"/>
    </row>
    <row r="3" spans="1:11" ht="15.75" thickBot="1" x14ac:dyDescent="0.3">
      <c r="A3" s="139" t="s">
        <v>449</v>
      </c>
      <c r="B3" s="140"/>
      <c r="C3" s="140"/>
      <c r="D3" s="140"/>
      <c r="E3" s="140"/>
      <c r="F3" s="140"/>
      <c r="G3" s="140"/>
      <c r="H3" s="140"/>
      <c r="I3" s="140"/>
      <c r="J3" s="140"/>
      <c r="K3" s="141"/>
    </row>
    <row r="4" spans="1:11" ht="15.75" thickBot="1" x14ac:dyDescent="0.3">
      <c r="A4" s="139" t="s">
        <v>1</v>
      </c>
      <c r="B4" s="140"/>
      <c r="C4" s="140"/>
      <c r="D4" s="140"/>
      <c r="E4" s="140"/>
      <c r="F4" s="140"/>
      <c r="G4" s="140"/>
      <c r="H4" s="140"/>
      <c r="I4" s="140"/>
      <c r="J4" s="140"/>
      <c r="K4" s="141"/>
    </row>
    <row r="5" spans="1:11" ht="81.75" thickBot="1" x14ac:dyDescent="0.3">
      <c r="A5" s="113" t="s">
        <v>163</v>
      </c>
      <c r="B5" s="107" t="s">
        <v>164</v>
      </c>
      <c r="C5" s="107" t="s">
        <v>165</v>
      </c>
      <c r="D5" s="107" t="s">
        <v>166</v>
      </c>
      <c r="E5" s="107" t="s">
        <v>167</v>
      </c>
      <c r="F5" s="107" t="s">
        <v>168</v>
      </c>
      <c r="G5" s="107" t="s">
        <v>169</v>
      </c>
      <c r="H5" s="107" t="s">
        <v>170</v>
      </c>
      <c r="I5" s="107" t="s">
        <v>442</v>
      </c>
      <c r="J5" s="107" t="s">
        <v>443</v>
      </c>
      <c r="K5" s="107" t="s">
        <v>444</v>
      </c>
    </row>
    <row r="6" spans="1:11" x14ac:dyDescent="0.25">
      <c r="A6" s="2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18" x14ac:dyDescent="0.25">
      <c r="A7" s="6" t="s">
        <v>171</v>
      </c>
      <c r="B7" s="67">
        <f t="shared" ref="B7:K7" si="0">SUM(B8:B10)</f>
        <v>0</v>
      </c>
      <c r="C7" s="67">
        <f t="shared" si="0"/>
        <v>0</v>
      </c>
      <c r="D7" s="67">
        <f t="shared" si="0"/>
        <v>0</v>
      </c>
      <c r="E7" s="67">
        <f t="shared" si="0"/>
        <v>0</v>
      </c>
      <c r="F7" s="67">
        <f t="shared" si="0"/>
        <v>0</v>
      </c>
      <c r="G7" s="67">
        <f t="shared" si="0"/>
        <v>0</v>
      </c>
      <c r="H7" s="67">
        <f t="shared" si="0"/>
        <v>0</v>
      </c>
      <c r="I7" s="67">
        <f t="shared" si="0"/>
        <v>0</v>
      </c>
      <c r="J7" s="67">
        <f t="shared" si="0"/>
        <v>0</v>
      </c>
      <c r="K7" s="67">
        <f t="shared" si="0"/>
        <v>0</v>
      </c>
    </row>
    <row r="8" spans="1:11" x14ac:dyDescent="0.25">
      <c r="A8" s="23" t="s">
        <v>172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</row>
    <row r="9" spans="1:11" x14ac:dyDescent="0.25">
      <c r="A9" s="23" t="s">
        <v>173</v>
      </c>
      <c r="B9" s="63">
        <v>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</row>
    <row r="10" spans="1:11" x14ac:dyDescent="0.25">
      <c r="A10" s="23" t="s">
        <v>174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</row>
    <row r="11" spans="1:11" x14ac:dyDescent="0.25">
      <c r="A11" s="20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5">
      <c r="A12" s="6" t="s">
        <v>175</v>
      </c>
      <c r="B12" s="67">
        <f t="shared" ref="B12:K12" si="1">SUM(B13:B15)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  <c r="H12" s="67">
        <f t="shared" si="1"/>
        <v>0</v>
      </c>
      <c r="I12" s="67">
        <f t="shared" si="1"/>
        <v>0</v>
      </c>
      <c r="J12" s="67">
        <f t="shared" si="1"/>
        <v>0</v>
      </c>
      <c r="K12" s="67">
        <f t="shared" si="1"/>
        <v>0</v>
      </c>
    </row>
    <row r="13" spans="1:11" x14ac:dyDescent="0.25">
      <c r="A13" s="23" t="s">
        <v>176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</row>
    <row r="14" spans="1:11" x14ac:dyDescent="0.25">
      <c r="A14" s="23" t="s">
        <v>177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1" x14ac:dyDescent="0.25">
      <c r="A15" s="23" t="s">
        <v>178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</row>
    <row r="16" spans="1:11" x14ac:dyDescent="0.25">
      <c r="A16" s="20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8" x14ac:dyDescent="0.25">
      <c r="A17" s="6" t="s">
        <v>179</v>
      </c>
      <c r="B17" s="67">
        <f t="shared" ref="B17:K17" si="2">B7+B12</f>
        <v>0</v>
      </c>
      <c r="C17" s="67">
        <f t="shared" si="2"/>
        <v>0</v>
      </c>
      <c r="D17" s="67">
        <f t="shared" si="2"/>
        <v>0</v>
      </c>
      <c r="E17" s="67">
        <f t="shared" si="2"/>
        <v>0</v>
      </c>
      <c r="F17" s="67">
        <f t="shared" si="2"/>
        <v>0</v>
      </c>
      <c r="G17" s="67">
        <f t="shared" si="2"/>
        <v>0</v>
      </c>
      <c r="H17" s="67">
        <f t="shared" si="2"/>
        <v>0</v>
      </c>
      <c r="I17" s="67">
        <f t="shared" si="2"/>
        <v>0</v>
      </c>
      <c r="J17" s="67">
        <f t="shared" si="2"/>
        <v>0</v>
      </c>
      <c r="K17" s="67">
        <f t="shared" si="2"/>
        <v>0</v>
      </c>
    </row>
    <row r="18" spans="1:11" ht="15.75" thickBot="1" x14ac:dyDescent="0.3">
      <c r="A18" s="9"/>
      <c r="B18" s="70"/>
      <c r="C18" s="70"/>
      <c r="D18" s="70"/>
      <c r="E18" s="70"/>
      <c r="F18" s="70"/>
      <c r="G18" s="70"/>
      <c r="H18" s="70"/>
      <c r="I18" s="70"/>
      <c r="J18" s="70"/>
      <c r="K18" s="70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6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79"/>
  <sheetViews>
    <sheetView workbookViewId="0">
      <selection activeCell="B41" sqref="B41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52" t="s">
        <v>429</v>
      </c>
      <c r="B1" s="153"/>
      <c r="C1" s="153"/>
      <c r="D1" s="153"/>
      <c r="E1" s="153"/>
    </row>
    <row r="2" spans="1:5" x14ac:dyDescent="0.25">
      <c r="A2" s="152" t="s">
        <v>180</v>
      </c>
      <c r="B2" s="153"/>
      <c r="C2" s="153"/>
      <c r="D2" s="153"/>
      <c r="E2" s="153"/>
    </row>
    <row r="3" spans="1:5" x14ac:dyDescent="0.25">
      <c r="A3" s="152" t="s">
        <v>449</v>
      </c>
      <c r="B3" s="153"/>
      <c r="C3" s="153"/>
      <c r="D3" s="153"/>
      <c r="E3" s="153"/>
    </row>
    <row r="4" spans="1:5" x14ac:dyDescent="0.25">
      <c r="A4" s="152" t="s">
        <v>1</v>
      </c>
      <c r="B4" s="153"/>
      <c r="C4" s="153"/>
      <c r="D4" s="153"/>
      <c r="E4" s="153"/>
    </row>
    <row r="5" spans="1:5" ht="15.75" thickBot="1" x14ac:dyDescent="0.3"/>
    <row r="6" spans="1:5" x14ac:dyDescent="0.25">
      <c r="A6" s="156" t="s">
        <v>2</v>
      </c>
      <c r="B6" s="157"/>
      <c r="C6" s="110" t="s">
        <v>181</v>
      </c>
      <c r="D6" s="144" t="s">
        <v>183</v>
      </c>
      <c r="E6" s="110" t="s">
        <v>184</v>
      </c>
    </row>
    <row r="7" spans="1:5" ht="15.75" thickBot="1" x14ac:dyDescent="0.3">
      <c r="A7" s="158"/>
      <c r="B7" s="159"/>
      <c r="C7" s="107" t="s">
        <v>182</v>
      </c>
      <c r="D7" s="145"/>
      <c r="E7" s="107" t="s">
        <v>185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186</v>
      </c>
      <c r="C9" s="95">
        <f>SUM(C10:C12)</f>
        <v>13528325</v>
      </c>
      <c r="D9" s="95">
        <f t="shared" ref="D9:E9" si="0">SUM(D10:D12)</f>
        <v>3204345</v>
      </c>
      <c r="E9" s="95">
        <f t="shared" si="0"/>
        <v>3204345</v>
      </c>
    </row>
    <row r="10" spans="1:5" x14ac:dyDescent="0.25">
      <c r="A10" s="24"/>
      <c r="B10" s="27" t="s">
        <v>187</v>
      </c>
      <c r="C10" s="95">
        <v>13528325</v>
      </c>
      <c r="D10" s="95">
        <v>3204345</v>
      </c>
      <c r="E10" s="95">
        <v>3204345</v>
      </c>
    </row>
    <row r="11" spans="1:5" x14ac:dyDescent="0.25">
      <c r="A11" s="24"/>
      <c r="B11" s="27" t="s">
        <v>188</v>
      </c>
      <c r="C11" s="95">
        <v>0</v>
      </c>
      <c r="D11" s="95">
        <v>0</v>
      </c>
      <c r="E11" s="95">
        <v>0</v>
      </c>
    </row>
    <row r="12" spans="1:5" x14ac:dyDescent="0.25">
      <c r="A12" s="24"/>
      <c r="B12" s="27" t="s">
        <v>189</v>
      </c>
      <c r="C12" s="95">
        <v>0</v>
      </c>
      <c r="D12" s="95">
        <v>0</v>
      </c>
      <c r="E12" s="95">
        <v>0</v>
      </c>
    </row>
    <row r="13" spans="1:5" x14ac:dyDescent="0.25">
      <c r="A13" s="24"/>
      <c r="B13" s="25"/>
      <c r="C13" s="95"/>
      <c r="D13" s="95"/>
      <c r="E13" s="95"/>
    </row>
    <row r="14" spans="1:5" x14ac:dyDescent="0.25">
      <c r="A14" s="28"/>
      <c r="B14" s="26" t="s">
        <v>431</v>
      </c>
      <c r="C14" s="95">
        <f>C15+C16</f>
        <v>13528325</v>
      </c>
      <c r="D14" s="95">
        <f t="shared" ref="D14:E14" si="1">D15+D16</f>
        <v>2917282</v>
      </c>
      <c r="E14" s="95">
        <f t="shared" si="1"/>
        <v>2853665</v>
      </c>
    </row>
    <row r="15" spans="1:5" x14ac:dyDescent="0.25">
      <c r="A15" s="24"/>
      <c r="B15" s="27" t="s">
        <v>190</v>
      </c>
      <c r="C15" s="95">
        <v>13528325</v>
      </c>
      <c r="D15" s="95">
        <v>2917282</v>
      </c>
      <c r="E15" s="95">
        <v>2853665</v>
      </c>
    </row>
    <row r="16" spans="1:5" x14ac:dyDescent="0.25">
      <c r="A16" s="24"/>
      <c r="B16" s="27" t="s">
        <v>191</v>
      </c>
      <c r="C16" s="95">
        <v>0</v>
      </c>
      <c r="D16" s="95">
        <v>0</v>
      </c>
      <c r="E16" s="95">
        <v>0</v>
      </c>
    </row>
    <row r="17" spans="1:7" x14ac:dyDescent="0.25">
      <c r="A17" s="24"/>
      <c r="B17" s="25"/>
      <c r="C17" s="95"/>
      <c r="D17" s="95"/>
      <c r="E17" s="95"/>
    </row>
    <row r="18" spans="1:7" x14ac:dyDescent="0.25">
      <c r="A18" s="24"/>
      <c r="B18" s="26" t="s">
        <v>192</v>
      </c>
      <c r="C18" s="95">
        <f>C19+C20</f>
        <v>0</v>
      </c>
      <c r="D18" s="95">
        <f t="shared" ref="D18:E18" si="2">D19+D20</f>
        <v>236363</v>
      </c>
      <c r="E18" s="95">
        <f t="shared" si="2"/>
        <v>236363</v>
      </c>
    </row>
    <row r="19" spans="1:7" x14ac:dyDescent="0.25">
      <c r="A19" s="24"/>
      <c r="B19" s="27" t="s">
        <v>193</v>
      </c>
      <c r="C19" s="95">
        <v>0</v>
      </c>
      <c r="D19" s="95">
        <v>236363</v>
      </c>
      <c r="E19" s="95">
        <v>236363</v>
      </c>
    </row>
    <row r="20" spans="1:7" x14ac:dyDescent="0.25">
      <c r="A20" s="24"/>
      <c r="B20" s="27" t="s">
        <v>194</v>
      </c>
      <c r="C20" s="95">
        <v>0</v>
      </c>
      <c r="D20" s="95">
        <v>0</v>
      </c>
      <c r="E20" s="95">
        <v>0</v>
      </c>
    </row>
    <row r="21" spans="1:7" x14ac:dyDescent="0.25">
      <c r="A21" s="24"/>
      <c r="B21" s="25"/>
      <c r="C21" s="95"/>
      <c r="D21" s="95"/>
      <c r="E21" s="95"/>
      <c r="G21" s="109"/>
    </row>
    <row r="22" spans="1:7" x14ac:dyDescent="0.25">
      <c r="A22" s="24"/>
      <c r="B22" s="26" t="s">
        <v>195</v>
      </c>
      <c r="C22" s="95">
        <f>C9-C14+C18</f>
        <v>0</v>
      </c>
      <c r="D22" s="95">
        <f t="shared" ref="D22:E22" si="3">D9-D14+D18</f>
        <v>523426</v>
      </c>
      <c r="E22" s="95">
        <f t="shared" si="3"/>
        <v>587043</v>
      </c>
    </row>
    <row r="23" spans="1:7" x14ac:dyDescent="0.25">
      <c r="A23" s="24"/>
      <c r="B23" s="26" t="s">
        <v>196</v>
      </c>
      <c r="C23" s="95">
        <f>C22-C12</f>
        <v>0</v>
      </c>
      <c r="D23" s="95">
        <f t="shared" ref="D23:E23" si="4">D22-D12</f>
        <v>523426</v>
      </c>
      <c r="E23" s="95">
        <f t="shared" si="4"/>
        <v>587043</v>
      </c>
    </row>
    <row r="24" spans="1:7" ht="18" x14ac:dyDescent="0.25">
      <c r="A24" s="24"/>
      <c r="B24" s="26" t="s">
        <v>197</v>
      </c>
      <c r="C24" s="95">
        <f>C23-C18</f>
        <v>0</v>
      </c>
      <c r="D24" s="95">
        <f t="shared" ref="D24:E24" si="5">D23-D18</f>
        <v>287063</v>
      </c>
      <c r="E24" s="95">
        <f t="shared" si="5"/>
        <v>350680</v>
      </c>
    </row>
    <row r="25" spans="1:7" ht="15.75" thickBot="1" x14ac:dyDescent="0.3">
      <c r="A25" s="29"/>
      <c r="B25" s="30"/>
      <c r="C25" s="96"/>
      <c r="D25" s="96"/>
      <c r="E25" s="96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66" t="s">
        <v>198</v>
      </c>
      <c r="B27" s="167"/>
      <c r="C27" s="111" t="s">
        <v>199</v>
      </c>
      <c r="D27" s="111" t="s">
        <v>183</v>
      </c>
      <c r="E27" s="111" t="s">
        <v>200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201</v>
      </c>
      <c r="C29" s="95">
        <f>C30+C31</f>
        <v>0</v>
      </c>
      <c r="D29" s="95">
        <f t="shared" ref="D29:E29" si="6">D30+D31</f>
        <v>0</v>
      </c>
      <c r="E29" s="95">
        <f t="shared" si="6"/>
        <v>0</v>
      </c>
    </row>
    <row r="30" spans="1:7" x14ac:dyDescent="0.25">
      <c r="A30" s="24"/>
      <c r="B30" s="32" t="s">
        <v>202</v>
      </c>
      <c r="C30" s="95"/>
      <c r="D30" s="95"/>
      <c r="E30" s="95"/>
    </row>
    <row r="31" spans="1:7" x14ac:dyDescent="0.25">
      <c r="A31" s="24"/>
      <c r="B31" s="32" t="s">
        <v>203</v>
      </c>
      <c r="C31" s="95"/>
      <c r="D31" s="95"/>
      <c r="E31" s="95"/>
    </row>
    <row r="32" spans="1:7" x14ac:dyDescent="0.25">
      <c r="A32" s="24"/>
      <c r="B32" s="25"/>
      <c r="C32" s="95"/>
      <c r="D32" s="95"/>
      <c r="E32" s="95"/>
    </row>
    <row r="33" spans="1:5" x14ac:dyDescent="0.25">
      <c r="A33" s="28"/>
      <c r="B33" s="26" t="s">
        <v>204</v>
      </c>
      <c r="C33" s="97">
        <f>C24+C29</f>
        <v>0</v>
      </c>
      <c r="D33" s="97">
        <f t="shared" ref="D33:E33" si="7">D24+D29</f>
        <v>287063</v>
      </c>
      <c r="E33" s="97">
        <f t="shared" si="7"/>
        <v>350680</v>
      </c>
    </row>
    <row r="34" spans="1:5" ht="15.75" thickBot="1" x14ac:dyDescent="0.3">
      <c r="A34" s="29"/>
      <c r="B34" s="30"/>
      <c r="C34" s="96"/>
      <c r="D34" s="96"/>
      <c r="E34" s="96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56" t="s">
        <v>198</v>
      </c>
      <c r="B36" s="157"/>
      <c r="C36" s="144" t="s">
        <v>205</v>
      </c>
      <c r="D36" s="146" t="s">
        <v>183</v>
      </c>
      <c r="E36" s="112" t="s">
        <v>184</v>
      </c>
    </row>
    <row r="37" spans="1:5" ht="15.75" thickBot="1" x14ac:dyDescent="0.3">
      <c r="A37" s="158"/>
      <c r="B37" s="159"/>
      <c r="C37" s="145"/>
      <c r="D37" s="148"/>
      <c r="E37" s="108" t="s">
        <v>200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206</v>
      </c>
      <c r="C39" s="98">
        <f>C40+C41</f>
        <v>0</v>
      </c>
      <c r="D39" s="98">
        <f t="shared" ref="D39:E39" si="8">D40+D41</f>
        <v>0</v>
      </c>
      <c r="E39" s="98">
        <f t="shared" si="8"/>
        <v>0</v>
      </c>
    </row>
    <row r="40" spans="1:5" x14ac:dyDescent="0.25">
      <c r="A40" s="33"/>
      <c r="B40" s="37" t="s">
        <v>207</v>
      </c>
      <c r="C40" s="98"/>
      <c r="D40" s="98"/>
      <c r="E40" s="98"/>
    </row>
    <row r="41" spans="1:5" x14ac:dyDescent="0.25">
      <c r="A41" s="33"/>
      <c r="B41" s="37" t="s">
        <v>208</v>
      </c>
      <c r="C41" s="98"/>
      <c r="D41" s="98"/>
      <c r="E41" s="98"/>
    </row>
    <row r="42" spans="1:5" x14ac:dyDescent="0.25">
      <c r="A42" s="35"/>
      <c r="B42" s="36" t="s">
        <v>209</v>
      </c>
      <c r="C42" s="98">
        <f>C43+C44</f>
        <v>0</v>
      </c>
      <c r="D42" s="98">
        <f t="shared" ref="D42:E42" si="9">D43+D44</f>
        <v>0</v>
      </c>
      <c r="E42" s="98">
        <f t="shared" si="9"/>
        <v>0</v>
      </c>
    </row>
    <row r="43" spans="1:5" x14ac:dyDescent="0.25">
      <c r="A43" s="33"/>
      <c r="B43" s="37" t="s">
        <v>210</v>
      </c>
      <c r="C43" s="98"/>
      <c r="D43" s="98"/>
      <c r="E43" s="98"/>
    </row>
    <row r="44" spans="1:5" x14ac:dyDescent="0.25">
      <c r="A44" s="33"/>
      <c r="B44" s="37" t="s">
        <v>211</v>
      </c>
      <c r="C44" s="98"/>
      <c r="D44" s="98"/>
      <c r="E44" s="98"/>
    </row>
    <row r="45" spans="1:5" x14ac:dyDescent="0.25">
      <c r="A45" s="33"/>
      <c r="B45" s="34"/>
      <c r="C45" s="98"/>
      <c r="D45" s="98"/>
      <c r="E45" s="98"/>
    </row>
    <row r="46" spans="1:5" x14ac:dyDescent="0.25">
      <c r="A46" s="160"/>
      <c r="B46" s="162" t="s">
        <v>212</v>
      </c>
      <c r="C46" s="164">
        <f>C39-C42</f>
        <v>0</v>
      </c>
      <c r="D46" s="164">
        <f t="shared" ref="D46:E46" si="10">D39-D42</f>
        <v>0</v>
      </c>
      <c r="E46" s="164">
        <f t="shared" si="10"/>
        <v>0</v>
      </c>
    </row>
    <row r="47" spans="1:5" ht="15.75" thickBot="1" x14ac:dyDescent="0.3">
      <c r="A47" s="161"/>
      <c r="B47" s="163"/>
      <c r="C47" s="165"/>
      <c r="D47" s="165"/>
      <c r="E47" s="165"/>
    </row>
    <row r="48" spans="1:5" ht="15.75" thickBot="1" x14ac:dyDescent="0.3">
      <c r="A48" s="31"/>
      <c r="B48" s="31"/>
      <c r="C48" s="31"/>
      <c r="D48" s="31"/>
      <c r="E48" s="31"/>
    </row>
    <row r="49" spans="1:5" x14ac:dyDescent="0.25">
      <c r="A49" s="156" t="s">
        <v>198</v>
      </c>
      <c r="B49" s="157"/>
      <c r="C49" s="112" t="s">
        <v>181</v>
      </c>
      <c r="D49" s="146" t="s">
        <v>183</v>
      </c>
      <c r="E49" s="112" t="s">
        <v>184</v>
      </c>
    </row>
    <row r="50" spans="1:5" ht="15.75" thickBot="1" x14ac:dyDescent="0.3">
      <c r="A50" s="158"/>
      <c r="B50" s="159"/>
      <c r="C50" s="108" t="s">
        <v>199</v>
      </c>
      <c r="D50" s="148"/>
      <c r="E50" s="108" t="s">
        <v>200</v>
      </c>
    </row>
    <row r="51" spans="1:5" x14ac:dyDescent="0.25">
      <c r="A51" s="154"/>
      <c r="B51" s="155"/>
      <c r="C51" s="34"/>
      <c r="D51" s="34"/>
      <c r="E51" s="34"/>
    </row>
    <row r="52" spans="1:5" x14ac:dyDescent="0.25">
      <c r="A52" s="33"/>
      <c r="B52" s="34" t="s">
        <v>213</v>
      </c>
      <c r="C52" s="99">
        <v>11560804.58</v>
      </c>
      <c r="D52" s="99">
        <v>3204345</v>
      </c>
      <c r="E52" s="99">
        <v>3204345</v>
      </c>
    </row>
    <row r="53" spans="1:5" x14ac:dyDescent="0.25">
      <c r="A53" s="33"/>
      <c r="B53" s="34" t="s">
        <v>214</v>
      </c>
      <c r="C53" s="99">
        <f>C54-C55</f>
        <v>0</v>
      </c>
      <c r="D53" s="99">
        <f t="shared" ref="D53:E53" si="11">D54-D55</f>
        <v>0</v>
      </c>
      <c r="E53" s="99">
        <f t="shared" si="11"/>
        <v>0</v>
      </c>
    </row>
    <row r="54" spans="1:5" x14ac:dyDescent="0.25">
      <c r="A54" s="33"/>
      <c r="B54" s="37" t="s">
        <v>207</v>
      </c>
      <c r="C54" s="99">
        <v>0</v>
      </c>
      <c r="D54" s="99">
        <v>0</v>
      </c>
      <c r="E54" s="99">
        <v>0</v>
      </c>
    </row>
    <row r="55" spans="1:5" x14ac:dyDescent="0.25">
      <c r="A55" s="33"/>
      <c r="B55" s="37" t="s">
        <v>210</v>
      </c>
      <c r="C55" s="99">
        <v>0</v>
      </c>
      <c r="D55" s="99">
        <v>0</v>
      </c>
      <c r="E55" s="99">
        <v>0</v>
      </c>
    </row>
    <row r="56" spans="1:5" x14ac:dyDescent="0.25">
      <c r="A56" s="33"/>
      <c r="B56" s="34"/>
      <c r="C56" s="99"/>
      <c r="D56" s="99"/>
      <c r="E56" s="99"/>
    </row>
    <row r="57" spans="1:5" x14ac:dyDescent="0.25">
      <c r="A57" s="33"/>
      <c r="B57" s="34" t="s">
        <v>190</v>
      </c>
      <c r="C57" s="99">
        <f>C15</f>
        <v>13528325</v>
      </c>
      <c r="D57" s="99">
        <f t="shared" ref="D57:E57" si="12">D15</f>
        <v>2917282</v>
      </c>
      <c r="E57" s="99">
        <f t="shared" si="12"/>
        <v>2853665</v>
      </c>
    </row>
    <row r="58" spans="1:5" x14ac:dyDescent="0.25">
      <c r="A58" s="33"/>
      <c r="B58" s="34"/>
      <c r="C58" s="99"/>
      <c r="D58" s="99"/>
      <c r="E58" s="99"/>
    </row>
    <row r="59" spans="1:5" x14ac:dyDescent="0.25">
      <c r="A59" s="33"/>
      <c r="B59" s="34" t="s">
        <v>193</v>
      </c>
      <c r="C59" s="99">
        <v>0</v>
      </c>
      <c r="D59" s="99">
        <v>236363</v>
      </c>
      <c r="E59" s="99">
        <v>236363</v>
      </c>
    </row>
    <row r="60" spans="1:5" x14ac:dyDescent="0.25">
      <c r="A60" s="33"/>
      <c r="B60" s="34"/>
      <c r="C60" s="99"/>
      <c r="D60" s="99"/>
      <c r="E60" s="99"/>
    </row>
    <row r="61" spans="1:5" x14ac:dyDescent="0.25">
      <c r="A61" s="35"/>
      <c r="B61" s="36" t="s">
        <v>215</v>
      </c>
      <c r="C61" s="100">
        <f>+C52+C53+-C57+C59</f>
        <v>-1967520.42</v>
      </c>
      <c r="D61" s="100">
        <f>+D52+D53+-D57+D59</f>
        <v>523426</v>
      </c>
      <c r="E61" s="100">
        <f>+E52+E53-E57+E59</f>
        <v>587043</v>
      </c>
    </row>
    <row r="62" spans="1:5" x14ac:dyDescent="0.25">
      <c r="A62" s="35"/>
      <c r="B62" s="36" t="s">
        <v>216</v>
      </c>
      <c r="C62" s="100">
        <v>0</v>
      </c>
      <c r="D62" s="100">
        <f t="shared" ref="D62:E62" si="13">D61-D53</f>
        <v>523426</v>
      </c>
      <c r="E62" s="100">
        <f t="shared" si="13"/>
        <v>587043</v>
      </c>
    </row>
    <row r="63" spans="1:5" ht="15.75" thickBot="1" x14ac:dyDescent="0.3">
      <c r="A63" s="38"/>
      <c r="B63" s="39"/>
      <c r="C63" s="101"/>
      <c r="D63" s="101"/>
      <c r="E63" s="101"/>
    </row>
    <row r="64" spans="1:5" ht="15.75" thickBot="1" x14ac:dyDescent="0.3">
      <c r="A64" s="31"/>
      <c r="B64" s="31"/>
      <c r="C64" s="31"/>
      <c r="D64" s="31"/>
      <c r="E64" s="31"/>
    </row>
    <row r="65" spans="1:5" x14ac:dyDescent="0.25">
      <c r="A65" s="156" t="s">
        <v>198</v>
      </c>
      <c r="B65" s="157"/>
      <c r="C65" s="146" t="s">
        <v>205</v>
      </c>
      <c r="D65" s="146" t="s">
        <v>183</v>
      </c>
      <c r="E65" s="112" t="s">
        <v>184</v>
      </c>
    </row>
    <row r="66" spans="1:5" ht="15.75" thickBot="1" x14ac:dyDescent="0.3">
      <c r="A66" s="158"/>
      <c r="B66" s="159"/>
      <c r="C66" s="148"/>
      <c r="D66" s="148"/>
      <c r="E66" s="108" t="s">
        <v>200</v>
      </c>
    </row>
    <row r="67" spans="1:5" x14ac:dyDescent="0.25">
      <c r="A67" s="154"/>
      <c r="B67" s="155"/>
      <c r="C67" s="34"/>
      <c r="D67" s="34"/>
      <c r="E67" s="34"/>
    </row>
    <row r="68" spans="1:5" x14ac:dyDescent="0.25">
      <c r="A68" s="33"/>
      <c r="B68" s="34" t="s">
        <v>188</v>
      </c>
      <c r="C68" s="71">
        <v>0</v>
      </c>
      <c r="D68" s="71">
        <v>0</v>
      </c>
      <c r="E68" s="71">
        <v>0</v>
      </c>
    </row>
    <row r="69" spans="1:5" x14ac:dyDescent="0.25">
      <c r="A69" s="33"/>
      <c r="B69" s="34" t="s">
        <v>217</v>
      </c>
      <c r="C69" s="71">
        <f>C70-C71</f>
        <v>0</v>
      </c>
      <c r="D69" s="71">
        <f t="shared" ref="D69:E69" si="14">D70-D71</f>
        <v>0</v>
      </c>
      <c r="E69" s="71">
        <f t="shared" si="14"/>
        <v>0</v>
      </c>
    </row>
    <row r="70" spans="1:5" x14ac:dyDescent="0.25">
      <c r="A70" s="33"/>
      <c r="B70" s="37" t="s">
        <v>208</v>
      </c>
      <c r="C70" s="71">
        <v>0</v>
      </c>
      <c r="D70" s="71">
        <v>0</v>
      </c>
      <c r="E70" s="71">
        <v>0</v>
      </c>
    </row>
    <row r="71" spans="1:5" x14ac:dyDescent="0.25">
      <c r="A71" s="33"/>
      <c r="B71" s="37" t="s">
        <v>211</v>
      </c>
      <c r="C71" s="71">
        <v>0</v>
      </c>
      <c r="D71" s="71">
        <v>0</v>
      </c>
      <c r="E71" s="71">
        <v>0</v>
      </c>
    </row>
    <row r="72" spans="1:5" x14ac:dyDescent="0.25">
      <c r="A72" s="33"/>
      <c r="B72" s="34"/>
      <c r="C72" s="71"/>
      <c r="D72" s="71"/>
      <c r="E72" s="71"/>
    </row>
    <row r="73" spans="1:5" x14ac:dyDescent="0.25">
      <c r="A73" s="33"/>
      <c r="B73" s="34" t="s">
        <v>218</v>
      </c>
      <c r="C73" s="71">
        <v>0</v>
      </c>
      <c r="D73" s="71">
        <v>0</v>
      </c>
      <c r="E73" s="71">
        <v>0</v>
      </c>
    </row>
    <row r="74" spans="1:5" x14ac:dyDescent="0.25">
      <c r="A74" s="33"/>
      <c r="B74" s="34"/>
      <c r="C74" s="71"/>
      <c r="D74" s="71"/>
      <c r="E74" s="71"/>
    </row>
    <row r="75" spans="1:5" x14ac:dyDescent="0.25">
      <c r="A75" s="33"/>
      <c r="B75" s="34" t="s">
        <v>194</v>
      </c>
      <c r="C75" s="71">
        <v>0</v>
      </c>
      <c r="D75" s="71">
        <v>0</v>
      </c>
      <c r="E75" s="71">
        <v>0</v>
      </c>
    </row>
    <row r="76" spans="1:5" x14ac:dyDescent="0.25">
      <c r="A76" s="33"/>
      <c r="B76" s="34"/>
      <c r="C76" s="71"/>
      <c r="D76" s="71"/>
      <c r="E76" s="71"/>
    </row>
    <row r="77" spans="1:5" x14ac:dyDescent="0.25">
      <c r="A77" s="35"/>
      <c r="B77" s="36" t="s">
        <v>219</v>
      </c>
      <c r="C77" s="71">
        <f>C68+C69-C73+C75</f>
        <v>0</v>
      </c>
      <c r="D77" s="71">
        <f t="shared" ref="D77:E77" si="15">D68+D69-D73+D75</f>
        <v>0</v>
      </c>
      <c r="E77" s="71">
        <f t="shared" si="15"/>
        <v>0</v>
      </c>
    </row>
    <row r="78" spans="1:5" x14ac:dyDescent="0.25">
      <c r="A78" s="160"/>
      <c r="B78" s="162" t="s">
        <v>220</v>
      </c>
      <c r="C78" s="150">
        <f>C77-C69</f>
        <v>0</v>
      </c>
      <c r="D78" s="150">
        <f t="shared" ref="D78:E78" si="16">D77-D69</f>
        <v>0</v>
      </c>
      <c r="E78" s="150">
        <f t="shared" si="16"/>
        <v>0</v>
      </c>
    </row>
    <row r="79" spans="1:5" ht="15.75" thickBot="1" x14ac:dyDescent="0.3">
      <c r="A79" s="161"/>
      <c r="B79" s="163"/>
      <c r="C79" s="151"/>
      <c r="D79" s="151"/>
      <c r="E79" s="151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paperSize="1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79"/>
  <sheetViews>
    <sheetView workbookViewId="0">
      <selection activeCell="E43" sqref="E43:E4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17" t="s">
        <v>429</v>
      </c>
      <c r="B1" s="118"/>
      <c r="C1" s="118"/>
      <c r="D1" s="118"/>
      <c r="E1" s="118"/>
      <c r="F1" s="118"/>
      <c r="G1" s="118"/>
      <c r="H1" s="118"/>
      <c r="I1" s="119"/>
    </row>
    <row r="2" spans="1:10" x14ac:dyDescent="0.25">
      <c r="A2" s="152" t="s">
        <v>221</v>
      </c>
      <c r="B2" s="153"/>
      <c r="C2" s="153"/>
      <c r="D2" s="153"/>
      <c r="E2" s="153"/>
      <c r="F2" s="153"/>
      <c r="G2" s="153"/>
      <c r="H2" s="153"/>
      <c r="I2" s="186"/>
    </row>
    <row r="3" spans="1:10" x14ac:dyDescent="0.25">
      <c r="A3" s="152" t="s">
        <v>449</v>
      </c>
      <c r="B3" s="153"/>
      <c r="C3" s="153"/>
      <c r="D3" s="153"/>
      <c r="E3" s="153"/>
      <c r="F3" s="153"/>
      <c r="G3" s="153"/>
      <c r="H3" s="153"/>
      <c r="I3" s="186"/>
    </row>
    <row r="4" spans="1:10" ht="15.75" thickBot="1" x14ac:dyDescent="0.3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10" ht="15.75" thickBot="1" x14ac:dyDescent="0.3">
      <c r="A5" s="117"/>
      <c r="B5" s="118"/>
      <c r="C5" s="119"/>
      <c r="D5" s="136" t="s">
        <v>222</v>
      </c>
      <c r="E5" s="137"/>
      <c r="F5" s="137"/>
      <c r="G5" s="137"/>
      <c r="H5" s="138"/>
      <c r="I5" s="146" t="s">
        <v>223</v>
      </c>
    </row>
    <row r="6" spans="1:10" x14ac:dyDescent="0.25">
      <c r="A6" s="152" t="s">
        <v>198</v>
      </c>
      <c r="B6" s="153"/>
      <c r="C6" s="186"/>
      <c r="D6" s="146" t="s">
        <v>225</v>
      </c>
      <c r="E6" s="144" t="s">
        <v>226</v>
      </c>
      <c r="F6" s="146" t="s">
        <v>227</v>
      </c>
      <c r="G6" s="146" t="s">
        <v>183</v>
      </c>
      <c r="H6" s="146" t="s">
        <v>228</v>
      </c>
      <c r="I6" s="147"/>
    </row>
    <row r="7" spans="1:10" ht="15.75" thickBot="1" x14ac:dyDescent="0.3">
      <c r="A7" s="187" t="s">
        <v>224</v>
      </c>
      <c r="B7" s="188"/>
      <c r="C7" s="189"/>
      <c r="D7" s="148"/>
      <c r="E7" s="145"/>
      <c r="F7" s="148"/>
      <c r="G7" s="148"/>
      <c r="H7" s="148"/>
      <c r="I7" s="148"/>
    </row>
    <row r="8" spans="1:10" x14ac:dyDescent="0.25">
      <c r="A8" s="182"/>
      <c r="B8" s="183"/>
      <c r="C8" s="184"/>
      <c r="D8" s="40"/>
      <c r="E8" s="40"/>
      <c r="F8" s="40"/>
      <c r="G8" s="40"/>
      <c r="H8" s="40"/>
      <c r="I8" s="40"/>
    </row>
    <row r="9" spans="1:10" x14ac:dyDescent="0.25">
      <c r="A9" s="170" t="s">
        <v>229</v>
      </c>
      <c r="B9" s="171"/>
      <c r="C9" s="185"/>
      <c r="D9" s="86"/>
      <c r="E9" s="86"/>
      <c r="F9" s="86"/>
      <c r="G9" s="86"/>
      <c r="H9" s="86"/>
      <c r="I9" s="86"/>
      <c r="J9" s="74"/>
    </row>
    <row r="10" spans="1:10" x14ac:dyDescent="0.25">
      <c r="A10" s="41"/>
      <c r="B10" s="175" t="s">
        <v>230</v>
      </c>
      <c r="C10" s="176"/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74"/>
    </row>
    <row r="11" spans="1:10" x14ac:dyDescent="0.25">
      <c r="A11" s="41"/>
      <c r="B11" s="175" t="s">
        <v>231</v>
      </c>
      <c r="C11" s="176"/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74"/>
    </row>
    <row r="12" spans="1:10" x14ac:dyDescent="0.25">
      <c r="A12" s="41"/>
      <c r="B12" s="175" t="s">
        <v>232</v>
      </c>
      <c r="C12" s="176"/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74"/>
    </row>
    <row r="13" spans="1:10" x14ac:dyDescent="0.25">
      <c r="A13" s="41"/>
      <c r="B13" s="175" t="s">
        <v>233</v>
      </c>
      <c r="C13" s="176"/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74"/>
    </row>
    <row r="14" spans="1:10" x14ac:dyDescent="0.25">
      <c r="A14" s="41"/>
      <c r="B14" s="175" t="s">
        <v>234</v>
      </c>
      <c r="C14" s="176"/>
      <c r="D14" s="86">
        <v>0</v>
      </c>
      <c r="E14" s="86">
        <v>0</v>
      </c>
      <c r="F14" s="86">
        <v>0</v>
      </c>
      <c r="G14" s="86">
        <v>20</v>
      </c>
      <c r="H14" s="86">
        <v>20</v>
      </c>
      <c r="I14" s="86">
        <f>+H14-D14</f>
        <v>20</v>
      </c>
      <c r="J14" s="74"/>
    </row>
    <row r="15" spans="1:10" x14ac:dyDescent="0.25">
      <c r="A15" s="41"/>
      <c r="B15" s="175" t="s">
        <v>235</v>
      </c>
      <c r="C15" s="176"/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74"/>
    </row>
    <row r="16" spans="1:10" x14ac:dyDescent="0.25">
      <c r="A16" s="41"/>
      <c r="B16" s="175" t="s">
        <v>236</v>
      </c>
      <c r="C16" s="176"/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74"/>
    </row>
    <row r="17" spans="1:10" x14ac:dyDescent="0.25">
      <c r="A17" s="181"/>
      <c r="B17" s="175" t="s">
        <v>237</v>
      </c>
      <c r="C17" s="176"/>
      <c r="D17" s="180">
        <f>D19+D20+D21+D22+D23+D24+D25+D26+D27+D28+D29</f>
        <v>13528325</v>
      </c>
      <c r="E17" s="180">
        <f t="shared" ref="E17:I17" si="0">E19+E20+E21+E22+E23+E24+E25+E26+E27+E28+E29</f>
        <v>0</v>
      </c>
      <c r="F17" s="180">
        <f t="shared" si="0"/>
        <v>13528325</v>
      </c>
      <c r="G17" s="180">
        <f t="shared" si="0"/>
        <v>3204325</v>
      </c>
      <c r="H17" s="180">
        <f t="shared" si="0"/>
        <v>3204325</v>
      </c>
      <c r="I17" s="180">
        <f t="shared" si="0"/>
        <v>-10324000</v>
      </c>
      <c r="J17" s="74"/>
    </row>
    <row r="18" spans="1:10" x14ac:dyDescent="0.25">
      <c r="A18" s="181"/>
      <c r="B18" s="175" t="s">
        <v>238</v>
      </c>
      <c r="C18" s="176"/>
      <c r="D18" s="180"/>
      <c r="E18" s="180"/>
      <c r="F18" s="180"/>
      <c r="G18" s="180"/>
      <c r="H18" s="180"/>
      <c r="I18" s="180"/>
      <c r="J18" s="74"/>
    </row>
    <row r="19" spans="1:10" x14ac:dyDescent="0.25">
      <c r="A19" s="41"/>
      <c r="B19" s="42"/>
      <c r="C19" s="43" t="s">
        <v>239</v>
      </c>
      <c r="D19" s="86">
        <v>13528325</v>
      </c>
      <c r="E19" s="86">
        <v>0</v>
      </c>
      <c r="F19" s="86">
        <v>13528325</v>
      </c>
      <c r="G19" s="86">
        <v>3204325</v>
      </c>
      <c r="H19" s="86">
        <v>3204325</v>
      </c>
      <c r="I19" s="86">
        <f>+H19-D19</f>
        <v>-10324000</v>
      </c>
      <c r="J19" s="74"/>
    </row>
    <row r="20" spans="1:10" x14ac:dyDescent="0.25">
      <c r="A20" s="41"/>
      <c r="B20" s="42"/>
      <c r="C20" s="43" t="s">
        <v>240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74"/>
    </row>
    <row r="21" spans="1:10" x14ac:dyDescent="0.25">
      <c r="A21" s="41"/>
      <c r="B21" s="42"/>
      <c r="C21" s="43" t="s">
        <v>241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74"/>
    </row>
    <row r="22" spans="1:10" x14ac:dyDescent="0.25">
      <c r="A22" s="41"/>
      <c r="B22" s="42"/>
      <c r="C22" s="43" t="s">
        <v>242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74"/>
    </row>
    <row r="23" spans="1:10" x14ac:dyDescent="0.25">
      <c r="A23" s="41"/>
      <c r="B23" s="42"/>
      <c r="C23" s="43" t="s">
        <v>243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74"/>
    </row>
    <row r="24" spans="1:10" x14ac:dyDescent="0.25">
      <c r="A24" s="41"/>
      <c r="B24" s="42"/>
      <c r="C24" s="43" t="s">
        <v>244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74"/>
    </row>
    <row r="25" spans="1:10" x14ac:dyDescent="0.25">
      <c r="A25" s="41"/>
      <c r="B25" s="42"/>
      <c r="C25" s="43" t="s">
        <v>245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74"/>
    </row>
    <row r="26" spans="1:10" x14ac:dyDescent="0.25">
      <c r="A26" s="41"/>
      <c r="B26" s="42"/>
      <c r="C26" s="43" t="s">
        <v>246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74"/>
    </row>
    <row r="27" spans="1:10" x14ac:dyDescent="0.25">
      <c r="A27" s="41"/>
      <c r="B27" s="42"/>
      <c r="C27" s="43" t="s">
        <v>247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74"/>
    </row>
    <row r="28" spans="1:10" x14ac:dyDescent="0.25">
      <c r="A28" s="41"/>
      <c r="B28" s="42"/>
      <c r="C28" s="43" t="s">
        <v>248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74"/>
    </row>
    <row r="29" spans="1:10" x14ac:dyDescent="0.25">
      <c r="A29" s="41"/>
      <c r="B29" s="42"/>
      <c r="C29" s="43" t="s">
        <v>249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74"/>
    </row>
    <row r="30" spans="1:10" x14ac:dyDescent="0.25">
      <c r="A30" s="41"/>
      <c r="B30" s="175" t="s">
        <v>250</v>
      </c>
      <c r="C30" s="176"/>
      <c r="D30" s="86">
        <f>D31+D32+D33+D34+D35</f>
        <v>0</v>
      </c>
      <c r="E30" s="86">
        <f t="shared" ref="E30:I30" si="1">E31+E32+E33+E34+E35</f>
        <v>0</v>
      </c>
      <c r="F30" s="86">
        <f t="shared" si="1"/>
        <v>0</v>
      </c>
      <c r="G30" s="86">
        <f t="shared" si="1"/>
        <v>0</v>
      </c>
      <c r="H30" s="86">
        <f t="shared" si="1"/>
        <v>0</v>
      </c>
      <c r="I30" s="86">
        <f t="shared" si="1"/>
        <v>0</v>
      </c>
      <c r="J30" s="74"/>
    </row>
    <row r="31" spans="1:10" x14ac:dyDescent="0.25">
      <c r="A31" s="41"/>
      <c r="B31" s="42"/>
      <c r="C31" s="43" t="s">
        <v>251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74"/>
    </row>
    <row r="32" spans="1:10" x14ac:dyDescent="0.25">
      <c r="A32" s="41"/>
      <c r="B32" s="42"/>
      <c r="C32" s="43" t="s">
        <v>252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74"/>
    </row>
    <row r="33" spans="1:10" x14ac:dyDescent="0.25">
      <c r="A33" s="41"/>
      <c r="B33" s="42"/>
      <c r="C33" s="43" t="s">
        <v>253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74"/>
    </row>
    <row r="34" spans="1:10" x14ac:dyDescent="0.25">
      <c r="A34" s="41"/>
      <c r="B34" s="42"/>
      <c r="C34" s="43" t="s">
        <v>254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74"/>
    </row>
    <row r="35" spans="1:10" x14ac:dyDescent="0.25">
      <c r="A35" s="41"/>
      <c r="B35" s="42"/>
      <c r="C35" s="43" t="s">
        <v>255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74"/>
    </row>
    <row r="36" spans="1:10" x14ac:dyDescent="0.25">
      <c r="A36" s="41"/>
      <c r="B36" s="175" t="s">
        <v>256</v>
      </c>
      <c r="C36" s="176"/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74"/>
    </row>
    <row r="37" spans="1:10" x14ac:dyDescent="0.25">
      <c r="A37" s="41"/>
      <c r="B37" s="175" t="s">
        <v>257</v>
      </c>
      <c r="C37" s="176"/>
      <c r="D37" s="86">
        <f>D38</f>
        <v>0</v>
      </c>
      <c r="E37" s="86">
        <f t="shared" ref="E37:I37" si="2">E38</f>
        <v>0</v>
      </c>
      <c r="F37" s="86">
        <f t="shared" si="2"/>
        <v>0</v>
      </c>
      <c r="G37" s="86">
        <f t="shared" si="2"/>
        <v>0</v>
      </c>
      <c r="H37" s="86">
        <f t="shared" si="2"/>
        <v>0</v>
      </c>
      <c r="I37" s="86">
        <f t="shared" si="2"/>
        <v>0</v>
      </c>
      <c r="J37" s="74"/>
    </row>
    <row r="38" spans="1:10" x14ac:dyDescent="0.25">
      <c r="A38" s="41"/>
      <c r="B38" s="42"/>
      <c r="C38" s="43" t="s">
        <v>258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74"/>
    </row>
    <row r="39" spans="1:10" x14ac:dyDescent="0.25">
      <c r="A39" s="41"/>
      <c r="B39" s="175" t="s">
        <v>259</v>
      </c>
      <c r="C39" s="176"/>
      <c r="D39" s="86">
        <f>D41+D40</f>
        <v>0</v>
      </c>
      <c r="E39" s="86">
        <f t="shared" ref="E39:I39" si="3">E41+E40</f>
        <v>0</v>
      </c>
      <c r="F39" s="86">
        <f t="shared" si="3"/>
        <v>0</v>
      </c>
      <c r="G39" s="86">
        <f t="shared" si="3"/>
        <v>0</v>
      </c>
      <c r="H39" s="86">
        <f t="shared" si="3"/>
        <v>0</v>
      </c>
      <c r="I39" s="86">
        <f t="shared" si="3"/>
        <v>0</v>
      </c>
      <c r="J39" s="74"/>
    </row>
    <row r="40" spans="1:10" x14ac:dyDescent="0.25">
      <c r="A40" s="41"/>
      <c r="B40" s="42"/>
      <c r="C40" s="43" t="s">
        <v>260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74"/>
    </row>
    <row r="41" spans="1:10" x14ac:dyDescent="0.25">
      <c r="A41" s="41"/>
      <c r="B41" s="42"/>
      <c r="C41" s="43" t="s">
        <v>261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74"/>
    </row>
    <row r="42" spans="1:10" x14ac:dyDescent="0.25">
      <c r="A42" s="44"/>
      <c r="B42" s="45"/>
      <c r="C42" s="46"/>
      <c r="D42" s="86"/>
      <c r="E42" s="86"/>
      <c r="F42" s="86"/>
      <c r="G42" s="86"/>
      <c r="H42" s="86"/>
      <c r="I42" s="86"/>
      <c r="J42" s="74"/>
    </row>
    <row r="43" spans="1:10" x14ac:dyDescent="0.25">
      <c r="A43" s="170" t="s">
        <v>262</v>
      </c>
      <c r="B43" s="171"/>
      <c r="C43" s="172"/>
      <c r="D43" s="180">
        <f>D10+D11+D12+D13+D14+D16+D17+D30+D36+D37+D39</f>
        <v>13528325</v>
      </c>
      <c r="E43" s="180">
        <f t="shared" ref="E43:I43" si="4">E10+E11+E12+E13+E14+E16+E17+E30+E36+E37+E39</f>
        <v>0</v>
      </c>
      <c r="F43" s="180">
        <f t="shared" si="4"/>
        <v>13528325</v>
      </c>
      <c r="G43" s="180">
        <f t="shared" si="4"/>
        <v>3204345</v>
      </c>
      <c r="H43" s="180">
        <f t="shared" si="4"/>
        <v>3204345</v>
      </c>
      <c r="I43" s="180">
        <f t="shared" si="4"/>
        <v>-10323980</v>
      </c>
      <c r="J43" s="74"/>
    </row>
    <row r="44" spans="1:10" x14ac:dyDescent="0.25">
      <c r="A44" s="170" t="s">
        <v>263</v>
      </c>
      <c r="B44" s="171"/>
      <c r="C44" s="172"/>
      <c r="D44" s="180"/>
      <c r="E44" s="180"/>
      <c r="F44" s="180"/>
      <c r="G44" s="180"/>
      <c r="H44" s="180"/>
      <c r="I44" s="180"/>
      <c r="J44" s="74"/>
    </row>
    <row r="45" spans="1:10" x14ac:dyDescent="0.25">
      <c r="A45" s="170" t="s">
        <v>264</v>
      </c>
      <c r="B45" s="171"/>
      <c r="C45" s="172"/>
      <c r="D45" s="94"/>
      <c r="E45" s="94"/>
      <c r="F45" s="94"/>
      <c r="G45" s="94"/>
      <c r="H45" s="94"/>
      <c r="I45" s="94"/>
      <c r="J45" s="74"/>
    </row>
    <row r="46" spans="1:10" x14ac:dyDescent="0.25">
      <c r="A46" s="44"/>
      <c r="B46" s="45"/>
      <c r="C46" s="46"/>
      <c r="D46" s="86"/>
      <c r="E46" s="86"/>
      <c r="F46" s="86"/>
      <c r="G46" s="86"/>
      <c r="H46" s="86"/>
      <c r="I46" s="86"/>
      <c r="J46" s="74"/>
    </row>
    <row r="47" spans="1:10" x14ac:dyDescent="0.25">
      <c r="A47" s="170" t="s">
        <v>265</v>
      </c>
      <c r="B47" s="171"/>
      <c r="C47" s="172"/>
      <c r="D47" s="86"/>
      <c r="E47" s="86"/>
      <c r="F47" s="86"/>
      <c r="G47" s="86"/>
      <c r="H47" s="86"/>
      <c r="I47" s="86"/>
      <c r="J47" s="74"/>
    </row>
    <row r="48" spans="1:10" x14ac:dyDescent="0.25">
      <c r="A48" s="41"/>
      <c r="B48" s="175" t="s">
        <v>266</v>
      </c>
      <c r="C48" s="176"/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74"/>
    </row>
    <row r="49" spans="1:10" x14ac:dyDescent="0.25">
      <c r="A49" s="41"/>
      <c r="B49" s="42"/>
      <c r="C49" s="43" t="s">
        <v>267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74"/>
    </row>
    <row r="50" spans="1:10" x14ac:dyDescent="0.25">
      <c r="A50" s="41"/>
      <c r="B50" s="42"/>
      <c r="C50" s="43" t="s">
        <v>268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74"/>
    </row>
    <row r="51" spans="1:10" x14ac:dyDescent="0.25">
      <c r="A51" s="41"/>
      <c r="B51" s="42"/>
      <c r="C51" s="43" t="s">
        <v>269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  <c r="J51" s="74"/>
    </row>
    <row r="52" spans="1:10" ht="36" customHeight="1" x14ac:dyDescent="0.25">
      <c r="A52" s="41"/>
      <c r="B52" s="42"/>
      <c r="C52" s="47" t="s">
        <v>270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86">
        <v>0</v>
      </c>
      <c r="J52" s="74"/>
    </row>
    <row r="53" spans="1:10" x14ac:dyDescent="0.25">
      <c r="A53" s="41"/>
      <c r="B53" s="42"/>
      <c r="C53" s="43" t="s">
        <v>271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74"/>
    </row>
    <row r="54" spans="1:10" x14ac:dyDescent="0.25">
      <c r="A54" s="41"/>
      <c r="B54" s="42"/>
      <c r="C54" s="43" t="s">
        <v>272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74"/>
    </row>
    <row r="55" spans="1:10" x14ac:dyDescent="0.25">
      <c r="A55" s="41"/>
      <c r="B55" s="42"/>
      <c r="C55" s="43" t="s">
        <v>273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74"/>
    </row>
    <row r="56" spans="1:10" x14ac:dyDescent="0.25">
      <c r="A56" s="41"/>
      <c r="B56" s="42"/>
      <c r="C56" s="48" t="s">
        <v>274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74"/>
    </row>
    <row r="57" spans="1:10" x14ac:dyDescent="0.25">
      <c r="A57" s="41"/>
      <c r="B57" s="175" t="s">
        <v>275</v>
      </c>
      <c r="C57" s="176"/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74"/>
    </row>
    <row r="58" spans="1:10" x14ac:dyDescent="0.25">
      <c r="A58" s="41"/>
      <c r="B58" s="42"/>
      <c r="C58" s="43" t="s">
        <v>276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74"/>
    </row>
    <row r="59" spans="1:10" x14ac:dyDescent="0.25">
      <c r="A59" s="41"/>
      <c r="B59" s="42"/>
      <c r="C59" s="43" t="s">
        <v>277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74"/>
    </row>
    <row r="60" spans="1:10" x14ac:dyDescent="0.25">
      <c r="A60" s="41"/>
      <c r="B60" s="42"/>
      <c r="C60" s="43" t="s">
        <v>278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74"/>
    </row>
    <row r="61" spans="1:10" x14ac:dyDescent="0.25">
      <c r="A61" s="41"/>
      <c r="B61" s="42"/>
      <c r="C61" s="43" t="s">
        <v>279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74"/>
    </row>
    <row r="62" spans="1:10" x14ac:dyDescent="0.25">
      <c r="A62" s="41"/>
      <c r="B62" s="175" t="s">
        <v>280</v>
      </c>
      <c r="C62" s="176"/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74"/>
    </row>
    <row r="63" spans="1:10" x14ac:dyDescent="0.25">
      <c r="A63" s="41"/>
      <c r="B63" s="42"/>
      <c r="C63" s="43" t="s">
        <v>281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74"/>
    </row>
    <row r="64" spans="1:10" x14ac:dyDescent="0.25">
      <c r="A64" s="41"/>
      <c r="B64" s="42"/>
      <c r="C64" s="43" t="s">
        <v>282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74"/>
    </row>
    <row r="65" spans="1:10" x14ac:dyDescent="0.25">
      <c r="A65" s="41"/>
      <c r="B65" s="175" t="s">
        <v>283</v>
      </c>
      <c r="C65" s="176"/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74"/>
    </row>
    <row r="66" spans="1:10" x14ac:dyDescent="0.25">
      <c r="A66" s="41"/>
      <c r="B66" s="175" t="s">
        <v>284</v>
      </c>
      <c r="C66" s="176"/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74"/>
    </row>
    <row r="67" spans="1:10" x14ac:dyDescent="0.25">
      <c r="A67" s="44"/>
      <c r="B67" s="173"/>
      <c r="C67" s="174"/>
      <c r="D67" s="86"/>
      <c r="E67" s="86"/>
      <c r="F67" s="86"/>
      <c r="G67" s="86"/>
      <c r="H67" s="86"/>
      <c r="I67" s="86"/>
      <c r="J67" s="74"/>
    </row>
    <row r="68" spans="1:10" x14ac:dyDescent="0.25">
      <c r="A68" s="170" t="s">
        <v>285</v>
      </c>
      <c r="B68" s="171"/>
      <c r="C68" s="172"/>
      <c r="D68" s="86">
        <f>D48+D57+D62+D65+D66</f>
        <v>0</v>
      </c>
      <c r="E68" s="86">
        <f t="shared" ref="E68:I68" si="5">E48+E57+E62+E65+E66</f>
        <v>0</v>
      </c>
      <c r="F68" s="86">
        <f t="shared" si="5"/>
        <v>0</v>
      </c>
      <c r="G68" s="86">
        <f t="shared" si="5"/>
        <v>0</v>
      </c>
      <c r="H68" s="86">
        <f t="shared" si="5"/>
        <v>0</v>
      </c>
      <c r="I68" s="86">
        <f t="shared" si="5"/>
        <v>0</v>
      </c>
      <c r="J68" s="74"/>
    </row>
    <row r="69" spans="1:10" x14ac:dyDescent="0.25">
      <c r="A69" s="44"/>
      <c r="B69" s="173"/>
      <c r="C69" s="174"/>
      <c r="D69" s="86"/>
      <c r="E69" s="86"/>
      <c r="F69" s="86"/>
      <c r="G69" s="86"/>
      <c r="H69" s="86"/>
      <c r="I69" s="86"/>
      <c r="J69" s="74"/>
    </row>
    <row r="70" spans="1:10" x14ac:dyDescent="0.25">
      <c r="A70" s="170" t="s">
        <v>286</v>
      </c>
      <c r="B70" s="171"/>
      <c r="C70" s="172"/>
      <c r="D70" s="86">
        <f>D71</f>
        <v>0</v>
      </c>
      <c r="E70" s="86">
        <f t="shared" ref="E70:I70" si="6">E71</f>
        <v>0</v>
      </c>
      <c r="F70" s="86">
        <f t="shared" si="6"/>
        <v>0</v>
      </c>
      <c r="G70" s="86">
        <f t="shared" si="6"/>
        <v>0</v>
      </c>
      <c r="H70" s="86">
        <f t="shared" si="6"/>
        <v>0</v>
      </c>
      <c r="I70" s="86">
        <f t="shared" si="6"/>
        <v>0</v>
      </c>
      <c r="J70" s="74"/>
    </row>
    <row r="71" spans="1:10" x14ac:dyDescent="0.25">
      <c r="A71" s="41"/>
      <c r="B71" s="175" t="s">
        <v>287</v>
      </c>
      <c r="C71" s="176"/>
      <c r="D71" s="86">
        <v>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74"/>
    </row>
    <row r="72" spans="1:10" x14ac:dyDescent="0.25">
      <c r="A72" s="44"/>
      <c r="B72" s="173"/>
      <c r="C72" s="174"/>
      <c r="D72" s="86"/>
      <c r="E72" s="86"/>
      <c r="F72" s="86"/>
      <c r="G72" s="86"/>
      <c r="H72" s="86"/>
      <c r="I72" s="86"/>
      <c r="J72" s="74"/>
    </row>
    <row r="73" spans="1:10" x14ac:dyDescent="0.25">
      <c r="A73" s="170" t="s">
        <v>288</v>
      </c>
      <c r="B73" s="171"/>
      <c r="C73" s="172"/>
      <c r="D73" s="86">
        <f>D43+D68+D70</f>
        <v>13528325</v>
      </c>
      <c r="E73" s="86">
        <f t="shared" ref="E73:I73" si="7">E43+E68+E70</f>
        <v>0</v>
      </c>
      <c r="F73" s="86">
        <f t="shared" si="7"/>
        <v>13528325</v>
      </c>
      <c r="G73" s="86">
        <f t="shared" si="7"/>
        <v>3204345</v>
      </c>
      <c r="H73" s="86">
        <f t="shared" si="7"/>
        <v>3204345</v>
      </c>
      <c r="I73" s="86">
        <f t="shared" si="7"/>
        <v>-10323980</v>
      </c>
      <c r="J73" s="74"/>
    </row>
    <row r="74" spans="1:10" x14ac:dyDescent="0.25">
      <c r="A74" s="44"/>
      <c r="B74" s="173"/>
      <c r="C74" s="174"/>
      <c r="D74" s="86"/>
      <c r="E74" s="86"/>
      <c r="F74" s="86"/>
      <c r="G74" s="86"/>
      <c r="H74" s="86"/>
      <c r="I74" s="86"/>
      <c r="J74" s="74"/>
    </row>
    <row r="75" spans="1:10" x14ac:dyDescent="0.25">
      <c r="A75" s="41"/>
      <c r="B75" s="177" t="s">
        <v>289</v>
      </c>
      <c r="C75" s="172"/>
      <c r="D75" s="86"/>
      <c r="E75" s="86"/>
      <c r="F75" s="86"/>
      <c r="G75" s="86"/>
      <c r="H75" s="86"/>
      <c r="I75" s="86"/>
      <c r="J75" s="74"/>
    </row>
    <row r="76" spans="1:10" x14ac:dyDescent="0.25">
      <c r="A76" s="41"/>
      <c r="B76" s="175" t="s">
        <v>290</v>
      </c>
      <c r="C76" s="176"/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74"/>
    </row>
    <row r="77" spans="1:10" ht="24" customHeight="1" x14ac:dyDescent="0.25">
      <c r="A77" s="41"/>
      <c r="B77" s="178" t="s">
        <v>291</v>
      </c>
      <c r="C77" s="179"/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74"/>
    </row>
    <row r="78" spans="1:10" x14ac:dyDescent="0.25">
      <c r="A78" s="41"/>
      <c r="B78" s="177" t="s">
        <v>292</v>
      </c>
      <c r="C78" s="172"/>
      <c r="D78" s="86">
        <f>D76+D77</f>
        <v>0</v>
      </c>
      <c r="E78" s="86">
        <f t="shared" ref="E78:I78" si="8">E76+E77</f>
        <v>0</v>
      </c>
      <c r="F78" s="86">
        <f t="shared" si="8"/>
        <v>0</v>
      </c>
      <c r="G78" s="86">
        <f t="shared" si="8"/>
        <v>0</v>
      </c>
      <c r="H78" s="86">
        <f t="shared" si="8"/>
        <v>0</v>
      </c>
      <c r="I78" s="86">
        <f t="shared" si="8"/>
        <v>0</v>
      </c>
      <c r="J78" s="74"/>
    </row>
    <row r="79" spans="1:10" ht="15.75" thickBot="1" x14ac:dyDescent="0.3">
      <c r="A79" s="49"/>
      <c r="B79" s="168"/>
      <c r="C79" s="169"/>
      <c r="D79" s="93"/>
      <c r="E79" s="93"/>
      <c r="F79" s="93"/>
      <c r="G79" s="93"/>
      <c r="H79" s="93"/>
      <c r="I79" s="93"/>
      <c r="J79" s="74"/>
    </row>
  </sheetData>
  <mergeCells count="64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61"/>
  <sheetViews>
    <sheetView workbookViewId="0">
      <selection activeCell="G56" sqref="G56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8" x14ac:dyDescent="0.25">
      <c r="A1" s="117" t="s">
        <v>429</v>
      </c>
      <c r="B1" s="118"/>
      <c r="C1" s="118"/>
      <c r="D1" s="118"/>
      <c r="E1" s="118"/>
      <c r="F1" s="118"/>
      <c r="G1" s="118"/>
      <c r="H1" s="195"/>
    </row>
    <row r="2" spans="1:8" x14ac:dyDescent="0.25">
      <c r="A2" s="152" t="s">
        <v>293</v>
      </c>
      <c r="B2" s="153"/>
      <c r="C2" s="153"/>
      <c r="D2" s="153"/>
      <c r="E2" s="153"/>
      <c r="F2" s="153"/>
      <c r="G2" s="153"/>
      <c r="H2" s="196"/>
    </row>
    <row r="3" spans="1:8" x14ac:dyDescent="0.25">
      <c r="A3" s="152" t="s">
        <v>294</v>
      </c>
      <c r="B3" s="153"/>
      <c r="C3" s="153"/>
      <c r="D3" s="153"/>
      <c r="E3" s="153"/>
      <c r="F3" s="153"/>
      <c r="G3" s="153"/>
      <c r="H3" s="196"/>
    </row>
    <row r="4" spans="1:8" x14ac:dyDescent="0.25">
      <c r="A4" s="152" t="s">
        <v>449</v>
      </c>
      <c r="B4" s="153"/>
      <c r="C4" s="153"/>
      <c r="D4" s="153"/>
      <c r="E4" s="153"/>
      <c r="F4" s="153"/>
      <c r="G4" s="153"/>
      <c r="H4" s="196"/>
    </row>
    <row r="5" spans="1:8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197"/>
    </row>
    <row r="6" spans="1:8" ht="15.75" thickBot="1" x14ac:dyDescent="0.3">
      <c r="A6" s="117" t="s">
        <v>2</v>
      </c>
      <c r="B6" s="119"/>
      <c r="C6" s="136" t="s">
        <v>295</v>
      </c>
      <c r="D6" s="137"/>
      <c r="E6" s="137"/>
      <c r="F6" s="137"/>
      <c r="G6" s="138"/>
      <c r="H6" s="146" t="s">
        <v>296</v>
      </c>
    </row>
    <row r="7" spans="1:8" ht="25.5" customHeight="1" thickBot="1" x14ac:dyDescent="0.3">
      <c r="A7" s="187"/>
      <c r="B7" s="189"/>
      <c r="C7" s="108" t="s">
        <v>182</v>
      </c>
      <c r="D7" s="107" t="s">
        <v>297</v>
      </c>
      <c r="E7" s="108" t="s">
        <v>298</v>
      </c>
      <c r="F7" s="108" t="s">
        <v>183</v>
      </c>
      <c r="G7" s="108" t="s">
        <v>185</v>
      </c>
      <c r="H7" s="148"/>
    </row>
    <row r="8" spans="1:8" x14ac:dyDescent="0.25">
      <c r="A8" s="191" t="s">
        <v>299</v>
      </c>
      <c r="B8" s="192"/>
      <c r="C8" s="89">
        <f>C9+C17+C27+C37+C47+C57+C61+C70+C74</f>
        <v>13528325.4</v>
      </c>
      <c r="D8" s="89">
        <f>D9+D17+D27+D37+D47+D57+D61+D70+D74</f>
        <v>0</v>
      </c>
      <c r="E8" s="89">
        <f t="shared" ref="E8:H8" si="0">E9+E17+E27+E37+E47+E57+E61+E70+E74</f>
        <v>13528325.4</v>
      </c>
      <c r="F8" s="89">
        <f t="shared" si="0"/>
        <v>2917282</v>
      </c>
      <c r="G8" s="89">
        <f t="shared" si="0"/>
        <v>2853665</v>
      </c>
      <c r="H8" s="89">
        <f t="shared" si="0"/>
        <v>10611043.4</v>
      </c>
    </row>
    <row r="9" spans="1:8" x14ac:dyDescent="0.25">
      <c r="A9" s="181" t="s">
        <v>300</v>
      </c>
      <c r="B9" s="190"/>
      <c r="C9" s="90">
        <f>SUM(C10:C16)</f>
        <v>11820200</v>
      </c>
      <c r="D9" s="90">
        <f>SUM(D10:D16)</f>
        <v>0</v>
      </c>
      <c r="E9" s="86">
        <f>C9+D9</f>
        <v>11820200</v>
      </c>
      <c r="F9" s="90">
        <f>SUM(F10:F16)</f>
        <v>2483920</v>
      </c>
      <c r="G9" s="90">
        <f>SUM(G10:G16)</f>
        <v>2483920</v>
      </c>
      <c r="H9" s="86">
        <f>E9-F9</f>
        <v>9336280</v>
      </c>
    </row>
    <row r="10" spans="1:8" x14ac:dyDescent="0.25">
      <c r="A10" s="41"/>
      <c r="B10" s="42" t="s">
        <v>301</v>
      </c>
      <c r="C10" s="106">
        <v>7693003</v>
      </c>
      <c r="D10" s="86">
        <v>0</v>
      </c>
      <c r="E10" s="86">
        <f t="shared" ref="E10:E73" si="1">C10+D10</f>
        <v>7693003</v>
      </c>
      <c r="F10" s="86">
        <v>1751811</v>
      </c>
      <c r="G10" s="86">
        <v>1751811</v>
      </c>
      <c r="H10" s="86">
        <f t="shared" ref="H10:H73" si="2">E10-F10</f>
        <v>5941192</v>
      </c>
    </row>
    <row r="11" spans="1:8" x14ac:dyDescent="0.25">
      <c r="A11" s="41"/>
      <c r="B11" s="42" t="s">
        <v>302</v>
      </c>
      <c r="C11" s="90">
        <v>0</v>
      </c>
      <c r="D11" s="86">
        <v>0</v>
      </c>
      <c r="E11" s="86">
        <f t="shared" si="1"/>
        <v>0</v>
      </c>
      <c r="F11" s="86">
        <v>0</v>
      </c>
      <c r="G11" s="86">
        <v>0</v>
      </c>
      <c r="H11" s="86">
        <f t="shared" si="2"/>
        <v>0</v>
      </c>
    </row>
    <row r="12" spans="1:8" x14ac:dyDescent="0.25">
      <c r="A12" s="41"/>
      <c r="B12" s="42" t="s">
        <v>303</v>
      </c>
      <c r="C12" s="106">
        <v>2367224</v>
      </c>
      <c r="D12" s="86">
        <v>0</v>
      </c>
      <c r="E12" s="86">
        <f t="shared" si="1"/>
        <v>2367224</v>
      </c>
      <c r="F12" s="86">
        <v>369668</v>
      </c>
      <c r="G12" s="86">
        <v>369668</v>
      </c>
      <c r="H12" s="86">
        <f t="shared" si="2"/>
        <v>1997556</v>
      </c>
    </row>
    <row r="13" spans="1:8" x14ac:dyDescent="0.25">
      <c r="A13" s="41"/>
      <c r="B13" s="42" t="s">
        <v>304</v>
      </c>
      <c r="C13" s="90">
        <v>0</v>
      </c>
      <c r="D13" s="86">
        <v>0</v>
      </c>
      <c r="E13" s="86">
        <f t="shared" si="1"/>
        <v>0</v>
      </c>
      <c r="F13" s="86">
        <v>0</v>
      </c>
      <c r="G13" s="86">
        <v>0</v>
      </c>
      <c r="H13" s="86">
        <f t="shared" si="2"/>
        <v>0</v>
      </c>
    </row>
    <row r="14" spans="1:8" x14ac:dyDescent="0.25">
      <c r="A14" s="41"/>
      <c r="B14" s="42" t="s">
        <v>305</v>
      </c>
      <c r="C14" s="90">
        <v>1759973</v>
      </c>
      <c r="D14" s="86">
        <v>0</v>
      </c>
      <c r="E14" s="86">
        <f t="shared" si="1"/>
        <v>1759973</v>
      </c>
      <c r="F14" s="86">
        <v>362441</v>
      </c>
      <c r="G14" s="86">
        <v>362441</v>
      </c>
      <c r="H14" s="86">
        <f t="shared" si="2"/>
        <v>1397532</v>
      </c>
    </row>
    <row r="15" spans="1:8" x14ac:dyDescent="0.25">
      <c r="A15" s="41"/>
      <c r="B15" s="42" t="s">
        <v>306</v>
      </c>
      <c r="C15" s="90">
        <v>0</v>
      </c>
      <c r="D15" s="86">
        <v>0</v>
      </c>
      <c r="E15" s="86">
        <f t="shared" si="1"/>
        <v>0</v>
      </c>
      <c r="F15" s="86">
        <v>0</v>
      </c>
      <c r="G15" s="86">
        <v>0</v>
      </c>
      <c r="H15" s="86">
        <f t="shared" si="2"/>
        <v>0</v>
      </c>
    </row>
    <row r="16" spans="1:8" x14ac:dyDescent="0.25">
      <c r="A16" s="41"/>
      <c r="B16" s="42" t="s">
        <v>307</v>
      </c>
      <c r="C16" s="90">
        <v>0</v>
      </c>
      <c r="D16" s="86">
        <v>0</v>
      </c>
      <c r="E16" s="86">
        <f t="shared" si="1"/>
        <v>0</v>
      </c>
      <c r="F16" s="86">
        <v>0</v>
      </c>
      <c r="G16" s="86">
        <v>0</v>
      </c>
      <c r="H16" s="86">
        <f t="shared" si="2"/>
        <v>0</v>
      </c>
    </row>
    <row r="17" spans="1:8" x14ac:dyDescent="0.25">
      <c r="A17" s="181" t="s">
        <v>308</v>
      </c>
      <c r="B17" s="190"/>
      <c r="C17" s="90">
        <f>SUM(C18:C26)</f>
        <v>660100</v>
      </c>
      <c r="D17" s="90">
        <f>SUM(D18:D26)</f>
        <v>0</v>
      </c>
      <c r="E17" s="86">
        <f t="shared" si="1"/>
        <v>660100</v>
      </c>
      <c r="F17" s="90">
        <f t="shared" ref="F17:G17" si="3">SUM(F18:F26)</f>
        <v>195108</v>
      </c>
      <c r="G17" s="90">
        <f t="shared" si="3"/>
        <v>194568</v>
      </c>
      <c r="H17" s="86">
        <f t="shared" si="2"/>
        <v>464992</v>
      </c>
    </row>
    <row r="18" spans="1:8" x14ac:dyDescent="0.25">
      <c r="A18" s="41"/>
      <c r="B18" s="42" t="s">
        <v>309</v>
      </c>
      <c r="C18" s="90">
        <v>311825</v>
      </c>
      <c r="D18" s="86">
        <v>0</v>
      </c>
      <c r="E18" s="86">
        <f t="shared" si="1"/>
        <v>311825</v>
      </c>
      <c r="F18" s="86">
        <v>102664</v>
      </c>
      <c r="G18" s="86">
        <v>102664</v>
      </c>
      <c r="H18" s="86">
        <f t="shared" si="2"/>
        <v>209161</v>
      </c>
    </row>
    <row r="19" spans="1:8" x14ac:dyDescent="0.25">
      <c r="A19" s="41"/>
      <c r="B19" s="42" t="s">
        <v>310</v>
      </c>
      <c r="C19" s="90">
        <v>50575</v>
      </c>
      <c r="D19" s="86">
        <v>0</v>
      </c>
      <c r="E19" s="86">
        <f t="shared" si="1"/>
        <v>50575</v>
      </c>
      <c r="F19" s="86">
        <v>22341</v>
      </c>
      <c r="G19" s="86">
        <v>21801</v>
      </c>
      <c r="H19" s="86">
        <f t="shared" si="2"/>
        <v>28234</v>
      </c>
    </row>
    <row r="20" spans="1:8" x14ac:dyDescent="0.25">
      <c r="A20" s="41"/>
      <c r="B20" s="42" t="s">
        <v>311</v>
      </c>
      <c r="C20" s="90">
        <v>0</v>
      </c>
      <c r="D20" s="86">
        <v>0</v>
      </c>
      <c r="E20" s="86">
        <f t="shared" si="1"/>
        <v>0</v>
      </c>
      <c r="F20" s="86">
        <v>0</v>
      </c>
      <c r="G20" s="86">
        <v>0</v>
      </c>
      <c r="H20" s="86">
        <f t="shared" si="2"/>
        <v>0</v>
      </c>
    </row>
    <row r="21" spans="1:8" x14ac:dyDescent="0.25">
      <c r="A21" s="41"/>
      <c r="B21" s="42" t="s">
        <v>312</v>
      </c>
      <c r="C21" s="90">
        <v>15500</v>
      </c>
      <c r="D21" s="86">
        <v>0</v>
      </c>
      <c r="E21" s="86">
        <f t="shared" si="1"/>
        <v>15500</v>
      </c>
      <c r="F21" s="86">
        <v>3178</v>
      </c>
      <c r="G21" s="86">
        <v>3178</v>
      </c>
      <c r="H21" s="86">
        <f t="shared" si="2"/>
        <v>12322</v>
      </c>
    </row>
    <row r="22" spans="1:8" x14ac:dyDescent="0.25">
      <c r="A22" s="41"/>
      <c r="B22" s="42" t="s">
        <v>313</v>
      </c>
      <c r="C22" s="90">
        <v>6800</v>
      </c>
      <c r="D22" s="86">
        <v>0</v>
      </c>
      <c r="E22" s="86">
        <f t="shared" si="1"/>
        <v>6800</v>
      </c>
      <c r="F22" s="86">
        <v>1650</v>
      </c>
      <c r="G22" s="86">
        <v>1650</v>
      </c>
      <c r="H22" s="86">
        <f t="shared" si="2"/>
        <v>5150</v>
      </c>
    </row>
    <row r="23" spans="1:8" x14ac:dyDescent="0.25">
      <c r="A23" s="41"/>
      <c r="B23" s="42" t="s">
        <v>314</v>
      </c>
      <c r="C23" s="90">
        <v>238000</v>
      </c>
      <c r="D23" s="86">
        <v>0</v>
      </c>
      <c r="E23" s="86">
        <f t="shared" si="1"/>
        <v>238000</v>
      </c>
      <c r="F23" s="86">
        <v>58000</v>
      </c>
      <c r="G23" s="86">
        <v>58000</v>
      </c>
      <c r="H23" s="86">
        <f t="shared" si="2"/>
        <v>180000</v>
      </c>
    </row>
    <row r="24" spans="1:8" x14ac:dyDescent="0.25">
      <c r="A24" s="41"/>
      <c r="B24" s="42" t="s">
        <v>315</v>
      </c>
      <c r="C24" s="90">
        <v>0</v>
      </c>
      <c r="D24" s="86">
        <v>0</v>
      </c>
      <c r="E24" s="86">
        <f t="shared" si="1"/>
        <v>0</v>
      </c>
      <c r="F24" s="86">
        <v>0</v>
      </c>
      <c r="G24" s="86">
        <v>0</v>
      </c>
      <c r="H24" s="86">
        <f t="shared" si="2"/>
        <v>0</v>
      </c>
    </row>
    <row r="25" spans="1:8" x14ac:dyDescent="0.25">
      <c r="A25" s="41"/>
      <c r="B25" s="42" t="s">
        <v>316</v>
      </c>
      <c r="C25" s="90">
        <v>0</v>
      </c>
      <c r="D25" s="86">
        <v>0</v>
      </c>
      <c r="E25" s="86">
        <f t="shared" si="1"/>
        <v>0</v>
      </c>
      <c r="F25" s="86">
        <v>0</v>
      </c>
      <c r="G25" s="86">
        <v>0</v>
      </c>
      <c r="H25" s="86">
        <f t="shared" si="2"/>
        <v>0</v>
      </c>
    </row>
    <row r="26" spans="1:8" x14ac:dyDescent="0.25">
      <c r="A26" s="41"/>
      <c r="B26" s="42" t="s">
        <v>317</v>
      </c>
      <c r="C26" s="90">
        <v>37400</v>
      </c>
      <c r="D26" s="86">
        <v>0</v>
      </c>
      <c r="E26" s="86">
        <f t="shared" si="1"/>
        <v>37400</v>
      </c>
      <c r="F26" s="86">
        <v>7275</v>
      </c>
      <c r="G26" s="86">
        <v>7275</v>
      </c>
      <c r="H26" s="86">
        <f t="shared" si="2"/>
        <v>30125</v>
      </c>
    </row>
    <row r="27" spans="1:8" x14ac:dyDescent="0.25">
      <c r="A27" s="181" t="s">
        <v>318</v>
      </c>
      <c r="B27" s="190"/>
      <c r="C27" s="90">
        <f>SUM(C28:C36)</f>
        <v>1018025.4</v>
      </c>
      <c r="D27" s="90">
        <f>SUM(D28:D36)</f>
        <v>0</v>
      </c>
      <c r="E27" s="86">
        <f t="shared" si="1"/>
        <v>1018025.4</v>
      </c>
      <c r="F27" s="90">
        <f t="shared" ref="F27:G27" si="4">SUM(F28:F36)</f>
        <v>176027</v>
      </c>
      <c r="G27" s="90">
        <f t="shared" si="4"/>
        <v>123177</v>
      </c>
      <c r="H27" s="86">
        <f t="shared" si="2"/>
        <v>841998.4</v>
      </c>
    </row>
    <row r="28" spans="1:8" x14ac:dyDescent="0.25">
      <c r="A28" s="41"/>
      <c r="B28" s="42" t="s">
        <v>319</v>
      </c>
      <c r="C28" s="90">
        <v>79938</v>
      </c>
      <c r="D28" s="86">
        <v>0</v>
      </c>
      <c r="E28" s="86">
        <f t="shared" si="1"/>
        <v>79938</v>
      </c>
      <c r="F28" s="86">
        <v>23687</v>
      </c>
      <c r="G28" s="86">
        <v>23687</v>
      </c>
      <c r="H28" s="86">
        <f t="shared" si="2"/>
        <v>56251</v>
      </c>
    </row>
    <row r="29" spans="1:8" x14ac:dyDescent="0.25">
      <c r="A29" s="41"/>
      <c r="B29" s="42" t="s">
        <v>320</v>
      </c>
      <c r="C29" s="90">
        <v>88000</v>
      </c>
      <c r="D29" s="86">
        <v>0</v>
      </c>
      <c r="E29" s="86">
        <f t="shared" si="1"/>
        <v>88000</v>
      </c>
      <c r="F29" s="86">
        <v>16000</v>
      </c>
      <c r="G29" s="86">
        <v>8000</v>
      </c>
      <c r="H29" s="86">
        <f t="shared" si="2"/>
        <v>72000</v>
      </c>
    </row>
    <row r="30" spans="1:8" x14ac:dyDescent="0.25">
      <c r="A30" s="41"/>
      <c r="B30" s="42" t="s">
        <v>321</v>
      </c>
      <c r="C30" s="90">
        <v>12000</v>
      </c>
      <c r="D30" s="86">
        <v>0</v>
      </c>
      <c r="E30" s="86">
        <f t="shared" si="1"/>
        <v>12000</v>
      </c>
      <c r="F30" s="86">
        <v>3480</v>
      </c>
      <c r="G30" s="86">
        <v>3480</v>
      </c>
      <c r="H30" s="86">
        <f t="shared" si="2"/>
        <v>8520</v>
      </c>
    </row>
    <row r="31" spans="1:8" x14ac:dyDescent="0.25">
      <c r="A31" s="41"/>
      <c r="B31" s="42" t="s">
        <v>322</v>
      </c>
      <c r="C31" s="90">
        <v>128000</v>
      </c>
      <c r="D31" s="86">
        <v>0</v>
      </c>
      <c r="E31" s="86">
        <f t="shared" si="1"/>
        <v>128000</v>
      </c>
      <c r="F31" s="86">
        <v>24478</v>
      </c>
      <c r="G31" s="86">
        <v>24478</v>
      </c>
      <c r="H31" s="86">
        <f t="shared" si="2"/>
        <v>103522</v>
      </c>
    </row>
    <row r="32" spans="1:8" x14ac:dyDescent="0.25">
      <c r="A32" s="41"/>
      <c r="B32" s="42" t="s">
        <v>323</v>
      </c>
      <c r="C32" s="90">
        <v>254349.4</v>
      </c>
      <c r="D32" s="86">
        <v>0</v>
      </c>
      <c r="E32" s="86">
        <f t="shared" si="1"/>
        <v>254349.4</v>
      </c>
      <c r="F32" s="86">
        <v>21671</v>
      </c>
      <c r="G32" s="86">
        <v>21671</v>
      </c>
      <c r="H32" s="86">
        <f t="shared" si="2"/>
        <v>232678.39999999999</v>
      </c>
    </row>
    <row r="33" spans="1:8" x14ac:dyDescent="0.25">
      <c r="A33" s="41"/>
      <c r="B33" s="42" t="s">
        <v>324</v>
      </c>
      <c r="C33" s="90">
        <v>5000</v>
      </c>
      <c r="D33" s="86">
        <v>0</v>
      </c>
      <c r="E33" s="86">
        <f t="shared" si="1"/>
        <v>5000</v>
      </c>
      <c r="F33" s="86">
        <v>0</v>
      </c>
      <c r="G33" s="86">
        <v>0</v>
      </c>
      <c r="H33" s="86">
        <f t="shared" si="2"/>
        <v>5000</v>
      </c>
    </row>
    <row r="34" spans="1:8" x14ac:dyDescent="0.25">
      <c r="A34" s="41"/>
      <c r="B34" s="42" t="s">
        <v>325</v>
      </c>
      <c r="C34" s="90">
        <v>6000</v>
      </c>
      <c r="D34" s="86">
        <v>0</v>
      </c>
      <c r="E34" s="86">
        <f t="shared" si="1"/>
        <v>6000</v>
      </c>
      <c r="F34" s="86">
        <v>9010</v>
      </c>
      <c r="G34" s="86">
        <v>8546</v>
      </c>
      <c r="H34" s="86">
        <f t="shared" si="2"/>
        <v>-3010</v>
      </c>
    </row>
    <row r="35" spans="1:8" x14ac:dyDescent="0.25">
      <c r="A35" s="41"/>
      <c r="B35" s="42" t="s">
        <v>326</v>
      </c>
      <c r="C35" s="90">
        <v>216000</v>
      </c>
      <c r="D35" s="86">
        <v>0</v>
      </c>
      <c r="E35" s="86">
        <f t="shared" si="1"/>
        <v>216000</v>
      </c>
      <c r="F35" s="86">
        <v>16816</v>
      </c>
      <c r="G35" s="86">
        <v>15673</v>
      </c>
      <c r="H35" s="86">
        <f t="shared" si="2"/>
        <v>199184</v>
      </c>
    </row>
    <row r="36" spans="1:8" x14ac:dyDescent="0.25">
      <c r="A36" s="41"/>
      <c r="B36" s="42" t="s">
        <v>327</v>
      </c>
      <c r="C36" s="90">
        <v>228738</v>
      </c>
      <c r="D36" s="86">
        <v>0</v>
      </c>
      <c r="E36" s="86">
        <f t="shared" si="1"/>
        <v>228738</v>
      </c>
      <c r="F36" s="86">
        <v>60885</v>
      </c>
      <c r="G36" s="86">
        <v>17642</v>
      </c>
      <c r="H36" s="86">
        <f t="shared" si="2"/>
        <v>167853</v>
      </c>
    </row>
    <row r="37" spans="1:8" x14ac:dyDescent="0.25">
      <c r="A37" s="181" t="s">
        <v>328</v>
      </c>
      <c r="B37" s="190"/>
      <c r="C37" s="90">
        <f>SUM(C38:C46)</f>
        <v>0</v>
      </c>
      <c r="D37" s="90">
        <v>0</v>
      </c>
      <c r="E37" s="86">
        <f t="shared" si="1"/>
        <v>0</v>
      </c>
      <c r="F37" s="90">
        <f t="shared" ref="F37" si="5">SUM(F38:F46)</f>
        <v>0</v>
      </c>
      <c r="G37" s="90">
        <v>0</v>
      </c>
      <c r="H37" s="86">
        <f t="shared" si="2"/>
        <v>0</v>
      </c>
    </row>
    <row r="38" spans="1:8" x14ac:dyDescent="0.25">
      <c r="A38" s="41"/>
      <c r="B38" s="42" t="s">
        <v>329</v>
      </c>
      <c r="C38" s="90">
        <v>0</v>
      </c>
      <c r="D38" s="86">
        <v>0</v>
      </c>
      <c r="E38" s="86">
        <f t="shared" si="1"/>
        <v>0</v>
      </c>
      <c r="F38" s="90">
        <v>0</v>
      </c>
      <c r="G38" s="86">
        <v>0</v>
      </c>
      <c r="H38" s="86">
        <f t="shared" si="2"/>
        <v>0</v>
      </c>
    </row>
    <row r="39" spans="1:8" x14ac:dyDescent="0.25">
      <c r="A39" s="41"/>
      <c r="B39" s="42" t="s">
        <v>330</v>
      </c>
      <c r="C39" s="90">
        <v>0</v>
      </c>
      <c r="D39" s="86">
        <v>0</v>
      </c>
      <c r="E39" s="86">
        <f t="shared" si="1"/>
        <v>0</v>
      </c>
      <c r="F39" s="90">
        <v>0</v>
      </c>
      <c r="G39" s="86">
        <v>0</v>
      </c>
      <c r="H39" s="86">
        <f t="shared" si="2"/>
        <v>0</v>
      </c>
    </row>
    <row r="40" spans="1:8" x14ac:dyDescent="0.25">
      <c r="A40" s="41"/>
      <c r="B40" s="42" t="s">
        <v>331</v>
      </c>
      <c r="C40" s="90">
        <v>0</v>
      </c>
      <c r="D40" s="86">
        <v>0</v>
      </c>
      <c r="E40" s="86">
        <f t="shared" si="1"/>
        <v>0</v>
      </c>
      <c r="F40" s="90">
        <v>0</v>
      </c>
      <c r="G40" s="86">
        <v>0</v>
      </c>
      <c r="H40" s="86">
        <f t="shared" si="2"/>
        <v>0</v>
      </c>
    </row>
    <row r="41" spans="1:8" x14ac:dyDescent="0.25">
      <c r="A41" s="41"/>
      <c r="B41" s="42" t="s">
        <v>332</v>
      </c>
      <c r="C41" s="90">
        <v>0</v>
      </c>
      <c r="D41" s="86">
        <v>0</v>
      </c>
      <c r="E41" s="86">
        <f t="shared" si="1"/>
        <v>0</v>
      </c>
      <c r="F41" s="90">
        <v>0</v>
      </c>
      <c r="G41" s="86">
        <v>0</v>
      </c>
      <c r="H41" s="86">
        <f t="shared" si="2"/>
        <v>0</v>
      </c>
    </row>
    <row r="42" spans="1:8" x14ac:dyDescent="0.25">
      <c r="A42" s="41"/>
      <c r="B42" s="42" t="s">
        <v>333</v>
      </c>
      <c r="C42" s="90">
        <v>0</v>
      </c>
      <c r="D42" s="86">
        <v>0</v>
      </c>
      <c r="E42" s="86">
        <f t="shared" si="1"/>
        <v>0</v>
      </c>
      <c r="F42" s="90">
        <v>0</v>
      </c>
      <c r="G42" s="86">
        <v>0</v>
      </c>
      <c r="H42" s="86">
        <f t="shared" si="2"/>
        <v>0</v>
      </c>
    </row>
    <row r="43" spans="1:8" x14ac:dyDescent="0.25">
      <c r="A43" s="41"/>
      <c r="B43" s="42" t="s">
        <v>334</v>
      </c>
      <c r="C43" s="90">
        <v>0</v>
      </c>
      <c r="D43" s="86">
        <v>0</v>
      </c>
      <c r="E43" s="86">
        <f t="shared" si="1"/>
        <v>0</v>
      </c>
      <c r="F43" s="90">
        <v>0</v>
      </c>
      <c r="G43" s="86">
        <v>0</v>
      </c>
      <c r="H43" s="86">
        <f t="shared" si="2"/>
        <v>0</v>
      </c>
    </row>
    <row r="44" spans="1:8" x14ac:dyDescent="0.25">
      <c r="A44" s="41"/>
      <c r="B44" s="42" t="s">
        <v>335</v>
      </c>
      <c r="C44" s="90">
        <v>0</v>
      </c>
      <c r="D44" s="86">
        <v>0</v>
      </c>
      <c r="E44" s="86">
        <f t="shared" si="1"/>
        <v>0</v>
      </c>
      <c r="F44" s="90">
        <v>0</v>
      </c>
      <c r="G44" s="86">
        <v>0</v>
      </c>
      <c r="H44" s="86">
        <f t="shared" si="2"/>
        <v>0</v>
      </c>
    </row>
    <row r="45" spans="1:8" x14ac:dyDescent="0.25">
      <c r="A45" s="41"/>
      <c r="B45" s="42" t="s">
        <v>336</v>
      </c>
      <c r="C45" s="90">
        <v>0</v>
      </c>
      <c r="D45" s="86">
        <v>0</v>
      </c>
      <c r="E45" s="86">
        <f t="shared" si="1"/>
        <v>0</v>
      </c>
      <c r="F45" s="90">
        <v>0</v>
      </c>
      <c r="G45" s="86">
        <v>0</v>
      </c>
      <c r="H45" s="86">
        <f t="shared" si="2"/>
        <v>0</v>
      </c>
    </row>
    <row r="46" spans="1:8" x14ac:dyDescent="0.25">
      <c r="A46" s="41"/>
      <c r="B46" s="42" t="s">
        <v>337</v>
      </c>
      <c r="C46" s="90">
        <v>0</v>
      </c>
      <c r="D46" s="86">
        <v>0</v>
      </c>
      <c r="E46" s="86">
        <f t="shared" si="1"/>
        <v>0</v>
      </c>
      <c r="F46" s="90">
        <v>0</v>
      </c>
      <c r="G46" s="86">
        <v>0</v>
      </c>
      <c r="H46" s="86">
        <f t="shared" si="2"/>
        <v>0</v>
      </c>
    </row>
    <row r="47" spans="1:8" x14ac:dyDescent="0.25">
      <c r="A47" s="181" t="s">
        <v>338</v>
      </c>
      <c r="B47" s="190"/>
      <c r="C47" s="90">
        <f>SUM(C48:C56)</f>
        <v>30000</v>
      </c>
      <c r="D47" s="90">
        <f>SUM(D48:D56)</f>
        <v>0</v>
      </c>
      <c r="E47" s="86">
        <f t="shared" si="1"/>
        <v>30000</v>
      </c>
      <c r="F47" s="90">
        <f t="shared" ref="F47:G47" si="6">SUM(F48:F56)</f>
        <v>62227</v>
      </c>
      <c r="G47" s="90">
        <f t="shared" si="6"/>
        <v>52000</v>
      </c>
      <c r="H47" s="86">
        <f t="shared" si="2"/>
        <v>-32227</v>
      </c>
    </row>
    <row r="48" spans="1:8" x14ac:dyDescent="0.25">
      <c r="A48" s="41"/>
      <c r="B48" s="42" t="s">
        <v>339</v>
      </c>
      <c r="C48" s="90">
        <v>30000</v>
      </c>
      <c r="D48" s="86">
        <v>0</v>
      </c>
      <c r="E48" s="86">
        <f t="shared" si="1"/>
        <v>30000</v>
      </c>
      <c r="F48" s="86">
        <v>10227</v>
      </c>
      <c r="G48" s="86">
        <v>0</v>
      </c>
      <c r="H48" s="86">
        <f t="shared" si="2"/>
        <v>19773</v>
      </c>
    </row>
    <row r="49" spans="1:8" x14ac:dyDescent="0.25">
      <c r="A49" s="41"/>
      <c r="B49" s="42" t="s">
        <v>340</v>
      </c>
      <c r="C49" s="90">
        <v>0</v>
      </c>
      <c r="D49" s="86">
        <v>0</v>
      </c>
      <c r="E49" s="86">
        <f t="shared" si="1"/>
        <v>0</v>
      </c>
      <c r="F49" s="90">
        <v>0</v>
      </c>
      <c r="G49" s="86">
        <v>0</v>
      </c>
      <c r="H49" s="86">
        <f t="shared" si="2"/>
        <v>0</v>
      </c>
    </row>
    <row r="50" spans="1:8" x14ac:dyDescent="0.25">
      <c r="A50" s="41"/>
      <c r="B50" s="42" t="s">
        <v>341</v>
      </c>
      <c r="C50" s="90">
        <v>0</v>
      </c>
      <c r="D50" s="86">
        <v>0</v>
      </c>
      <c r="E50" s="86">
        <f t="shared" si="1"/>
        <v>0</v>
      </c>
      <c r="F50" s="90">
        <v>0</v>
      </c>
      <c r="G50" s="86">
        <v>0</v>
      </c>
      <c r="H50" s="86">
        <f t="shared" si="2"/>
        <v>0</v>
      </c>
    </row>
    <row r="51" spans="1:8" x14ac:dyDescent="0.25">
      <c r="A51" s="41"/>
      <c r="B51" s="42" t="s">
        <v>342</v>
      </c>
      <c r="C51" s="90">
        <v>0</v>
      </c>
      <c r="D51" s="86">
        <v>0</v>
      </c>
      <c r="E51" s="86">
        <f t="shared" si="1"/>
        <v>0</v>
      </c>
      <c r="F51" s="90">
        <v>0</v>
      </c>
      <c r="G51" s="86">
        <v>0</v>
      </c>
      <c r="H51" s="86">
        <f t="shared" si="2"/>
        <v>0</v>
      </c>
    </row>
    <row r="52" spans="1:8" x14ac:dyDescent="0.25">
      <c r="A52" s="41"/>
      <c r="B52" s="42" t="s">
        <v>343</v>
      </c>
      <c r="C52" s="90">
        <v>0</v>
      </c>
      <c r="D52" s="86">
        <v>0</v>
      </c>
      <c r="E52" s="86">
        <f t="shared" si="1"/>
        <v>0</v>
      </c>
      <c r="F52" s="90">
        <v>0</v>
      </c>
      <c r="G52" s="86">
        <v>0</v>
      </c>
      <c r="H52" s="86">
        <f t="shared" si="2"/>
        <v>0</v>
      </c>
    </row>
    <row r="53" spans="1:8" x14ac:dyDescent="0.25">
      <c r="A53" s="41"/>
      <c r="B53" s="42" t="s">
        <v>344</v>
      </c>
      <c r="C53" s="90">
        <v>0</v>
      </c>
      <c r="D53" s="86">
        <v>0</v>
      </c>
      <c r="E53" s="86">
        <f t="shared" si="1"/>
        <v>0</v>
      </c>
      <c r="F53" s="90">
        <v>0</v>
      </c>
      <c r="G53" s="86">
        <v>0</v>
      </c>
      <c r="H53" s="86">
        <f t="shared" si="2"/>
        <v>0</v>
      </c>
    </row>
    <row r="54" spans="1:8" x14ac:dyDescent="0.25">
      <c r="A54" s="41"/>
      <c r="B54" s="42" t="s">
        <v>345</v>
      </c>
      <c r="C54" s="90">
        <v>0</v>
      </c>
      <c r="D54" s="86">
        <v>0</v>
      </c>
      <c r="E54" s="86">
        <f t="shared" si="1"/>
        <v>0</v>
      </c>
      <c r="F54" s="90">
        <v>0</v>
      </c>
      <c r="G54" s="86">
        <v>0</v>
      </c>
      <c r="H54" s="86">
        <f t="shared" si="2"/>
        <v>0</v>
      </c>
    </row>
    <row r="55" spans="1:8" x14ac:dyDescent="0.25">
      <c r="A55" s="41"/>
      <c r="B55" s="42" t="s">
        <v>346</v>
      </c>
      <c r="C55" s="90">
        <v>0</v>
      </c>
      <c r="D55" s="86">
        <v>0</v>
      </c>
      <c r="E55" s="86">
        <f t="shared" si="1"/>
        <v>0</v>
      </c>
      <c r="F55" s="90">
        <v>0</v>
      </c>
      <c r="G55" s="86">
        <v>0</v>
      </c>
      <c r="H55" s="86">
        <f t="shared" si="2"/>
        <v>0</v>
      </c>
    </row>
    <row r="56" spans="1:8" x14ac:dyDescent="0.25">
      <c r="A56" s="41"/>
      <c r="B56" s="42" t="s">
        <v>347</v>
      </c>
      <c r="C56" s="90">
        <v>0</v>
      </c>
      <c r="D56" s="86">
        <v>0</v>
      </c>
      <c r="E56" s="86">
        <f t="shared" si="1"/>
        <v>0</v>
      </c>
      <c r="F56" s="90">
        <v>52000</v>
      </c>
      <c r="G56" s="86">
        <v>52000</v>
      </c>
      <c r="H56" s="86">
        <f t="shared" si="2"/>
        <v>-52000</v>
      </c>
    </row>
    <row r="57" spans="1:8" x14ac:dyDescent="0.25">
      <c r="A57" s="181" t="s">
        <v>348</v>
      </c>
      <c r="B57" s="190"/>
      <c r="C57" s="90">
        <f>SUM(C58:C60)</f>
        <v>0</v>
      </c>
      <c r="D57" s="90">
        <f>SUM(D58:D60)</f>
        <v>0</v>
      </c>
      <c r="E57" s="86">
        <f t="shared" si="1"/>
        <v>0</v>
      </c>
      <c r="F57" s="90">
        <f t="shared" ref="F57" si="7">SUM(F58:F60)</f>
        <v>0</v>
      </c>
      <c r="G57" s="90">
        <v>0</v>
      </c>
      <c r="H57" s="86">
        <f t="shared" si="2"/>
        <v>0</v>
      </c>
    </row>
    <row r="58" spans="1:8" x14ac:dyDescent="0.25">
      <c r="A58" s="41"/>
      <c r="B58" s="42" t="s">
        <v>349</v>
      </c>
      <c r="C58" s="90">
        <v>0</v>
      </c>
      <c r="D58" s="86">
        <v>0</v>
      </c>
      <c r="E58" s="86">
        <f t="shared" si="1"/>
        <v>0</v>
      </c>
      <c r="F58" s="90">
        <v>0</v>
      </c>
      <c r="G58" s="86">
        <v>0</v>
      </c>
      <c r="H58" s="86">
        <f t="shared" si="2"/>
        <v>0</v>
      </c>
    </row>
    <row r="59" spans="1:8" x14ac:dyDescent="0.25">
      <c r="A59" s="41"/>
      <c r="B59" s="42" t="s">
        <v>350</v>
      </c>
      <c r="C59" s="90">
        <v>0</v>
      </c>
      <c r="D59" s="86">
        <v>0</v>
      </c>
      <c r="E59" s="86">
        <f t="shared" si="1"/>
        <v>0</v>
      </c>
      <c r="F59" s="90">
        <v>0</v>
      </c>
      <c r="G59" s="86">
        <v>0</v>
      </c>
      <c r="H59" s="86">
        <f t="shared" si="2"/>
        <v>0</v>
      </c>
    </row>
    <row r="60" spans="1:8" x14ac:dyDescent="0.25">
      <c r="A60" s="41"/>
      <c r="B60" s="42" t="s">
        <v>351</v>
      </c>
      <c r="C60" s="90">
        <v>0</v>
      </c>
      <c r="D60" s="86">
        <v>0</v>
      </c>
      <c r="E60" s="86">
        <f t="shared" si="1"/>
        <v>0</v>
      </c>
      <c r="F60" s="90">
        <v>0</v>
      </c>
      <c r="G60" s="86">
        <v>0</v>
      </c>
      <c r="H60" s="86">
        <f t="shared" si="2"/>
        <v>0</v>
      </c>
    </row>
    <row r="61" spans="1:8" x14ac:dyDescent="0.25">
      <c r="A61" s="181" t="s">
        <v>352</v>
      </c>
      <c r="B61" s="190"/>
      <c r="C61" s="90">
        <f>SUM(C62:C69)</f>
        <v>0</v>
      </c>
      <c r="D61" s="90">
        <f>SUM(D62:D69)</f>
        <v>0</v>
      </c>
      <c r="E61" s="86">
        <f t="shared" si="1"/>
        <v>0</v>
      </c>
      <c r="F61" s="90">
        <f t="shared" ref="F61" si="8">SUM(F62:F69)</f>
        <v>0</v>
      </c>
      <c r="G61" s="90">
        <v>0</v>
      </c>
      <c r="H61" s="86">
        <f t="shared" si="2"/>
        <v>0</v>
      </c>
    </row>
    <row r="62" spans="1:8" x14ac:dyDescent="0.25">
      <c r="A62" s="41"/>
      <c r="B62" s="42" t="s">
        <v>353</v>
      </c>
      <c r="C62" s="90">
        <v>0</v>
      </c>
      <c r="D62" s="86">
        <v>0</v>
      </c>
      <c r="E62" s="86">
        <f t="shared" si="1"/>
        <v>0</v>
      </c>
      <c r="F62" s="90">
        <v>0</v>
      </c>
      <c r="G62" s="86">
        <v>0</v>
      </c>
      <c r="H62" s="86">
        <f t="shared" si="2"/>
        <v>0</v>
      </c>
    </row>
    <row r="63" spans="1:8" x14ac:dyDescent="0.25">
      <c r="A63" s="41"/>
      <c r="B63" s="42" t="s">
        <v>354</v>
      </c>
      <c r="C63" s="90">
        <v>0</v>
      </c>
      <c r="D63" s="86">
        <v>0</v>
      </c>
      <c r="E63" s="86">
        <f t="shared" si="1"/>
        <v>0</v>
      </c>
      <c r="F63" s="90">
        <v>0</v>
      </c>
      <c r="G63" s="86">
        <v>0</v>
      </c>
      <c r="H63" s="86">
        <f t="shared" si="2"/>
        <v>0</v>
      </c>
    </row>
    <row r="64" spans="1:8" x14ac:dyDescent="0.25">
      <c r="A64" s="41"/>
      <c r="B64" s="42" t="s">
        <v>355</v>
      </c>
      <c r="C64" s="90">
        <v>0</v>
      </c>
      <c r="D64" s="86">
        <v>0</v>
      </c>
      <c r="E64" s="86">
        <f t="shared" si="1"/>
        <v>0</v>
      </c>
      <c r="F64" s="90">
        <v>0</v>
      </c>
      <c r="G64" s="86">
        <v>0</v>
      </c>
      <c r="H64" s="86">
        <f t="shared" si="2"/>
        <v>0</v>
      </c>
    </row>
    <row r="65" spans="1:8" x14ac:dyDescent="0.25">
      <c r="A65" s="41"/>
      <c r="B65" s="42" t="s">
        <v>356</v>
      </c>
      <c r="C65" s="90">
        <v>0</v>
      </c>
      <c r="D65" s="86">
        <v>0</v>
      </c>
      <c r="E65" s="86">
        <f t="shared" si="1"/>
        <v>0</v>
      </c>
      <c r="F65" s="90">
        <v>0</v>
      </c>
      <c r="G65" s="86">
        <v>0</v>
      </c>
      <c r="H65" s="86">
        <f t="shared" si="2"/>
        <v>0</v>
      </c>
    </row>
    <row r="66" spans="1:8" x14ac:dyDescent="0.25">
      <c r="A66" s="41"/>
      <c r="B66" s="42" t="s">
        <v>357</v>
      </c>
      <c r="C66" s="90">
        <v>0</v>
      </c>
      <c r="D66" s="86">
        <v>0</v>
      </c>
      <c r="E66" s="86">
        <f t="shared" si="1"/>
        <v>0</v>
      </c>
      <c r="F66" s="90">
        <v>0</v>
      </c>
      <c r="G66" s="86">
        <v>0</v>
      </c>
      <c r="H66" s="86">
        <f t="shared" si="2"/>
        <v>0</v>
      </c>
    </row>
    <row r="67" spans="1:8" x14ac:dyDescent="0.25">
      <c r="A67" s="41"/>
      <c r="B67" s="42" t="s">
        <v>358</v>
      </c>
      <c r="C67" s="90">
        <v>0</v>
      </c>
      <c r="D67" s="86">
        <v>0</v>
      </c>
      <c r="E67" s="86">
        <f t="shared" si="1"/>
        <v>0</v>
      </c>
      <c r="F67" s="90">
        <v>0</v>
      </c>
      <c r="G67" s="86">
        <v>0</v>
      </c>
      <c r="H67" s="86">
        <f t="shared" si="2"/>
        <v>0</v>
      </c>
    </row>
    <row r="68" spans="1:8" x14ac:dyDescent="0.25">
      <c r="A68" s="41"/>
      <c r="B68" s="42" t="s">
        <v>359</v>
      </c>
      <c r="C68" s="90">
        <v>0</v>
      </c>
      <c r="D68" s="86">
        <v>0</v>
      </c>
      <c r="E68" s="86">
        <f t="shared" si="1"/>
        <v>0</v>
      </c>
      <c r="F68" s="90">
        <v>0</v>
      </c>
      <c r="G68" s="86">
        <v>0</v>
      </c>
      <c r="H68" s="86">
        <f t="shared" si="2"/>
        <v>0</v>
      </c>
    </row>
    <row r="69" spans="1:8" x14ac:dyDescent="0.25">
      <c r="A69" s="41"/>
      <c r="B69" s="42" t="s">
        <v>360</v>
      </c>
      <c r="C69" s="90">
        <v>0</v>
      </c>
      <c r="D69" s="86">
        <v>0</v>
      </c>
      <c r="E69" s="86">
        <f t="shared" si="1"/>
        <v>0</v>
      </c>
      <c r="F69" s="90">
        <v>0</v>
      </c>
      <c r="G69" s="86">
        <v>0</v>
      </c>
      <c r="H69" s="86">
        <f t="shared" si="2"/>
        <v>0</v>
      </c>
    </row>
    <row r="70" spans="1:8" x14ac:dyDescent="0.25">
      <c r="A70" s="181" t="s">
        <v>361</v>
      </c>
      <c r="B70" s="190"/>
      <c r="C70" s="90">
        <f>SUM(C71:C73)</f>
        <v>0</v>
      </c>
      <c r="D70" s="90">
        <f>SUM(D71:D73)</f>
        <v>0</v>
      </c>
      <c r="E70" s="86">
        <f t="shared" si="1"/>
        <v>0</v>
      </c>
      <c r="F70" s="90">
        <f t="shared" ref="F70" si="9">SUM(F71:F73)</f>
        <v>0</v>
      </c>
      <c r="G70" s="90">
        <v>0</v>
      </c>
      <c r="H70" s="86">
        <f t="shared" si="2"/>
        <v>0</v>
      </c>
    </row>
    <row r="71" spans="1:8" x14ac:dyDescent="0.25">
      <c r="A71" s="41"/>
      <c r="B71" s="42" t="s">
        <v>362</v>
      </c>
      <c r="C71" s="90">
        <v>0</v>
      </c>
      <c r="D71" s="86">
        <v>0</v>
      </c>
      <c r="E71" s="86">
        <f t="shared" si="1"/>
        <v>0</v>
      </c>
      <c r="F71" s="90">
        <v>0</v>
      </c>
      <c r="G71" s="86">
        <v>0</v>
      </c>
      <c r="H71" s="86">
        <f t="shared" si="2"/>
        <v>0</v>
      </c>
    </row>
    <row r="72" spans="1:8" x14ac:dyDescent="0.25">
      <c r="A72" s="41"/>
      <c r="B72" s="42" t="s">
        <v>363</v>
      </c>
      <c r="C72" s="90">
        <v>0</v>
      </c>
      <c r="D72" s="86">
        <v>0</v>
      </c>
      <c r="E72" s="86">
        <f t="shared" si="1"/>
        <v>0</v>
      </c>
      <c r="F72" s="90">
        <v>0</v>
      </c>
      <c r="G72" s="86">
        <v>0</v>
      </c>
      <c r="H72" s="86">
        <f t="shared" si="2"/>
        <v>0</v>
      </c>
    </row>
    <row r="73" spans="1:8" x14ac:dyDescent="0.25">
      <c r="A73" s="41"/>
      <c r="B73" s="42" t="s">
        <v>364</v>
      </c>
      <c r="C73" s="90">
        <v>0</v>
      </c>
      <c r="D73" s="86">
        <v>0</v>
      </c>
      <c r="E73" s="86">
        <f t="shared" si="1"/>
        <v>0</v>
      </c>
      <c r="F73" s="90">
        <v>0</v>
      </c>
      <c r="G73" s="86">
        <v>0</v>
      </c>
      <c r="H73" s="86">
        <f t="shared" si="2"/>
        <v>0</v>
      </c>
    </row>
    <row r="74" spans="1:8" x14ac:dyDescent="0.25">
      <c r="A74" s="181" t="s">
        <v>365</v>
      </c>
      <c r="B74" s="190"/>
      <c r="C74" s="90">
        <f>SUM(C75:C81)</f>
        <v>0</v>
      </c>
      <c r="D74" s="90">
        <f>SUM(D75:D81)</f>
        <v>0</v>
      </c>
      <c r="E74" s="86">
        <f t="shared" ref="E74:E81" si="10">C74+D74</f>
        <v>0</v>
      </c>
      <c r="F74" s="90">
        <f t="shared" ref="F74" si="11">SUM(F75:F81)</f>
        <v>0</v>
      </c>
      <c r="G74" s="90">
        <v>0</v>
      </c>
      <c r="H74" s="86">
        <f t="shared" ref="H74:H81" si="12">E74-F74</f>
        <v>0</v>
      </c>
    </row>
    <row r="75" spans="1:8" x14ac:dyDescent="0.25">
      <c r="A75" s="41"/>
      <c r="B75" s="42" t="s">
        <v>366</v>
      </c>
      <c r="C75" s="90">
        <v>0</v>
      </c>
      <c r="D75" s="86">
        <v>0</v>
      </c>
      <c r="E75" s="86">
        <f t="shared" si="10"/>
        <v>0</v>
      </c>
      <c r="F75" s="90">
        <v>0</v>
      </c>
      <c r="G75" s="86">
        <v>0</v>
      </c>
      <c r="H75" s="86">
        <f t="shared" si="12"/>
        <v>0</v>
      </c>
    </row>
    <row r="76" spans="1:8" x14ac:dyDescent="0.25">
      <c r="A76" s="41"/>
      <c r="B76" s="42" t="s">
        <v>367</v>
      </c>
      <c r="C76" s="90">
        <v>0</v>
      </c>
      <c r="D76" s="86">
        <v>0</v>
      </c>
      <c r="E76" s="86">
        <f t="shared" si="10"/>
        <v>0</v>
      </c>
      <c r="F76" s="90">
        <v>0</v>
      </c>
      <c r="G76" s="86">
        <v>0</v>
      </c>
      <c r="H76" s="86">
        <f t="shared" si="12"/>
        <v>0</v>
      </c>
    </row>
    <row r="77" spans="1:8" x14ac:dyDescent="0.25">
      <c r="A77" s="41"/>
      <c r="B77" s="42" t="s">
        <v>368</v>
      </c>
      <c r="C77" s="90">
        <v>0</v>
      </c>
      <c r="D77" s="86">
        <v>0</v>
      </c>
      <c r="E77" s="86">
        <f t="shared" si="10"/>
        <v>0</v>
      </c>
      <c r="F77" s="90">
        <v>0</v>
      </c>
      <c r="G77" s="86">
        <v>0</v>
      </c>
      <c r="H77" s="86">
        <f t="shared" si="12"/>
        <v>0</v>
      </c>
    </row>
    <row r="78" spans="1:8" x14ac:dyDescent="0.25">
      <c r="A78" s="41"/>
      <c r="B78" s="42" t="s">
        <v>369</v>
      </c>
      <c r="C78" s="90">
        <v>0</v>
      </c>
      <c r="D78" s="86">
        <v>0</v>
      </c>
      <c r="E78" s="86">
        <f t="shared" si="10"/>
        <v>0</v>
      </c>
      <c r="F78" s="90">
        <v>0</v>
      </c>
      <c r="G78" s="86">
        <v>0</v>
      </c>
      <c r="H78" s="86">
        <f t="shared" si="12"/>
        <v>0</v>
      </c>
    </row>
    <row r="79" spans="1:8" x14ac:dyDescent="0.25">
      <c r="A79" s="41"/>
      <c r="B79" s="42" t="s">
        <v>370</v>
      </c>
      <c r="C79" s="90">
        <v>0</v>
      </c>
      <c r="D79" s="86">
        <v>0</v>
      </c>
      <c r="E79" s="86">
        <f t="shared" si="10"/>
        <v>0</v>
      </c>
      <c r="F79" s="90">
        <v>0</v>
      </c>
      <c r="G79" s="86">
        <v>0</v>
      </c>
      <c r="H79" s="86">
        <f t="shared" si="12"/>
        <v>0</v>
      </c>
    </row>
    <row r="80" spans="1:8" x14ac:dyDescent="0.25">
      <c r="A80" s="41"/>
      <c r="B80" s="42" t="s">
        <v>371</v>
      </c>
      <c r="C80" s="90">
        <v>0</v>
      </c>
      <c r="D80" s="86">
        <v>0</v>
      </c>
      <c r="E80" s="86">
        <f t="shared" si="10"/>
        <v>0</v>
      </c>
      <c r="F80" s="90">
        <v>0</v>
      </c>
      <c r="G80" s="86">
        <v>0</v>
      </c>
      <c r="H80" s="86">
        <f t="shared" si="12"/>
        <v>0</v>
      </c>
    </row>
    <row r="81" spans="1:8" x14ac:dyDescent="0.25">
      <c r="A81" s="41"/>
      <c r="B81" s="42" t="s">
        <v>372</v>
      </c>
      <c r="C81" s="90">
        <v>0</v>
      </c>
      <c r="D81" s="86">
        <v>0</v>
      </c>
      <c r="E81" s="86">
        <f t="shared" si="10"/>
        <v>0</v>
      </c>
      <c r="F81" s="90">
        <v>0</v>
      </c>
      <c r="G81" s="86">
        <v>0</v>
      </c>
      <c r="H81" s="86">
        <f t="shared" si="12"/>
        <v>0</v>
      </c>
    </row>
    <row r="82" spans="1:8" ht="15.75" thickBot="1" x14ac:dyDescent="0.3">
      <c r="A82" s="193"/>
      <c r="B82" s="194"/>
      <c r="C82" s="91"/>
      <c r="D82" s="92"/>
      <c r="E82" s="92"/>
      <c r="F82" s="92"/>
      <c r="G82" s="92"/>
      <c r="H82" s="92"/>
    </row>
    <row r="83" spans="1:8" ht="15.75" thickBot="1" x14ac:dyDescent="0.3">
      <c r="A83" s="31"/>
      <c r="B83" s="31"/>
      <c r="C83" s="77"/>
      <c r="D83" s="77"/>
      <c r="E83" s="77"/>
      <c r="F83" s="77"/>
      <c r="G83" s="77"/>
      <c r="H83" s="77"/>
    </row>
    <row r="84" spans="1:8" x14ac:dyDescent="0.25">
      <c r="A84" s="191"/>
      <c r="B84" s="192"/>
      <c r="C84" s="79"/>
      <c r="D84" s="79"/>
      <c r="E84" s="79"/>
      <c r="F84" s="79"/>
      <c r="G84" s="79"/>
      <c r="H84" s="79"/>
    </row>
    <row r="85" spans="1:8" x14ac:dyDescent="0.25">
      <c r="A85" s="170" t="s">
        <v>373</v>
      </c>
      <c r="B85" s="185"/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</row>
    <row r="86" spans="1:8" x14ac:dyDescent="0.25">
      <c r="A86" s="181" t="s">
        <v>300</v>
      </c>
      <c r="B86" s="190"/>
      <c r="C86" s="76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</row>
    <row r="87" spans="1:8" x14ac:dyDescent="0.25">
      <c r="A87" s="41"/>
      <c r="B87" s="42" t="s">
        <v>301</v>
      </c>
      <c r="C87" s="76">
        <v>0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</row>
    <row r="88" spans="1:8" x14ac:dyDescent="0.25">
      <c r="A88" s="41"/>
      <c r="B88" s="42" t="s">
        <v>302</v>
      </c>
      <c r="C88" s="76">
        <v>0</v>
      </c>
      <c r="D88" s="73">
        <v>0</v>
      </c>
      <c r="E88" s="73">
        <v>0</v>
      </c>
      <c r="F88" s="73">
        <v>0</v>
      </c>
      <c r="G88" s="73">
        <v>0</v>
      </c>
      <c r="H88" s="73">
        <v>0</v>
      </c>
    </row>
    <row r="89" spans="1:8" x14ac:dyDescent="0.25">
      <c r="A89" s="41"/>
      <c r="B89" s="42" t="s">
        <v>303</v>
      </c>
      <c r="C89" s="76">
        <v>0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</row>
    <row r="90" spans="1:8" x14ac:dyDescent="0.25">
      <c r="A90" s="41"/>
      <c r="B90" s="42" t="s">
        <v>304</v>
      </c>
      <c r="C90" s="76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</row>
    <row r="91" spans="1:8" x14ac:dyDescent="0.25">
      <c r="A91" s="41"/>
      <c r="B91" s="42" t="s">
        <v>305</v>
      </c>
      <c r="C91" s="76">
        <v>0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</row>
    <row r="92" spans="1:8" x14ac:dyDescent="0.25">
      <c r="A92" s="41"/>
      <c r="B92" s="42" t="s">
        <v>306</v>
      </c>
      <c r="C92" s="76">
        <v>0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</row>
    <row r="93" spans="1:8" x14ac:dyDescent="0.25">
      <c r="A93" s="41"/>
      <c r="B93" s="42" t="s">
        <v>307</v>
      </c>
      <c r="C93" s="76">
        <v>0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</row>
    <row r="94" spans="1:8" x14ac:dyDescent="0.25">
      <c r="A94" s="181" t="s">
        <v>308</v>
      </c>
      <c r="B94" s="190"/>
      <c r="C94" s="76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</row>
    <row r="95" spans="1:8" x14ac:dyDescent="0.25">
      <c r="A95" s="41"/>
      <c r="B95" s="42" t="s">
        <v>309</v>
      </c>
      <c r="C95" s="76">
        <v>0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</row>
    <row r="96" spans="1:8" x14ac:dyDescent="0.25">
      <c r="A96" s="41"/>
      <c r="B96" s="42" t="s">
        <v>310</v>
      </c>
      <c r="C96" s="76">
        <v>0</v>
      </c>
      <c r="D96" s="73">
        <v>0</v>
      </c>
      <c r="E96" s="73">
        <v>0</v>
      </c>
      <c r="F96" s="73">
        <v>0</v>
      </c>
      <c r="G96" s="73">
        <v>0</v>
      </c>
      <c r="H96" s="73">
        <v>0</v>
      </c>
    </row>
    <row r="97" spans="1:8" x14ac:dyDescent="0.25">
      <c r="A97" s="41"/>
      <c r="B97" s="42" t="s">
        <v>311</v>
      </c>
      <c r="C97" s="76">
        <v>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</row>
    <row r="98" spans="1:8" x14ac:dyDescent="0.25">
      <c r="A98" s="41"/>
      <c r="B98" s="42" t="s">
        <v>312</v>
      </c>
      <c r="C98" s="76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</row>
    <row r="99" spans="1:8" x14ac:dyDescent="0.25">
      <c r="A99" s="41"/>
      <c r="B99" s="42" t="s">
        <v>313</v>
      </c>
      <c r="C99" s="76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41"/>
      <c r="B100" s="42" t="s">
        <v>314</v>
      </c>
      <c r="C100" s="76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41"/>
      <c r="B101" s="42" t="s">
        <v>315</v>
      </c>
      <c r="C101" s="76">
        <v>0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</row>
    <row r="102" spans="1:8" x14ac:dyDescent="0.25">
      <c r="A102" s="41"/>
      <c r="B102" s="42" t="s">
        <v>316</v>
      </c>
      <c r="C102" s="76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</row>
    <row r="103" spans="1:8" x14ac:dyDescent="0.25">
      <c r="A103" s="41"/>
      <c r="B103" s="42" t="s">
        <v>317</v>
      </c>
      <c r="C103" s="76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x14ac:dyDescent="0.25">
      <c r="A104" s="181" t="s">
        <v>318</v>
      </c>
      <c r="B104" s="190"/>
      <c r="C104" s="76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</row>
    <row r="105" spans="1:8" x14ac:dyDescent="0.25">
      <c r="A105" s="41"/>
      <c r="B105" s="42" t="s">
        <v>319</v>
      </c>
      <c r="C105" s="76">
        <v>0</v>
      </c>
      <c r="D105" s="73">
        <v>0</v>
      </c>
      <c r="E105" s="73">
        <v>0</v>
      </c>
      <c r="F105" s="73">
        <v>0</v>
      </c>
      <c r="G105" s="73">
        <v>0</v>
      </c>
      <c r="H105" s="73">
        <v>0</v>
      </c>
    </row>
    <row r="106" spans="1:8" x14ac:dyDescent="0.25">
      <c r="A106" s="41"/>
      <c r="B106" s="42" t="s">
        <v>320</v>
      </c>
      <c r="C106" s="76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</row>
    <row r="107" spans="1:8" x14ac:dyDescent="0.25">
      <c r="A107" s="41"/>
      <c r="B107" s="42" t="s">
        <v>321</v>
      </c>
      <c r="C107" s="76">
        <v>0</v>
      </c>
      <c r="D107" s="73">
        <v>0</v>
      </c>
      <c r="E107" s="73">
        <v>0</v>
      </c>
      <c r="F107" s="73">
        <v>0</v>
      </c>
      <c r="G107" s="73">
        <v>0</v>
      </c>
      <c r="H107" s="73">
        <v>0</v>
      </c>
    </row>
    <row r="108" spans="1:8" x14ac:dyDescent="0.25">
      <c r="A108" s="41"/>
      <c r="B108" s="42" t="s">
        <v>322</v>
      </c>
      <c r="C108" s="76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</row>
    <row r="109" spans="1:8" x14ac:dyDescent="0.25">
      <c r="A109" s="41"/>
      <c r="B109" s="42" t="s">
        <v>323</v>
      </c>
      <c r="C109" s="76">
        <v>0</v>
      </c>
      <c r="D109" s="73">
        <v>0</v>
      </c>
      <c r="E109" s="73">
        <v>0</v>
      </c>
      <c r="F109" s="73">
        <v>0</v>
      </c>
      <c r="G109" s="73">
        <v>0</v>
      </c>
      <c r="H109" s="73">
        <v>0</v>
      </c>
    </row>
    <row r="110" spans="1:8" x14ac:dyDescent="0.25">
      <c r="A110" s="41"/>
      <c r="B110" s="42" t="s">
        <v>324</v>
      </c>
      <c r="C110" s="76">
        <v>0</v>
      </c>
      <c r="D110" s="73">
        <v>0</v>
      </c>
      <c r="E110" s="73">
        <v>0</v>
      </c>
      <c r="F110" s="73">
        <v>0</v>
      </c>
      <c r="G110" s="73">
        <v>0</v>
      </c>
      <c r="H110" s="73">
        <v>0</v>
      </c>
    </row>
    <row r="111" spans="1:8" x14ac:dyDescent="0.25">
      <c r="A111" s="41"/>
      <c r="B111" s="42" t="s">
        <v>325</v>
      </c>
      <c r="C111" s="76">
        <v>0</v>
      </c>
      <c r="D111" s="73">
        <v>0</v>
      </c>
      <c r="E111" s="73">
        <v>0</v>
      </c>
      <c r="F111" s="73">
        <v>0</v>
      </c>
      <c r="G111" s="73">
        <v>0</v>
      </c>
      <c r="H111" s="73">
        <v>0</v>
      </c>
    </row>
    <row r="112" spans="1:8" x14ac:dyDescent="0.25">
      <c r="A112" s="41"/>
      <c r="B112" s="42" t="s">
        <v>326</v>
      </c>
      <c r="C112" s="76">
        <v>0</v>
      </c>
      <c r="D112" s="73">
        <v>0</v>
      </c>
      <c r="E112" s="73">
        <v>0</v>
      </c>
      <c r="F112" s="73">
        <v>0</v>
      </c>
      <c r="G112" s="73">
        <v>0</v>
      </c>
      <c r="H112" s="73">
        <v>0</v>
      </c>
    </row>
    <row r="113" spans="1:8" x14ac:dyDescent="0.25">
      <c r="A113" s="41"/>
      <c r="B113" s="42" t="s">
        <v>327</v>
      </c>
      <c r="C113" s="76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</row>
    <row r="114" spans="1:8" x14ac:dyDescent="0.25">
      <c r="A114" s="181" t="s">
        <v>328</v>
      </c>
      <c r="B114" s="190"/>
      <c r="C114" s="76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</row>
    <row r="115" spans="1:8" x14ac:dyDescent="0.25">
      <c r="A115" s="41"/>
      <c r="B115" s="42" t="s">
        <v>329</v>
      </c>
      <c r="C115" s="76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</row>
    <row r="116" spans="1:8" x14ac:dyDescent="0.25">
      <c r="A116" s="41"/>
      <c r="B116" s="42" t="s">
        <v>330</v>
      </c>
      <c r="C116" s="76">
        <v>0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</row>
    <row r="117" spans="1:8" x14ac:dyDescent="0.25">
      <c r="A117" s="41"/>
      <c r="B117" s="42" t="s">
        <v>331</v>
      </c>
      <c r="C117" s="76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</row>
    <row r="118" spans="1:8" x14ac:dyDescent="0.25">
      <c r="A118" s="41"/>
      <c r="B118" s="42" t="s">
        <v>332</v>
      </c>
      <c r="C118" s="76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</row>
    <row r="119" spans="1:8" x14ac:dyDescent="0.25">
      <c r="A119" s="41"/>
      <c r="B119" s="42" t="s">
        <v>333</v>
      </c>
      <c r="C119" s="76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</row>
    <row r="120" spans="1:8" x14ac:dyDescent="0.25">
      <c r="A120" s="41"/>
      <c r="B120" s="42" t="s">
        <v>334</v>
      </c>
      <c r="C120" s="76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</row>
    <row r="121" spans="1:8" x14ac:dyDescent="0.25">
      <c r="A121" s="41"/>
      <c r="B121" s="42" t="s">
        <v>335</v>
      </c>
      <c r="C121" s="76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</row>
    <row r="122" spans="1:8" x14ac:dyDescent="0.25">
      <c r="A122" s="41"/>
      <c r="B122" s="42" t="s">
        <v>336</v>
      </c>
      <c r="C122" s="76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</row>
    <row r="123" spans="1:8" x14ac:dyDescent="0.25">
      <c r="A123" s="41"/>
      <c r="B123" s="42" t="s">
        <v>337</v>
      </c>
      <c r="C123" s="76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</row>
    <row r="124" spans="1:8" x14ac:dyDescent="0.25">
      <c r="A124" s="181" t="s">
        <v>338</v>
      </c>
      <c r="B124" s="190"/>
      <c r="C124" s="76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</row>
    <row r="125" spans="1:8" x14ac:dyDescent="0.25">
      <c r="A125" s="41"/>
      <c r="B125" s="42" t="s">
        <v>339</v>
      </c>
      <c r="C125" s="76">
        <v>0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</row>
    <row r="126" spans="1:8" x14ac:dyDescent="0.25">
      <c r="A126" s="41"/>
      <c r="B126" s="42" t="s">
        <v>340</v>
      </c>
      <c r="C126" s="76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</row>
    <row r="127" spans="1:8" x14ac:dyDescent="0.25">
      <c r="A127" s="41"/>
      <c r="B127" s="42" t="s">
        <v>341</v>
      </c>
      <c r="C127" s="76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</row>
    <row r="128" spans="1:8" x14ac:dyDescent="0.25">
      <c r="A128" s="41"/>
      <c r="B128" s="42" t="s">
        <v>342</v>
      </c>
      <c r="C128" s="76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</row>
    <row r="129" spans="1:8" x14ac:dyDescent="0.25">
      <c r="A129" s="41"/>
      <c r="B129" s="42" t="s">
        <v>343</v>
      </c>
      <c r="C129" s="76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</row>
    <row r="130" spans="1:8" x14ac:dyDescent="0.25">
      <c r="A130" s="41"/>
      <c r="B130" s="42" t="s">
        <v>344</v>
      </c>
      <c r="C130" s="76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</row>
    <row r="131" spans="1:8" x14ac:dyDescent="0.25">
      <c r="A131" s="41"/>
      <c r="B131" s="42" t="s">
        <v>345</v>
      </c>
      <c r="C131" s="76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</row>
    <row r="132" spans="1:8" x14ac:dyDescent="0.25">
      <c r="A132" s="41"/>
      <c r="B132" s="42" t="s">
        <v>346</v>
      </c>
      <c r="C132" s="76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</row>
    <row r="133" spans="1:8" x14ac:dyDescent="0.25">
      <c r="A133" s="41"/>
      <c r="B133" s="42" t="s">
        <v>347</v>
      </c>
      <c r="C133" s="76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</row>
    <row r="134" spans="1:8" x14ac:dyDescent="0.25">
      <c r="A134" s="181" t="s">
        <v>348</v>
      </c>
      <c r="B134" s="190"/>
      <c r="C134" s="76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</row>
    <row r="135" spans="1:8" x14ac:dyDescent="0.25">
      <c r="A135" s="41"/>
      <c r="B135" s="42" t="s">
        <v>349</v>
      </c>
      <c r="C135" s="76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</row>
    <row r="136" spans="1:8" x14ac:dyDescent="0.25">
      <c r="A136" s="41"/>
      <c r="B136" s="42" t="s">
        <v>350</v>
      </c>
      <c r="C136" s="76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</row>
    <row r="137" spans="1:8" x14ac:dyDescent="0.25">
      <c r="A137" s="41"/>
      <c r="B137" s="42" t="s">
        <v>351</v>
      </c>
      <c r="C137" s="76">
        <v>0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</row>
    <row r="138" spans="1:8" x14ac:dyDescent="0.25">
      <c r="A138" s="181" t="s">
        <v>352</v>
      </c>
      <c r="B138" s="190"/>
      <c r="C138" s="76">
        <v>0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</row>
    <row r="139" spans="1:8" x14ac:dyDescent="0.25">
      <c r="A139" s="41"/>
      <c r="B139" s="42" t="s">
        <v>353</v>
      </c>
      <c r="C139" s="76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</row>
    <row r="140" spans="1:8" x14ac:dyDescent="0.25">
      <c r="A140" s="41"/>
      <c r="B140" s="42" t="s">
        <v>354</v>
      </c>
      <c r="C140" s="76">
        <v>0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</row>
    <row r="141" spans="1:8" x14ac:dyDescent="0.25">
      <c r="A141" s="41"/>
      <c r="B141" s="42" t="s">
        <v>355</v>
      </c>
      <c r="C141" s="76">
        <v>0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</row>
    <row r="142" spans="1:8" x14ac:dyDescent="0.25">
      <c r="A142" s="41"/>
      <c r="B142" s="42" t="s">
        <v>356</v>
      </c>
      <c r="C142" s="76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</row>
    <row r="143" spans="1:8" x14ac:dyDescent="0.25">
      <c r="A143" s="41"/>
      <c r="B143" s="42" t="s">
        <v>357</v>
      </c>
      <c r="C143" s="76">
        <v>0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</row>
    <row r="144" spans="1:8" x14ac:dyDescent="0.25">
      <c r="A144" s="41"/>
      <c r="B144" s="42" t="s">
        <v>358</v>
      </c>
      <c r="C144" s="76">
        <v>0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</row>
    <row r="145" spans="1:8" x14ac:dyDescent="0.25">
      <c r="A145" s="41"/>
      <c r="B145" s="42" t="s">
        <v>359</v>
      </c>
      <c r="C145" s="76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</row>
    <row r="146" spans="1:8" x14ac:dyDescent="0.25">
      <c r="A146" s="41"/>
      <c r="B146" s="42" t="s">
        <v>360</v>
      </c>
      <c r="C146" s="76">
        <v>0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</row>
    <row r="147" spans="1:8" x14ac:dyDescent="0.25">
      <c r="A147" s="181" t="s">
        <v>361</v>
      </c>
      <c r="B147" s="190"/>
      <c r="C147" s="76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</row>
    <row r="148" spans="1:8" x14ac:dyDescent="0.25">
      <c r="A148" s="41"/>
      <c r="B148" s="42" t="s">
        <v>362</v>
      </c>
      <c r="C148" s="76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</row>
    <row r="149" spans="1:8" x14ac:dyDescent="0.25">
      <c r="A149" s="41"/>
      <c r="B149" s="42" t="s">
        <v>363</v>
      </c>
      <c r="C149" s="76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</row>
    <row r="150" spans="1:8" x14ac:dyDescent="0.25">
      <c r="A150" s="41"/>
      <c r="B150" s="42" t="s">
        <v>364</v>
      </c>
      <c r="C150" s="76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</row>
    <row r="151" spans="1:8" x14ac:dyDescent="0.25">
      <c r="A151" s="181" t="s">
        <v>365</v>
      </c>
      <c r="B151" s="190"/>
      <c r="C151" s="76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</row>
    <row r="152" spans="1:8" x14ac:dyDescent="0.25">
      <c r="A152" s="41"/>
      <c r="B152" s="42" t="s">
        <v>366</v>
      </c>
      <c r="C152" s="76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</row>
    <row r="153" spans="1:8" x14ac:dyDescent="0.25">
      <c r="A153" s="41"/>
      <c r="B153" s="42" t="s">
        <v>367</v>
      </c>
      <c r="C153" s="76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</row>
    <row r="154" spans="1:8" x14ac:dyDescent="0.25">
      <c r="A154" s="41"/>
      <c r="B154" s="42" t="s">
        <v>368</v>
      </c>
      <c r="C154" s="76">
        <v>0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</row>
    <row r="155" spans="1:8" x14ac:dyDescent="0.25">
      <c r="A155" s="41"/>
      <c r="B155" s="42" t="s">
        <v>369</v>
      </c>
      <c r="C155" s="76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</row>
    <row r="156" spans="1:8" x14ac:dyDescent="0.25">
      <c r="A156" s="41"/>
      <c r="B156" s="42" t="s">
        <v>370</v>
      </c>
      <c r="C156" s="76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</row>
    <row r="157" spans="1:8" x14ac:dyDescent="0.25">
      <c r="A157" s="41"/>
      <c r="B157" s="42" t="s">
        <v>371</v>
      </c>
      <c r="C157" s="76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</row>
    <row r="158" spans="1:8" x14ac:dyDescent="0.25">
      <c r="A158" s="41"/>
      <c r="B158" s="42" t="s">
        <v>372</v>
      </c>
      <c r="C158" s="76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</row>
    <row r="159" spans="1:8" x14ac:dyDescent="0.25">
      <c r="A159" s="41"/>
      <c r="B159" s="42"/>
      <c r="C159" s="76"/>
      <c r="D159" s="73"/>
      <c r="E159" s="73"/>
      <c r="F159" s="73"/>
      <c r="G159" s="73"/>
      <c r="H159" s="73"/>
    </row>
    <row r="160" spans="1:8" x14ac:dyDescent="0.25">
      <c r="A160" s="170" t="s">
        <v>374</v>
      </c>
      <c r="B160" s="185"/>
      <c r="C160" s="89">
        <f>C8+C85</f>
        <v>13528325.4</v>
      </c>
      <c r="D160" s="89">
        <f t="shared" ref="D160:H160" si="13">D8+D85</f>
        <v>0</v>
      </c>
      <c r="E160" s="89">
        <f t="shared" si="13"/>
        <v>13528325.4</v>
      </c>
      <c r="F160" s="89">
        <f t="shared" si="13"/>
        <v>2917282</v>
      </c>
      <c r="G160" s="89">
        <f t="shared" si="13"/>
        <v>2853665</v>
      </c>
      <c r="H160" s="89">
        <f t="shared" si="13"/>
        <v>10611043.4</v>
      </c>
    </row>
    <row r="161" spans="1:8" ht="15.75" thickBot="1" x14ac:dyDescent="0.3">
      <c r="A161" s="51"/>
      <c r="B161" s="52"/>
      <c r="C161" s="78"/>
      <c r="D161" s="75"/>
      <c r="E161" s="75"/>
      <c r="F161" s="75"/>
      <c r="G161" s="75"/>
      <c r="H161" s="75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4:B124"/>
    <mergeCell ref="A85:B85"/>
    <mergeCell ref="A84:B84"/>
    <mergeCell ref="A86:B86"/>
    <mergeCell ref="A94:B94"/>
    <mergeCell ref="A104:B104"/>
    <mergeCell ref="A114:B114"/>
    <mergeCell ref="A134:B134"/>
    <mergeCell ref="A138:B138"/>
    <mergeCell ref="A147:B147"/>
    <mergeCell ref="A151:B151"/>
    <mergeCell ref="A160:B160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84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5"/>
  <sheetViews>
    <sheetView workbookViewId="0">
      <selection activeCell="I10" sqref="I10"/>
    </sheetView>
  </sheetViews>
  <sheetFormatPr baseColWidth="10" defaultRowHeight="15" x14ac:dyDescent="0.25"/>
  <cols>
    <col min="1" max="1" width="44.85546875" customWidth="1"/>
  </cols>
  <sheetData>
    <row r="1" spans="1:9" x14ac:dyDescent="0.25">
      <c r="A1" s="142" t="s">
        <v>429</v>
      </c>
      <c r="B1" s="200"/>
      <c r="C1" s="200"/>
      <c r="D1" s="200"/>
      <c r="E1" s="200"/>
      <c r="F1" s="200"/>
      <c r="G1" s="143"/>
    </row>
    <row r="2" spans="1:9" x14ac:dyDescent="0.25">
      <c r="A2" s="120" t="s">
        <v>293</v>
      </c>
      <c r="B2" s="121"/>
      <c r="C2" s="121"/>
      <c r="D2" s="121"/>
      <c r="E2" s="121"/>
      <c r="F2" s="121"/>
      <c r="G2" s="122"/>
    </row>
    <row r="3" spans="1:9" x14ac:dyDescent="0.25">
      <c r="A3" s="120" t="s">
        <v>375</v>
      </c>
      <c r="B3" s="121"/>
      <c r="C3" s="121"/>
      <c r="D3" s="121"/>
      <c r="E3" s="121"/>
      <c r="F3" s="121"/>
      <c r="G3" s="122"/>
    </row>
    <row r="4" spans="1:9" x14ac:dyDescent="0.25">
      <c r="A4" s="120" t="s">
        <v>449</v>
      </c>
      <c r="B4" s="121"/>
      <c r="C4" s="121"/>
      <c r="D4" s="121"/>
      <c r="E4" s="121"/>
      <c r="F4" s="121"/>
      <c r="G4" s="122"/>
    </row>
    <row r="5" spans="1:9" ht="15.75" thickBot="1" x14ac:dyDescent="0.3">
      <c r="A5" s="123" t="s">
        <v>1</v>
      </c>
      <c r="B5" s="124"/>
      <c r="C5" s="124"/>
      <c r="D5" s="124"/>
      <c r="E5" s="124"/>
      <c r="F5" s="124"/>
      <c r="G5" s="125"/>
    </row>
    <row r="6" spans="1:9" ht="15.75" thickBot="1" x14ac:dyDescent="0.3">
      <c r="A6" s="144" t="s">
        <v>2</v>
      </c>
      <c r="B6" s="139" t="s">
        <v>295</v>
      </c>
      <c r="C6" s="140"/>
      <c r="D6" s="140"/>
      <c r="E6" s="140"/>
      <c r="F6" s="141"/>
      <c r="G6" s="144" t="s">
        <v>296</v>
      </c>
    </row>
    <row r="7" spans="1:9" ht="36.75" thickBot="1" x14ac:dyDescent="0.3">
      <c r="A7" s="145"/>
      <c r="B7" s="107" t="s">
        <v>182</v>
      </c>
      <c r="C7" s="107" t="s">
        <v>226</v>
      </c>
      <c r="D7" s="107" t="s">
        <v>227</v>
      </c>
      <c r="E7" s="107" t="s">
        <v>183</v>
      </c>
      <c r="F7" s="107" t="s">
        <v>200</v>
      </c>
      <c r="G7" s="145"/>
    </row>
    <row r="8" spans="1:9" x14ac:dyDescent="0.25">
      <c r="A8" s="16" t="s">
        <v>376</v>
      </c>
      <c r="B8" s="199">
        <f>+B10+B11+B12+B13+B14+B15+B16+B17+B18+B19+B20</f>
        <v>13528325</v>
      </c>
      <c r="C8" s="199">
        <f>SUM(C10:C20)</f>
        <v>0</v>
      </c>
      <c r="D8" s="199">
        <f>B8+C8</f>
        <v>13528325</v>
      </c>
      <c r="E8" s="199">
        <f t="shared" ref="E8:F8" si="0">SUM(E10:E20)</f>
        <v>2917282</v>
      </c>
      <c r="F8" s="199">
        <f t="shared" si="0"/>
        <v>2853665</v>
      </c>
      <c r="G8" s="199">
        <f>D8-E8</f>
        <v>10611043</v>
      </c>
    </row>
    <row r="9" spans="1:9" x14ac:dyDescent="0.25">
      <c r="A9" s="16" t="s">
        <v>441</v>
      </c>
      <c r="B9" s="198"/>
      <c r="C9" s="198"/>
      <c r="D9" s="198"/>
      <c r="E9" s="198"/>
      <c r="F9" s="198"/>
      <c r="G9" s="198"/>
    </row>
    <row r="10" spans="1:9" x14ac:dyDescent="0.25">
      <c r="A10" s="20" t="s">
        <v>432</v>
      </c>
      <c r="B10" s="82">
        <v>2631708</v>
      </c>
      <c r="C10" s="82">
        <v>0</v>
      </c>
      <c r="D10" s="82">
        <f>B10+C10</f>
        <v>2631708</v>
      </c>
      <c r="E10" s="82">
        <v>644093</v>
      </c>
      <c r="F10" s="82">
        <v>632160</v>
      </c>
      <c r="G10" s="82">
        <f>D10-E10</f>
        <v>1987615</v>
      </c>
      <c r="H10" s="116"/>
      <c r="I10" s="116"/>
    </row>
    <row r="11" spans="1:9" x14ac:dyDescent="0.25">
      <c r="A11" s="20" t="s">
        <v>433</v>
      </c>
      <c r="B11" s="82">
        <v>785345</v>
      </c>
      <c r="C11" s="82">
        <v>0</v>
      </c>
      <c r="D11" s="82">
        <f t="shared" ref="D11:D20" si="1">B11+C11</f>
        <v>785345</v>
      </c>
      <c r="E11" s="82">
        <v>187192</v>
      </c>
      <c r="F11" s="82">
        <v>184052</v>
      </c>
      <c r="G11" s="82">
        <f t="shared" ref="G11:G20" si="2">D11-E11</f>
        <v>598153</v>
      </c>
    </row>
    <row r="12" spans="1:9" x14ac:dyDescent="0.25">
      <c r="A12" s="20" t="s">
        <v>434</v>
      </c>
      <c r="B12" s="82">
        <v>830020</v>
      </c>
      <c r="C12" s="82">
        <v>0</v>
      </c>
      <c r="D12" s="82">
        <f t="shared" si="1"/>
        <v>830020</v>
      </c>
      <c r="E12" s="82">
        <v>177963</v>
      </c>
      <c r="F12" s="82">
        <v>175303</v>
      </c>
      <c r="G12" s="82">
        <f t="shared" si="2"/>
        <v>652057</v>
      </c>
    </row>
    <row r="13" spans="1:9" x14ac:dyDescent="0.25">
      <c r="A13" s="20" t="s">
        <v>435</v>
      </c>
      <c r="B13" s="82">
        <v>2584140</v>
      </c>
      <c r="C13" s="82">
        <v>0</v>
      </c>
      <c r="D13" s="82">
        <f t="shared" si="1"/>
        <v>2584140</v>
      </c>
      <c r="E13" s="82">
        <v>494261</v>
      </c>
      <c r="F13" s="82">
        <v>488850</v>
      </c>
      <c r="G13" s="82">
        <f t="shared" si="2"/>
        <v>2089879</v>
      </c>
    </row>
    <row r="14" spans="1:9" x14ac:dyDescent="0.25">
      <c r="A14" s="20" t="s">
        <v>436</v>
      </c>
      <c r="B14" s="82">
        <v>2106681</v>
      </c>
      <c r="C14" s="82">
        <v>0</v>
      </c>
      <c r="D14" s="82">
        <f t="shared" si="1"/>
        <v>2106681</v>
      </c>
      <c r="E14" s="82">
        <v>506767</v>
      </c>
      <c r="F14" s="82">
        <v>498940</v>
      </c>
      <c r="G14" s="82">
        <f t="shared" si="2"/>
        <v>1599914</v>
      </c>
    </row>
    <row r="15" spans="1:9" x14ac:dyDescent="0.25">
      <c r="A15" s="20" t="s">
        <v>437</v>
      </c>
      <c r="B15" s="82">
        <v>1045027</v>
      </c>
      <c r="C15" s="82">
        <v>0</v>
      </c>
      <c r="D15" s="82">
        <f t="shared" si="1"/>
        <v>1045027</v>
      </c>
      <c r="E15" s="82">
        <v>232338</v>
      </c>
      <c r="F15" s="82">
        <v>224584</v>
      </c>
      <c r="G15" s="82">
        <f t="shared" si="2"/>
        <v>812689</v>
      </c>
    </row>
    <row r="16" spans="1:9" x14ac:dyDescent="0.25">
      <c r="A16" s="20" t="s">
        <v>438</v>
      </c>
      <c r="B16" s="82">
        <v>1971476</v>
      </c>
      <c r="C16" s="82">
        <v>0</v>
      </c>
      <c r="D16" s="82">
        <f t="shared" si="1"/>
        <v>1971476</v>
      </c>
      <c r="E16" s="82">
        <v>388263</v>
      </c>
      <c r="F16" s="82">
        <v>381959</v>
      </c>
      <c r="G16" s="82">
        <f t="shared" si="2"/>
        <v>1583213</v>
      </c>
    </row>
    <row r="17" spans="1:7" x14ac:dyDescent="0.25">
      <c r="A17" s="20" t="s">
        <v>439</v>
      </c>
      <c r="B17" s="82">
        <v>304366</v>
      </c>
      <c r="C17" s="82">
        <v>0</v>
      </c>
      <c r="D17" s="82">
        <f t="shared" si="1"/>
        <v>304366</v>
      </c>
      <c r="E17" s="82">
        <v>89198</v>
      </c>
      <c r="F17" s="82">
        <v>84196</v>
      </c>
      <c r="G17" s="82">
        <f t="shared" si="2"/>
        <v>215168</v>
      </c>
    </row>
    <row r="18" spans="1:7" x14ac:dyDescent="0.25">
      <c r="A18" s="20" t="s">
        <v>440</v>
      </c>
      <c r="B18" s="82">
        <v>706706</v>
      </c>
      <c r="C18" s="82">
        <v>0</v>
      </c>
      <c r="D18" s="82">
        <f t="shared" ref="D18:D19" si="3">B18+C18</f>
        <v>706706</v>
      </c>
      <c r="E18" s="82">
        <v>151723</v>
      </c>
      <c r="F18" s="82">
        <v>139209</v>
      </c>
      <c r="G18" s="82">
        <f t="shared" ref="G18:G19" si="4">D18-E18</f>
        <v>554983</v>
      </c>
    </row>
    <row r="19" spans="1:7" x14ac:dyDescent="0.25">
      <c r="A19" s="20" t="s">
        <v>450</v>
      </c>
      <c r="B19" s="82">
        <v>276860</v>
      </c>
      <c r="C19" s="82">
        <v>0</v>
      </c>
      <c r="D19" s="82">
        <f t="shared" si="3"/>
        <v>276860</v>
      </c>
      <c r="E19" s="82">
        <v>0</v>
      </c>
      <c r="F19" s="82">
        <v>0</v>
      </c>
      <c r="G19" s="82">
        <f t="shared" si="4"/>
        <v>276860</v>
      </c>
    </row>
    <row r="20" spans="1:7" x14ac:dyDescent="0.25">
      <c r="A20" s="20" t="s">
        <v>451</v>
      </c>
      <c r="B20" s="82">
        <v>285996</v>
      </c>
      <c r="C20" s="82">
        <v>0</v>
      </c>
      <c r="D20" s="82">
        <f t="shared" si="1"/>
        <v>285996</v>
      </c>
      <c r="E20" s="82">
        <v>45484</v>
      </c>
      <c r="F20" s="82">
        <v>44412</v>
      </c>
      <c r="G20" s="82">
        <f t="shared" si="2"/>
        <v>240512</v>
      </c>
    </row>
    <row r="21" spans="1:7" x14ac:dyDescent="0.25">
      <c r="A21" s="20"/>
      <c r="B21" s="82"/>
      <c r="C21" s="82"/>
      <c r="D21" s="82"/>
      <c r="E21" s="82"/>
      <c r="F21" s="82"/>
      <c r="G21" s="82"/>
    </row>
    <row r="22" spans="1:7" x14ac:dyDescent="0.25">
      <c r="A22" s="6" t="s">
        <v>377</v>
      </c>
      <c r="B22" s="198">
        <v>0</v>
      </c>
      <c r="C22" s="198">
        <v>0</v>
      </c>
      <c r="D22" s="198">
        <v>0</v>
      </c>
      <c r="E22" s="198">
        <v>0</v>
      </c>
      <c r="F22" s="198">
        <v>0</v>
      </c>
      <c r="G22" s="198">
        <v>0</v>
      </c>
    </row>
    <row r="23" spans="1:7" x14ac:dyDescent="0.25">
      <c r="A23" s="6" t="s">
        <v>378</v>
      </c>
      <c r="B23" s="198"/>
      <c r="C23" s="198"/>
      <c r="D23" s="198"/>
      <c r="E23" s="198"/>
      <c r="F23" s="198"/>
      <c r="G23" s="198"/>
    </row>
    <row r="24" spans="1:7" x14ac:dyDescent="0.25">
      <c r="A24" s="20" t="s">
        <v>432</v>
      </c>
      <c r="B24" s="8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</row>
    <row r="25" spans="1:7" x14ac:dyDescent="0.25">
      <c r="A25" s="20" t="s">
        <v>433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</row>
    <row r="26" spans="1:7" x14ac:dyDescent="0.25">
      <c r="A26" s="20" t="s">
        <v>434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</row>
    <row r="27" spans="1:7" x14ac:dyDescent="0.25">
      <c r="A27" s="20" t="s">
        <v>435</v>
      </c>
      <c r="B27" s="8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</row>
    <row r="28" spans="1:7" x14ac:dyDescent="0.25">
      <c r="A28" s="20" t="s">
        <v>436</v>
      </c>
      <c r="B28" s="8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</row>
    <row r="29" spans="1:7" x14ac:dyDescent="0.25">
      <c r="A29" s="20" t="s">
        <v>437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</row>
    <row r="30" spans="1:7" x14ac:dyDescent="0.25">
      <c r="A30" s="20" t="s">
        <v>438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</row>
    <row r="31" spans="1:7" x14ac:dyDescent="0.25">
      <c r="A31" s="20" t="s">
        <v>439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</row>
    <row r="32" spans="1:7" x14ac:dyDescent="0.25">
      <c r="A32" s="20" t="s">
        <v>440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</row>
    <row r="33" spans="1:7" x14ac:dyDescent="0.25">
      <c r="A33" s="20"/>
      <c r="B33" s="82"/>
      <c r="C33" s="82"/>
      <c r="D33" s="82"/>
      <c r="E33" s="82"/>
      <c r="F33" s="82"/>
      <c r="G33" s="82"/>
    </row>
    <row r="34" spans="1:7" x14ac:dyDescent="0.25">
      <c r="A34" s="16" t="s">
        <v>374</v>
      </c>
      <c r="B34" s="82">
        <f>B8+B22</f>
        <v>13528325</v>
      </c>
      <c r="C34" s="82">
        <f t="shared" ref="C34:G34" si="5">C8+C22</f>
        <v>0</v>
      </c>
      <c r="D34" s="82">
        <f t="shared" si="5"/>
        <v>13528325</v>
      </c>
      <c r="E34" s="82">
        <f t="shared" si="5"/>
        <v>2917282</v>
      </c>
      <c r="F34" s="82">
        <f t="shared" si="5"/>
        <v>2853665</v>
      </c>
      <c r="G34" s="82">
        <f t="shared" si="5"/>
        <v>10611043</v>
      </c>
    </row>
    <row r="35" spans="1:7" ht="15.75" thickBot="1" x14ac:dyDescent="0.3">
      <c r="A35" s="9"/>
      <c r="B35" s="88"/>
      <c r="C35" s="88"/>
      <c r="D35" s="88"/>
      <c r="E35" s="88"/>
      <c r="F35" s="88"/>
      <c r="G35" s="88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B22:B23"/>
    <mergeCell ref="C22:C23"/>
    <mergeCell ref="D22:D23"/>
    <mergeCell ref="E22:E23"/>
    <mergeCell ref="F22:F23"/>
    <mergeCell ref="G22:G23"/>
    <mergeCell ref="C8:C9"/>
    <mergeCell ref="D8:D9"/>
    <mergeCell ref="E8:E9"/>
    <mergeCell ref="F8:F9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1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1</vt:lpstr>
      <vt:lpstr>1BIS</vt:lpstr>
      <vt:lpstr>2</vt:lpstr>
      <vt:lpstr>2 BIS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'1BIS'!Área_de_impresión</vt:lpstr>
      <vt:lpstr>'2'!Área_de_impresión</vt:lpstr>
      <vt:lpstr>'2 BIS'!Área_de_impresión</vt:lpstr>
      <vt:lpstr>'3'!Área_de_impresión</vt:lpstr>
      <vt:lpstr>'4'!Área_de_impresión</vt:lpstr>
      <vt:lpstr>'5'!Área_de_impresión</vt:lpstr>
      <vt:lpstr>'6A'!Área_de_impresión</vt:lpstr>
      <vt:lpstr>'6B'!Área_de_impresión</vt:lpstr>
      <vt:lpstr>'6C'!Área_de_impresión</vt:lpstr>
      <vt:lpstr>'6D'!Área_de_impresión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Edith</cp:lastModifiedBy>
  <cp:lastPrinted>2019-04-12T01:06:59Z</cp:lastPrinted>
  <dcterms:created xsi:type="dcterms:W3CDTF">2016-12-23T19:11:27Z</dcterms:created>
  <dcterms:modified xsi:type="dcterms:W3CDTF">2019-04-25T22:17:15Z</dcterms:modified>
</cp:coreProperties>
</file>