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COLTLAX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52511"/>
</workbook>
</file>

<file path=xl/calcChain.xml><?xml version="1.0" encoding="utf-8"?>
<calcChain xmlns="http://schemas.openxmlformats.org/spreadsheetml/2006/main">
  <c r="I26" i="38" l="1"/>
  <c r="G28" i="46" l="1"/>
  <c r="F28" i="38" l="1"/>
  <c r="I28" i="38"/>
  <c r="J17" i="42" l="1"/>
  <c r="J18" i="42" l="1"/>
  <c r="E10" i="49" l="1"/>
  <c r="F54" i="46"/>
  <c r="H10" i="46" l="1"/>
  <c r="G10" i="46"/>
  <c r="I54" i="46" l="1"/>
  <c r="G17" i="42"/>
  <c r="D10" i="46" l="1"/>
  <c r="F49" i="46" l="1"/>
  <c r="I49" i="46" s="1"/>
  <c r="E73" i="36" l="1"/>
  <c r="F57" i="46" l="1"/>
  <c r="E9" i="36"/>
  <c r="H10" i="49" l="1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H10" i="48" s="1"/>
  <c r="G21" i="48"/>
  <c r="G10" i="48" s="1"/>
  <c r="E21" i="48"/>
  <c r="D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E11" i="47"/>
  <c r="H11" i="47" s="1"/>
  <c r="G9" i="47"/>
  <c r="F9" i="47"/>
  <c r="D9" i="47"/>
  <c r="C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F21" i="46"/>
  <c r="I21" i="46" s="1"/>
  <c r="F20" i="46"/>
  <c r="I20" i="46" s="1"/>
  <c r="F19" i="46"/>
  <c r="I19" i="46" s="1"/>
  <c r="H18" i="46"/>
  <c r="G18" i="46"/>
  <c r="G9" i="46" s="1"/>
  <c r="E18" i="46"/>
  <c r="D18" i="46"/>
  <c r="F17" i="46"/>
  <c r="I17" i="46" s="1"/>
  <c r="F16" i="46"/>
  <c r="I16" i="46" s="1"/>
  <c r="F15" i="46"/>
  <c r="I15" i="46" s="1"/>
  <c r="F14" i="46"/>
  <c r="I14" i="46" s="1"/>
  <c r="F13" i="46"/>
  <c r="I13" i="46" s="1"/>
  <c r="F12" i="46"/>
  <c r="I12" i="46" s="1"/>
  <c r="F11" i="46"/>
  <c r="I11" i="46" s="1"/>
  <c r="E10" i="46"/>
  <c r="G37" i="42"/>
  <c r="F18" i="42"/>
  <c r="G18" i="42" s="1"/>
  <c r="I38" i="46" l="1"/>
  <c r="I11" i="48"/>
  <c r="F48" i="46"/>
  <c r="F18" i="46"/>
  <c r="I18" i="46"/>
  <c r="E9" i="47"/>
  <c r="H9" i="47" s="1"/>
  <c r="F28" i="46"/>
  <c r="I28" i="46"/>
  <c r="F10" i="46"/>
  <c r="I10" i="46" s="1"/>
  <c r="F21" i="48"/>
  <c r="I21" i="48" l="1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G9" i="49" s="1"/>
  <c r="F12" i="49"/>
  <c r="F9" i="49" s="1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E47" i="48" s="1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E10" i="48" s="1"/>
  <c r="D30" i="48"/>
  <c r="D10" i="48" s="1"/>
  <c r="F28" i="48"/>
  <c r="I28" i="48" s="1"/>
  <c r="F27" i="48"/>
  <c r="I27" i="48" s="1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E58" i="46"/>
  <c r="E9" i="46" s="1"/>
  <c r="D58" i="46"/>
  <c r="D9" i="46" s="1"/>
  <c r="F56" i="46"/>
  <c r="I56" i="46" s="1"/>
  <c r="F55" i="46"/>
  <c r="I55" i="46" s="1"/>
  <c r="I48" i="46" s="1"/>
  <c r="E84" i="48" l="1"/>
  <c r="H11" i="49"/>
  <c r="D9" i="49"/>
  <c r="D32" i="49" s="1"/>
  <c r="E12" i="49"/>
  <c r="E9" i="49" s="1"/>
  <c r="C9" i="49"/>
  <c r="H9" i="46"/>
  <c r="E87" i="46"/>
  <c r="F21" i="49"/>
  <c r="D47" i="48"/>
  <c r="G87" i="46"/>
  <c r="F116" i="46"/>
  <c r="I116" i="46" s="1"/>
  <c r="C31" i="47"/>
  <c r="E24" i="49"/>
  <c r="E21" i="49" s="1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F67" i="48"/>
  <c r="I67" i="48" s="1"/>
  <c r="H12" i="49"/>
  <c r="H24" i="49"/>
  <c r="H21" i="49" s="1"/>
  <c r="I48" i="48"/>
  <c r="I88" i="46"/>
  <c r="I30" i="48" l="1"/>
  <c r="F10" i="48"/>
  <c r="I10" i="48" s="1"/>
  <c r="F47" i="48"/>
  <c r="H9" i="49"/>
  <c r="H32" i="49" s="1"/>
  <c r="I58" i="46"/>
  <c r="I9" i="46" s="1"/>
  <c r="F9" i="46"/>
  <c r="D84" i="48"/>
  <c r="H84" i="48"/>
  <c r="I47" i="48"/>
  <c r="I87" i="46"/>
  <c r="D161" i="46"/>
  <c r="C32" i="49"/>
  <c r="F87" i="46"/>
  <c r="E32" i="49"/>
  <c r="E31" i="47"/>
  <c r="H31" i="47"/>
  <c r="F84" i="48" l="1"/>
  <c r="I84" i="48"/>
  <c r="F161" i="46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F19" i="42" s="1"/>
  <c r="G31" i="42"/>
  <c r="H31" i="42"/>
  <c r="I31" i="42"/>
  <c r="J31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F9" i="38" l="1"/>
  <c r="G28" i="39"/>
  <c r="E19" i="42"/>
  <c r="E44" i="42"/>
  <c r="J19" i="42"/>
  <c r="J44" i="42"/>
  <c r="J74" i="42" s="1"/>
  <c r="I19" i="42"/>
  <c r="I74" i="42"/>
  <c r="H19" i="42"/>
  <c r="G19" i="42"/>
  <c r="G44" i="42"/>
  <c r="J69" i="42"/>
  <c r="F69" i="42"/>
  <c r="H9" i="38"/>
  <c r="H28" i="38" s="1"/>
  <c r="G47" i="41"/>
  <c r="I69" i="42"/>
  <c r="G69" i="42"/>
  <c r="L28" i="39"/>
  <c r="M28" i="39" s="1"/>
  <c r="M18" i="39"/>
  <c r="F74" i="42"/>
  <c r="E69" i="42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18" i="38"/>
  <c r="D25" i="36"/>
  <c r="E74" i="42" l="1"/>
  <c r="G74" i="42"/>
  <c r="H74" i="42"/>
  <c r="I9" i="38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4" i="32"/>
  <c r="R21" i="32"/>
  <c r="Q21" i="32"/>
  <c r="P21" i="32"/>
  <c r="O21" i="32"/>
  <c r="R17" i="32"/>
  <c r="R14" i="32" s="1"/>
  <c r="Q17" i="32"/>
  <c r="P17" i="32"/>
  <c r="O17" i="32"/>
  <c r="Q14" i="32"/>
  <c r="O14" i="32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F98" i="32" s="1"/>
  <c r="E99" i="32"/>
  <c r="J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H47" i="36"/>
  <c r="H72" i="36" s="1"/>
  <c r="H96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<sst xmlns="http://schemas.openxmlformats.org/spreadsheetml/2006/main" count="1584" uniqueCount="1280">
  <si>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</si>
  <si>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</si>
  <si>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</si>
  <si>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</si>
  <si>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</si>
  <si>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</si>
  <si>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</si>
  <si>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</si>
  <si>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</si>
  <si>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</si>
  <si>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</si>
  <si>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</si>
  <si>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</si>
  <si>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</si>
  <si>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</si>
  <si>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</si>
  <si>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</si>
  <si>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</si>
  <si>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</si>
  <si>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</si>
  <si>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</si>
  <si>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</si>
  <si>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</si>
  <si>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</si>
  <si>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</si>
  <si>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</si>
  <si>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</si>
  <si>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</si>
  <si>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</si>
  <si>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</si>
  <si>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</si>
  <si>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</si>
  <si>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</si>
  <si>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</si>
  <si>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</si>
  <si>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</si>
  <si>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</si>
  <si>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</si>
  <si>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</si>
  <si>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</si>
  <si>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</si>
  <si>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</si>
  <si>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</si>
  <si>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</si>
  <si>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</si>
  <si>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</si>
  <si>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</si>
  <si>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</si>
  <si>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</si>
  <si>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</si>
  <si>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</si>
  <si>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</si>
  <si>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</si>
  <si>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</si>
  <si>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</si>
  <si>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</si>
  <si>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</si>
  <si>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</si>
  <si>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</si>
  <si>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</si>
  <si>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</si>
  <si>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</si>
  <si>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</si>
  <si>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</si>
  <si>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</si>
  <si>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</si>
  <si>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</si>
  <si>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</si>
  <si>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</si>
  <si>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</si>
  <si>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</si>
  <si>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</si>
  <si>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</si>
  <si>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</si>
  <si>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</si>
  <si>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</si>
  <si>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</si>
  <si>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</si>
  <si>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</si>
  <si>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</si>
  <si>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</si>
  <si>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</si>
  <si>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</si>
  <si>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</si>
  <si>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</si>
  <si>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</si>
  <si>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</si>
  <si>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</si>
  <si>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</si>
  <si>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</si>
  <si>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</si>
  <si>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</si>
  <si>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</si>
  <si>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</si>
  <si>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</si>
  <si>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</si>
  <si>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</si>
  <si>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</si>
  <si>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</si>
  <si>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</si>
  <si>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</si>
  <si>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</si>
  <si>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</si>
  <si>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</si>
  <si>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</si>
  <si>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</si>
  <si>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</si>
  <si>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</si>
  <si>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</si>
  <si>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</si>
  <si>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</si>
  <si>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</si>
  <si>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</si>
  <si>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</si>
  <si>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</si>
  <si>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</si>
  <si>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</si>
  <si>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</si>
  <si>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</si>
  <si>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</si>
  <si>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</si>
  <si>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</si>
  <si>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</si>
  <si>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</si>
  <si>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</si>
  <si>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</si>
  <si>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</si>
  <si>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</si>
  <si>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</si>
  <si>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</si>
  <si>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</si>
  <si>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</si>
  <si>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</si>
  <si>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</si>
  <si>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</si>
  <si>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</si>
  <si>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</si>
  <si>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</si>
  <si>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</si>
  <si>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</si>
  <si>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</si>
  <si>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</si>
  <si>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</si>
  <si>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</si>
  <si>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</si>
  <si>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</si>
  <si>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</si>
  <si>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</si>
  <si>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</si>
  <si>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</si>
  <si>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</si>
  <si>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</si>
  <si>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</si>
  <si>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</si>
  <si>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</si>
  <si>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</si>
  <si>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</si>
  <si>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</si>
  <si>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</si>
  <si>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</si>
  <si>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</si>
  <si>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</si>
  <si>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</si>
  <si>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</si>
  <si>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</si>
  <si>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</si>
  <si>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</si>
  <si>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</si>
  <si>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</si>
  <si>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</si>
  <si>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</si>
  <si>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</si>
  <si>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</si>
  <si>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</si>
  <si>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</si>
  <si>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</si>
  <si>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</si>
  <si>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</si>
  <si>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</si>
  <si>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</si>
  <si>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</si>
  <si>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</si>
  <si>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</si>
  <si>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</si>
  <si>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</si>
  <si>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</si>
  <si>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</si>
  <si>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</si>
  <si>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</si>
  <si>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</si>
  <si>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</si>
  <si>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</si>
  <si>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</si>
  <si>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</si>
  <si>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</si>
  <si>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</si>
  <si>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</si>
  <si>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</si>
  <si>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</si>
  <si>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</si>
  <si>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</si>
  <si>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</si>
  <si>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</si>
  <si>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</si>
  <si>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</si>
  <si>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</si>
  <si>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</si>
  <si>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</si>
  <si>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</si>
  <si>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</si>
  <si>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</si>
  <si>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</si>
  <si>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</si>
  <si>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</si>
  <si>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</si>
  <si>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</si>
  <si>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</si>
  <si>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</si>
  <si>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</si>
  <si>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</si>
  <si>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</si>
  <si>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</si>
  <si>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</si>
  <si>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</si>
  <si>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</si>
  <si>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</si>
  <si>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</si>
  <si>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</si>
  <si>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</si>
  <si>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</si>
  <si>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</si>
  <si>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</si>
  <si>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</si>
  <si>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</si>
  <si>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</si>
  <si>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</si>
  <si>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</si>
  <si>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</si>
  <si>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</si>
  <si>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</si>
  <si>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</si>
  <si>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</si>
  <si>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</si>
  <si>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</si>
  <si>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</si>
  <si>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</si>
  <si>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</si>
  <si>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</si>
  <si>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</si>
  <si>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</si>
  <si>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</si>
  <si>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</si>
  <si>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</si>
  <si>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</si>
  <si>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</si>
  <si>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</si>
  <si>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</si>
  <si>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</si>
  <si>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</si>
  <si>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</si>
  <si>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</si>
  <si>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</si>
  <si>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</si>
  <si>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</si>
  <si>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</si>
  <si>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</si>
  <si>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</si>
  <si>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</si>
  <si>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</si>
  <si>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</si>
  <si>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</si>
  <si>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</si>
  <si>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</si>
  <si>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</si>
  <si>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</si>
  <si>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</si>
  <si>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</si>
  <si>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</si>
  <si>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</si>
  <si>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</si>
  <si>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</si>
  <si>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</si>
  <si>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</si>
  <si>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</si>
  <si>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</si>
  <si>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</si>
  <si>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</si>
  <si>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</si>
  <si>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</si>
  <si>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</si>
  <si>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</si>
  <si>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</si>
  <si>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</si>
  <si>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</si>
  <si>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</si>
  <si>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</si>
  <si>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</si>
  <si>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</si>
  <si>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</si>
  <si>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</si>
  <si>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</si>
  <si>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</si>
  <si>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</si>
  <si>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</si>
  <si>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</si>
  <si>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</si>
  <si>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</si>
  <si>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</si>
  <si>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</si>
  <si>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</si>
  <si>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</si>
  <si>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</si>
  <si>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</si>
  <si>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</si>
  <si>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</si>
  <si>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</si>
  <si>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</si>
  <si>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</si>
  <si>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</si>
  <si>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</si>
  <si>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</si>
  <si>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</si>
  <si>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</si>
  <si>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</si>
  <si>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</si>
  <si>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</si>
  <si>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</si>
  <si>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</si>
  <si>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</si>
  <si>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</si>
  <si>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</si>
  <si>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</si>
  <si>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</si>
  <si>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</si>
  <si>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</si>
  <si>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</si>
  <si>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</si>
  <si>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</si>
  <si>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</si>
  <si>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</si>
  <si>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</si>
  <si>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</si>
  <si>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</si>
  <si>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</si>
  <si>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</si>
  <si>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</si>
  <si>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</si>
  <si>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</si>
  <si>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</si>
  <si>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</si>
  <si>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</si>
  <si>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</si>
  <si>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</si>
  <si>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</si>
  <si>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</si>
  <si>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</si>
  <si>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</si>
  <si>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</si>
  <si>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</si>
  <si>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</si>
  <si>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</si>
  <si>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</si>
  <si>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</si>
  <si>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</si>
  <si>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</si>
  <si>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</si>
  <si>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</si>
  <si>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</si>
  <si>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</si>
  <si>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</si>
  <si>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</si>
  <si>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</si>
  <si>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</si>
  <si>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</si>
  <si>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</si>
  <si>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</si>
  <si>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</si>
  <si>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</si>
  <si>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</si>
  <si>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</si>
  <si>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</si>
  <si>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</si>
  <si>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</si>
  <si>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</si>
  <si>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</si>
  <si>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</si>
  <si>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</si>
  <si>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</si>
  <si>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</si>
  <si>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</si>
  <si>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</si>
  <si>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</si>
  <si>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</si>
  <si>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</si>
  <si>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</si>
  <si>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</si>
  <si>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</si>
  <si>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</si>
  <si>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</si>
  <si>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</si>
  <si>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</si>
  <si>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</si>
  <si>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</si>
  <si>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</si>
  <si>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</si>
  <si>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</si>
  <si>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</si>
  <si>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</si>
  <si>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</si>
  <si>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</si>
  <si>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</si>
  <si>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</si>
  <si>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</si>
  <si>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</si>
  <si>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</si>
  <si>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</si>
  <si>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</si>
  <si>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</si>
  <si>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</si>
  <si>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</si>
  <si>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</si>
  <si>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</si>
  <si>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</si>
  <si>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</si>
  <si>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</si>
  <si>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</si>
  <si>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</si>
  <si>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</si>
  <si>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</si>
  <si>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</si>
  <si>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</si>
  <si>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</si>
  <si>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</si>
  <si>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</si>
  <si>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</si>
  <si>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</si>
  <si>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</si>
  <si>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</si>
  <si>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</si>
  <si>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</si>
  <si>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</si>
  <si>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</si>
  <si>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</si>
  <si>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</si>
  <si>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</si>
  <si>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</si>
  <si>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</si>
  <si>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</si>
  <si>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</si>
  <si>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</si>
  <si>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</si>
  <si>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</si>
  <si>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</si>
  <si>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</si>
  <si>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</si>
  <si>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</si>
  <si>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</si>
  <si>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</si>
  <si>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</si>
  <si>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</si>
  <si>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</si>
  <si>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</si>
  <si>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</si>
  <si>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</si>
  <si>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</si>
  <si>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</si>
  <si>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</si>
  <si>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</si>
  <si>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</si>
  <si>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</si>
  <si>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</si>
  <si>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</si>
  <si>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</si>
  <si>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</si>
  <si>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</si>
  <si>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</si>
  <si>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</si>
  <si>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</si>
  <si>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</si>
  <si>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</si>
  <si>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</si>
  <si>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</si>
  <si>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</si>
  <si>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</si>
  <si>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</si>
  <si>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</si>
  <si>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</si>
  <si>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</si>
  <si>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</si>
  <si>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</si>
  <si>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</si>
  <si>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</si>
  <si>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</si>
  <si>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</si>
  <si>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</si>
  <si>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</si>
  <si>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</si>
  <si>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</si>
  <si>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</si>
  <si>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</si>
  <si>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</si>
  <si>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</si>
  <si>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</si>
  <si>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</si>
  <si>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</si>
  <si>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</si>
  <si>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</si>
  <si>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</si>
  <si>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</si>
  <si>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</si>
  <si>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</si>
  <si>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</si>
  <si>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</si>
  <si>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</si>
  <si>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</si>
  <si>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</si>
  <si>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</si>
  <si>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</si>
  <si>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</si>
  <si>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</si>
  <si>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</si>
  <si>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</si>
  <si>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</si>
  <si>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</si>
  <si>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</si>
  <si>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</si>
  <si>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</si>
  <si>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</si>
  <si>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</si>
  <si>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</si>
  <si>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</si>
  <si>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</si>
  <si>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</si>
  <si>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</si>
  <si>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</si>
  <si>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</si>
  <si>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</si>
  <si>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</si>
  <si>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</si>
  <si>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</si>
  <si>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</si>
  <si>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</si>
  <si>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</si>
  <si>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</si>
  <si>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</si>
  <si>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</si>
  <si>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</si>
  <si>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</si>
  <si>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</si>
  <si>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</si>
  <si>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</si>
  <si>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</si>
  <si>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</si>
  <si>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</si>
  <si>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</si>
  <si>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</si>
  <si>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</si>
  <si>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</si>
  <si>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</si>
  <si>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</si>
  <si>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</si>
  <si>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</si>
  <si>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</si>
  <si>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</si>
  <si>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</si>
  <si>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</si>
  <si>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</si>
  <si>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</si>
  <si>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</si>
  <si>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</si>
  <si>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</si>
  <si>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</si>
  <si>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</si>
  <si>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</si>
  <si>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</si>
  <si>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</si>
  <si>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</si>
  <si>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</si>
  <si>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</si>
  <si>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</si>
  <si>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</si>
  <si>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</si>
  <si>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</si>
  <si>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</si>
  <si>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</si>
  <si>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</si>
  <si>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</si>
  <si>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</si>
  <si>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</si>
  <si>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</si>
  <si>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</si>
  <si>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</si>
  <si>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</si>
  <si>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</si>
  <si>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</si>
  <si>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</si>
  <si>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</si>
  <si>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</si>
  <si>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</si>
  <si>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</si>
  <si>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</si>
  <si>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</si>
  <si>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</si>
  <si>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</si>
  <si>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</si>
  <si>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</si>
  <si>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</si>
  <si>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</si>
  <si>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</si>
  <si>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</si>
  <si>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</si>
  <si>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</si>
  <si>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</si>
  <si>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</si>
  <si>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</si>
  <si>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</si>
  <si>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</si>
  <si>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</si>
  <si>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</si>
  <si>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</si>
  <si>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</si>
  <si>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</si>
  <si>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</si>
  <si>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</si>
  <si>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</si>
  <si>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</si>
  <si>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</si>
  <si>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</si>
  <si>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</si>
  <si>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</si>
  <si>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</si>
  <si>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</si>
  <si>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</si>
  <si>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</si>
  <si>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</si>
  <si>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</si>
  <si>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</si>
  <si>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</si>
  <si>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</si>
  <si>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</si>
  <si>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</si>
  <si>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</si>
  <si>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</si>
  <si>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</si>
  <si>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</si>
  <si>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</si>
  <si>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</si>
  <si>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</si>
  <si>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</si>
  <si>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</si>
  <si>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</si>
  <si>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</si>
  <si>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</si>
  <si>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</si>
  <si>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</si>
  <si>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</si>
  <si>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</si>
  <si>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</si>
  <si>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</si>
  <si>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</si>
  <si>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</si>
  <si>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</si>
  <si>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</si>
  <si>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</si>
  <si>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</si>
  <si>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</si>
  <si>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</si>
  <si>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</si>
  <si>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</si>
  <si>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</si>
  <si>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</si>
  <si>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</si>
  <si>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</si>
  <si>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</si>
  <si>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</si>
  <si>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</si>
  <si>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</si>
  <si>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</si>
  <si>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</si>
  <si>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</si>
  <si>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</si>
  <si>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</si>
  <si>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</si>
  <si>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</si>
  <si>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</si>
  <si>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</si>
  <si>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</si>
  <si>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</si>
  <si>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</si>
  <si>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</si>
  <si>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</si>
  <si>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</si>
  <si>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</si>
  <si>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</si>
  <si>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</si>
  <si>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</si>
  <si>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</si>
  <si>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</si>
  <si>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</si>
  <si>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</si>
  <si>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</si>
  <si>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</si>
  <si>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</si>
  <si>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</si>
  <si>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</si>
  <si>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</si>
  <si>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</si>
  <si>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</si>
  <si>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</si>
  <si>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</si>
  <si>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</si>
  <si>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</si>
  <si>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</si>
  <si>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</si>
  <si>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</si>
  <si>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</si>
  <si>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</si>
  <si>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</si>
  <si>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</si>
  <si>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</si>
  <si>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</si>
  <si>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</si>
  <si>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</si>
  <si>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</si>
  <si>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</si>
  <si>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</si>
  <si>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</si>
  <si>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</si>
  <si>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</si>
  <si>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</si>
  <si>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</si>
  <si>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</si>
  <si>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</si>
  <si>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</si>
  <si>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</si>
  <si>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</si>
  <si>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</si>
  <si>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</si>
  <si>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</si>
  <si>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</si>
  <si>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</si>
  <si>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</si>
  <si>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</si>
  <si>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</si>
  <si>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</si>
  <si>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</si>
  <si>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</si>
  <si>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</si>
  <si>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</si>
  <si>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</si>
  <si>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</si>
  <si>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</si>
  <si>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</si>
  <si>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</si>
  <si>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</si>
  <si>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</si>
  <si>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</si>
  <si>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</si>
  <si>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</si>
  <si>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</si>
  <si>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</si>
  <si>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</si>
  <si>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</si>
  <si>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</si>
  <si>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</si>
  <si>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</si>
  <si>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</si>
  <si>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</si>
  <si>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</si>
  <si>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</si>
  <si>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</si>
  <si>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</si>
  <si>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</si>
  <si>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</si>
  <si>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</si>
  <si>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</si>
  <si>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</si>
  <si>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</si>
  <si>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</si>
  <si>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</si>
  <si>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</si>
  <si>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</si>
  <si>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</si>
  <si>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</si>
  <si>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</si>
  <si>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</si>
  <si>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</si>
  <si>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</si>
  <si>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</si>
  <si>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</si>
  <si>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</si>
  <si>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</si>
  <si>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</si>
  <si>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</si>
  <si>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</si>
  <si>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</si>
  <si>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</si>
  <si>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</si>
  <si>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</si>
  <si>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</si>
  <si>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</si>
  <si>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</si>
  <si>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</si>
  <si>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</si>
  <si>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</si>
  <si>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</si>
  <si>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</si>
  <si>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</si>
  <si>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</si>
  <si>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</si>
  <si>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</si>
  <si>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</si>
  <si>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</si>
  <si>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</si>
  <si>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</si>
  <si>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</si>
  <si>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</si>
  <si>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</si>
  <si>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</si>
  <si>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</si>
  <si>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</si>
  <si>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</si>
  <si>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</si>
  <si>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</si>
  <si>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</si>
  <si>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</si>
  <si>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</si>
  <si>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</si>
  <si>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</si>
  <si>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</si>
  <si>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</si>
  <si>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</si>
  <si>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</si>
  <si>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</si>
  <si>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</si>
  <si>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</si>
  <si>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</si>
  <si>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</si>
  <si>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</si>
  <si>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</si>
  <si>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</si>
  <si>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</si>
  <si>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</si>
  <si>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</si>
  <si>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</si>
  <si>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</si>
  <si>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</si>
  <si>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</si>
  <si>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</si>
  <si>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</si>
  <si>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</si>
  <si>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</si>
  <si>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</si>
  <si>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</si>
  <si>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</si>
  <si>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</si>
  <si>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</si>
  <si>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</si>
  <si>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</si>
  <si>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</si>
  <si>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</si>
  <si>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</si>
  <si>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</si>
  <si>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</si>
  <si>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</si>
  <si>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</si>
  <si>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</si>
  <si>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</si>
  <si>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</si>
  <si>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</si>
  <si>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</si>
  <si>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</si>
  <si>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</si>
  <si>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</si>
  <si>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</si>
  <si>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</si>
  <si>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</si>
  <si>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</si>
  <si>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</si>
  <si>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</si>
  <si>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</si>
  <si>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</si>
  <si>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</si>
  <si>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</si>
  <si>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</si>
  <si>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</si>
  <si>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</si>
  <si>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</si>
  <si>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</si>
  <si>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</si>
  <si>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</si>
  <si>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</si>
  <si>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</si>
  <si>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</si>
  <si>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</si>
  <si>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</si>
  <si>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</si>
  <si>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</si>
  <si>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</si>
  <si>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</si>
  <si>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</si>
  <si>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</si>
  <si>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</si>
  <si>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</si>
  <si>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</si>
  <si>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</si>
  <si>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</si>
  <si>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</si>
  <si>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</si>
  <si>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</si>
  <si>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</si>
  <si>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</si>
  <si>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</si>
  <si>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</si>
  <si>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</si>
  <si>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</si>
  <si>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</si>
  <si>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</si>
  <si>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</si>
  <si>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</si>
  <si>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</si>
  <si>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</si>
  <si>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</si>
  <si>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</si>
  <si>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</si>
  <si>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</si>
  <si>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</si>
  <si>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</si>
  <si>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</si>
  <si>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</si>
  <si>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</si>
  <si>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</si>
  <si>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</si>
  <si>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</si>
  <si>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</si>
  <si>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</si>
  <si>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</si>
  <si>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</si>
  <si>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</si>
  <si>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</si>
  <si>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</si>
  <si>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</si>
  <si>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</si>
  <si>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</si>
  <si>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</si>
  <si>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</si>
  <si>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</si>
  <si>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</si>
  <si>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</si>
  <si>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</si>
  <si>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</si>
  <si>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</si>
  <si>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</si>
  <si>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</si>
  <si>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</si>
  <si>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</si>
  <si>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</si>
  <si>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</si>
  <si>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</si>
  <si>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</si>
  <si>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</si>
  <si>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</si>
  <si>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</si>
  <si>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</si>
  <si>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</si>
  <si>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</si>
  <si>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</si>
  <si>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</si>
  <si>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</si>
  <si>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</si>
  <si>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</si>
  <si>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</si>
  <si>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</si>
  <si>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</si>
  <si>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</si>
  <si>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</si>
  <si>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</si>
  <si>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</si>
  <si>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</si>
  <si>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</si>
  <si>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</si>
  <si>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</si>
  <si>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</si>
  <si>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</si>
  <si>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</si>
  <si>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</si>
  <si>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</si>
  <si>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</si>
  <si>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</si>
  <si>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</si>
  <si>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</si>
  <si>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</si>
  <si>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</si>
  <si>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</si>
  <si>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</si>
  <si>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</si>
  <si>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</si>
  <si>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</si>
  <si>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</si>
  <si>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</si>
  <si>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</si>
  <si>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</si>
  <si>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</si>
  <si>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</si>
  <si>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</si>
  <si>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</si>
  <si>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</si>
  <si>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</si>
  <si>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</si>
  <si>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</si>
  <si>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</si>
  <si>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</si>
  <si>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</si>
  <si>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</si>
  <si>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</si>
  <si>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</si>
  <si>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</si>
  <si>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</si>
  <si>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</si>
  <si>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</si>
  <si>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</si>
  <si>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</si>
  <si>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</si>
  <si>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</si>
  <si>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</si>
  <si>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</si>
  <si>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</si>
  <si>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</si>
  <si>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</si>
  <si>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</si>
  <si>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</si>
  <si>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</si>
  <si>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</si>
  <si>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</si>
  <si>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</si>
  <si>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</si>
  <si>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</si>
  <si>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</si>
  <si>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</si>
  <si>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</si>
  <si>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</si>
  <si>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</si>
  <si>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</si>
  <si>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</si>
  <si>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</si>
  <si>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</si>
  <si>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</si>
  <si>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</si>
  <si>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</si>
  <si>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</si>
  <si>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</si>
  <si>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</si>
  <si>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</si>
  <si>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</si>
  <si>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</si>
  <si>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</si>
  <si>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</si>
  <si>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</si>
  <si>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</si>
  <si>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</si>
  <si>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</si>
  <si>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</si>
  <si>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</si>
  <si>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</si>
  <si>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</si>
  <si>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</si>
  <si>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</si>
  <si>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</si>
  <si>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</si>
  <si>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</si>
  <si>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</si>
  <si>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</si>
  <si>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</si>
  <si>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</si>
  <si>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</si>
  <si>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</si>
  <si>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</si>
  <si>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</si>
  <si>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</si>
  <si>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</si>
  <si>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</si>
  <si>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</si>
  <si>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</si>
  <si>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</si>
  <si>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</si>
  <si>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</si>
  <si>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</si>
  <si>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</si>
  <si>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</si>
  <si>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</si>
  <si>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</si>
  <si>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</si>
  <si>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</si>
  <si>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</si>
  <si>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</si>
  <si>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</si>
  <si>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</si>
  <si>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</si>
  <si>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</si>
  <si>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</si>
  <si>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</si>
  <si>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</si>
  <si>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</si>
  <si>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</si>
  <si>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</si>
  <si>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</si>
  <si>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</si>
  <si>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</si>
  <si>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</si>
  <si>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</si>
  <si>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</si>
  <si>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</si>
  <si>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</si>
  <si>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</si>
  <si>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</si>
  <si>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</si>
  <si>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</si>
  <si>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</si>
  <si>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</si>
  <si>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</si>
  <si>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</si>
  <si>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</si>
  <si>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</si>
  <si>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</si>
  <si>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</si>
  <si>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</si>
  <si>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</si>
  <si>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</si>
  <si>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</si>
  <si>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</si>
  <si>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</si>
  <si>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</si>
  <si>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</si>
  <si>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</si>
  <si>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</si>
  <si>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</si>
  <si>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</si>
  <si>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</si>
  <si>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</si>
  <si>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</si>
  <si>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</si>
  <si>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</si>
  <si>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</si>
  <si>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</si>
  <si>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</si>
  <si>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</si>
  <si>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</si>
  <si>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</si>
  <si>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</si>
  <si>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</si>
  <si>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</si>
  <si>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</si>
  <si>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</si>
  <si>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</si>
  <si>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</si>
  <si>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</si>
  <si>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</si>
  <si>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</si>
  <si>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</si>
  <si>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</si>
  <si>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</si>
  <si>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</si>
  <si>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</si>
  <si>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</si>
  <si>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</si>
  <si>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</si>
  <si>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</si>
  <si>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</si>
  <si>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</si>
  <si>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</si>
  <si>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</si>
  <si>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</si>
  <si>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</si>
  <si>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</si>
  <si>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</si>
  <si>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</si>
  <si>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</si>
  <si>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</si>
  <si>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</si>
  <si>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</si>
  <si>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</si>
  <si>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</si>
  <si>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</si>
  <si>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</si>
  <si>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</si>
  <si>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</si>
  <si>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</si>
  <si>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</si>
  <si>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</si>
  <si>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</si>
  <si>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</si>
  <si>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</si>
  <si>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</si>
  <si>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</si>
  <si>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</si>
  <si>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</si>
  <si>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</si>
  <si>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</si>
  <si>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</si>
  <si>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</si>
  <si>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</si>
  <si>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</si>
  <si>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</si>
  <si>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</si>
  <si>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</si>
  <si>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</si>
  <si>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</si>
  <si>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</si>
  <si>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</si>
  <si>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</si>
  <si>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</si>
  <si>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</si>
  <si>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</si>
  <si>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</si>
  <si>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</si>
  <si>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</si>
  <si>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</si>
  <si>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</si>
  <si>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</si>
  <si>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</si>
  <si>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</si>
  <si>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</si>
  <si>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</si>
  <si>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</si>
  <si>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</si>
  <si>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</si>
  <si>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</si>
  <si>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</si>
  <si>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</si>
  <si>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</si>
  <si>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</si>
  <si>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</si>
  <si>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</si>
  <si>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</si>
  <si>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</si>
  <si>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</si>
  <si>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</si>
  <si>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</si>
  <si>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</si>
  <si>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</si>
  <si>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</si>
  <si>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</si>
  <si>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</si>
  <si>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</si>
  <si>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</si>
  <si>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</si>
  <si>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</si>
  <si>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</si>
  <si>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</si>
  <si>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</si>
  <si>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</si>
  <si>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</si>
  <si>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</si>
  <si>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</si>
  <si>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</si>
  <si>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</si>
  <si>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</si>
  <si>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</si>
  <si>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</si>
  <si>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</si>
  <si>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</si>
  <si>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</si>
  <si>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</si>
  <si>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</si>
  <si>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</si>
  <si>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</si>
  <si>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</si>
  <si>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</si>
  <si>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2019 (d)</t>
  </si>
  <si>
    <t>31 de diciembre de 2018-1 ( e )</t>
  </si>
  <si>
    <t>DRA. ANGÉLICA CAZARÍN MARTÍNEZ</t>
  </si>
  <si>
    <t>al 31 de diciembre de 2018-1 (d)</t>
  </si>
  <si>
    <t>DRA. ANGÉLICA CAZARIN MARTÍNEZ</t>
  </si>
  <si>
    <t>DRA. ANGELICA CAZARÍN MARTÍNEZ</t>
  </si>
  <si>
    <t>PRESIDENTA</t>
  </si>
  <si>
    <t xml:space="preserve"> EL COLEGIO DE TLAXCALA, A.C.</t>
  </si>
  <si>
    <t>Al 30 de septiembre de 2019 (b) y al 31 de diciembre de 2018-1 (PESOS)</t>
  </si>
  <si>
    <t>Del 1 de enero al 30 de septiembre de 2019 (b)</t>
  </si>
  <si>
    <t>Del 1 de enero al 30 deseptiembre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</si>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</sst>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8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" fontId="21" fillId="0" borderId="36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39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" fontId="21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8">
        <v>2016</v>
      </c>
      <c r="H1" s="378"/>
      <c r="I1" s="378"/>
      <c r="J1" s="378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="93" zoomScaleNormal="93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8" t="s">
        <v>1243</v>
      </c>
      <c r="C1" s="598"/>
      <c r="D1" s="598"/>
      <c r="E1" s="598"/>
      <c r="F1" s="598"/>
      <c r="G1" s="598"/>
      <c r="H1" s="598"/>
    </row>
    <row r="2" spans="2:8" x14ac:dyDescent="0.25">
      <c r="B2" s="451" t="s">
        <v>693</v>
      </c>
      <c r="C2" s="452"/>
      <c r="D2" s="452"/>
      <c r="E2" s="452"/>
      <c r="F2" s="452"/>
      <c r="G2" s="452"/>
      <c r="H2" s="453"/>
    </row>
    <row r="3" spans="2:8" x14ac:dyDescent="0.25">
      <c r="B3" s="454" t="s">
        <v>1169</v>
      </c>
      <c r="C3" s="455"/>
      <c r="D3" s="455"/>
      <c r="E3" s="455"/>
      <c r="F3" s="455"/>
      <c r="G3" s="455"/>
      <c r="H3" s="456"/>
    </row>
    <row r="4" spans="2:8" x14ac:dyDescent="0.25">
      <c r="B4" s="454" t="s">
        <v>684</v>
      </c>
      <c r="C4" s="455"/>
      <c r="D4" s="455"/>
      <c r="E4" s="455"/>
      <c r="F4" s="455"/>
      <c r="G4" s="455"/>
      <c r="H4" s="456"/>
    </row>
    <row r="5" spans="2:8" x14ac:dyDescent="0.25">
      <c r="B5" s="454" t="s">
        <v>1277</v>
      </c>
      <c r="C5" s="455"/>
      <c r="D5" s="455"/>
      <c r="E5" s="455"/>
      <c r="F5" s="455"/>
      <c r="G5" s="455"/>
      <c r="H5" s="456"/>
    </row>
    <row r="6" spans="2:8" ht="15.75" thickBot="1" x14ac:dyDescent="0.3">
      <c r="B6" s="457" t="s">
        <v>923</v>
      </c>
      <c r="C6" s="458"/>
      <c r="D6" s="458"/>
      <c r="E6" s="458"/>
      <c r="F6" s="458"/>
      <c r="G6" s="458"/>
      <c r="H6" s="459"/>
    </row>
    <row r="7" spans="2:8" ht="15.75" thickBot="1" x14ac:dyDescent="0.3">
      <c r="B7" s="491" t="s">
        <v>823</v>
      </c>
      <c r="C7" s="519" t="s">
        <v>685</v>
      </c>
      <c r="D7" s="599"/>
      <c r="E7" s="599"/>
      <c r="F7" s="599"/>
      <c r="G7" s="520"/>
      <c r="H7" s="491" t="s">
        <v>1171</v>
      </c>
    </row>
    <row r="8" spans="2:8" ht="24.75" customHeight="1" thickBot="1" x14ac:dyDescent="0.3">
      <c r="B8" s="493"/>
      <c r="C8" s="335" t="s">
        <v>1024</v>
      </c>
      <c r="D8" s="347" t="s">
        <v>687</v>
      </c>
      <c r="E8" s="335" t="s">
        <v>680</v>
      </c>
      <c r="F8" s="335" t="s">
        <v>681</v>
      </c>
      <c r="G8" s="335" t="s">
        <v>688</v>
      </c>
      <c r="H8" s="493"/>
    </row>
    <row r="9" spans="2:8" x14ac:dyDescent="0.25">
      <c r="B9" s="130" t="s">
        <v>1175</v>
      </c>
      <c r="C9" s="222">
        <f>SUM(C11:C18)</f>
        <v>19222298</v>
      </c>
      <c r="D9" s="370">
        <f>SUM(D11:D18)</f>
        <v>0</v>
      </c>
      <c r="E9" s="222">
        <f>+C9+D9</f>
        <v>19222298</v>
      </c>
      <c r="F9" s="222">
        <f>SUM(F11:F18)</f>
        <v>13245083</v>
      </c>
      <c r="G9" s="222">
        <f>SUM(G11:G19)</f>
        <v>13245083</v>
      </c>
      <c r="H9" s="310">
        <f>+E9-G9</f>
        <v>5977215</v>
      </c>
    </row>
    <row r="10" spans="2:8" x14ac:dyDescent="0.25">
      <c r="B10" s="130" t="s">
        <v>1176</v>
      </c>
      <c r="C10" s="217"/>
      <c r="D10" s="273"/>
      <c r="E10" s="217"/>
      <c r="F10" s="217"/>
      <c r="G10" s="217"/>
      <c r="H10" s="273"/>
    </row>
    <row r="11" spans="2:8" x14ac:dyDescent="0.25">
      <c r="B11" s="137" t="s">
        <v>1267</v>
      </c>
      <c r="C11" s="216">
        <v>19222298</v>
      </c>
      <c r="D11" s="284">
        <v>0</v>
      </c>
      <c r="E11" s="217">
        <f t="shared" ref="E11" si="0">+C11+D11</f>
        <v>19222298</v>
      </c>
      <c r="F11" s="216">
        <v>13245083</v>
      </c>
      <c r="G11" s="216">
        <v>13245083</v>
      </c>
      <c r="H11" s="333">
        <f>+E11-F11</f>
        <v>5977215</v>
      </c>
    </row>
    <row r="12" spans="2:8" x14ac:dyDescent="0.25">
      <c r="B12" s="357"/>
      <c r="C12" s="358"/>
      <c r="D12" s="307"/>
      <c r="E12" s="359"/>
      <c r="F12" s="284"/>
      <c r="G12" s="284"/>
      <c r="H12" s="345"/>
    </row>
    <row r="13" spans="2:8" x14ac:dyDescent="0.25">
      <c r="B13" s="357"/>
      <c r="C13" s="358"/>
      <c r="D13" s="307"/>
      <c r="E13" s="359"/>
      <c r="F13" s="284"/>
      <c r="G13" s="284"/>
      <c r="H13" s="345"/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ref="E14:E18" si="1">+C14+D14</f>
        <v>0</v>
      </c>
      <c r="F14" s="225">
        <v>0</v>
      </c>
      <c r="G14" s="225">
        <v>0</v>
      </c>
      <c r="H14" s="226">
        <f t="shared" ref="H14:H18" si="2">E14-F14-G14</f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7">
        <f>SUM(C22:C29)</f>
        <v>0</v>
      </c>
      <c r="D20" s="277">
        <f>SUM(D22:D29)</f>
        <v>0</v>
      </c>
      <c r="E20" s="277">
        <f>+C20+D20</f>
        <v>0</v>
      </c>
      <c r="F20" s="277">
        <f>SUM(F22:F29)</f>
        <v>0</v>
      </c>
      <c r="G20" s="277">
        <f>SUM(G22:G30)</f>
        <v>0</v>
      </c>
      <c r="H20" s="277">
        <f>E20-F20-G20</f>
        <v>0</v>
      </c>
    </row>
    <row r="21" spans="2:8" x14ac:dyDescent="0.25">
      <c r="B21" s="138" t="s">
        <v>1186</v>
      </c>
      <c r="C21" s="277">
        <f>SUM(C23:C30)</f>
        <v>0</v>
      </c>
      <c r="D21" s="277">
        <f>SUM(D23:D30)</f>
        <v>0</v>
      </c>
      <c r="E21" s="277">
        <f>+C21+D21</f>
        <v>0</v>
      </c>
      <c r="F21" s="277">
        <f>SUM(F23:F30)</f>
        <v>0</v>
      </c>
      <c r="G21" s="277">
        <v>0</v>
      </c>
      <c r="H21" s="277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5">
        <f t="shared" ref="C31:H31" si="5">C9+C20</f>
        <v>19222298</v>
      </c>
      <c r="D31" s="266">
        <f t="shared" si="5"/>
        <v>0</v>
      </c>
      <c r="E31" s="285">
        <f t="shared" si="5"/>
        <v>19222298</v>
      </c>
      <c r="F31" s="285">
        <f t="shared" si="5"/>
        <v>13245083</v>
      </c>
      <c r="G31" s="285">
        <f t="shared" si="5"/>
        <v>13245083</v>
      </c>
      <c r="H31" s="312">
        <f t="shared" si="5"/>
        <v>5977215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5" spans="2:8" x14ac:dyDescent="0.25">
      <c r="B35" s="487" t="s">
        <v>1260</v>
      </c>
      <c r="C35" s="487"/>
      <c r="D35" s="487" t="s">
        <v>1273</v>
      </c>
      <c r="E35" s="487"/>
      <c r="F35" s="487"/>
      <c r="G35" s="487"/>
    </row>
    <row r="36" spans="2:8" x14ac:dyDescent="0.25">
      <c r="B36" s="583" t="s">
        <v>1261</v>
      </c>
      <c r="C36" s="583"/>
      <c r="D36" s="583" t="s">
        <v>1274</v>
      </c>
      <c r="E36" s="583"/>
      <c r="F36" s="583"/>
      <c r="G36" s="583"/>
      <c r="H36" s="295"/>
    </row>
    <row r="37" spans="2:8" x14ac:dyDescent="0.25">
      <c r="B37" s="583"/>
      <c r="C37" s="583"/>
      <c r="D37" s="583"/>
      <c r="E37" s="583"/>
      <c r="F37" s="583"/>
      <c r="G37" s="583"/>
      <c r="H37" s="295"/>
    </row>
    <row r="38" spans="2:8" x14ac:dyDescent="0.25">
      <c r="D38" s="583"/>
      <c r="E38" s="583"/>
      <c r="F38" s="583"/>
      <c r="G38" s="583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1"/>
  <sheetViews>
    <sheetView zoomScaleNormal="100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3" t="s">
        <v>1244</v>
      </c>
      <c r="C1" s="593"/>
      <c r="D1" s="593"/>
      <c r="E1" s="593"/>
      <c r="F1" s="593"/>
      <c r="G1" s="593"/>
      <c r="H1" s="593"/>
      <c r="I1" s="593"/>
    </row>
    <row r="2" spans="2:9" x14ac:dyDescent="0.25">
      <c r="B2" s="555" t="s">
        <v>693</v>
      </c>
      <c r="C2" s="556"/>
      <c r="D2" s="556"/>
      <c r="E2" s="556"/>
      <c r="F2" s="556"/>
      <c r="G2" s="556"/>
      <c r="H2" s="556"/>
      <c r="I2" s="600"/>
    </row>
    <row r="3" spans="2:9" x14ac:dyDescent="0.25">
      <c r="B3" s="558" t="s">
        <v>1169</v>
      </c>
      <c r="C3" s="559"/>
      <c r="D3" s="559"/>
      <c r="E3" s="559"/>
      <c r="F3" s="559"/>
      <c r="G3" s="559"/>
      <c r="H3" s="559"/>
      <c r="I3" s="601"/>
    </row>
    <row r="4" spans="2:9" x14ac:dyDescent="0.25">
      <c r="B4" s="558" t="s">
        <v>689</v>
      </c>
      <c r="C4" s="559"/>
      <c r="D4" s="559"/>
      <c r="E4" s="559"/>
      <c r="F4" s="559"/>
      <c r="G4" s="559"/>
      <c r="H4" s="559"/>
      <c r="I4" s="601"/>
    </row>
    <row r="5" spans="2:9" x14ac:dyDescent="0.25">
      <c r="B5" s="558" t="s">
        <v>1279</v>
      </c>
      <c r="C5" s="559"/>
      <c r="D5" s="559"/>
      <c r="E5" s="559"/>
      <c r="F5" s="559"/>
      <c r="G5" s="559"/>
      <c r="H5" s="559"/>
      <c r="I5" s="601"/>
    </row>
    <row r="6" spans="2:9" ht="15.75" thickBot="1" x14ac:dyDescent="0.3">
      <c r="B6" s="523" t="s">
        <v>923</v>
      </c>
      <c r="C6" s="524"/>
      <c r="D6" s="524"/>
      <c r="E6" s="524"/>
      <c r="F6" s="524"/>
      <c r="G6" s="524"/>
      <c r="H6" s="524"/>
      <c r="I6" s="602"/>
    </row>
    <row r="7" spans="2:9" ht="15.75" thickBot="1" x14ac:dyDescent="0.3">
      <c r="B7" s="555" t="s">
        <v>823</v>
      </c>
      <c r="C7" s="557"/>
      <c r="D7" s="603" t="s">
        <v>685</v>
      </c>
      <c r="E7" s="604"/>
      <c r="F7" s="604"/>
      <c r="G7" s="604"/>
      <c r="H7" s="605"/>
      <c r="I7" s="545" t="s">
        <v>1171</v>
      </c>
    </row>
    <row r="8" spans="2:9" ht="23.25" thickBot="1" x14ac:dyDescent="0.3">
      <c r="B8" s="523"/>
      <c r="C8" s="525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46"/>
    </row>
    <row r="9" spans="2:9" x14ac:dyDescent="0.25">
      <c r="B9" s="497"/>
      <c r="C9" s="606"/>
      <c r="D9" s="135"/>
      <c r="E9" s="135"/>
      <c r="F9" s="135"/>
      <c r="G9" s="135"/>
      <c r="H9" s="135"/>
      <c r="I9" s="135"/>
    </row>
    <row r="10" spans="2:9" ht="16.5" customHeight="1" x14ac:dyDescent="0.25">
      <c r="B10" s="430" t="s">
        <v>1187</v>
      </c>
      <c r="C10" s="463"/>
      <c r="D10" s="260">
        <f t="shared" ref="D10:H10" si="0">D11+D21+D30+D41</f>
        <v>19222298</v>
      </c>
      <c r="E10" s="266">
        <f t="shared" si="0"/>
        <v>0</v>
      </c>
      <c r="F10" s="260">
        <f t="shared" si="0"/>
        <v>19222298</v>
      </c>
      <c r="G10" s="260">
        <f t="shared" si="0"/>
        <v>13245083</v>
      </c>
      <c r="H10" s="260">
        <f t="shared" si="0"/>
        <v>13245083</v>
      </c>
      <c r="I10" s="310">
        <f>+F10-G10</f>
        <v>5977215</v>
      </c>
    </row>
    <row r="11" spans="2:9" x14ac:dyDescent="0.25">
      <c r="B11" s="570" t="s">
        <v>1188</v>
      </c>
      <c r="C11" s="553"/>
      <c r="D11" s="277">
        <v>0</v>
      </c>
      <c r="E11" s="277">
        <v>0</v>
      </c>
      <c r="F11" s="277">
        <f>+D11+E11</f>
        <v>0</v>
      </c>
      <c r="G11" s="277">
        <f>SUM(G12:G19)</f>
        <v>0</v>
      </c>
      <c r="H11" s="277">
        <f>SUM(H12:H19)</f>
        <v>0</v>
      </c>
      <c r="I11" s="277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0" t="s">
        <v>1197</v>
      </c>
      <c r="C21" s="553"/>
      <c r="D21" s="214">
        <f>SUM(D22:D28)</f>
        <v>19222298</v>
      </c>
      <c r="E21" s="351">
        <f>SUM(E22:E28)</f>
        <v>0</v>
      </c>
      <c r="F21" s="214">
        <f>+D21+E21</f>
        <v>19222298</v>
      </c>
      <c r="G21" s="214">
        <f>SUM(G22:G28)</f>
        <v>13245083</v>
      </c>
      <c r="H21" s="214">
        <f>SUM(H22:H28)</f>
        <v>13245083</v>
      </c>
      <c r="I21" s="306">
        <f>+F21-G21</f>
        <v>5977215</v>
      </c>
    </row>
    <row r="22" spans="2:9" x14ac:dyDescent="0.25">
      <c r="B22" s="177"/>
      <c r="C22" s="173" t="s">
        <v>1198</v>
      </c>
      <c r="D22" s="225"/>
      <c r="E22" s="297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97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97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97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19222298</v>
      </c>
      <c r="E26" s="284">
        <v>0</v>
      </c>
      <c r="F26" s="217">
        <f t="shared" si="3"/>
        <v>19222298</v>
      </c>
      <c r="G26" s="216">
        <v>13245083</v>
      </c>
      <c r="H26" s="216">
        <v>13245083</v>
      </c>
      <c r="I26" s="333">
        <f>+F26-G26</f>
        <v>5977215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0" t="s">
        <v>1205</v>
      </c>
      <c r="C30" s="553"/>
      <c r="D30" s="277">
        <f>SUM(D31:D39)</f>
        <v>0</v>
      </c>
      <c r="E30" s="277">
        <f>SUM(E31:E39)</f>
        <v>0</v>
      </c>
      <c r="F30" s="277">
        <f>+D30+E30</f>
        <v>0</v>
      </c>
      <c r="G30" s="277">
        <f>SUM(G31:G39)</f>
        <v>0</v>
      </c>
      <c r="H30" s="277">
        <f>SUM(H31:H39)</f>
        <v>0</v>
      </c>
      <c r="I30" s="277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0"/>
      <c r="E40" s="300"/>
      <c r="F40" s="300"/>
      <c r="G40" s="300"/>
      <c r="H40" s="300"/>
      <c r="I40" s="300"/>
    </row>
    <row r="41" spans="2:9" x14ac:dyDescent="0.25">
      <c r="B41" s="570" t="s">
        <v>1215</v>
      </c>
      <c r="C41" s="553"/>
      <c r="D41" s="277">
        <f>SUM(D42:D45)</f>
        <v>0</v>
      </c>
      <c r="E41" s="277">
        <f>SUM(E42:E45)</f>
        <v>0</v>
      </c>
      <c r="F41" s="277">
        <f>+D41+E41</f>
        <v>0</v>
      </c>
      <c r="G41" s="277">
        <f>SUM(G42:G45)</f>
        <v>0</v>
      </c>
      <c r="H41" s="277">
        <f>SUM(H42:H45)</f>
        <v>0</v>
      </c>
      <c r="I41" s="277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0"/>
      <c r="E46" s="300"/>
      <c r="F46" s="300"/>
      <c r="G46" s="300"/>
      <c r="H46" s="300"/>
      <c r="I46" s="300"/>
    </row>
    <row r="47" spans="2:9" x14ac:dyDescent="0.25">
      <c r="B47" s="570" t="s">
        <v>1220</v>
      </c>
      <c r="C47" s="553"/>
      <c r="D47" s="299">
        <f t="shared" ref="D47:I47" si="9">D48+D58+D67+D78</f>
        <v>0</v>
      </c>
      <c r="E47" s="299">
        <f t="shared" si="9"/>
        <v>0</v>
      </c>
      <c r="F47" s="299">
        <f t="shared" si="9"/>
        <v>0</v>
      </c>
      <c r="G47" s="299">
        <f t="shared" si="9"/>
        <v>0</v>
      </c>
      <c r="H47" s="299">
        <f t="shared" si="9"/>
        <v>0</v>
      </c>
      <c r="I47" s="299">
        <f t="shared" si="9"/>
        <v>0</v>
      </c>
    </row>
    <row r="48" spans="2:9" x14ac:dyDescent="0.25">
      <c r="B48" s="570" t="s">
        <v>1188</v>
      </c>
      <c r="C48" s="553"/>
      <c r="D48" s="277">
        <v>0</v>
      </c>
      <c r="E48" s="277">
        <f>SUM(E49:E56)</f>
        <v>0</v>
      </c>
      <c r="F48" s="277">
        <f>+D48+E48</f>
        <v>0</v>
      </c>
      <c r="G48" s="277">
        <f>SUM(G49:G56)</f>
        <v>0</v>
      </c>
      <c r="H48" s="277">
        <f>SUM(H49:H56)</f>
        <v>0</v>
      </c>
      <c r="I48" s="277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0"/>
      <c r="E57" s="300"/>
      <c r="F57" s="300"/>
      <c r="G57" s="300"/>
      <c r="H57" s="300"/>
      <c r="I57" s="300"/>
    </row>
    <row r="58" spans="2:9" x14ac:dyDescent="0.25">
      <c r="B58" s="570" t="s">
        <v>1197</v>
      </c>
      <c r="C58" s="553"/>
      <c r="D58" s="277">
        <f>SUM(D59:D65)</f>
        <v>0</v>
      </c>
      <c r="E58" s="277">
        <f>SUM(E59:E65)</f>
        <v>0</v>
      </c>
      <c r="F58" s="277">
        <f>+D58+E58</f>
        <v>0</v>
      </c>
      <c r="G58" s="277">
        <f>SUM(G59:G65)</f>
        <v>0</v>
      </c>
      <c r="H58" s="277">
        <f>SUM(H59:H65)</f>
        <v>0</v>
      </c>
      <c r="I58" s="277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0" t="s">
        <v>1205</v>
      </c>
      <c r="C67" s="553"/>
      <c r="D67" s="277">
        <f>SUM(D68:D76)</f>
        <v>0</v>
      </c>
      <c r="E67" s="277">
        <f>SUM(E68:E76)</f>
        <v>0</v>
      </c>
      <c r="F67" s="277">
        <f>+D67+E67</f>
        <v>0</v>
      </c>
      <c r="G67" s="277">
        <f>SUM(G68:G76)</f>
        <v>0</v>
      </c>
      <c r="H67" s="277">
        <f>SUM(H68:H76)</f>
        <v>0</v>
      </c>
      <c r="I67" s="277">
        <f>F67-G67-H67</f>
        <v>0</v>
      </c>
    </row>
    <row r="68" spans="2:9" x14ac:dyDescent="0.25">
      <c r="B68" s="177"/>
      <c r="C68" s="173" t="s">
        <v>1206</v>
      </c>
      <c r="D68" s="297">
        <v>0</v>
      </c>
      <c r="E68" s="297">
        <v>0</v>
      </c>
      <c r="F68" s="298">
        <f>+D68+E68</f>
        <v>0</v>
      </c>
      <c r="G68" s="297">
        <v>0</v>
      </c>
      <c r="H68" s="297">
        <v>0</v>
      </c>
      <c r="I68" s="298">
        <f>F68-G68-H68</f>
        <v>0</v>
      </c>
    </row>
    <row r="69" spans="2:9" x14ac:dyDescent="0.25">
      <c r="B69" s="177"/>
      <c r="C69" s="173" t="s">
        <v>1207</v>
      </c>
      <c r="D69" s="297">
        <v>0</v>
      </c>
      <c r="E69" s="297">
        <v>0</v>
      </c>
      <c r="F69" s="298">
        <f t="shared" ref="F69:F76" si="14">+D69+E69</f>
        <v>0</v>
      </c>
      <c r="G69" s="297">
        <v>0</v>
      </c>
      <c r="H69" s="297">
        <v>0</v>
      </c>
      <c r="I69" s="298">
        <f t="shared" ref="I69:I74" si="15">F69-G69-H69</f>
        <v>0</v>
      </c>
    </row>
    <row r="70" spans="2:9" x14ac:dyDescent="0.25">
      <c r="B70" s="177"/>
      <c r="C70" s="173" t="s">
        <v>1208</v>
      </c>
      <c r="D70" s="297">
        <v>0</v>
      </c>
      <c r="E70" s="297">
        <v>0</v>
      </c>
      <c r="F70" s="298">
        <f t="shared" si="14"/>
        <v>0</v>
      </c>
      <c r="G70" s="297">
        <v>0</v>
      </c>
      <c r="H70" s="297">
        <v>0</v>
      </c>
      <c r="I70" s="298">
        <f t="shared" si="15"/>
        <v>0</v>
      </c>
    </row>
    <row r="71" spans="2:9" x14ac:dyDescent="0.25">
      <c r="B71" s="177"/>
      <c r="C71" s="173" t="s">
        <v>1209</v>
      </c>
      <c r="D71" s="297">
        <v>0</v>
      </c>
      <c r="E71" s="297">
        <v>0</v>
      </c>
      <c r="F71" s="298">
        <f t="shared" si="14"/>
        <v>0</v>
      </c>
      <c r="G71" s="297">
        <v>0</v>
      </c>
      <c r="H71" s="297">
        <v>0</v>
      </c>
      <c r="I71" s="298">
        <f t="shared" si="15"/>
        <v>0</v>
      </c>
    </row>
    <row r="72" spans="2:9" x14ac:dyDescent="0.25">
      <c r="B72" s="177"/>
      <c r="C72" s="173" t="s">
        <v>1210</v>
      </c>
      <c r="D72" s="297">
        <v>0</v>
      </c>
      <c r="E72" s="297">
        <v>0</v>
      </c>
      <c r="F72" s="298">
        <f t="shared" si="14"/>
        <v>0</v>
      </c>
      <c r="G72" s="297">
        <v>0</v>
      </c>
      <c r="H72" s="297">
        <v>0</v>
      </c>
      <c r="I72" s="298">
        <f t="shared" si="15"/>
        <v>0</v>
      </c>
    </row>
    <row r="73" spans="2:9" x14ac:dyDescent="0.25">
      <c r="B73" s="177"/>
      <c r="C73" s="173" t="s">
        <v>1211</v>
      </c>
      <c r="D73" s="297">
        <v>0</v>
      </c>
      <c r="E73" s="297">
        <v>0</v>
      </c>
      <c r="F73" s="298">
        <f t="shared" si="14"/>
        <v>0</v>
      </c>
      <c r="G73" s="297">
        <v>0</v>
      </c>
      <c r="H73" s="297">
        <v>0</v>
      </c>
      <c r="I73" s="298">
        <f t="shared" si="15"/>
        <v>0</v>
      </c>
    </row>
    <row r="74" spans="2:9" x14ac:dyDescent="0.25">
      <c r="B74" s="177"/>
      <c r="C74" s="173" t="s">
        <v>1212</v>
      </c>
      <c r="D74" s="297">
        <v>0</v>
      </c>
      <c r="E74" s="297">
        <v>0</v>
      </c>
      <c r="F74" s="298">
        <f t="shared" si="14"/>
        <v>0</v>
      </c>
      <c r="G74" s="297">
        <v>0</v>
      </c>
      <c r="H74" s="297">
        <v>0</v>
      </c>
      <c r="I74" s="298">
        <f t="shared" si="15"/>
        <v>0</v>
      </c>
    </row>
    <row r="75" spans="2:9" x14ac:dyDescent="0.25">
      <c r="B75" s="177"/>
      <c r="C75" s="173" t="s">
        <v>1213</v>
      </c>
      <c r="D75" s="297">
        <v>0</v>
      </c>
      <c r="E75" s="297">
        <v>0</v>
      </c>
      <c r="F75" s="298">
        <f t="shared" si="14"/>
        <v>0</v>
      </c>
      <c r="G75" s="297">
        <v>0</v>
      </c>
      <c r="H75" s="297">
        <v>0</v>
      </c>
      <c r="I75" s="298">
        <f>F75-G75-H75</f>
        <v>0</v>
      </c>
    </row>
    <row r="76" spans="2:9" x14ac:dyDescent="0.25">
      <c r="B76" s="177"/>
      <c r="C76" s="173" t="s">
        <v>1214</v>
      </c>
      <c r="D76" s="297">
        <v>0</v>
      </c>
      <c r="E76" s="297">
        <v>0</v>
      </c>
      <c r="F76" s="298">
        <f t="shared" si="14"/>
        <v>0</v>
      </c>
      <c r="G76" s="297">
        <v>0</v>
      </c>
      <c r="H76" s="297">
        <v>0</v>
      </c>
      <c r="I76" s="298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0" t="s">
        <v>1215</v>
      </c>
      <c r="C78" s="553"/>
      <c r="D78" s="277">
        <f>SUM(D79:D82)</f>
        <v>0</v>
      </c>
      <c r="E78" s="277">
        <f>SUM(E79:E82)</f>
        <v>0</v>
      </c>
      <c r="F78" s="277">
        <f>+D78+E78</f>
        <v>0</v>
      </c>
      <c r="G78" s="277">
        <f>SUM(G79:G82)</f>
        <v>0</v>
      </c>
      <c r="H78" s="277">
        <f>SUM(H79:H82)</f>
        <v>0</v>
      </c>
      <c r="I78" s="277">
        <f>F78-G78-H78</f>
        <v>0</v>
      </c>
    </row>
    <row r="79" spans="2:9" x14ac:dyDescent="0.25">
      <c r="B79" s="177"/>
      <c r="C79" s="173" t="s">
        <v>1216</v>
      </c>
      <c r="D79" s="297">
        <v>0</v>
      </c>
      <c r="E79" s="297">
        <v>0</v>
      </c>
      <c r="F79" s="298">
        <f>+D79+E79</f>
        <v>0</v>
      </c>
      <c r="G79" s="297">
        <v>0</v>
      </c>
      <c r="H79" s="297">
        <v>0</v>
      </c>
      <c r="I79" s="298">
        <f>F79-G79-H79</f>
        <v>0</v>
      </c>
    </row>
    <row r="80" spans="2:9" x14ac:dyDescent="0.25">
      <c r="B80" s="177"/>
      <c r="C80" s="173" t="s">
        <v>1217</v>
      </c>
      <c r="D80" s="297">
        <v>0</v>
      </c>
      <c r="E80" s="297">
        <v>0</v>
      </c>
      <c r="F80" s="298">
        <f>+D80+E80</f>
        <v>0</v>
      </c>
      <c r="G80" s="297">
        <v>0</v>
      </c>
      <c r="H80" s="297">
        <v>0</v>
      </c>
      <c r="I80" s="298">
        <f>F80-G80-H80</f>
        <v>0</v>
      </c>
    </row>
    <row r="81" spans="2:9" x14ac:dyDescent="0.25">
      <c r="B81" s="177"/>
      <c r="C81" s="173" t="s">
        <v>1218</v>
      </c>
      <c r="D81" s="297">
        <v>0</v>
      </c>
      <c r="E81" s="297">
        <v>0</v>
      </c>
      <c r="F81" s="298">
        <f>+D81+E81</f>
        <v>0</v>
      </c>
      <c r="G81" s="297">
        <v>0</v>
      </c>
      <c r="H81" s="297">
        <v>0</v>
      </c>
      <c r="I81" s="298">
        <f>F81-G81-H81</f>
        <v>0</v>
      </c>
    </row>
    <row r="82" spans="2:9" x14ac:dyDescent="0.25">
      <c r="B82" s="177"/>
      <c r="C82" s="173" t="s">
        <v>1219</v>
      </c>
      <c r="D82" s="297">
        <v>0</v>
      </c>
      <c r="E82" s="297">
        <v>0</v>
      </c>
      <c r="F82" s="298">
        <f>+D82+E82</f>
        <v>0</v>
      </c>
      <c r="G82" s="297">
        <v>0</v>
      </c>
      <c r="H82" s="297">
        <v>0</v>
      </c>
      <c r="I82" s="298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0" t="s">
        <v>1168</v>
      </c>
      <c r="C84" s="553"/>
      <c r="D84" s="261">
        <f t="shared" ref="D84:I84" si="16">D10+D47</f>
        <v>19222298</v>
      </c>
      <c r="E84" s="275">
        <f t="shared" si="16"/>
        <v>0</v>
      </c>
      <c r="F84" s="261">
        <f t="shared" si="16"/>
        <v>19222298</v>
      </c>
      <c r="G84" s="261">
        <f t="shared" si="16"/>
        <v>13245083</v>
      </c>
      <c r="H84" s="261">
        <f t="shared" si="16"/>
        <v>13245083</v>
      </c>
      <c r="I84" s="275">
        <f t="shared" si="16"/>
        <v>5977215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8" spans="2:9" x14ac:dyDescent="0.25">
      <c r="C88" s="377" t="s">
        <v>1260</v>
      </c>
      <c r="E88" s="607" t="s">
        <v>1270</v>
      </c>
      <c r="F88" s="607"/>
      <c r="G88" s="607"/>
      <c r="H88" s="607"/>
    </row>
    <row r="89" spans="2:9" x14ac:dyDescent="0.25">
      <c r="C89" s="108" t="s">
        <v>1261</v>
      </c>
      <c r="D89" s="295"/>
      <c r="E89" s="583" t="s">
        <v>1274</v>
      </c>
      <c r="F89" s="583"/>
      <c r="G89" s="583"/>
      <c r="H89" s="583"/>
    </row>
    <row r="90" spans="2:9" x14ac:dyDescent="0.25">
      <c r="C90" s="108"/>
      <c r="D90" s="295"/>
      <c r="E90" s="583" t="s">
        <v>693</v>
      </c>
      <c r="F90" s="583"/>
      <c r="G90" s="583"/>
      <c r="H90" s="583"/>
    </row>
    <row r="91" spans="2:9" x14ac:dyDescent="0.25">
      <c r="E91" s="583"/>
      <c r="F91" s="583"/>
      <c r="G91" s="583"/>
      <c r="H91" s="583"/>
    </row>
  </sheetData>
  <mergeCells count="25"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zoomScaleNormal="100" workbookViewId="0">
      <selection activeCell="B2" sqref="B2:H2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3" t="s">
        <v>1245</v>
      </c>
      <c r="C1" s="593"/>
      <c r="D1" s="593"/>
      <c r="E1" s="593"/>
      <c r="F1" s="593"/>
      <c r="G1" s="593"/>
      <c r="H1" s="593"/>
    </row>
    <row r="2" spans="2:8" x14ac:dyDescent="0.25">
      <c r="B2" s="512" t="s">
        <v>693</v>
      </c>
      <c r="C2" s="513"/>
      <c r="D2" s="513"/>
      <c r="E2" s="513"/>
      <c r="F2" s="513"/>
      <c r="G2" s="513"/>
      <c r="H2" s="594"/>
    </row>
    <row r="3" spans="2:8" x14ac:dyDescent="0.25">
      <c r="B3" s="584" t="s">
        <v>1169</v>
      </c>
      <c r="C3" s="585"/>
      <c r="D3" s="585"/>
      <c r="E3" s="585"/>
      <c r="F3" s="585"/>
      <c r="G3" s="585"/>
      <c r="H3" s="595"/>
    </row>
    <row r="4" spans="2:8" x14ac:dyDescent="0.25">
      <c r="B4" s="584" t="s">
        <v>1221</v>
      </c>
      <c r="C4" s="585"/>
      <c r="D4" s="585"/>
      <c r="E4" s="585"/>
      <c r="F4" s="585"/>
      <c r="G4" s="585"/>
      <c r="H4" s="595"/>
    </row>
    <row r="5" spans="2:8" x14ac:dyDescent="0.25">
      <c r="B5" s="584" t="s">
        <v>1277</v>
      </c>
      <c r="C5" s="585"/>
      <c r="D5" s="585"/>
      <c r="E5" s="585"/>
      <c r="F5" s="585"/>
      <c r="G5" s="585"/>
      <c r="H5" s="595"/>
    </row>
    <row r="6" spans="2:8" ht="15.75" thickBot="1" x14ac:dyDescent="0.3">
      <c r="B6" s="587" t="s">
        <v>923</v>
      </c>
      <c r="C6" s="588"/>
      <c r="D6" s="588"/>
      <c r="E6" s="588"/>
      <c r="F6" s="588"/>
      <c r="G6" s="588"/>
      <c r="H6" s="596"/>
    </row>
    <row r="7" spans="2:8" ht="15.75" thickBot="1" x14ac:dyDescent="0.3">
      <c r="B7" s="488" t="s">
        <v>823</v>
      </c>
      <c r="C7" s="519" t="s">
        <v>685</v>
      </c>
      <c r="D7" s="599"/>
      <c r="E7" s="599"/>
      <c r="F7" s="599"/>
      <c r="G7" s="520"/>
      <c r="H7" s="491" t="s">
        <v>1171</v>
      </c>
    </row>
    <row r="8" spans="2:8" ht="33" customHeight="1" thickBot="1" x14ac:dyDescent="0.3">
      <c r="B8" s="490"/>
      <c r="C8" s="335" t="s">
        <v>1024</v>
      </c>
      <c r="D8" s="347" t="s">
        <v>1172</v>
      </c>
      <c r="E8" s="335" t="s">
        <v>1173</v>
      </c>
      <c r="F8" s="335" t="s">
        <v>1222</v>
      </c>
      <c r="G8" s="335" t="s">
        <v>688</v>
      </c>
      <c r="H8" s="493"/>
    </row>
    <row r="9" spans="2:8" x14ac:dyDescent="0.25">
      <c r="B9" s="174" t="s">
        <v>1223</v>
      </c>
      <c r="C9" s="262">
        <f t="shared" ref="C9:H9" si="0">C10+C11+C12+C15+C16+C19</f>
        <v>14097698</v>
      </c>
      <c r="D9" s="363">
        <f t="shared" si="0"/>
        <v>0</v>
      </c>
      <c r="E9" s="262">
        <f t="shared" si="0"/>
        <v>14097698</v>
      </c>
      <c r="F9" s="262">
        <f t="shared" si="0"/>
        <v>9021576</v>
      </c>
      <c r="G9" s="262">
        <f t="shared" si="0"/>
        <v>9021576</v>
      </c>
      <c r="H9" s="364">
        <f t="shared" si="0"/>
        <v>5076122</v>
      </c>
    </row>
    <row r="10" spans="2:8" x14ac:dyDescent="0.25">
      <c r="B10" s="177" t="s">
        <v>1246</v>
      </c>
      <c r="C10" s="213">
        <v>14097698</v>
      </c>
      <c r="D10" s="351">
        <v>0</v>
      </c>
      <c r="E10" s="214">
        <f>+C10+D10</f>
        <v>14097698</v>
      </c>
      <c r="F10" s="214">
        <v>9021576</v>
      </c>
      <c r="G10" s="214">
        <v>9021576</v>
      </c>
      <c r="H10" s="306">
        <f>+E10-F10</f>
        <v>5076122</v>
      </c>
    </row>
    <row r="11" spans="2:8" x14ac:dyDescent="0.25">
      <c r="B11" s="177" t="s">
        <v>1247</v>
      </c>
      <c r="C11" s="276">
        <v>0</v>
      </c>
      <c r="D11" s="277">
        <v>0</v>
      </c>
      <c r="E11" s="277">
        <f t="shared" ref="E11:E19" si="1">+C11+D11</f>
        <v>0</v>
      </c>
      <c r="F11" s="277">
        <v>0</v>
      </c>
      <c r="G11" s="277">
        <v>0</v>
      </c>
      <c r="H11" s="277">
        <f t="shared" ref="H11:H19" si="2">E11-F11-G11</f>
        <v>0</v>
      </c>
    </row>
    <row r="12" spans="2:8" x14ac:dyDescent="0.25">
      <c r="B12" s="177" t="s">
        <v>1248</v>
      </c>
      <c r="C12" s="276">
        <f>SUM(C13:C14)</f>
        <v>0</v>
      </c>
      <c r="D12" s="277">
        <f>SUM(D13:D14)</f>
        <v>0</v>
      </c>
      <c r="E12" s="277">
        <f t="shared" si="1"/>
        <v>0</v>
      </c>
      <c r="F12" s="277">
        <f>SUM(F13:F14)</f>
        <v>0</v>
      </c>
      <c r="G12" s="277">
        <f>SUM(G13:G14)</f>
        <v>0</v>
      </c>
      <c r="H12" s="277">
        <f t="shared" si="2"/>
        <v>0</v>
      </c>
    </row>
    <row r="13" spans="2:8" x14ac:dyDescent="0.25">
      <c r="B13" s="177" t="s">
        <v>1249</v>
      </c>
      <c r="C13" s="301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1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6">
        <v>0</v>
      </c>
      <c r="D15" s="277">
        <v>0</v>
      </c>
      <c r="E15" s="277">
        <f t="shared" si="1"/>
        <v>0</v>
      </c>
      <c r="F15" s="277">
        <v>0</v>
      </c>
      <c r="G15" s="277">
        <v>0</v>
      </c>
      <c r="H15" s="277">
        <f t="shared" si="2"/>
        <v>0</v>
      </c>
    </row>
    <row r="16" spans="2:8" ht="22.5" x14ac:dyDescent="0.25">
      <c r="B16" s="175" t="s">
        <v>1252</v>
      </c>
      <c r="C16" s="276">
        <f>SUM(C17:C18)</f>
        <v>0</v>
      </c>
      <c r="D16" s="277">
        <f>SUM(D17:D18)</f>
        <v>0</v>
      </c>
      <c r="E16" s="277">
        <f t="shared" si="1"/>
        <v>0</v>
      </c>
      <c r="F16" s="277">
        <f>SUM(F17:F18)</f>
        <v>0</v>
      </c>
      <c r="G16" s="277">
        <f>SUM(G17:G18)</f>
        <v>0</v>
      </c>
      <c r="H16" s="277">
        <f t="shared" si="2"/>
        <v>0</v>
      </c>
    </row>
    <row r="17" spans="2:8" x14ac:dyDescent="0.25">
      <c r="B17" s="146" t="s">
        <v>1253</v>
      </c>
      <c r="C17" s="301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1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6">
        <v>0</v>
      </c>
      <c r="D19" s="277">
        <v>0</v>
      </c>
      <c r="E19" s="277">
        <f t="shared" si="1"/>
        <v>0</v>
      </c>
      <c r="F19" s="277">
        <v>0</v>
      </c>
      <c r="G19" s="277">
        <v>0</v>
      </c>
      <c r="H19" s="277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2">
        <f t="shared" ref="C21:H21" si="3">C22+C23+C24+C27+C28+C31</f>
        <v>0</v>
      </c>
      <c r="D21" s="302">
        <f t="shared" si="3"/>
        <v>0</v>
      </c>
      <c r="E21" s="302">
        <f t="shared" si="3"/>
        <v>0</v>
      </c>
      <c r="F21" s="302">
        <f t="shared" si="3"/>
        <v>0</v>
      </c>
      <c r="G21" s="302">
        <f t="shared" si="3"/>
        <v>0</v>
      </c>
      <c r="H21" s="302">
        <f t="shared" si="3"/>
        <v>0</v>
      </c>
    </row>
    <row r="22" spans="2:8" x14ac:dyDescent="0.25">
      <c r="B22" s="177" t="s">
        <v>1246</v>
      </c>
      <c r="C22" s="276">
        <v>0</v>
      </c>
      <c r="D22" s="277">
        <v>0</v>
      </c>
      <c r="E22" s="277">
        <f t="shared" ref="E22:E31" si="4">+C22+D22</f>
        <v>0</v>
      </c>
      <c r="F22" s="277">
        <v>0</v>
      </c>
      <c r="G22" s="277">
        <v>0</v>
      </c>
      <c r="H22" s="277">
        <f t="shared" ref="H22:H31" si="5">E22-F22-G22</f>
        <v>0</v>
      </c>
    </row>
    <row r="23" spans="2:8" x14ac:dyDescent="0.25">
      <c r="B23" s="177" t="s">
        <v>1247</v>
      </c>
      <c r="C23" s="276">
        <v>0</v>
      </c>
      <c r="D23" s="277">
        <v>0</v>
      </c>
      <c r="E23" s="277">
        <f t="shared" si="4"/>
        <v>0</v>
      </c>
      <c r="F23" s="277">
        <v>0</v>
      </c>
      <c r="G23" s="277">
        <v>0</v>
      </c>
      <c r="H23" s="277">
        <f t="shared" si="5"/>
        <v>0</v>
      </c>
    </row>
    <row r="24" spans="2:8" x14ac:dyDescent="0.25">
      <c r="B24" s="177" t="s">
        <v>1248</v>
      </c>
      <c r="C24" s="276">
        <f>SUM(C25:C26)</f>
        <v>0</v>
      </c>
      <c r="D24" s="277">
        <f>SUM(D25:D26)</f>
        <v>0</v>
      </c>
      <c r="E24" s="277">
        <f t="shared" si="4"/>
        <v>0</v>
      </c>
      <c r="F24" s="277">
        <f>SUM(F25:F26)</f>
        <v>0</v>
      </c>
      <c r="G24" s="277">
        <f>SUM(G25:G26)</f>
        <v>0</v>
      </c>
      <c r="H24" s="277">
        <f t="shared" si="5"/>
        <v>0</v>
      </c>
    </row>
    <row r="25" spans="2:8" x14ac:dyDescent="0.25">
      <c r="B25" s="177" t="s">
        <v>1249</v>
      </c>
      <c r="C25" s="301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1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6">
        <v>0</v>
      </c>
      <c r="D27" s="277">
        <v>0</v>
      </c>
      <c r="E27" s="277">
        <f t="shared" si="4"/>
        <v>0</v>
      </c>
      <c r="F27" s="277">
        <v>0</v>
      </c>
      <c r="G27" s="277">
        <v>0</v>
      </c>
      <c r="H27" s="277">
        <f t="shared" si="5"/>
        <v>0</v>
      </c>
    </row>
    <row r="28" spans="2:8" ht="22.5" x14ac:dyDescent="0.25">
      <c r="B28" s="175" t="s">
        <v>1252</v>
      </c>
      <c r="C28" s="276">
        <f>SUM(C29:C30)</f>
        <v>0</v>
      </c>
      <c r="D28" s="277">
        <f>SUM(D29:D30)</f>
        <v>0</v>
      </c>
      <c r="E28" s="277">
        <f t="shared" si="4"/>
        <v>0</v>
      </c>
      <c r="F28" s="277">
        <f>SUM(F29:F30)</f>
        <v>0</v>
      </c>
      <c r="G28" s="277">
        <f>SUM(G29:G30)</f>
        <v>0</v>
      </c>
      <c r="H28" s="277">
        <f t="shared" si="5"/>
        <v>0</v>
      </c>
    </row>
    <row r="29" spans="2:8" x14ac:dyDescent="0.25">
      <c r="B29" s="146" t="s">
        <v>1256</v>
      </c>
      <c r="C29" s="296">
        <v>0</v>
      </c>
      <c r="D29" s="297">
        <v>0</v>
      </c>
      <c r="E29" s="298">
        <f t="shared" si="4"/>
        <v>0</v>
      </c>
      <c r="F29" s="297">
        <v>0</v>
      </c>
      <c r="G29" s="297">
        <v>0</v>
      </c>
      <c r="H29" s="298">
        <f t="shared" si="5"/>
        <v>0</v>
      </c>
    </row>
    <row r="30" spans="2:8" x14ac:dyDescent="0.25">
      <c r="B30" s="146" t="s">
        <v>1257</v>
      </c>
      <c r="C30" s="296">
        <v>0</v>
      </c>
      <c r="D30" s="297">
        <v>0</v>
      </c>
      <c r="E30" s="298">
        <f t="shared" si="4"/>
        <v>0</v>
      </c>
      <c r="F30" s="297">
        <v>0</v>
      </c>
      <c r="G30" s="297">
        <v>0</v>
      </c>
      <c r="H30" s="298">
        <f t="shared" si="5"/>
        <v>0</v>
      </c>
    </row>
    <row r="31" spans="2:8" x14ac:dyDescent="0.25">
      <c r="B31" s="177" t="s">
        <v>1255</v>
      </c>
      <c r="C31" s="276">
        <v>0</v>
      </c>
      <c r="D31" s="277">
        <v>0</v>
      </c>
      <c r="E31" s="277">
        <f t="shared" si="4"/>
        <v>0</v>
      </c>
      <c r="F31" s="277">
        <v>0</v>
      </c>
      <c r="G31" s="277">
        <v>0</v>
      </c>
      <c r="H31" s="277">
        <f t="shared" si="5"/>
        <v>0</v>
      </c>
    </row>
    <row r="32" spans="2:8" x14ac:dyDescent="0.25">
      <c r="B32" s="139" t="s">
        <v>1225</v>
      </c>
      <c r="C32" s="263">
        <f t="shared" ref="C32:H32" si="6">C9+C21</f>
        <v>14097698</v>
      </c>
      <c r="D32" s="354">
        <f t="shared" si="6"/>
        <v>0</v>
      </c>
      <c r="E32" s="263">
        <f t="shared" si="6"/>
        <v>14097698</v>
      </c>
      <c r="F32" s="263">
        <f t="shared" si="6"/>
        <v>9021576</v>
      </c>
      <c r="G32" s="263">
        <f t="shared" si="6"/>
        <v>9021576</v>
      </c>
      <c r="H32" s="368">
        <f t="shared" si="6"/>
        <v>5076122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6" spans="2:8" x14ac:dyDescent="0.25">
      <c r="B36" s="377" t="s">
        <v>1260</v>
      </c>
      <c r="D36" s="487" t="s">
        <v>1270</v>
      </c>
      <c r="E36" s="487"/>
      <c r="F36" s="487"/>
      <c r="G36" s="487"/>
    </row>
    <row r="37" spans="2:8" x14ac:dyDescent="0.25">
      <c r="B37" s="108" t="s">
        <v>1261</v>
      </c>
      <c r="C37" s="295"/>
      <c r="D37" s="583" t="s">
        <v>1274</v>
      </c>
      <c r="E37" s="583"/>
      <c r="F37" s="583"/>
      <c r="G37" s="583"/>
    </row>
    <row r="38" spans="2:8" x14ac:dyDescent="0.25">
      <c r="B38" s="108"/>
      <c r="C38" s="295"/>
      <c r="D38" s="583" t="s">
        <v>1275</v>
      </c>
      <c r="E38" s="583"/>
      <c r="F38" s="583"/>
      <c r="G38" s="583"/>
    </row>
    <row r="39" spans="2:8" x14ac:dyDescent="0.25">
      <c r="D39" s="583"/>
      <c r="E39" s="583"/>
      <c r="F39" s="583"/>
      <c r="G39" s="583"/>
    </row>
  </sheetData>
  <mergeCells count="13">
    <mergeCell ref="D39:G39"/>
    <mergeCell ref="D37:G37"/>
    <mergeCell ref="D38:G38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79"/>
      <c r="S3" s="380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81" t="s">
        <v>714</v>
      </c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3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84" t="s">
        <v>721</v>
      </c>
      <c r="B11" s="385" t="s">
        <v>722</v>
      </c>
      <c r="C11" s="386"/>
      <c r="D11" s="389" t="s">
        <v>723</v>
      </c>
      <c r="E11" s="391" t="s">
        <v>724</v>
      </c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</row>
    <row r="12" spans="1:19" ht="20.100000000000001" customHeight="1" x14ac:dyDescent="0.25">
      <c r="A12" s="384"/>
      <c r="B12" s="387"/>
      <c r="C12" s="388"/>
      <c r="D12" s="390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97" t="s">
        <v>737</v>
      </c>
      <c r="C14" s="398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99"/>
      <c r="C15" s="400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93" t="s">
        <v>738</v>
      </c>
      <c r="C16" s="394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93"/>
      <c r="C17" s="394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401" t="s">
        <v>739</v>
      </c>
      <c r="C18" s="402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93"/>
      <c r="C19" s="394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93" t="s">
        <v>740</v>
      </c>
      <c r="C20" s="394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93"/>
      <c r="C21" s="394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95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</row>
    <row r="23" spans="1:19" s="68" customFormat="1" ht="24.95" customHeight="1" x14ac:dyDescent="0.25">
      <c r="A23" s="391" t="s">
        <v>683</v>
      </c>
      <c r="B23" s="392"/>
      <c r="C23" s="396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79"/>
      <c r="W3" s="380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05" t="s">
        <v>714</v>
      </c>
      <c r="D6" s="406"/>
      <c r="E6" s="406"/>
      <c r="F6" s="406"/>
      <c r="G6" s="406"/>
      <c r="H6" s="407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08" t="s">
        <v>721</v>
      </c>
      <c r="B11" s="409" t="s">
        <v>722</v>
      </c>
      <c r="C11" s="410"/>
      <c r="D11" s="413" t="s">
        <v>742</v>
      </c>
      <c r="E11" s="415" t="s">
        <v>724</v>
      </c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</row>
    <row r="12" spans="1:23" ht="27.75" customHeight="1" x14ac:dyDescent="0.25">
      <c r="A12" s="408"/>
      <c r="B12" s="411"/>
      <c r="C12" s="412"/>
      <c r="D12" s="414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17" t="s">
        <v>743</v>
      </c>
      <c r="C15" s="418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03" t="s">
        <v>744</v>
      </c>
      <c r="C16" s="404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03" t="s">
        <v>745</v>
      </c>
      <c r="C18" s="404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03" t="s">
        <v>746</v>
      </c>
      <c r="C19" s="404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03" t="s">
        <v>747</v>
      </c>
      <c r="C20" s="404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03" t="s">
        <v>748</v>
      </c>
      <c r="C22" s="404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03" t="s">
        <v>749</v>
      </c>
      <c r="C23" s="404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19" t="s">
        <v>750</v>
      </c>
      <c r="C26" s="420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19" t="s">
        <v>751</v>
      </c>
      <c r="C27" s="420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19" t="s">
        <v>752</v>
      </c>
      <c r="C28" s="420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03" t="s">
        <v>753</v>
      </c>
      <c r="C29" s="404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03" t="s">
        <v>754</v>
      </c>
      <c r="C31" s="404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03" t="s">
        <v>755</v>
      </c>
      <c r="C32" s="404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19" t="s">
        <v>756</v>
      </c>
      <c r="C34" s="420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19" t="s">
        <v>757</v>
      </c>
      <c r="C35" s="420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03" t="s">
        <v>758</v>
      </c>
      <c r="C36" s="404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03" t="s">
        <v>759</v>
      </c>
      <c r="C38" s="404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03" t="s">
        <v>760</v>
      </c>
      <c r="C39" s="404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19" t="s">
        <v>761</v>
      </c>
      <c r="C41" s="420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19" t="s">
        <v>762</v>
      </c>
      <c r="C43" s="420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03" t="s">
        <v>763</v>
      </c>
      <c r="C44" s="404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03" t="s">
        <v>764</v>
      </c>
      <c r="C45" s="404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19" t="s">
        <v>765</v>
      </c>
      <c r="C47" s="420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19" t="s">
        <v>766</v>
      </c>
      <c r="C48" s="420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19" t="s">
        <v>767</v>
      </c>
      <c r="C49" s="420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19" t="s">
        <v>768</v>
      </c>
      <c r="C50" s="420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19" t="s">
        <v>769</v>
      </c>
      <c r="C53" s="420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19" t="s">
        <v>770</v>
      </c>
      <c r="C54" s="420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19" t="s">
        <v>771</v>
      </c>
      <c r="C55" s="420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19" t="s">
        <v>772</v>
      </c>
      <c r="C56" s="420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21" t="s">
        <v>773</v>
      </c>
      <c r="C57" s="422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19" t="s">
        <v>774</v>
      </c>
      <c r="C58" s="420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19" t="s">
        <v>775</v>
      </c>
      <c r="C59" s="420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19" t="s">
        <v>776</v>
      </c>
      <c r="C61" s="420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19" t="s">
        <v>777</v>
      </c>
      <c r="C63" s="420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19" t="s">
        <v>778</v>
      </c>
      <c r="C64" s="420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19" t="s">
        <v>779</v>
      </c>
      <c r="C65" s="420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19" t="s">
        <v>781</v>
      </c>
      <c r="C67" s="420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19" t="s">
        <v>782</v>
      </c>
      <c r="C68" s="420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19" t="s">
        <v>783</v>
      </c>
      <c r="C69" s="420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19" t="s">
        <v>784</v>
      </c>
      <c r="C71" s="420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19" t="s">
        <v>785</v>
      </c>
      <c r="C72" s="420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19" t="s">
        <v>786</v>
      </c>
      <c r="C73" s="420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19" t="s">
        <v>787</v>
      </c>
      <c r="C74" s="420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19" t="s">
        <v>788</v>
      </c>
      <c r="C76" s="420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19" t="s">
        <v>789</v>
      </c>
      <c r="C77" s="420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19" t="s">
        <v>790</v>
      </c>
      <c r="C78" s="420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19" t="s">
        <v>791</v>
      </c>
      <c r="C79" s="420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19" t="s">
        <v>792</v>
      </c>
      <c r="C81" s="420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19" t="s">
        <v>793</v>
      </c>
      <c r="C83" s="420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19" t="s">
        <v>794</v>
      </c>
      <c r="C84" s="420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19" t="s">
        <v>795</v>
      </c>
      <c r="C85" s="420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19" t="s">
        <v>796</v>
      </c>
      <c r="C86" s="420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19" t="s">
        <v>797</v>
      </c>
      <c r="C87" s="420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19" t="s">
        <v>798</v>
      </c>
      <c r="C88" s="420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19" t="s">
        <v>799</v>
      </c>
      <c r="C90" s="420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19" t="s">
        <v>800</v>
      </c>
      <c r="C91" s="420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19" t="s">
        <v>801</v>
      </c>
      <c r="C92" s="420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19" t="s">
        <v>802</v>
      </c>
      <c r="C93" s="420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19" t="s">
        <v>803</v>
      </c>
      <c r="C94" s="420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19" t="s">
        <v>804</v>
      </c>
      <c r="C96" s="420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19" t="s">
        <v>805</v>
      </c>
      <c r="C97" s="420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19" t="s">
        <v>806</v>
      </c>
      <c r="C100" s="420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19" t="s">
        <v>807</v>
      </c>
      <c r="C101" s="420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26" t="s">
        <v>808</v>
      </c>
      <c r="C103" s="427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23" t="s">
        <v>683</v>
      </c>
      <c r="B105" s="424"/>
      <c r="C105" s="425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Normal="100" workbookViewId="0">
      <selection activeCell="B5" sqref="B5:C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1264</v>
      </c>
    </row>
    <row r="2" spans="1:11" ht="15" customHeight="1" x14ac:dyDescent="0.25">
      <c r="B2" s="451" t="s">
        <v>693</v>
      </c>
      <c r="C2" s="452"/>
      <c r="D2" s="452"/>
      <c r="E2" s="452"/>
      <c r="F2" s="452"/>
      <c r="G2" s="452"/>
      <c r="H2" s="452"/>
      <c r="I2" s="453"/>
    </row>
    <row r="3" spans="1:11" ht="15" customHeight="1" x14ac:dyDescent="0.25">
      <c r="B3" s="454" t="s">
        <v>822</v>
      </c>
      <c r="C3" s="455"/>
      <c r="D3" s="455"/>
      <c r="E3" s="455"/>
      <c r="F3" s="455"/>
      <c r="G3" s="455"/>
      <c r="H3" s="455"/>
      <c r="I3" s="456"/>
    </row>
    <row r="4" spans="1:11" ht="15.75" customHeight="1" thickBot="1" x14ac:dyDescent="0.3">
      <c r="B4" s="457" t="s">
        <v>1276</v>
      </c>
      <c r="C4" s="458"/>
      <c r="D4" s="458"/>
      <c r="E4" s="458"/>
      <c r="F4" s="458"/>
      <c r="G4" s="458"/>
      <c r="H4" s="458"/>
      <c r="I4" s="459"/>
    </row>
    <row r="5" spans="1:11" ht="24.75" customHeight="1" thickBot="1" x14ac:dyDescent="0.3">
      <c r="B5" s="462" t="s">
        <v>823</v>
      </c>
      <c r="C5" s="463"/>
      <c r="D5" s="460" t="s">
        <v>1268</v>
      </c>
      <c r="E5" s="432" t="s">
        <v>1269</v>
      </c>
      <c r="F5" s="430" t="s">
        <v>823</v>
      </c>
      <c r="G5" s="464"/>
      <c r="H5" s="461" t="s">
        <v>1268</v>
      </c>
      <c r="I5" s="460" t="s">
        <v>1269</v>
      </c>
      <c r="J5" s="109"/>
      <c r="K5" s="110"/>
    </row>
    <row r="6" spans="1:11" ht="15.75" hidden="1" customHeight="1" thickBot="1" x14ac:dyDescent="0.3">
      <c r="B6" s="462"/>
      <c r="C6" s="463"/>
      <c r="D6" s="460"/>
      <c r="E6" s="432" t="s">
        <v>824</v>
      </c>
      <c r="F6" s="465"/>
      <c r="G6" s="466"/>
      <c r="H6" s="461"/>
      <c r="I6" s="460" t="s">
        <v>824</v>
      </c>
      <c r="J6" s="109"/>
    </row>
    <row r="7" spans="1:11" x14ac:dyDescent="0.25">
      <c r="B7" s="441" t="s">
        <v>80</v>
      </c>
      <c r="C7" s="442"/>
      <c r="D7" s="191"/>
      <c r="E7" s="191"/>
      <c r="F7" s="428" t="s">
        <v>0</v>
      </c>
      <c r="G7" s="429"/>
      <c r="H7" s="191"/>
      <c r="I7" s="191"/>
    </row>
    <row r="8" spans="1:11" ht="15" customHeight="1" x14ac:dyDescent="0.25">
      <c r="B8" s="443" t="s">
        <v>40</v>
      </c>
      <c r="C8" s="444"/>
      <c r="D8" s="196"/>
      <c r="E8" s="196"/>
      <c r="F8" s="430" t="s">
        <v>41</v>
      </c>
      <c r="G8" s="431"/>
      <c r="H8" s="230"/>
      <c r="I8" s="230"/>
    </row>
    <row r="9" spans="1:11" ht="18.75" customHeight="1" x14ac:dyDescent="0.25">
      <c r="A9" s="110"/>
      <c r="B9" s="447" t="s">
        <v>825</v>
      </c>
      <c r="C9" s="448"/>
      <c r="D9" s="239">
        <f>SUM(D10:D16)</f>
        <v>2164679</v>
      </c>
      <c r="E9" s="239">
        <f>SUM(E10:E16)</f>
        <v>1644820</v>
      </c>
      <c r="F9" s="439" t="s">
        <v>843</v>
      </c>
      <c r="G9" s="440"/>
      <c r="H9" s="369">
        <f>H10+H11+H12+H13+H14+H15+H16+H17+H18</f>
        <v>0</v>
      </c>
      <c r="I9" s="369">
        <f>I10+I11+I12+I13+I14+I15+I16+I17+I18</f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2164679</v>
      </c>
      <c r="E11" s="231">
        <v>1644820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47" t="s">
        <v>831</v>
      </c>
      <c r="C17" s="448"/>
      <c r="D17" s="231">
        <f>SUM(D18:D24)</f>
        <v>36128</v>
      </c>
      <c r="E17" s="303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0" t="s">
        <v>862</v>
      </c>
      <c r="D18" s="231"/>
      <c r="E18" s="231"/>
      <c r="F18" s="232"/>
      <c r="G18" s="240" t="s">
        <v>846</v>
      </c>
      <c r="H18" s="231"/>
      <c r="I18" s="264">
        <v>0</v>
      </c>
    </row>
    <row r="19" spans="1:10" ht="19.5" customHeight="1" x14ac:dyDescent="0.25">
      <c r="A19" s="110"/>
      <c r="B19" s="115"/>
      <c r="C19" s="290" t="s">
        <v>1239</v>
      </c>
      <c r="D19" s="231"/>
      <c r="E19" s="231"/>
      <c r="F19" s="435" t="s">
        <v>847</v>
      </c>
      <c r="G19" s="436"/>
      <c r="H19" s="264">
        <f>H20+H21+H22</f>
        <v>0</v>
      </c>
      <c r="I19" s="264">
        <f>I20+I21+I22</f>
        <v>0</v>
      </c>
    </row>
    <row r="20" spans="1:10" ht="20.25" customHeight="1" x14ac:dyDescent="0.25">
      <c r="A20" s="110"/>
      <c r="B20" s="115"/>
      <c r="C20" s="290" t="s">
        <v>1229</v>
      </c>
      <c r="D20" s="264">
        <v>35866</v>
      </c>
      <c r="E20" s="264"/>
      <c r="F20" s="232"/>
      <c r="G20" s="240" t="s">
        <v>848</v>
      </c>
      <c r="H20" s="264"/>
      <c r="I20" s="264"/>
    </row>
    <row r="21" spans="1:10" ht="23.25" customHeight="1" x14ac:dyDescent="0.25">
      <c r="A21" s="110"/>
      <c r="B21" s="115"/>
      <c r="C21" s="290" t="s">
        <v>863</v>
      </c>
      <c r="D21" s="231"/>
      <c r="E21" s="231"/>
      <c r="F21" s="232"/>
      <c r="G21" s="240" t="s">
        <v>882</v>
      </c>
      <c r="H21" s="264"/>
      <c r="I21" s="264"/>
    </row>
    <row r="22" spans="1:10" ht="18" customHeight="1" x14ac:dyDescent="0.25">
      <c r="A22" s="110"/>
      <c r="B22" s="115"/>
      <c r="C22" s="290" t="s">
        <v>865</v>
      </c>
      <c r="D22" s="231"/>
      <c r="E22" s="231"/>
      <c r="F22" s="232"/>
      <c r="G22" s="240" t="s">
        <v>881</v>
      </c>
      <c r="H22" s="264"/>
      <c r="I22" s="264"/>
    </row>
    <row r="23" spans="1:10" ht="15.75" customHeight="1" x14ac:dyDescent="0.25">
      <c r="A23" s="110"/>
      <c r="B23" s="115"/>
      <c r="C23" s="290" t="s">
        <v>864</v>
      </c>
      <c r="D23" s="231"/>
      <c r="E23" s="231"/>
      <c r="F23" s="435" t="s">
        <v>849</v>
      </c>
      <c r="G23" s="436"/>
      <c r="H23" s="264">
        <f>H24+H25</f>
        <v>0</v>
      </c>
      <c r="I23" s="264">
        <f>I24+I25</f>
        <v>0</v>
      </c>
    </row>
    <row r="24" spans="1:10" ht="17.25" customHeight="1" x14ac:dyDescent="0.25">
      <c r="A24" s="110"/>
      <c r="B24" s="115"/>
      <c r="C24" s="290" t="s">
        <v>832</v>
      </c>
      <c r="D24" s="303">
        <v>262</v>
      </c>
      <c r="E24" s="231"/>
      <c r="F24" s="232"/>
      <c r="G24" s="240" t="s">
        <v>850</v>
      </c>
      <c r="H24" s="264"/>
      <c r="I24" s="264"/>
    </row>
    <row r="25" spans="1:10" ht="18.75" customHeight="1" x14ac:dyDescent="0.25">
      <c r="A25" s="110"/>
      <c r="B25" s="449" t="s">
        <v>833</v>
      </c>
      <c r="C25" s="450"/>
      <c r="D25" s="264">
        <f>SUM(D26:D30)</f>
        <v>0</v>
      </c>
      <c r="E25" s="264">
        <f>SUM(E26:E30)</f>
        <v>0</v>
      </c>
      <c r="F25" s="232"/>
      <c r="G25" s="240" t="s">
        <v>851</v>
      </c>
      <c r="H25" s="264"/>
      <c r="I25" s="264"/>
    </row>
    <row r="26" spans="1:10" ht="18.75" customHeight="1" x14ac:dyDescent="0.25">
      <c r="A26" s="110"/>
      <c r="B26" s="291"/>
      <c r="C26" s="290" t="s">
        <v>866</v>
      </c>
      <c r="D26" s="264"/>
      <c r="E26" s="264"/>
      <c r="F26" s="435" t="s">
        <v>883</v>
      </c>
      <c r="G26" s="436"/>
      <c r="H26" s="264">
        <v>0</v>
      </c>
      <c r="I26" s="264">
        <v>0</v>
      </c>
    </row>
    <row r="27" spans="1:10" ht="18.75" customHeight="1" x14ac:dyDescent="0.25">
      <c r="A27" s="110"/>
      <c r="B27" s="115"/>
      <c r="C27" s="290" t="s">
        <v>1237</v>
      </c>
      <c r="D27" s="264"/>
      <c r="E27" s="264"/>
      <c r="F27" s="435" t="s">
        <v>852</v>
      </c>
      <c r="G27" s="436"/>
      <c r="H27" s="264">
        <f>H28+H29+H3+H30</f>
        <v>0</v>
      </c>
      <c r="I27" s="264">
        <f>I28+I29+I3+I30</f>
        <v>0</v>
      </c>
    </row>
    <row r="28" spans="1:10" ht="17.25" customHeight="1" x14ac:dyDescent="0.25">
      <c r="A28" s="110"/>
      <c r="B28" s="115"/>
      <c r="C28" s="290" t="s">
        <v>834</v>
      </c>
      <c r="D28" s="264"/>
      <c r="E28" s="264"/>
      <c r="F28" s="232"/>
      <c r="G28" s="240" t="s">
        <v>884</v>
      </c>
      <c r="H28" s="264"/>
      <c r="I28" s="264"/>
    </row>
    <row r="29" spans="1:10" ht="16.5" customHeight="1" x14ac:dyDescent="0.25">
      <c r="A29" s="110"/>
      <c r="B29" s="115"/>
      <c r="C29" s="290" t="s">
        <v>867</v>
      </c>
      <c r="D29" s="264"/>
      <c r="E29" s="264"/>
      <c r="F29" s="232"/>
      <c r="G29" s="240" t="s">
        <v>885</v>
      </c>
      <c r="H29" s="264"/>
      <c r="I29" s="264"/>
    </row>
    <row r="30" spans="1:10" ht="17.25" customHeight="1" x14ac:dyDescent="0.25">
      <c r="A30" s="110"/>
      <c r="B30" s="115"/>
      <c r="C30" s="290" t="s">
        <v>1238</v>
      </c>
      <c r="D30" s="264"/>
      <c r="E30" s="264"/>
      <c r="F30" s="232"/>
      <c r="G30" s="240" t="s">
        <v>886</v>
      </c>
      <c r="H30" s="264"/>
      <c r="I30" s="264"/>
    </row>
    <row r="31" spans="1:10" ht="15" customHeight="1" x14ac:dyDescent="0.25">
      <c r="A31" s="110"/>
      <c r="B31" s="291" t="s">
        <v>835</v>
      </c>
      <c r="C31" s="290"/>
      <c r="D31" s="264">
        <f>D32+D33+D34+D35+D36</f>
        <v>0</v>
      </c>
      <c r="E31" s="264">
        <f>E32+E33+E34+E35+E36</f>
        <v>0</v>
      </c>
      <c r="F31" s="437" t="s">
        <v>887</v>
      </c>
      <c r="G31" s="438"/>
      <c r="H31" s="264">
        <v>174014</v>
      </c>
      <c r="I31" s="264">
        <f>+I32+I33+I34+I35+I36+I37</f>
        <v>341000</v>
      </c>
      <c r="J31" s="115"/>
    </row>
    <row r="32" spans="1:10" ht="16.5" customHeight="1" x14ac:dyDescent="0.25">
      <c r="A32" s="110"/>
      <c r="B32" s="115"/>
      <c r="C32" s="290" t="s">
        <v>868</v>
      </c>
      <c r="D32" s="264"/>
      <c r="E32" s="264"/>
      <c r="F32" s="232"/>
      <c r="G32" s="240" t="s">
        <v>853</v>
      </c>
      <c r="H32" s="264"/>
      <c r="I32" s="264"/>
      <c r="J32" s="115"/>
    </row>
    <row r="33" spans="1:10" ht="17.25" customHeight="1" x14ac:dyDescent="0.25">
      <c r="A33" s="110"/>
      <c r="B33" s="115"/>
      <c r="C33" s="290" t="s">
        <v>1236</v>
      </c>
      <c r="D33" s="264"/>
      <c r="E33" s="264"/>
      <c r="F33" s="232"/>
      <c r="G33" s="240" t="s">
        <v>888</v>
      </c>
      <c r="H33" s="264"/>
      <c r="I33" s="264"/>
      <c r="J33" s="115"/>
    </row>
    <row r="34" spans="1:10" ht="18" customHeight="1" x14ac:dyDescent="0.25">
      <c r="A34" s="110"/>
      <c r="B34" s="115"/>
      <c r="C34" s="290" t="s">
        <v>836</v>
      </c>
      <c r="D34" s="264"/>
      <c r="E34" s="264"/>
      <c r="F34" s="232"/>
      <c r="G34" s="240" t="s">
        <v>889</v>
      </c>
      <c r="H34" s="264"/>
      <c r="I34" s="264"/>
      <c r="J34" s="115"/>
    </row>
    <row r="35" spans="1:10" ht="15" customHeight="1" x14ac:dyDescent="0.25">
      <c r="A35" s="110"/>
      <c r="B35" s="115"/>
      <c r="C35" s="290" t="s">
        <v>870</v>
      </c>
      <c r="D35" s="264"/>
      <c r="E35" s="264"/>
      <c r="F35" s="232"/>
      <c r="G35" s="240" t="s">
        <v>854</v>
      </c>
      <c r="H35" s="264"/>
      <c r="I35" s="264"/>
      <c r="J35" s="115"/>
    </row>
    <row r="36" spans="1:10" ht="15" customHeight="1" x14ac:dyDescent="0.25">
      <c r="A36" s="110"/>
      <c r="B36" s="115"/>
      <c r="C36" s="290" t="s">
        <v>869</v>
      </c>
      <c r="D36" s="264"/>
      <c r="E36" s="264"/>
      <c r="F36" s="232"/>
      <c r="G36" s="240" t="s">
        <v>890</v>
      </c>
      <c r="H36" s="264">
        <v>174014</v>
      </c>
      <c r="I36" s="264">
        <v>341000</v>
      </c>
      <c r="J36" s="115"/>
    </row>
    <row r="37" spans="1:10" ht="17.25" customHeight="1" x14ac:dyDescent="0.25">
      <c r="A37" s="110"/>
      <c r="B37" s="449" t="s">
        <v>837</v>
      </c>
      <c r="C37" s="450"/>
      <c r="D37" s="264">
        <v>0</v>
      </c>
      <c r="E37" s="264">
        <v>0</v>
      </c>
      <c r="F37" s="233"/>
      <c r="G37" s="240" t="s">
        <v>893</v>
      </c>
      <c r="H37" s="264"/>
      <c r="I37" s="264"/>
      <c r="J37" s="115"/>
    </row>
    <row r="38" spans="1:10" ht="18" customHeight="1" x14ac:dyDescent="0.25">
      <c r="A38" s="110"/>
      <c r="B38" s="449" t="s">
        <v>838</v>
      </c>
      <c r="C38" s="450"/>
      <c r="D38" s="264">
        <f>SUM(D39:D40)</f>
        <v>0</v>
      </c>
      <c r="E38" s="264">
        <f>SUM(E39:E40)</f>
        <v>0</v>
      </c>
      <c r="F38" s="435" t="s">
        <v>855</v>
      </c>
      <c r="G38" s="436"/>
      <c r="H38" s="264">
        <f>H39+H40+H41</f>
        <v>0</v>
      </c>
      <c r="I38" s="264">
        <f>I39+I40+I41</f>
        <v>0</v>
      </c>
      <c r="J38" s="115"/>
    </row>
    <row r="39" spans="1:10" ht="15" customHeight="1" x14ac:dyDescent="0.25">
      <c r="A39" s="110"/>
      <c r="B39" s="115"/>
      <c r="C39" s="290" t="s">
        <v>872</v>
      </c>
      <c r="D39" s="264"/>
      <c r="E39" s="264"/>
      <c r="F39" s="232"/>
      <c r="G39" s="240" t="s">
        <v>892</v>
      </c>
      <c r="H39" s="264"/>
      <c r="I39" s="264"/>
      <c r="J39" s="115"/>
    </row>
    <row r="40" spans="1:10" ht="15" customHeight="1" x14ac:dyDescent="0.25">
      <c r="A40" s="110"/>
      <c r="B40" s="115"/>
      <c r="C40" s="290" t="s">
        <v>871</v>
      </c>
      <c r="D40" s="264"/>
      <c r="E40" s="264"/>
      <c r="F40" s="232"/>
      <c r="G40" s="240" t="s">
        <v>891</v>
      </c>
      <c r="H40" s="264"/>
      <c r="I40" s="264"/>
      <c r="J40" s="115"/>
    </row>
    <row r="41" spans="1:10" ht="15" customHeight="1" x14ac:dyDescent="0.25">
      <c r="A41" s="110"/>
      <c r="B41" s="449" t="s">
        <v>839</v>
      </c>
      <c r="C41" s="450"/>
      <c r="D41" s="264">
        <f>SUM(D42:D45)</f>
        <v>0</v>
      </c>
      <c r="E41" s="264">
        <f>SUM(E42:E45)</f>
        <v>0</v>
      </c>
      <c r="F41" s="233"/>
      <c r="G41" s="240" t="s">
        <v>856</v>
      </c>
      <c r="H41" s="264"/>
      <c r="I41" s="264"/>
      <c r="J41" s="115"/>
    </row>
    <row r="42" spans="1:10" ht="15.75" customHeight="1" x14ac:dyDescent="0.25">
      <c r="A42" s="110"/>
      <c r="B42" s="115"/>
      <c r="C42" s="290" t="s">
        <v>840</v>
      </c>
      <c r="D42" s="231"/>
      <c r="E42" s="231"/>
      <c r="F42" s="435" t="s">
        <v>857</v>
      </c>
      <c r="G42" s="436"/>
      <c r="H42" s="264">
        <f>H43+H44+H45</f>
        <v>0</v>
      </c>
      <c r="I42" s="264">
        <f>I43+I44+I45</f>
        <v>0</v>
      </c>
      <c r="J42" s="115"/>
    </row>
    <row r="43" spans="1:10" ht="15" customHeight="1" x14ac:dyDescent="0.25">
      <c r="A43" s="110"/>
      <c r="B43" s="115"/>
      <c r="C43" s="290" t="s">
        <v>841</v>
      </c>
      <c r="D43" s="231"/>
      <c r="E43" s="231"/>
      <c r="F43" s="232"/>
      <c r="G43" s="240" t="s">
        <v>858</v>
      </c>
      <c r="H43" s="264"/>
      <c r="I43" s="264"/>
      <c r="J43" s="115"/>
    </row>
    <row r="44" spans="1:10" ht="15" customHeight="1" x14ac:dyDescent="0.25">
      <c r="A44" s="110"/>
      <c r="B44" s="115"/>
      <c r="C44" s="290" t="s">
        <v>874</v>
      </c>
      <c r="D44" s="231"/>
      <c r="E44" s="231"/>
      <c r="F44" s="232"/>
      <c r="G44" s="240" t="s">
        <v>1233</v>
      </c>
      <c r="H44" s="264"/>
      <c r="I44" s="264"/>
      <c r="J44" s="115"/>
    </row>
    <row r="45" spans="1:10" ht="17.25" customHeight="1" x14ac:dyDescent="0.25">
      <c r="A45" s="110"/>
      <c r="B45" s="115"/>
      <c r="C45" s="290" t="s">
        <v>873</v>
      </c>
      <c r="D45" s="231"/>
      <c r="E45" s="231"/>
      <c r="F45" s="232"/>
      <c r="G45" s="240" t="s">
        <v>1232</v>
      </c>
      <c r="H45" s="264"/>
      <c r="I45" s="264"/>
      <c r="J45" s="115"/>
    </row>
    <row r="46" spans="1:10" x14ac:dyDescent="0.25">
      <c r="B46" s="433"/>
      <c r="C46" s="434"/>
      <c r="D46" s="231"/>
      <c r="E46" s="231"/>
      <c r="F46" s="232"/>
      <c r="G46" s="234"/>
      <c r="H46" s="264"/>
      <c r="I46" s="264"/>
      <c r="J46" s="115"/>
    </row>
    <row r="47" spans="1:10" ht="15.75" customHeight="1" x14ac:dyDescent="0.25">
      <c r="A47" s="110"/>
      <c r="B47" s="445" t="s">
        <v>842</v>
      </c>
      <c r="C47" s="446"/>
      <c r="D47" s="239">
        <f>D9+D17+D37+D38+D41+D25+D31</f>
        <v>2200807</v>
      </c>
      <c r="E47" s="239">
        <f>E9+E17+E37+E38+E41+E25+E31</f>
        <v>1644820</v>
      </c>
      <c r="F47" s="477" t="s">
        <v>859</v>
      </c>
      <c r="G47" s="478"/>
      <c r="H47" s="265">
        <f>H9+H19+H27+H38+H42+H31+H23+H26</f>
        <v>174014</v>
      </c>
      <c r="I47" s="265">
        <f>I9+I19+I27+I38+I42+I31+I23+I26</f>
        <v>341000</v>
      </c>
      <c r="J47" s="115"/>
    </row>
    <row r="48" spans="1:10" ht="15.75" customHeight="1" thickBot="1" x14ac:dyDescent="0.3">
      <c r="A48" s="110"/>
      <c r="B48" s="315"/>
      <c r="C48" s="319"/>
      <c r="D48" s="320"/>
      <c r="E48" s="317"/>
      <c r="F48" s="321"/>
      <c r="G48" s="314"/>
      <c r="H48" s="322"/>
      <c r="I48" s="348"/>
      <c r="J48" s="115"/>
    </row>
    <row r="49" spans="1:10" ht="15.75" customHeight="1" x14ac:dyDescent="0.25">
      <c r="A49" s="110"/>
      <c r="B49" s="318"/>
      <c r="C49" s="316"/>
      <c r="D49" s="316"/>
      <c r="E49" s="318"/>
      <c r="F49" s="316"/>
      <c r="G49" s="318"/>
      <c r="H49" s="318"/>
      <c r="I49" s="318"/>
      <c r="J49" s="110"/>
    </row>
    <row r="50" spans="1:10" ht="15.75" customHeight="1" x14ac:dyDescent="0.25">
      <c r="A50" s="110"/>
      <c r="B50" s="316"/>
      <c r="C50" s="316"/>
      <c r="D50" s="316"/>
      <c r="E50" s="316"/>
      <c r="F50" s="316"/>
      <c r="G50" s="316"/>
      <c r="H50" s="316"/>
      <c r="I50" s="316"/>
      <c r="J50" s="110"/>
    </row>
    <row r="51" spans="1:10" ht="15.75" customHeight="1" x14ac:dyDescent="0.25">
      <c r="A51" s="110"/>
      <c r="B51" s="316"/>
      <c r="C51" s="316"/>
      <c r="D51" s="316"/>
      <c r="E51" s="316"/>
      <c r="F51" s="316"/>
      <c r="G51" s="316"/>
      <c r="H51" s="316"/>
      <c r="I51" s="316"/>
      <c r="J51" s="110"/>
    </row>
    <row r="52" spans="1:10" ht="15.75" customHeight="1" x14ac:dyDescent="0.25">
      <c r="A52" s="110"/>
      <c r="B52" s="316"/>
      <c r="C52" s="316"/>
      <c r="D52" s="316"/>
      <c r="E52" s="316"/>
      <c r="F52" s="316"/>
      <c r="G52" s="316"/>
      <c r="H52" s="316"/>
      <c r="I52" s="316"/>
      <c r="J52" s="110"/>
    </row>
    <row r="53" spans="1:10" ht="15.75" customHeight="1" x14ac:dyDescent="0.25">
      <c r="A53" s="110"/>
      <c r="B53" s="316"/>
      <c r="C53" s="316"/>
      <c r="D53" s="316"/>
      <c r="E53" s="316"/>
      <c r="F53" s="316"/>
      <c r="G53" s="316"/>
      <c r="H53" s="316"/>
      <c r="I53" s="316"/>
      <c r="J53" s="110"/>
    </row>
    <row r="54" spans="1:10" ht="15.75" customHeight="1" x14ac:dyDescent="0.25">
      <c r="A54" s="110"/>
      <c r="B54" s="316"/>
      <c r="C54" s="316"/>
      <c r="D54" s="316"/>
      <c r="E54" s="316"/>
      <c r="F54" s="316"/>
      <c r="G54" s="316"/>
      <c r="H54" s="316"/>
      <c r="I54" s="316"/>
      <c r="J54" s="110"/>
    </row>
    <row r="55" spans="1:10" ht="15.75" customHeight="1" x14ac:dyDescent="0.25">
      <c r="A55" s="110"/>
      <c r="B55" s="316"/>
      <c r="C55" s="316"/>
      <c r="D55" s="316"/>
      <c r="E55" s="316"/>
      <c r="F55" s="316"/>
      <c r="G55" s="316"/>
      <c r="H55" s="316"/>
      <c r="I55" s="316"/>
      <c r="J55" s="110"/>
    </row>
    <row r="56" spans="1:10" ht="15.75" customHeight="1" x14ac:dyDescent="0.25">
      <c r="A56" s="110"/>
      <c r="B56" s="316"/>
      <c r="C56" s="316"/>
      <c r="D56" s="316"/>
      <c r="E56" s="316"/>
      <c r="F56" s="316"/>
      <c r="G56" s="316"/>
      <c r="H56" s="316"/>
      <c r="I56" s="316"/>
      <c r="J56" s="110"/>
    </row>
    <row r="57" spans="1:10" ht="15.75" customHeight="1" x14ac:dyDescent="0.25">
      <c r="A57" s="110"/>
      <c r="B57" s="316"/>
      <c r="C57" s="316"/>
      <c r="D57" s="316"/>
      <c r="E57" s="316"/>
      <c r="F57" s="316"/>
      <c r="G57" s="316"/>
      <c r="H57" s="316"/>
      <c r="I57" s="316"/>
      <c r="J57" s="110"/>
    </row>
    <row r="58" spans="1:10" ht="15.75" customHeight="1" x14ac:dyDescent="0.25">
      <c r="A58" s="110"/>
      <c r="B58" s="316"/>
      <c r="C58" s="316"/>
      <c r="D58" s="316"/>
      <c r="E58" s="316"/>
      <c r="F58" s="316"/>
      <c r="G58" s="316"/>
      <c r="H58" s="316"/>
      <c r="I58" s="316"/>
      <c r="J58" s="110"/>
    </row>
    <row r="59" spans="1:10" ht="15.75" customHeight="1" x14ac:dyDescent="0.25">
      <c r="A59" s="110"/>
      <c r="B59" s="316"/>
      <c r="C59" s="316"/>
      <c r="D59" s="316"/>
      <c r="E59" s="316"/>
      <c r="F59" s="316"/>
      <c r="G59" s="316"/>
      <c r="H59" s="316"/>
      <c r="I59" s="316"/>
      <c r="J59" s="110"/>
    </row>
    <row r="60" spans="1:10" ht="15.75" customHeight="1" x14ac:dyDescent="0.25">
      <c r="A60" s="110"/>
      <c r="B60" s="316"/>
      <c r="C60" s="316"/>
      <c r="D60" s="316"/>
      <c r="E60" s="316"/>
      <c r="F60" s="316"/>
      <c r="G60" s="316"/>
      <c r="H60" s="316"/>
      <c r="I60" s="316"/>
      <c r="J60" s="110"/>
    </row>
    <row r="61" spans="1:10" ht="15.75" customHeight="1" thickBot="1" x14ac:dyDescent="0.3">
      <c r="A61" s="110"/>
      <c r="B61" s="316"/>
      <c r="C61" s="316"/>
      <c r="D61" s="323"/>
      <c r="E61" s="323"/>
      <c r="F61" s="323"/>
      <c r="G61" s="316"/>
      <c r="H61" s="323"/>
      <c r="I61" s="316"/>
      <c r="J61" s="110"/>
    </row>
    <row r="62" spans="1:10" x14ac:dyDescent="0.25">
      <c r="B62" s="471" t="s">
        <v>55</v>
      </c>
      <c r="C62" s="472"/>
      <c r="D62" s="231"/>
      <c r="E62" s="231"/>
      <c r="F62" s="235" t="s">
        <v>56</v>
      </c>
      <c r="G62" s="324"/>
      <c r="H62" s="265">
        <v>0</v>
      </c>
      <c r="I62" s="325">
        <v>0</v>
      </c>
      <c r="J62" s="115"/>
    </row>
    <row r="63" spans="1:10" x14ac:dyDescent="0.25">
      <c r="B63" s="469" t="s">
        <v>894</v>
      </c>
      <c r="C63" s="470"/>
      <c r="D63" s="231"/>
      <c r="E63" s="231"/>
      <c r="F63" s="475" t="s">
        <v>897</v>
      </c>
      <c r="G63" s="475"/>
      <c r="H63" s="264"/>
      <c r="I63" s="264"/>
      <c r="J63" s="115"/>
    </row>
    <row r="64" spans="1:10" x14ac:dyDescent="0.25">
      <c r="A64" s="110"/>
      <c r="B64" s="469" t="s">
        <v>895</v>
      </c>
      <c r="C64" s="470"/>
      <c r="D64" s="231"/>
      <c r="E64" s="231"/>
      <c r="F64" s="475" t="s">
        <v>898</v>
      </c>
      <c r="G64" s="475"/>
      <c r="H64" s="264"/>
      <c r="I64" s="264"/>
      <c r="J64" s="115"/>
    </row>
    <row r="65" spans="1:13" x14ac:dyDescent="0.25">
      <c r="A65" s="110"/>
      <c r="B65" s="469" t="s">
        <v>1259</v>
      </c>
      <c r="C65" s="470"/>
      <c r="D65" s="231">
        <v>867420</v>
      </c>
      <c r="E65" s="231">
        <v>867420</v>
      </c>
      <c r="F65" s="475" t="s">
        <v>899</v>
      </c>
      <c r="G65" s="475"/>
      <c r="H65" s="264"/>
      <c r="I65" s="264"/>
      <c r="J65" s="115"/>
    </row>
    <row r="66" spans="1:13" s="194" customFormat="1" x14ac:dyDescent="0.25">
      <c r="A66" s="193"/>
      <c r="B66" s="449" t="s">
        <v>1258</v>
      </c>
      <c r="C66" s="450"/>
      <c r="D66" s="236">
        <v>2218487</v>
      </c>
      <c r="E66" s="236">
        <v>2218487</v>
      </c>
      <c r="F66" s="475" t="s">
        <v>917</v>
      </c>
      <c r="G66" s="475"/>
      <c r="H66" s="264"/>
      <c r="I66" s="264"/>
      <c r="J66" s="195"/>
      <c r="K66" s="193" t="s">
        <v>1263</v>
      </c>
      <c r="L66" s="193"/>
      <c r="M66" s="193"/>
    </row>
    <row r="67" spans="1:13" x14ac:dyDescent="0.25">
      <c r="A67" s="110"/>
      <c r="B67" s="469" t="s">
        <v>896</v>
      </c>
      <c r="C67" s="470"/>
      <c r="D67" s="231">
        <v>45711</v>
      </c>
      <c r="E67" s="231">
        <v>45711</v>
      </c>
      <c r="F67" s="475" t="s">
        <v>916</v>
      </c>
      <c r="G67" s="475"/>
      <c r="H67" s="264"/>
      <c r="I67" s="264"/>
      <c r="J67" s="115"/>
    </row>
    <row r="68" spans="1:13" x14ac:dyDescent="0.25">
      <c r="A68" s="110"/>
      <c r="B68" s="469" t="s">
        <v>919</v>
      </c>
      <c r="C68" s="470"/>
      <c r="D68" s="231"/>
      <c r="E68" s="237"/>
      <c r="F68" s="233"/>
      <c r="G68" s="233"/>
      <c r="H68" s="264"/>
      <c r="I68" s="264"/>
      <c r="J68" s="115"/>
    </row>
    <row r="69" spans="1:13" x14ac:dyDescent="0.25">
      <c r="A69" s="110"/>
      <c r="B69" s="469" t="s">
        <v>918</v>
      </c>
      <c r="C69" s="470"/>
      <c r="D69" s="231"/>
      <c r="E69" s="231"/>
      <c r="F69" s="467" t="s">
        <v>920</v>
      </c>
      <c r="G69" s="467"/>
      <c r="H69" s="264">
        <f>H63+H64+H65+H66+H67</f>
        <v>0</v>
      </c>
      <c r="I69" s="264">
        <f>I63+I64+I65+I66+I67</f>
        <v>0</v>
      </c>
      <c r="J69" s="115"/>
    </row>
    <row r="70" spans="1:13" ht="12" customHeight="1" x14ac:dyDescent="0.25">
      <c r="A70" s="110"/>
      <c r="B70" s="469" t="s">
        <v>1235</v>
      </c>
      <c r="C70" s="470"/>
      <c r="D70" s="231"/>
      <c r="E70" s="231"/>
      <c r="F70" s="233"/>
      <c r="G70" s="233"/>
      <c r="H70" s="264"/>
      <c r="I70" s="264"/>
      <c r="J70" s="115"/>
    </row>
    <row r="71" spans="1:13" ht="12" customHeight="1" x14ac:dyDescent="0.25">
      <c r="A71" s="110"/>
      <c r="B71" s="469" t="s">
        <v>1234</v>
      </c>
      <c r="C71" s="470"/>
      <c r="D71" s="231"/>
      <c r="E71" s="231"/>
      <c r="F71" s="233"/>
      <c r="G71" s="234"/>
      <c r="H71" s="264"/>
      <c r="I71" s="264"/>
      <c r="J71" s="115"/>
    </row>
    <row r="72" spans="1:13" x14ac:dyDescent="0.25">
      <c r="A72" s="110"/>
      <c r="B72" s="115"/>
      <c r="C72" s="112"/>
      <c r="D72" s="231"/>
      <c r="E72" s="231"/>
      <c r="F72" s="468" t="s">
        <v>921</v>
      </c>
      <c r="G72" s="468"/>
      <c r="H72" s="265">
        <f>H47+H69</f>
        <v>174014</v>
      </c>
      <c r="I72" s="265">
        <v>341040</v>
      </c>
      <c r="J72" s="115"/>
    </row>
    <row r="73" spans="1:13" x14ac:dyDescent="0.25">
      <c r="A73" s="110"/>
      <c r="B73" s="445" t="s">
        <v>915</v>
      </c>
      <c r="C73" s="446"/>
      <c r="D73" s="239">
        <f>SUM(D63:D71)</f>
        <v>3131618</v>
      </c>
      <c r="E73" s="239">
        <f>SUM(E63:E71)</f>
        <v>3131618</v>
      </c>
      <c r="F73" s="233"/>
      <c r="G73" s="234"/>
      <c r="H73" s="264"/>
      <c r="I73" s="264"/>
      <c r="J73" s="115"/>
    </row>
    <row r="74" spans="1:13" x14ac:dyDescent="0.25">
      <c r="A74" s="110"/>
      <c r="B74" s="115"/>
      <c r="C74" s="112"/>
      <c r="D74" s="231"/>
      <c r="E74" s="231"/>
      <c r="F74" s="468" t="s">
        <v>900</v>
      </c>
      <c r="G74" s="468"/>
      <c r="H74" s="264"/>
      <c r="I74" s="264"/>
      <c r="J74" s="115"/>
    </row>
    <row r="75" spans="1:13" x14ac:dyDescent="0.25">
      <c r="A75" s="110"/>
      <c r="B75" s="473" t="s">
        <v>914</v>
      </c>
      <c r="C75" s="474"/>
      <c r="D75" s="239">
        <f>D47+D73</f>
        <v>5332425</v>
      </c>
      <c r="E75" s="239">
        <f>E47+E73</f>
        <v>4776438</v>
      </c>
      <c r="F75" s="233"/>
      <c r="G75" s="234"/>
      <c r="H75" s="264"/>
      <c r="I75" s="264"/>
      <c r="J75" s="115"/>
    </row>
    <row r="76" spans="1:13" ht="9.75" customHeight="1" x14ac:dyDescent="0.25">
      <c r="A76" s="110"/>
      <c r="B76" s="292"/>
      <c r="C76" s="287"/>
      <c r="D76" s="231"/>
      <c r="E76" s="231"/>
      <c r="F76" s="233"/>
      <c r="G76" s="234"/>
      <c r="H76" s="264"/>
      <c r="I76" s="264"/>
      <c r="J76" s="115"/>
    </row>
    <row r="77" spans="1:13" x14ac:dyDescent="0.25">
      <c r="A77" s="110"/>
      <c r="B77" s="115"/>
      <c r="C77" s="112"/>
      <c r="D77" s="231"/>
      <c r="E77" s="231"/>
      <c r="F77" s="468" t="s">
        <v>901</v>
      </c>
      <c r="G77" s="468"/>
      <c r="H77" s="265">
        <f>H78+H79+H80</f>
        <v>0</v>
      </c>
      <c r="I77" s="265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75" t="s">
        <v>902</v>
      </c>
      <c r="G78" s="475"/>
      <c r="H78" s="264"/>
      <c r="I78" s="264"/>
      <c r="J78" s="115"/>
    </row>
    <row r="79" spans="1:13" x14ac:dyDescent="0.25">
      <c r="A79" s="110"/>
      <c r="B79" s="115"/>
      <c r="C79" s="112"/>
      <c r="D79" s="231"/>
      <c r="E79" s="231"/>
      <c r="F79" s="475" t="s">
        <v>903</v>
      </c>
      <c r="G79" s="475"/>
      <c r="H79" s="264"/>
      <c r="I79" s="264"/>
      <c r="J79" s="115"/>
    </row>
    <row r="80" spans="1:13" x14ac:dyDescent="0.25">
      <c r="A80" s="110"/>
      <c r="B80" s="115"/>
      <c r="C80" s="112"/>
      <c r="D80" s="231"/>
      <c r="E80" s="231"/>
      <c r="F80" s="475" t="s">
        <v>904</v>
      </c>
      <c r="G80" s="475"/>
      <c r="H80" s="264"/>
      <c r="I80" s="264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4"/>
      <c r="I81" s="264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4"/>
      <c r="I82" s="264"/>
      <c r="J82" s="115"/>
    </row>
    <row r="83" spans="1:10" x14ac:dyDescent="0.25">
      <c r="A83" s="110"/>
      <c r="B83" s="115"/>
      <c r="C83" s="112"/>
      <c r="D83" s="231"/>
      <c r="E83" s="231"/>
      <c r="F83" s="468" t="s">
        <v>905</v>
      </c>
      <c r="G83" s="468"/>
      <c r="H83" s="265">
        <f>H84+H85+H86+H87</f>
        <v>2111841</v>
      </c>
      <c r="I83" s="265">
        <f>I84+I85+I86+I87</f>
        <v>1388828</v>
      </c>
      <c r="J83" s="115"/>
    </row>
    <row r="84" spans="1:10" x14ac:dyDescent="0.25">
      <c r="A84" s="110"/>
      <c r="B84" s="115"/>
      <c r="C84" s="112"/>
      <c r="D84" s="231"/>
      <c r="E84" s="231"/>
      <c r="F84" s="475" t="s">
        <v>906</v>
      </c>
      <c r="G84" s="475"/>
      <c r="H84" s="264">
        <v>723013</v>
      </c>
      <c r="I84" s="264">
        <v>1225510</v>
      </c>
      <c r="J84" s="115"/>
    </row>
    <row r="85" spans="1:10" x14ac:dyDescent="0.25">
      <c r="A85" s="110"/>
      <c r="B85" s="115"/>
      <c r="C85" s="112"/>
      <c r="D85" s="231"/>
      <c r="E85" s="231"/>
      <c r="F85" s="475" t="s">
        <v>907</v>
      </c>
      <c r="G85" s="475"/>
      <c r="H85" s="264">
        <v>1388828</v>
      </c>
      <c r="I85" s="264">
        <v>163318</v>
      </c>
      <c r="J85" s="115"/>
    </row>
    <row r="86" spans="1:10" x14ac:dyDescent="0.25">
      <c r="A86" s="110"/>
      <c r="B86" s="115"/>
      <c r="C86" s="112"/>
      <c r="D86" s="231"/>
      <c r="E86" s="231"/>
      <c r="F86" s="475" t="s">
        <v>908</v>
      </c>
      <c r="G86" s="475"/>
      <c r="H86" s="264"/>
      <c r="I86" s="264"/>
      <c r="J86" s="115"/>
    </row>
    <row r="87" spans="1:10" x14ac:dyDescent="0.25">
      <c r="A87" s="110"/>
      <c r="B87" s="115"/>
      <c r="C87" s="112"/>
      <c r="D87" s="231"/>
      <c r="E87" s="231"/>
      <c r="F87" s="475" t="s">
        <v>909</v>
      </c>
      <c r="G87" s="475"/>
      <c r="H87" s="264"/>
      <c r="I87" s="264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4"/>
      <c r="I88" s="264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4"/>
      <c r="I89" s="264"/>
      <c r="J89" s="115"/>
    </row>
    <row r="90" spans="1:10" ht="27" customHeight="1" x14ac:dyDescent="0.25">
      <c r="A90" s="110"/>
      <c r="B90" s="115"/>
      <c r="C90" s="112"/>
      <c r="D90" s="231"/>
      <c r="E90" s="231"/>
      <c r="F90" s="439" t="s">
        <v>1240</v>
      </c>
      <c r="G90" s="440"/>
      <c r="H90" s="265">
        <f>H91+H92</f>
        <v>3046570</v>
      </c>
      <c r="I90" s="265">
        <f>I91+I92</f>
        <v>3046570</v>
      </c>
      <c r="J90" s="115"/>
    </row>
    <row r="91" spans="1:10" x14ac:dyDescent="0.25">
      <c r="A91" s="110"/>
      <c r="B91" s="115"/>
      <c r="C91" s="112"/>
      <c r="D91" s="231"/>
      <c r="E91" s="231"/>
      <c r="F91" s="475" t="s">
        <v>910</v>
      </c>
      <c r="G91" s="475"/>
      <c r="H91" s="264"/>
      <c r="I91" s="264"/>
      <c r="J91" s="115"/>
    </row>
    <row r="92" spans="1:10" x14ac:dyDescent="0.25">
      <c r="A92" s="110"/>
      <c r="B92" s="115"/>
      <c r="C92" s="112"/>
      <c r="D92" s="238"/>
      <c r="E92" s="238"/>
      <c r="F92" s="475" t="s">
        <v>911</v>
      </c>
      <c r="G92" s="475"/>
      <c r="H92" s="264">
        <v>3046570</v>
      </c>
      <c r="I92" s="264">
        <v>3046570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4"/>
      <c r="I93" s="264"/>
      <c r="J93" s="115"/>
    </row>
    <row r="94" spans="1:10" x14ac:dyDescent="0.25">
      <c r="A94" s="110"/>
      <c r="B94" s="115"/>
      <c r="C94" s="112"/>
      <c r="D94" s="238"/>
      <c r="E94" s="238"/>
      <c r="F94" s="468" t="s">
        <v>912</v>
      </c>
      <c r="G94" s="468"/>
      <c r="H94" s="265">
        <f>H77+H83+H90</f>
        <v>5158411</v>
      </c>
      <c r="I94" s="265">
        <f>I77+I83+I90</f>
        <v>4435398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4"/>
      <c r="I95" s="264"/>
      <c r="J95" s="115"/>
    </row>
    <row r="96" spans="1:10" x14ac:dyDescent="0.25">
      <c r="A96" s="110"/>
      <c r="B96" s="115"/>
      <c r="C96" s="112"/>
      <c r="D96" s="238"/>
      <c r="E96" s="238"/>
      <c r="F96" s="476" t="s">
        <v>913</v>
      </c>
      <c r="G96" s="476"/>
      <c r="H96" s="265">
        <f>H72+H94</f>
        <v>5332425</v>
      </c>
      <c r="I96" s="265">
        <f>I72+I94</f>
        <v>4776438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2" spans="1:10" x14ac:dyDescent="0.25">
      <c r="C102" s="288" t="s">
        <v>1260</v>
      </c>
      <c r="G102" s="376" t="s">
        <v>1270</v>
      </c>
    </row>
    <row r="103" spans="1:10" x14ac:dyDescent="0.25">
      <c r="C103" s="288" t="s">
        <v>1261</v>
      </c>
      <c r="D103" s="31"/>
      <c r="E103" s="31"/>
      <c r="F103" s="31"/>
      <c r="G103" s="289" t="s">
        <v>1274</v>
      </c>
    </row>
    <row r="104" spans="1:10" x14ac:dyDescent="0.25">
      <c r="C104" s="289"/>
      <c r="D104" s="31"/>
      <c r="E104" s="31"/>
      <c r="F104" s="31"/>
      <c r="G104" s="289" t="s">
        <v>693</v>
      </c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B5" sqref="B5:K5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1265</v>
      </c>
    </row>
    <row r="2" spans="2:13" ht="15.75" thickBot="1" x14ac:dyDescent="0.3">
      <c r="B2" s="500" t="s">
        <v>693</v>
      </c>
      <c r="C2" s="501"/>
      <c r="D2" s="502"/>
      <c r="E2" s="502"/>
      <c r="F2" s="502"/>
      <c r="G2" s="502"/>
      <c r="H2" s="502"/>
      <c r="I2" s="502"/>
      <c r="J2" s="502"/>
      <c r="K2" s="503"/>
    </row>
    <row r="3" spans="2:13" ht="15.75" customHeight="1" thickBot="1" x14ac:dyDescent="0.3">
      <c r="B3" s="500" t="s">
        <v>922</v>
      </c>
      <c r="C3" s="501"/>
      <c r="D3" s="502"/>
      <c r="E3" s="502"/>
      <c r="F3" s="502"/>
      <c r="G3" s="502"/>
      <c r="H3" s="502"/>
      <c r="I3" s="502"/>
      <c r="J3" s="502"/>
      <c r="K3" s="503"/>
    </row>
    <row r="4" spans="2:13" ht="15.75" customHeight="1" thickBot="1" x14ac:dyDescent="0.3">
      <c r="B4" s="500" t="s">
        <v>1277</v>
      </c>
      <c r="C4" s="501"/>
      <c r="D4" s="502"/>
      <c r="E4" s="502"/>
      <c r="F4" s="502"/>
      <c r="G4" s="502"/>
      <c r="H4" s="502"/>
      <c r="I4" s="502"/>
      <c r="J4" s="502"/>
      <c r="K4" s="503"/>
    </row>
    <row r="5" spans="2:13" ht="15.75" customHeight="1" thickBot="1" x14ac:dyDescent="0.3">
      <c r="B5" s="500" t="s">
        <v>923</v>
      </c>
      <c r="C5" s="501"/>
      <c r="D5" s="502"/>
      <c r="E5" s="502"/>
      <c r="F5" s="502"/>
      <c r="G5" s="502"/>
      <c r="H5" s="502"/>
      <c r="I5" s="502"/>
      <c r="J5" s="502"/>
      <c r="K5" s="503"/>
    </row>
    <row r="6" spans="2:13" ht="36.75" customHeight="1" x14ac:dyDescent="0.25">
      <c r="B6" s="504" t="s">
        <v>942</v>
      </c>
      <c r="C6" s="505"/>
      <c r="D6" s="506"/>
      <c r="E6" s="336" t="s">
        <v>943</v>
      </c>
      <c r="F6" s="510" t="s">
        <v>924</v>
      </c>
      <c r="G6" s="510" t="s">
        <v>925</v>
      </c>
      <c r="H6" s="510" t="s">
        <v>944</v>
      </c>
      <c r="I6" s="336" t="s">
        <v>945</v>
      </c>
      <c r="J6" s="510" t="s">
        <v>927</v>
      </c>
      <c r="K6" s="510" t="s">
        <v>928</v>
      </c>
    </row>
    <row r="7" spans="2:13" ht="41.25" customHeight="1" thickBot="1" x14ac:dyDescent="0.3">
      <c r="B7" s="507"/>
      <c r="C7" s="508"/>
      <c r="D7" s="509"/>
      <c r="E7" s="337" t="s">
        <v>1271</v>
      </c>
      <c r="F7" s="511"/>
      <c r="G7" s="511"/>
      <c r="H7" s="511"/>
      <c r="I7" s="337" t="s">
        <v>926</v>
      </c>
      <c r="J7" s="511"/>
      <c r="K7" s="511"/>
    </row>
    <row r="8" spans="2:13" x14ac:dyDescent="0.25">
      <c r="B8" s="497"/>
      <c r="C8" s="498"/>
      <c r="D8" s="499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80" t="s">
        <v>929</v>
      </c>
      <c r="C9" s="481"/>
      <c r="D9" s="482"/>
      <c r="E9" s="266">
        <f>E10+E18</f>
        <v>0</v>
      </c>
      <c r="F9" s="266">
        <f>F10+F18</f>
        <v>0</v>
      </c>
      <c r="G9" s="266">
        <f>G10+G18</f>
        <v>0</v>
      </c>
      <c r="H9" s="266">
        <f>H10+H18</f>
        <v>0</v>
      </c>
      <c r="I9" s="266">
        <f>E9+F9-G9+H9</f>
        <v>0</v>
      </c>
      <c r="J9" s="266">
        <f>J10+J18</f>
        <v>0</v>
      </c>
      <c r="K9" s="266">
        <f>K10+K18</f>
        <v>0</v>
      </c>
    </row>
    <row r="10" spans="2:13" x14ac:dyDescent="0.25">
      <c r="B10" s="430" t="s">
        <v>951</v>
      </c>
      <c r="C10" s="431"/>
      <c r="D10" s="464"/>
      <c r="E10" s="266">
        <f>E12+E14+E16</f>
        <v>0</v>
      </c>
      <c r="F10" s="266">
        <f>F12+F14+F16</f>
        <v>0</v>
      </c>
      <c r="G10" s="266">
        <f>G12+G14+G16</f>
        <v>0</v>
      </c>
      <c r="H10" s="266">
        <f>H12+H14+H16</f>
        <v>0</v>
      </c>
      <c r="I10" s="266">
        <f>E10+F10-G10+H10</f>
        <v>0</v>
      </c>
      <c r="J10" s="266">
        <f>J12+J14+J16</f>
        <v>0</v>
      </c>
      <c r="K10" s="266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80" t="s">
        <v>947</v>
      </c>
      <c r="C18" s="481"/>
      <c r="D18" s="482"/>
      <c r="E18" s="266">
        <f>E20+E22+E24</f>
        <v>0</v>
      </c>
      <c r="F18" s="266">
        <f>F20+F22+F24</f>
        <v>0</v>
      </c>
      <c r="G18" s="266">
        <f>G20+G22+G24</f>
        <v>0</v>
      </c>
      <c r="H18" s="266">
        <f>H20+H22+H24</f>
        <v>0</v>
      </c>
      <c r="I18" s="266">
        <f>E18+F18-G18+H18</f>
        <v>0</v>
      </c>
      <c r="J18" s="266">
        <f>J20+J22+J24</f>
        <v>0</v>
      </c>
      <c r="K18" s="266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80" t="s">
        <v>948</v>
      </c>
      <c r="C26" s="481"/>
      <c r="D26" s="482"/>
      <c r="E26" s="312">
        <v>341040</v>
      </c>
      <c r="F26" s="365">
        <v>1641448</v>
      </c>
      <c r="G26" s="331">
        <v>0</v>
      </c>
      <c r="H26" s="312">
        <v>1474422</v>
      </c>
      <c r="I26" s="312">
        <f>+E26+H26-F26</f>
        <v>174014</v>
      </c>
      <c r="J26" s="266">
        <v>0</v>
      </c>
      <c r="K26" s="266">
        <v>0</v>
      </c>
    </row>
    <row r="27" spans="2:11" x14ac:dyDescent="0.25">
      <c r="B27" s="123"/>
      <c r="C27" s="167"/>
      <c r="D27" s="124"/>
      <c r="E27" s="371"/>
      <c r="F27" s="286"/>
      <c r="G27" s="286"/>
      <c r="H27" s="312"/>
      <c r="I27" s="355"/>
      <c r="J27" s="266"/>
      <c r="K27" s="266"/>
    </row>
    <row r="28" spans="2:11" ht="23.25" customHeight="1" x14ac:dyDescent="0.25">
      <c r="B28" s="480" t="s">
        <v>949</v>
      </c>
      <c r="C28" s="481"/>
      <c r="D28" s="482"/>
      <c r="E28" s="312">
        <f>E9+E26</f>
        <v>341040</v>
      </c>
      <c r="F28" s="312">
        <f>F9+F26</f>
        <v>1641448</v>
      </c>
      <c r="G28" s="331">
        <v>0</v>
      </c>
      <c r="H28" s="312">
        <f>H9+H26</f>
        <v>1474422</v>
      </c>
      <c r="I28" s="312">
        <f>I9+I26</f>
        <v>174014</v>
      </c>
      <c r="J28" s="266">
        <f>J9+J26</f>
        <v>0</v>
      </c>
      <c r="K28" s="266">
        <f>K9+K26</f>
        <v>0</v>
      </c>
    </row>
    <row r="29" spans="2:11" ht="9.75" customHeight="1" x14ac:dyDescent="0.25">
      <c r="B29" s="480"/>
      <c r="C29" s="481"/>
      <c r="D29" s="482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80" t="s">
        <v>938</v>
      </c>
      <c r="C30" s="481"/>
      <c r="D30" s="482"/>
      <c r="E30" s="266">
        <v>0</v>
      </c>
      <c r="F30" s="266"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86" t="s">
        <v>932</v>
      </c>
      <c r="D32" s="448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86" t="s">
        <v>933</v>
      </c>
      <c r="D34" s="448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86" t="s">
        <v>934</v>
      </c>
      <c r="D36" s="448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94"/>
      <c r="C37" s="495"/>
      <c r="D37" s="496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80" t="s">
        <v>950</v>
      </c>
      <c r="C38" s="481"/>
      <c r="D38" s="482"/>
      <c r="E38" s="266">
        <v>0</v>
      </c>
      <c r="F38" s="26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86" t="s">
        <v>935</v>
      </c>
      <c r="D40" s="448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86" t="s">
        <v>936</v>
      </c>
      <c r="D42" s="448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86" t="s">
        <v>937</v>
      </c>
      <c r="D44" s="448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83"/>
      <c r="C45" s="484"/>
      <c r="D45" s="485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x14ac:dyDescent="0.25">
      <c r="D47" s="488" t="s">
        <v>953</v>
      </c>
      <c r="E47" s="338" t="s">
        <v>1230</v>
      </c>
      <c r="F47" s="338" t="s">
        <v>954</v>
      </c>
      <c r="G47" s="338" t="s">
        <v>957</v>
      </c>
      <c r="H47" s="491" t="s">
        <v>959</v>
      </c>
      <c r="I47" s="338" t="s">
        <v>960</v>
      </c>
    </row>
    <row r="48" spans="1:11" x14ac:dyDescent="0.25">
      <c r="D48" s="489"/>
      <c r="E48" s="334" t="s">
        <v>1231</v>
      </c>
      <c r="F48" s="334" t="s">
        <v>955</v>
      </c>
      <c r="G48" s="334" t="s">
        <v>958</v>
      </c>
      <c r="H48" s="492"/>
      <c r="I48" s="334" t="s">
        <v>961</v>
      </c>
    </row>
    <row r="49" spans="2:11" ht="15.75" thickBot="1" x14ac:dyDescent="0.3">
      <c r="D49" s="490"/>
      <c r="E49" s="339"/>
      <c r="F49" s="335" t="s">
        <v>956</v>
      </c>
      <c r="G49" s="340"/>
      <c r="H49" s="493"/>
      <c r="I49" s="340"/>
    </row>
    <row r="50" spans="2:11" ht="22.5" x14ac:dyDescent="0.25">
      <c r="D50" s="127" t="s">
        <v>962</v>
      </c>
      <c r="E50" s="304">
        <v>0</v>
      </c>
      <c r="F50" s="304">
        <v>0</v>
      </c>
      <c r="G50" s="304">
        <v>0</v>
      </c>
      <c r="H50" s="304">
        <v>0</v>
      </c>
      <c r="I50" s="304">
        <v>0</v>
      </c>
    </row>
    <row r="51" spans="2:11" x14ac:dyDescent="0.25">
      <c r="D51" s="127"/>
      <c r="E51" s="249"/>
      <c r="F51" s="249"/>
      <c r="G51" s="249"/>
      <c r="H51" s="249"/>
      <c r="I51" s="249"/>
    </row>
    <row r="52" spans="2:11" x14ac:dyDescent="0.25">
      <c r="D52" s="128" t="s">
        <v>963</v>
      </c>
      <c r="E52" s="249"/>
      <c r="F52" s="249"/>
      <c r="G52" s="249"/>
      <c r="H52" s="249"/>
      <c r="I52" s="249"/>
    </row>
    <row r="53" spans="2:11" x14ac:dyDescent="0.25">
      <c r="D53" s="128"/>
      <c r="E53" s="249"/>
      <c r="F53" s="249"/>
      <c r="G53" s="249"/>
      <c r="H53" s="249"/>
      <c r="I53" s="249"/>
    </row>
    <row r="54" spans="2:11" x14ac:dyDescent="0.25">
      <c r="D54" s="128" t="s">
        <v>964</v>
      </c>
      <c r="E54" s="249"/>
      <c r="F54" s="249"/>
      <c r="G54" s="249"/>
      <c r="H54" s="249"/>
      <c r="I54" s="249"/>
    </row>
    <row r="55" spans="2:11" x14ac:dyDescent="0.25">
      <c r="D55" s="128"/>
      <c r="E55" s="249"/>
      <c r="F55" s="249"/>
      <c r="G55" s="249"/>
      <c r="H55" s="249"/>
      <c r="I55" s="249"/>
    </row>
    <row r="56" spans="2:11" ht="15.75" thickBot="1" x14ac:dyDescent="0.3">
      <c r="D56" s="129" t="s">
        <v>965</v>
      </c>
      <c r="E56" s="250"/>
      <c r="F56" s="250"/>
      <c r="G56" s="250"/>
      <c r="H56" s="250"/>
      <c r="I56" s="250"/>
    </row>
    <row r="60" spans="2:11" x14ac:dyDescent="0.25">
      <c r="D60" s="487" t="s">
        <v>1260</v>
      </c>
      <c r="E60" s="487"/>
      <c r="F60" s="487"/>
      <c r="H60" s="487" t="s">
        <v>1272</v>
      </c>
      <c r="I60" s="487"/>
      <c r="J60" s="487"/>
    </row>
    <row r="61" spans="2:11" x14ac:dyDescent="0.25">
      <c r="D61" s="487" t="s">
        <v>1261</v>
      </c>
      <c r="E61" s="487"/>
      <c r="F61" s="487"/>
      <c r="H61" s="487" t="s">
        <v>1274</v>
      </c>
      <c r="I61" s="487"/>
      <c r="J61" s="487"/>
    </row>
    <row r="62" spans="2:11" x14ac:dyDescent="0.25">
      <c r="H62" s="487" t="s">
        <v>693</v>
      </c>
      <c r="I62" s="487"/>
      <c r="J62" s="487"/>
    </row>
    <row r="64" spans="2:11" ht="36.75" customHeight="1" x14ac:dyDescent="0.25">
      <c r="B64" s="126">
        <v>1</v>
      </c>
      <c r="C64" s="126"/>
      <c r="D64" s="479" t="s">
        <v>952</v>
      </c>
      <c r="E64" s="479"/>
      <c r="F64" s="479"/>
      <c r="G64" s="479"/>
      <c r="H64" s="479"/>
      <c r="I64" s="479"/>
      <c r="J64" s="479"/>
      <c r="K64" s="479"/>
    </row>
    <row r="65" spans="2:11" ht="21.75" customHeight="1" x14ac:dyDescent="0.25">
      <c r="B65">
        <v>2</v>
      </c>
      <c r="D65" s="479" t="s">
        <v>1227</v>
      </c>
      <c r="E65" s="479"/>
      <c r="F65" s="479"/>
      <c r="G65" s="479"/>
      <c r="H65" s="479"/>
      <c r="I65" s="479"/>
      <c r="J65" s="479"/>
      <c r="K65" s="479"/>
    </row>
  </sheetData>
  <mergeCells count="36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1266</v>
      </c>
    </row>
    <row r="2" spans="1:13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4"/>
    </row>
    <row r="3" spans="1:13" ht="15.75" customHeight="1" x14ac:dyDescent="0.25">
      <c r="B3" s="454" t="s">
        <v>966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6"/>
    </row>
    <row r="4" spans="1:13" ht="15.75" customHeight="1" thickBot="1" x14ac:dyDescent="0.3">
      <c r="B4" s="457" t="s">
        <v>1278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9"/>
    </row>
    <row r="5" spans="1:13" ht="15.75" thickBot="1" x14ac:dyDescent="0.3">
      <c r="B5" s="515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7"/>
    </row>
    <row r="6" spans="1:13" ht="79.5" customHeight="1" thickBot="1" x14ac:dyDescent="0.3">
      <c r="B6" s="519" t="s">
        <v>967</v>
      </c>
      <c r="C6" s="520"/>
      <c r="D6" s="341" t="s">
        <v>968</v>
      </c>
      <c r="E6" s="341" t="s">
        <v>969</v>
      </c>
      <c r="F6" s="341" t="s">
        <v>970</v>
      </c>
      <c r="G6" s="341" t="s">
        <v>971</v>
      </c>
      <c r="H6" s="341" t="s">
        <v>972</v>
      </c>
      <c r="I6" s="341" t="s">
        <v>973</v>
      </c>
      <c r="J6" s="341" t="s">
        <v>974</v>
      </c>
      <c r="K6" s="341" t="s">
        <v>975</v>
      </c>
      <c r="L6" s="341" t="s">
        <v>976</v>
      </c>
      <c r="M6" s="341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21" t="s">
        <v>978</v>
      </c>
      <c r="C8" s="522"/>
      <c r="D8" s="266"/>
      <c r="E8" s="266"/>
      <c r="F8" s="266"/>
      <c r="G8" s="266">
        <f>G10+G12+G14+G16</f>
        <v>0</v>
      </c>
      <c r="H8" s="266"/>
      <c r="I8" s="266">
        <f t="shared" ref="I8:L8" si="0">I10+I12+I14+I16</f>
        <v>0</v>
      </c>
      <c r="J8" s="266">
        <f>J10+J12+J14+J16</f>
        <v>0</v>
      </c>
      <c r="K8" s="266">
        <f t="shared" si="0"/>
        <v>0</v>
      </c>
      <c r="L8" s="266">
        <f t="shared" si="0"/>
        <v>0</v>
      </c>
      <c r="M8" s="266">
        <f>G8-L8</f>
        <v>0</v>
      </c>
    </row>
    <row r="9" spans="1:13" ht="12.75" customHeight="1" x14ac:dyDescent="0.25">
      <c r="A9" s="112"/>
      <c r="B9" s="251"/>
      <c r="C9" s="209"/>
      <c r="D9" s="266"/>
      <c r="E9" s="266"/>
      <c r="F9" s="266"/>
      <c r="G9" s="266"/>
      <c r="H9" s="266"/>
      <c r="I9" s="266"/>
      <c r="J9" s="266"/>
      <c r="K9" s="266"/>
      <c r="L9" s="266"/>
      <c r="M9" s="266"/>
    </row>
    <row r="10" spans="1:13" x14ac:dyDescent="0.25">
      <c r="A10" s="112"/>
      <c r="B10" s="115"/>
      <c r="C10" s="159" t="s">
        <v>979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13" ht="12" customHeight="1" x14ac:dyDescent="0.25">
      <c r="A11" s="112"/>
      <c r="B11" s="115"/>
      <c r="C11" s="159"/>
      <c r="D11" s="266"/>
      <c r="E11" s="266"/>
      <c r="F11" s="266"/>
      <c r="G11" s="266"/>
      <c r="H11" s="266"/>
      <c r="I11" s="266"/>
      <c r="J11" s="266"/>
      <c r="K11" s="266"/>
      <c r="L11" s="266"/>
      <c r="M11" s="266"/>
    </row>
    <row r="12" spans="1:13" x14ac:dyDescent="0.25">
      <c r="A12" s="112"/>
      <c r="B12" s="115"/>
      <c r="C12" s="159" t="s">
        <v>980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</row>
    <row r="13" spans="1:13" ht="10.5" customHeight="1" x14ac:dyDescent="0.25">
      <c r="A13" s="112"/>
      <c r="B13" s="115"/>
      <c r="C13" s="159"/>
      <c r="D13" s="266"/>
      <c r="E13" s="266"/>
      <c r="F13" s="266"/>
      <c r="G13" s="266"/>
      <c r="H13" s="266"/>
      <c r="I13" s="266"/>
      <c r="J13" s="266"/>
      <c r="K13" s="266"/>
      <c r="L13" s="266"/>
      <c r="M13" s="266"/>
    </row>
    <row r="14" spans="1:13" x14ac:dyDescent="0.25">
      <c r="A14" s="112"/>
      <c r="B14" s="115"/>
      <c r="C14" s="159" t="s">
        <v>981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/>
    </row>
    <row r="15" spans="1:13" ht="11.25" customHeight="1" x14ac:dyDescent="0.25">
      <c r="A15" s="112"/>
      <c r="B15" s="115"/>
      <c r="C15" s="159"/>
      <c r="D15" s="266"/>
      <c r="E15" s="266"/>
      <c r="F15" s="266"/>
      <c r="G15" s="266"/>
      <c r="H15" s="266"/>
      <c r="I15" s="266"/>
      <c r="J15" s="266"/>
      <c r="K15" s="266"/>
      <c r="L15" s="266"/>
      <c r="M15" s="266"/>
    </row>
    <row r="16" spans="1:13" x14ac:dyDescent="0.25">
      <c r="A16" s="112"/>
      <c r="B16" s="115"/>
      <c r="C16" s="159" t="s">
        <v>982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13" x14ac:dyDescent="0.25">
      <c r="A17" s="112"/>
      <c r="B17" s="115"/>
      <c r="C17" s="207"/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  <row r="18" spans="1:13" x14ac:dyDescent="0.25">
      <c r="A18" s="112"/>
      <c r="B18" s="430" t="s">
        <v>983</v>
      </c>
      <c r="C18" s="464"/>
      <c r="D18" s="266"/>
      <c r="E18" s="266"/>
      <c r="F18" s="266"/>
      <c r="G18" s="266">
        <f t="shared" ref="G18:L18" si="1">G20+G22+G24+G26</f>
        <v>0</v>
      </c>
      <c r="H18" s="266"/>
      <c r="I18" s="266">
        <f t="shared" si="1"/>
        <v>0</v>
      </c>
      <c r="J18" s="266">
        <f t="shared" si="1"/>
        <v>0</v>
      </c>
      <c r="K18" s="266">
        <f t="shared" si="1"/>
        <v>0</v>
      </c>
      <c r="L18" s="266">
        <f t="shared" si="1"/>
        <v>0</v>
      </c>
      <c r="M18" s="266">
        <f>G18-L18</f>
        <v>0</v>
      </c>
    </row>
    <row r="19" spans="1:13" ht="10.5" customHeight="1" x14ac:dyDescent="0.25">
      <c r="A19" s="112"/>
      <c r="B19" s="201"/>
      <c r="C19" s="202"/>
      <c r="D19" s="266"/>
      <c r="E19" s="266"/>
      <c r="F19" s="266"/>
      <c r="G19" s="266"/>
      <c r="H19" s="266"/>
      <c r="I19" s="266"/>
      <c r="J19" s="266"/>
      <c r="K19" s="266"/>
      <c r="L19" s="266"/>
      <c r="M19" s="266"/>
    </row>
    <row r="20" spans="1:13" x14ac:dyDescent="0.25">
      <c r="A20" s="112"/>
      <c r="B20" s="115"/>
      <c r="C20" s="159" t="s">
        <v>984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</row>
    <row r="21" spans="1:13" ht="11.25" customHeight="1" x14ac:dyDescent="0.25">
      <c r="A21" s="112"/>
      <c r="B21" s="115"/>
      <c r="C21" s="159"/>
      <c r="D21" s="266"/>
      <c r="E21" s="266"/>
      <c r="F21" s="266"/>
      <c r="G21" s="266"/>
      <c r="H21" s="266"/>
      <c r="I21" s="266"/>
      <c r="J21" s="266"/>
      <c r="K21" s="266"/>
      <c r="L21" s="266"/>
      <c r="M21" s="266"/>
    </row>
    <row r="22" spans="1:13" x14ac:dyDescent="0.25">
      <c r="A22" s="112"/>
      <c r="B22" s="115"/>
      <c r="C22" s="159" t="s">
        <v>985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</row>
    <row r="23" spans="1:13" ht="13.5" customHeight="1" x14ac:dyDescent="0.25">
      <c r="A23" s="112"/>
      <c r="B23" s="115"/>
      <c r="C23" s="159"/>
      <c r="D23" s="266"/>
      <c r="E23" s="266"/>
      <c r="F23" s="266"/>
      <c r="G23" s="266"/>
      <c r="H23" s="266"/>
      <c r="I23" s="266"/>
      <c r="J23" s="266"/>
      <c r="K23" s="266"/>
      <c r="L23" s="266"/>
      <c r="M23" s="266"/>
    </row>
    <row r="24" spans="1:13" x14ac:dyDescent="0.25">
      <c r="A24" s="112"/>
      <c r="B24" s="115"/>
      <c r="C24" s="159" t="s">
        <v>986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</row>
    <row r="25" spans="1:13" ht="11.25" customHeight="1" x14ac:dyDescent="0.25">
      <c r="A25" s="112"/>
      <c r="B25" s="115"/>
      <c r="C25" s="159"/>
      <c r="D25" s="266"/>
      <c r="E25" s="266"/>
      <c r="F25" s="266"/>
      <c r="G25" s="266"/>
      <c r="H25" s="266"/>
      <c r="I25" s="266"/>
      <c r="J25" s="266"/>
      <c r="K25" s="266"/>
      <c r="L25" s="266"/>
      <c r="M25" s="266"/>
    </row>
    <row r="26" spans="1:13" x14ac:dyDescent="0.25">
      <c r="A26" s="112"/>
      <c r="B26" s="115"/>
      <c r="C26" s="159" t="s">
        <v>987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</row>
    <row r="27" spans="1:13" x14ac:dyDescent="0.25">
      <c r="A27" s="112"/>
      <c r="B27" s="115"/>
      <c r="C27" s="207"/>
      <c r="D27" s="266"/>
      <c r="E27" s="266"/>
      <c r="F27" s="266"/>
      <c r="G27" s="266"/>
      <c r="H27" s="266"/>
      <c r="I27" s="266"/>
      <c r="J27" s="266"/>
      <c r="K27" s="266"/>
      <c r="L27" s="266"/>
      <c r="M27" s="266"/>
    </row>
    <row r="28" spans="1:13" ht="21.75" customHeight="1" x14ac:dyDescent="0.25">
      <c r="A28" s="112"/>
      <c r="B28" s="521" t="s">
        <v>988</v>
      </c>
      <c r="C28" s="522"/>
      <c r="D28" s="266"/>
      <c r="E28" s="266"/>
      <c r="F28" s="266"/>
      <c r="G28" s="266">
        <f t="shared" ref="G28:L28" si="2">G8+G18</f>
        <v>0</v>
      </c>
      <c r="H28" s="266"/>
      <c r="I28" s="266">
        <f t="shared" si="2"/>
        <v>0</v>
      </c>
      <c r="J28" s="266">
        <f t="shared" si="2"/>
        <v>0</v>
      </c>
      <c r="K28" s="266">
        <f t="shared" si="2"/>
        <v>0</v>
      </c>
      <c r="L28" s="266">
        <f t="shared" si="2"/>
        <v>0</v>
      </c>
      <c r="M28" s="266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18" t="s">
        <v>1260</v>
      </c>
      <c r="E33" s="518"/>
      <c r="F33" s="518"/>
      <c r="G33" s="518"/>
      <c r="H33" s="293"/>
      <c r="I33" s="518" t="s">
        <v>1270</v>
      </c>
      <c r="J33" s="518"/>
      <c r="K33" s="518"/>
    </row>
    <row r="34" spans="4:11" x14ac:dyDescent="0.25">
      <c r="D34" s="518" t="s">
        <v>1261</v>
      </c>
      <c r="E34" s="518"/>
      <c r="F34" s="518"/>
      <c r="G34" s="518"/>
      <c r="H34" s="293"/>
      <c r="I34" s="518" t="s">
        <v>1274</v>
      </c>
      <c r="J34" s="518"/>
      <c r="K34" s="518"/>
    </row>
    <row r="35" spans="4:11" x14ac:dyDescent="0.25">
      <c r="I35" s="487" t="s">
        <v>693</v>
      </c>
      <c r="J35" s="487"/>
      <c r="K35" s="487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zoomScale="106" zoomScaleNormal="106" workbookViewId="0">
      <selection activeCell="B5" sqref="B5:G5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54" t="s">
        <v>1026</v>
      </c>
      <c r="C1" s="554"/>
      <c r="D1" s="554"/>
      <c r="E1" s="554"/>
      <c r="F1" s="554"/>
      <c r="G1" s="554"/>
    </row>
    <row r="2" spans="2:7" ht="9.9499999999999993" customHeight="1" x14ac:dyDescent="0.25">
      <c r="B2" s="555" t="s">
        <v>693</v>
      </c>
      <c r="C2" s="556"/>
      <c r="D2" s="556"/>
      <c r="E2" s="556"/>
      <c r="F2" s="556"/>
      <c r="G2" s="557"/>
    </row>
    <row r="3" spans="2:7" ht="9.9499999999999993" customHeight="1" x14ac:dyDescent="0.25">
      <c r="B3" s="558" t="s">
        <v>1025</v>
      </c>
      <c r="C3" s="559"/>
      <c r="D3" s="559"/>
      <c r="E3" s="559"/>
      <c r="F3" s="559"/>
      <c r="G3" s="560"/>
    </row>
    <row r="4" spans="2:7" ht="9.9499999999999993" customHeight="1" x14ac:dyDescent="0.25">
      <c r="B4" s="558" t="s">
        <v>1278</v>
      </c>
      <c r="C4" s="559"/>
      <c r="D4" s="559"/>
      <c r="E4" s="559"/>
      <c r="F4" s="559"/>
      <c r="G4" s="560"/>
    </row>
    <row r="5" spans="2:7" ht="9.9499999999999993" customHeight="1" thickBot="1" x14ac:dyDescent="0.3">
      <c r="B5" s="523" t="s">
        <v>923</v>
      </c>
      <c r="C5" s="524"/>
      <c r="D5" s="524"/>
      <c r="E5" s="524"/>
      <c r="F5" s="524"/>
      <c r="G5" s="525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39" t="s">
        <v>823</v>
      </c>
      <c r="C7" s="540"/>
      <c r="D7" s="541"/>
      <c r="E7" s="120" t="s">
        <v>1007</v>
      </c>
      <c r="F7" s="545" t="s">
        <v>681</v>
      </c>
      <c r="G7" s="120" t="s">
        <v>997</v>
      </c>
    </row>
    <row r="8" spans="2:7" ht="15.75" thickBot="1" x14ac:dyDescent="0.3">
      <c r="B8" s="542"/>
      <c r="C8" s="543"/>
      <c r="D8" s="544"/>
      <c r="E8" s="121" t="s">
        <v>1024</v>
      </c>
      <c r="F8" s="546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31" t="s">
        <v>1022</v>
      </c>
      <c r="D10" s="464"/>
      <c r="E10" s="267">
        <f>E11+E12+E13</f>
        <v>18066838</v>
      </c>
      <c r="F10" s="267">
        <f>F11+F12+F13</f>
        <v>13968096</v>
      </c>
      <c r="G10" s="267">
        <f>G11+G12+G13</f>
        <v>13968096</v>
      </c>
    </row>
    <row r="11" spans="2:7" x14ac:dyDescent="0.25">
      <c r="B11" s="154"/>
      <c r="C11" s="111"/>
      <c r="D11" s="156" t="s">
        <v>1021</v>
      </c>
      <c r="E11" s="210">
        <v>18066838</v>
      </c>
      <c r="F11" s="210">
        <v>13968096</v>
      </c>
      <c r="G11" s="210">
        <v>13968096</v>
      </c>
    </row>
    <row r="12" spans="2:7" x14ac:dyDescent="0.25">
      <c r="B12" s="154"/>
      <c r="C12" s="111"/>
      <c r="D12" s="156" t="s">
        <v>996</v>
      </c>
      <c r="E12" s="268">
        <v>0</v>
      </c>
      <c r="F12" s="268">
        <v>0</v>
      </c>
      <c r="G12" s="268">
        <v>0</v>
      </c>
    </row>
    <row r="13" spans="2:7" x14ac:dyDescent="0.25">
      <c r="B13" s="154"/>
      <c r="C13" s="111"/>
      <c r="D13" s="156" t="s">
        <v>1020</v>
      </c>
      <c r="E13" s="268">
        <v>0</v>
      </c>
      <c r="F13" s="268">
        <v>0</v>
      </c>
      <c r="G13" s="268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31" t="s">
        <v>1226</v>
      </c>
      <c r="D15" s="464"/>
      <c r="E15" s="267">
        <f>E16+E17</f>
        <v>19222298</v>
      </c>
      <c r="F15" s="267">
        <f>F16+F17</f>
        <v>13245083</v>
      </c>
      <c r="G15" s="267">
        <f>G16+G17</f>
        <v>13245083</v>
      </c>
    </row>
    <row r="16" spans="2:7" x14ac:dyDescent="0.25">
      <c r="B16" s="154"/>
      <c r="C16" s="111"/>
      <c r="D16" s="156" t="s">
        <v>1002</v>
      </c>
      <c r="E16" s="210">
        <v>19222298</v>
      </c>
      <c r="F16" s="210">
        <v>13245083</v>
      </c>
      <c r="G16" s="210">
        <v>13245083</v>
      </c>
    </row>
    <row r="17" spans="2:7" x14ac:dyDescent="0.25">
      <c r="B17" s="154"/>
      <c r="C17" s="111"/>
      <c r="D17" s="156" t="s">
        <v>1019</v>
      </c>
      <c r="E17" s="268">
        <v>0</v>
      </c>
      <c r="F17" s="268">
        <v>0</v>
      </c>
      <c r="G17" s="268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31" t="s">
        <v>1018</v>
      </c>
      <c r="D19" s="464"/>
      <c r="E19" s="268">
        <f>E20+E21</f>
        <v>0</v>
      </c>
      <c r="F19" s="268">
        <f>F20+F21</f>
        <v>0</v>
      </c>
      <c r="G19" s="268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31" t="s">
        <v>1017</v>
      </c>
      <c r="D23" s="464"/>
      <c r="E23" s="267">
        <f>E10-E15+E19</f>
        <v>-1155460</v>
      </c>
      <c r="F23" s="267">
        <f>F10-F15+F19</f>
        <v>723013</v>
      </c>
      <c r="G23" s="267">
        <f>G10-G15+G19</f>
        <v>723013</v>
      </c>
    </row>
    <row r="24" spans="2:7" ht="15" customHeight="1" x14ac:dyDescent="0.25">
      <c r="B24" s="154"/>
      <c r="C24" s="431" t="s">
        <v>1016</v>
      </c>
      <c r="D24" s="464"/>
      <c r="E24" s="267">
        <f>E23-E13</f>
        <v>-1155460</v>
      </c>
      <c r="F24" s="267">
        <f>F23-F13</f>
        <v>723013</v>
      </c>
      <c r="G24" s="267">
        <f>G23-G13</f>
        <v>723013</v>
      </c>
    </row>
    <row r="25" spans="2:7" ht="15" customHeight="1" x14ac:dyDescent="0.25">
      <c r="B25" s="154"/>
      <c r="C25" s="431" t="s">
        <v>1015</v>
      </c>
      <c r="D25" s="464"/>
      <c r="E25" s="267">
        <f>E24-E19</f>
        <v>-1155460</v>
      </c>
      <c r="F25" s="267">
        <f>F24-F19</f>
        <v>723013</v>
      </c>
      <c r="G25" s="267">
        <f>G24-G19</f>
        <v>723013</v>
      </c>
    </row>
    <row r="26" spans="2:7" ht="15.75" thickBot="1" x14ac:dyDescent="0.3">
      <c r="B26" s="157"/>
      <c r="C26" s="169"/>
      <c r="D26" s="158"/>
      <c r="E26" s="252"/>
      <c r="F26" s="252"/>
      <c r="G26" s="252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47" t="s">
        <v>3</v>
      </c>
      <c r="C28" s="548"/>
      <c r="D28" s="549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31" t="s">
        <v>1014</v>
      </c>
      <c r="D30" s="464"/>
      <c r="E30" s="269">
        <f>E31+E32</f>
        <v>0</v>
      </c>
      <c r="F30" s="269">
        <f>F31+F32</f>
        <v>0</v>
      </c>
      <c r="G30" s="269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31" t="s">
        <v>1011</v>
      </c>
      <c r="D34" s="464"/>
      <c r="E34" s="253">
        <f>E25+E30</f>
        <v>-1155460</v>
      </c>
      <c r="F34" s="253">
        <f>F25+F30</f>
        <v>723013</v>
      </c>
      <c r="G34" s="253">
        <f>G25+G30</f>
        <v>723013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31" t="s">
        <v>3</v>
      </c>
      <c r="C37" s="532"/>
      <c r="D37" s="533"/>
      <c r="E37" s="550" t="s">
        <v>998</v>
      </c>
      <c r="F37" s="537" t="s">
        <v>681</v>
      </c>
      <c r="G37" s="185" t="s">
        <v>997</v>
      </c>
    </row>
    <row r="38" spans="2:7" ht="15.75" thickBot="1" x14ac:dyDescent="0.3">
      <c r="B38" s="534"/>
      <c r="C38" s="535"/>
      <c r="D38" s="536"/>
      <c r="E38" s="551"/>
      <c r="F38" s="538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52" t="s">
        <v>1010</v>
      </c>
      <c r="D40" s="553"/>
      <c r="E40" s="271">
        <f>E41+E42</f>
        <v>0</v>
      </c>
      <c r="F40" s="271">
        <f>F41+F42</f>
        <v>0</v>
      </c>
      <c r="G40" s="271">
        <f>G41+G42</f>
        <v>0</v>
      </c>
    </row>
    <row r="41" spans="2:7" x14ac:dyDescent="0.25">
      <c r="B41" s="160"/>
      <c r="C41" s="170"/>
      <c r="D41" s="163" t="s">
        <v>1004</v>
      </c>
      <c r="E41" s="270">
        <v>0</v>
      </c>
      <c r="F41" s="270">
        <v>0</v>
      </c>
      <c r="G41" s="270">
        <v>0</v>
      </c>
    </row>
    <row r="42" spans="2:7" x14ac:dyDescent="0.25">
      <c r="B42" s="160"/>
      <c r="C42" s="170"/>
      <c r="D42" s="163" t="s">
        <v>994</v>
      </c>
      <c r="E42" s="254"/>
      <c r="F42" s="254"/>
      <c r="G42" s="254"/>
    </row>
    <row r="43" spans="2:7" x14ac:dyDescent="0.25">
      <c r="B43" s="162"/>
      <c r="C43" s="552" t="s">
        <v>1009</v>
      </c>
      <c r="D43" s="553"/>
      <c r="E43" s="271">
        <f>E44+E45</f>
        <v>0</v>
      </c>
      <c r="F43" s="271">
        <f>F44+F45</f>
        <v>0</v>
      </c>
      <c r="G43" s="271">
        <f>G44+G45</f>
        <v>0</v>
      </c>
    </row>
    <row r="44" spans="2:7" x14ac:dyDescent="0.25">
      <c r="B44" s="160"/>
      <c r="C44" s="170"/>
      <c r="D44" s="163" t="s">
        <v>1003</v>
      </c>
      <c r="E44" s="254"/>
      <c r="F44" s="254"/>
      <c r="G44" s="254"/>
    </row>
    <row r="45" spans="2:7" x14ac:dyDescent="0.25">
      <c r="B45" s="160"/>
      <c r="C45" s="170"/>
      <c r="D45" s="163" t="s">
        <v>993</v>
      </c>
      <c r="E45" s="254"/>
      <c r="F45" s="254"/>
      <c r="G45" s="254"/>
    </row>
    <row r="46" spans="2:7" x14ac:dyDescent="0.25">
      <c r="B46" s="160"/>
      <c r="C46" s="170"/>
      <c r="D46" s="161"/>
      <c r="E46" s="254"/>
      <c r="F46" s="254"/>
      <c r="G46" s="254"/>
    </row>
    <row r="47" spans="2:7" x14ac:dyDescent="0.25">
      <c r="B47" s="529"/>
      <c r="C47" s="552" t="s">
        <v>1008</v>
      </c>
      <c r="D47" s="553"/>
      <c r="E47" s="272">
        <f>E40+E43</f>
        <v>0</v>
      </c>
      <c r="F47" s="272">
        <f>F40+F43</f>
        <v>0</v>
      </c>
      <c r="G47" s="272">
        <f>G40+G43</f>
        <v>0</v>
      </c>
    </row>
    <row r="48" spans="2:7" ht="15.75" thickBot="1" x14ac:dyDescent="0.3">
      <c r="B48" s="530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31" t="s">
        <v>3</v>
      </c>
      <c r="C50" s="532"/>
      <c r="D50" s="533"/>
      <c r="E50" s="185" t="s">
        <v>1007</v>
      </c>
      <c r="F50" s="537" t="s">
        <v>681</v>
      </c>
      <c r="G50" s="185" t="s">
        <v>997</v>
      </c>
    </row>
    <row r="51" spans="2:7" ht="15.75" thickBot="1" x14ac:dyDescent="0.3">
      <c r="B51" s="534"/>
      <c r="C51" s="535"/>
      <c r="D51" s="536"/>
      <c r="E51" s="186" t="s">
        <v>686</v>
      </c>
      <c r="F51" s="538"/>
      <c r="G51" s="186" t="s">
        <v>688</v>
      </c>
    </row>
    <row r="52" spans="2:7" x14ac:dyDescent="0.25">
      <c r="B52" s="526"/>
      <c r="C52" s="527"/>
      <c r="D52" s="528"/>
      <c r="E52" s="187"/>
      <c r="F52" s="187"/>
      <c r="G52" s="187"/>
    </row>
    <row r="53" spans="2:7" x14ac:dyDescent="0.25">
      <c r="B53" s="160"/>
      <c r="C53" s="552" t="s">
        <v>1006</v>
      </c>
      <c r="D53" s="553"/>
      <c r="E53" s="256">
        <v>18066838</v>
      </c>
      <c r="F53" s="256">
        <v>13968096</v>
      </c>
      <c r="G53" s="256">
        <v>13968096</v>
      </c>
    </row>
    <row r="54" spans="2:7" x14ac:dyDescent="0.25">
      <c r="B54" s="160"/>
      <c r="C54" s="552" t="s">
        <v>1005</v>
      </c>
      <c r="D54" s="553"/>
      <c r="E54" s="271">
        <f>E55-E56</f>
        <v>0</v>
      </c>
      <c r="F54" s="271">
        <f>F55-F56</f>
        <v>0</v>
      </c>
      <c r="G54" s="271">
        <f>G55-G56</f>
        <v>0</v>
      </c>
    </row>
    <row r="55" spans="2:7" x14ac:dyDescent="0.25">
      <c r="B55" s="160"/>
      <c r="C55" s="170"/>
      <c r="D55" s="163" t="s">
        <v>1004</v>
      </c>
      <c r="E55" s="270">
        <v>0</v>
      </c>
      <c r="F55" s="270">
        <v>0</v>
      </c>
      <c r="G55" s="270">
        <v>0</v>
      </c>
    </row>
    <row r="56" spans="2:7" x14ac:dyDescent="0.25">
      <c r="B56" s="160"/>
      <c r="C56" s="170"/>
      <c r="D56" s="163" t="s">
        <v>1003</v>
      </c>
      <c r="E56" s="254"/>
      <c r="F56" s="254"/>
      <c r="G56" s="254"/>
    </row>
    <row r="57" spans="2:7" x14ac:dyDescent="0.25">
      <c r="B57" s="160"/>
      <c r="C57" s="170"/>
      <c r="D57" s="161"/>
      <c r="E57" s="254"/>
      <c r="F57" s="254"/>
      <c r="G57" s="254"/>
    </row>
    <row r="58" spans="2:7" x14ac:dyDescent="0.25">
      <c r="B58" s="160"/>
      <c r="C58" s="552" t="s">
        <v>1002</v>
      </c>
      <c r="D58" s="553"/>
      <c r="E58" s="256">
        <v>19222298</v>
      </c>
      <c r="F58" s="256">
        <v>13245083</v>
      </c>
      <c r="G58" s="256">
        <v>13245083</v>
      </c>
    </row>
    <row r="59" spans="2:7" x14ac:dyDescent="0.25">
      <c r="B59" s="160"/>
      <c r="C59" s="170"/>
      <c r="D59" s="161"/>
      <c r="E59" s="254"/>
      <c r="F59" s="254"/>
      <c r="G59" s="254"/>
    </row>
    <row r="60" spans="2:7" x14ac:dyDescent="0.25">
      <c r="B60" s="160"/>
      <c r="C60" s="552" t="s">
        <v>1001</v>
      </c>
      <c r="D60" s="553"/>
      <c r="E60" s="254"/>
      <c r="F60" s="254"/>
      <c r="G60" s="254"/>
    </row>
    <row r="61" spans="2:7" x14ac:dyDescent="0.25">
      <c r="B61" s="160"/>
      <c r="C61" s="170"/>
      <c r="D61" s="161"/>
      <c r="E61" s="254"/>
      <c r="F61" s="254"/>
      <c r="G61" s="254"/>
    </row>
    <row r="62" spans="2:7" x14ac:dyDescent="0.25">
      <c r="B62" s="162"/>
      <c r="C62" s="552" t="s">
        <v>1000</v>
      </c>
      <c r="D62" s="553"/>
      <c r="E62" s="256">
        <f>E53+E54-E58+E60</f>
        <v>-1155460</v>
      </c>
      <c r="F62" s="256">
        <f>F53+F54-F58+F60</f>
        <v>723013</v>
      </c>
      <c r="G62" s="256">
        <f>G53+G54-G58+G60</f>
        <v>723013</v>
      </c>
    </row>
    <row r="63" spans="2:7" x14ac:dyDescent="0.25">
      <c r="B63" s="162"/>
      <c r="C63" s="552" t="s">
        <v>999</v>
      </c>
      <c r="D63" s="553"/>
      <c r="E63" s="256">
        <f>E62-E54</f>
        <v>-1155460</v>
      </c>
      <c r="F63" s="256">
        <f>F62-F54</f>
        <v>723013</v>
      </c>
      <c r="G63" s="256">
        <f>G62-G54</f>
        <v>723013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31" t="s">
        <v>3</v>
      </c>
      <c r="C66" s="532"/>
      <c r="D66" s="533"/>
      <c r="E66" s="550" t="s">
        <v>998</v>
      </c>
      <c r="F66" s="537" t="s">
        <v>681</v>
      </c>
      <c r="G66" s="185" t="s">
        <v>997</v>
      </c>
    </row>
    <row r="67" spans="2:7" ht="15.75" thickBot="1" x14ac:dyDescent="0.3">
      <c r="B67" s="534"/>
      <c r="C67" s="535"/>
      <c r="D67" s="536"/>
      <c r="E67" s="551"/>
      <c r="F67" s="538"/>
      <c r="G67" s="186" t="s">
        <v>688</v>
      </c>
    </row>
    <row r="68" spans="2:7" x14ac:dyDescent="0.25">
      <c r="B68" s="526"/>
      <c r="C68" s="527"/>
      <c r="D68" s="528"/>
      <c r="E68" s="187"/>
      <c r="F68" s="187"/>
      <c r="G68" s="187"/>
    </row>
    <row r="69" spans="2:7" x14ac:dyDescent="0.25">
      <c r="B69" s="160"/>
      <c r="C69" s="562" t="s">
        <v>996</v>
      </c>
      <c r="D69" s="470"/>
      <c r="E69" s="255"/>
      <c r="F69" s="255"/>
      <c r="G69" s="255"/>
    </row>
    <row r="70" spans="2:7" x14ac:dyDescent="0.25">
      <c r="B70" s="160"/>
      <c r="C70" s="562" t="s">
        <v>995</v>
      </c>
      <c r="D70" s="470"/>
      <c r="E70" s="270">
        <f>E71-E72</f>
        <v>0</v>
      </c>
      <c r="F70" s="270">
        <f>F71-F72</f>
        <v>0</v>
      </c>
      <c r="G70" s="270">
        <f>G71-G72</f>
        <v>0</v>
      </c>
    </row>
    <row r="71" spans="2:7" x14ac:dyDescent="0.25">
      <c r="B71" s="160"/>
      <c r="C71" s="170"/>
      <c r="D71" s="163" t="s">
        <v>994</v>
      </c>
      <c r="E71" s="270"/>
      <c r="F71" s="270"/>
      <c r="G71" s="270"/>
    </row>
    <row r="72" spans="2:7" x14ac:dyDescent="0.25">
      <c r="B72" s="160"/>
      <c r="C72" s="170"/>
      <c r="D72" s="163" t="s">
        <v>993</v>
      </c>
      <c r="E72" s="270"/>
      <c r="F72" s="270"/>
      <c r="G72" s="270"/>
    </row>
    <row r="73" spans="2:7" x14ac:dyDescent="0.25">
      <c r="B73" s="160"/>
      <c r="C73" s="170"/>
      <c r="D73" s="161"/>
      <c r="E73" s="270"/>
      <c r="F73" s="270"/>
      <c r="G73" s="270"/>
    </row>
    <row r="74" spans="2:7" x14ac:dyDescent="0.25">
      <c r="B74" s="160"/>
      <c r="C74" s="562" t="s">
        <v>992</v>
      </c>
      <c r="D74" s="470"/>
      <c r="E74" s="270">
        <v>0</v>
      </c>
      <c r="F74" s="270">
        <f>F75-F76</f>
        <v>0</v>
      </c>
      <c r="G74" s="270">
        <f>G75-G76</f>
        <v>0</v>
      </c>
    </row>
    <row r="75" spans="2:7" x14ac:dyDescent="0.25">
      <c r="B75" s="160"/>
      <c r="C75" s="170"/>
      <c r="D75" s="161"/>
      <c r="E75" s="270"/>
      <c r="F75" s="270"/>
      <c r="G75" s="270"/>
    </row>
    <row r="76" spans="2:7" x14ac:dyDescent="0.25">
      <c r="B76" s="160"/>
      <c r="C76" s="562" t="s">
        <v>991</v>
      </c>
      <c r="D76" s="470"/>
      <c r="E76" s="270">
        <v>0</v>
      </c>
      <c r="F76" s="270">
        <v>0</v>
      </c>
      <c r="G76" s="270">
        <v>0</v>
      </c>
    </row>
    <row r="77" spans="2:7" x14ac:dyDescent="0.25">
      <c r="B77" s="160"/>
      <c r="C77" s="170"/>
      <c r="D77" s="161"/>
      <c r="E77" s="270"/>
      <c r="F77" s="270"/>
      <c r="G77" s="270"/>
    </row>
    <row r="78" spans="2:7" x14ac:dyDescent="0.25">
      <c r="B78" s="162"/>
      <c r="C78" s="552" t="s">
        <v>990</v>
      </c>
      <c r="D78" s="553"/>
      <c r="E78" s="271">
        <f>E69+E70-E74+E76</f>
        <v>0</v>
      </c>
      <c r="F78" s="271">
        <f>F69+F70-F74+F76</f>
        <v>0</v>
      </c>
      <c r="G78" s="271">
        <f>G69+G70-G74+G76</f>
        <v>0</v>
      </c>
    </row>
    <row r="79" spans="2:7" x14ac:dyDescent="0.25">
      <c r="B79" s="529"/>
      <c r="C79" s="552" t="s">
        <v>989</v>
      </c>
      <c r="D79" s="553"/>
      <c r="E79" s="272">
        <f>E78-E70</f>
        <v>0</v>
      </c>
      <c r="F79" s="272">
        <f>F78-F70</f>
        <v>0</v>
      </c>
      <c r="G79" s="272">
        <f>G78-G70</f>
        <v>0</v>
      </c>
    </row>
    <row r="80" spans="2:7" ht="15.75" thickBot="1" x14ac:dyDescent="0.3">
      <c r="B80" s="530"/>
      <c r="C80" s="171"/>
      <c r="D80" s="164"/>
      <c r="E80" s="188"/>
      <c r="F80" s="188"/>
      <c r="G80" s="188"/>
    </row>
    <row r="84" spans="4:7" x14ac:dyDescent="0.25">
      <c r="D84" s="294" t="s">
        <v>1260</v>
      </c>
      <c r="E84" s="561" t="s">
        <v>1270</v>
      </c>
      <c r="F84" s="561"/>
      <c r="G84" s="561"/>
    </row>
    <row r="85" spans="4:7" x14ac:dyDescent="0.25">
      <c r="D85" s="294" t="s">
        <v>1261</v>
      </c>
      <c r="E85" s="561" t="s">
        <v>1274</v>
      </c>
      <c r="F85" s="561"/>
      <c r="G85" s="561"/>
    </row>
    <row r="86" spans="4:7" x14ac:dyDescent="0.25">
      <c r="E86" s="561" t="s">
        <v>693</v>
      </c>
      <c r="F86" s="561"/>
      <c r="G86" s="561"/>
    </row>
  </sheetData>
  <mergeCells count="46"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6"/>
  <sheetViews>
    <sheetView workbookViewId="0">
      <selection activeCell="B5" sqref="B5:J5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69" t="s">
        <v>1095</v>
      </c>
      <c r="C1" s="569"/>
      <c r="D1" s="569"/>
      <c r="E1" s="569"/>
      <c r="F1" s="569"/>
      <c r="G1" s="569"/>
      <c r="H1" s="569"/>
      <c r="I1" s="569"/>
      <c r="J1" s="569"/>
    </row>
    <row r="2" spans="2:10" ht="12.95" customHeight="1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4"/>
    </row>
    <row r="3" spans="2:10" ht="12.95" customHeight="1" x14ac:dyDescent="0.25">
      <c r="B3" s="584" t="s">
        <v>1094</v>
      </c>
      <c r="C3" s="585"/>
      <c r="D3" s="585"/>
      <c r="E3" s="585"/>
      <c r="F3" s="585"/>
      <c r="G3" s="585"/>
      <c r="H3" s="585"/>
      <c r="I3" s="585"/>
      <c r="J3" s="586"/>
    </row>
    <row r="4" spans="2:10" ht="12.95" customHeight="1" x14ac:dyDescent="0.25">
      <c r="B4" s="584" t="s">
        <v>1277</v>
      </c>
      <c r="C4" s="585"/>
      <c r="D4" s="585"/>
      <c r="E4" s="585"/>
      <c r="F4" s="585"/>
      <c r="G4" s="585"/>
      <c r="H4" s="585"/>
      <c r="I4" s="585"/>
      <c r="J4" s="586"/>
    </row>
    <row r="5" spans="2:10" ht="12.95" customHeight="1" thickBot="1" x14ac:dyDescent="0.3">
      <c r="B5" s="587" t="s">
        <v>923</v>
      </c>
      <c r="C5" s="588"/>
      <c r="D5" s="588"/>
      <c r="E5" s="588"/>
      <c r="F5" s="588"/>
      <c r="G5" s="588"/>
      <c r="H5" s="588"/>
      <c r="I5" s="588"/>
      <c r="J5" s="589"/>
    </row>
    <row r="6" spans="2:10" ht="15.75" thickBot="1" x14ac:dyDescent="0.3">
      <c r="B6" s="512"/>
      <c r="C6" s="513"/>
      <c r="D6" s="514"/>
      <c r="E6" s="590" t="s">
        <v>679</v>
      </c>
      <c r="F6" s="591"/>
      <c r="G6" s="591"/>
      <c r="H6" s="591"/>
      <c r="I6" s="592"/>
      <c r="J6" s="488" t="s">
        <v>1093</v>
      </c>
    </row>
    <row r="7" spans="2:10" x14ac:dyDescent="0.25">
      <c r="B7" s="584" t="s">
        <v>3</v>
      </c>
      <c r="C7" s="585"/>
      <c r="D7" s="586"/>
      <c r="E7" s="488" t="s">
        <v>1092</v>
      </c>
      <c r="F7" s="491" t="s">
        <v>687</v>
      </c>
      <c r="G7" s="488" t="s">
        <v>680</v>
      </c>
      <c r="H7" s="488" t="s">
        <v>681</v>
      </c>
      <c r="I7" s="488" t="s">
        <v>682</v>
      </c>
      <c r="J7" s="489"/>
    </row>
    <row r="8" spans="2:10" ht="15.75" thickBot="1" x14ac:dyDescent="0.3">
      <c r="B8" s="587" t="s">
        <v>1091</v>
      </c>
      <c r="C8" s="588"/>
      <c r="D8" s="589"/>
      <c r="E8" s="490"/>
      <c r="F8" s="493"/>
      <c r="G8" s="490"/>
      <c r="H8" s="490"/>
      <c r="I8" s="490"/>
      <c r="J8" s="490"/>
    </row>
    <row r="9" spans="2:10" x14ac:dyDescent="0.25">
      <c r="B9" s="580"/>
      <c r="C9" s="581"/>
      <c r="D9" s="582"/>
      <c r="E9" s="197"/>
      <c r="F9" s="197"/>
      <c r="G9" s="197"/>
      <c r="H9" s="197"/>
      <c r="I9" s="197"/>
      <c r="J9" s="197"/>
    </row>
    <row r="10" spans="2:10" x14ac:dyDescent="0.25">
      <c r="B10" s="570" t="s">
        <v>1090</v>
      </c>
      <c r="C10" s="552"/>
      <c r="D10" s="553"/>
      <c r="E10" s="197"/>
      <c r="F10" s="197"/>
      <c r="G10" s="197"/>
      <c r="H10" s="197"/>
      <c r="I10" s="197"/>
      <c r="J10" s="197"/>
    </row>
    <row r="11" spans="2:10" x14ac:dyDescent="0.25">
      <c r="B11" s="116"/>
      <c r="C11" s="572" t="s">
        <v>1089</v>
      </c>
      <c r="D11" s="573"/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</row>
    <row r="12" spans="2:10" x14ac:dyDescent="0.25">
      <c r="B12" s="116"/>
      <c r="C12" s="572" t="s">
        <v>1088</v>
      </c>
      <c r="D12" s="573"/>
      <c r="E12" s="198"/>
      <c r="F12" s="198"/>
      <c r="G12" s="198"/>
      <c r="H12" s="198"/>
      <c r="I12" s="198"/>
      <c r="J12" s="198"/>
    </row>
    <row r="13" spans="2:10" x14ac:dyDescent="0.25">
      <c r="B13" s="116"/>
      <c r="C13" s="572" t="s">
        <v>1087</v>
      </c>
      <c r="D13" s="573"/>
      <c r="E13" s="198"/>
      <c r="F13" s="198"/>
      <c r="G13" s="198"/>
      <c r="H13" s="198"/>
      <c r="I13" s="198"/>
      <c r="J13" s="198"/>
    </row>
    <row r="14" spans="2:10" x14ac:dyDescent="0.25">
      <c r="B14" s="116"/>
      <c r="C14" s="572" t="s">
        <v>1086</v>
      </c>
      <c r="D14" s="573"/>
      <c r="E14" s="211"/>
      <c r="F14" s="273"/>
      <c r="G14" s="211"/>
      <c r="H14" s="211"/>
      <c r="I14" s="211"/>
      <c r="J14" s="333"/>
    </row>
    <row r="15" spans="2:10" x14ac:dyDescent="0.25">
      <c r="B15" s="116"/>
      <c r="C15" s="572" t="s">
        <v>1085</v>
      </c>
      <c r="D15" s="573"/>
      <c r="E15" s="211"/>
      <c r="F15" s="273"/>
      <c r="G15" s="211"/>
      <c r="H15" s="211"/>
      <c r="I15" s="211"/>
      <c r="J15" s="333"/>
    </row>
    <row r="16" spans="2:10" x14ac:dyDescent="0.25">
      <c r="B16" s="116"/>
      <c r="C16" s="572" t="s">
        <v>1084</v>
      </c>
      <c r="D16" s="573"/>
      <c r="E16" s="211"/>
      <c r="F16" s="273"/>
      <c r="G16" s="211"/>
      <c r="H16" s="211"/>
      <c r="I16" s="211"/>
      <c r="J16" s="333"/>
    </row>
    <row r="17" spans="2:10" x14ac:dyDescent="0.25">
      <c r="B17" s="116"/>
      <c r="C17" s="572" t="s">
        <v>1083</v>
      </c>
      <c r="D17" s="573"/>
      <c r="E17" s="211">
        <v>3661985</v>
      </c>
      <c r="F17" s="273">
        <v>0</v>
      </c>
      <c r="G17" s="211">
        <f t="shared" ref="G17" si="0">+E17+F17</f>
        <v>3661985</v>
      </c>
      <c r="H17" s="211">
        <v>2329851</v>
      </c>
      <c r="I17" s="211">
        <v>2329851</v>
      </c>
      <c r="J17" s="333">
        <f t="shared" ref="J17:J18" si="1">+I17-E17</f>
        <v>-1332134</v>
      </c>
    </row>
    <row r="18" spans="2:10" x14ac:dyDescent="0.25">
      <c r="B18" s="469"/>
      <c r="C18" s="572" t="s">
        <v>1082</v>
      </c>
      <c r="D18" s="573"/>
      <c r="E18" s="360">
        <v>14404853</v>
      </c>
      <c r="F18" s="361">
        <f t="shared" ref="E18:I19" si="2">F20+F21+F22+F23+F24+F25+F26+F27+F28+F29+F30</f>
        <v>0</v>
      </c>
      <c r="G18" s="211">
        <f t="shared" ref="G18" si="3">+E18+F18</f>
        <v>14404853</v>
      </c>
      <c r="H18" s="211">
        <v>11638245</v>
      </c>
      <c r="I18" s="211">
        <v>11638245</v>
      </c>
      <c r="J18" s="333">
        <f t="shared" si="1"/>
        <v>-2766608</v>
      </c>
    </row>
    <row r="19" spans="2:10" x14ac:dyDescent="0.25">
      <c r="B19" s="469"/>
      <c r="C19" s="572" t="s">
        <v>1081</v>
      </c>
      <c r="D19" s="573"/>
      <c r="E19" s="362">
        <f t="shared" si="2"/>
        <v>0</v>
      </c>
      <c r="F19" s="361">
        <f t="shared" si="2"/>
        <v>0</v>
      </c>
      <c r="G19" s="362">
        <f t="shared" si="2"/>
        <v>0</v>
      </c>
      <c r="H19" s="362">
        <f t="shared" si="2"/>
        <v>0</v>
      </c>
      <c r="I19" s="362">
        <f t="shared" si="2"/>
        <v>0</v>
      </c>
      <c r="J19" s="362">
        <f t="shared" ref="J19" si="4">J21+J22+J23+J24+J25+J26+J27+J28+J29+J30+J31</f>
        <v>0</v>
      </c>
    </row>
    <row r="20" spans="2:10" x14ac:dyDescent="0.25">
      <c r="B20" s="116"/>
      <c r="C20" s="134"/>
      <c r="D20" s="147" t="s">
        <v>1080</v>
      </c>
      <c r="E20" s="211"/>
      <c r="F20" s="273"/>
      <c r="G20" s="211"/>
      <c r="H20" s="211"/>
      <c r="I20" s="211"/>
      <c r="J20" s="333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7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74" t="s">
        <v>1069</v>
      </c>
      <c r="D31" s="575"/>
      <c r="E31" s="273">
        <f t="shared" ref="E31:J31" si="5">E32+E33+E34+E35+E36</f>
        <v>0</v>
      </c>
      <c r="F31" s="273">
        <f t="shared" si="5"/>
        <v>0</v>
      </c>
      <c r="G31" s="273">
        <f t="shared" si="5"/>
        <v>0</v>
      </c>
      <c r="H31" s="273">
        <f t="shared" si="5"/>
        <v>0</v>
      </c>
      <c r="I31" s="273">
        <f t="shared" si="5"/>
        <v>0</v>
      </c>
      <c r="J31" s="273">
        <f t="shared" si="5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2" t="s">
        <v>1063</v>
      </c>
      <c r="D37" s="573"/>
      <c r="E37" s="273">
        <v>0</v>
      </c>
      <c r="F37" s="273">
        <v>0</v>
      </c>
      <c r="G37" s="273">
        <f t="shared" ref="G37" si="6">+E37-F37</f>
        <v>0</v>
      </c>
      <c r="H37" s="273">
        <v>0</v>
      </c>
      <c r="I37" s="273">
        <v>0</v>
      </c>
      <c r="J37" s="273">
        <f t="shared" ref="J37" si="7">G37-I37</f>
        <v>0</v>
      </c>
    </row>
    <row r="38" spans="2:10" x14ac:dyDescent="0.25">
      <c r="B38" s="116"/>
      <c r="C38" s="572" t="s">
        <v>1062</v>
      </c>
      <c r="D38" s="573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2" t="s">
        <v>1060</v>
      </c>
      <c r="D40" s="573"/>
      <c r="E40" s="273">
        <f t="shared" ref="E40:J40" si="8">E41+E42</f>
        <v>0</v>
      </c>
      <c r="F40" s="273">
        <f t="shared" si="8"/>
        <v>0</v>
      </c>
      <c r="G40" s="273">
        <f t="shared" si="8"/>
        <v>0</v>
      </c>
      <c r="H40" s="273">
        <f t="shared" si="8"/>
        <v>0</v>
      </c>
      <c r="I40" s="273">
        <f t="shared" si="8"/>
        <v>0</v>
      </c>
      <c r="J40" s="273">
        <f t="shared" si="8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0" t="s">
        <v>1057</v>
      </c>
      <c r="C44" s="552"/>
      <c r="D44" s="571"/>
      <c r="E44" s="565">
        <f t="shared" ref="E44:G44" si="9">E11+E12+E13+E14+E15+E16+E17+E18+E31+E37+E38+E40</f>
        <v>18066838</v>
      </c>
      <c r="F44" s="568">
        <v>0</v>
      </c>
      <c r="G44" s="563">
        <f t="shared" si="9"/>
        <v>18066838</v>
      </c>
      <c r="H44" s="564">
        <v>13968096</v>
      </c>
      <c r="I44" s="564">
        <v>13968096</v>
      </c>
      <c r="J44" s="565">
        <f t="shared" ref="J44" si="10">J11+J12+J13+J14+J15+J16+J17+J18+J31+J37+J38+J40</f>
        <v>-4098742</v>
      </c>
    </row>
    <row r="45" spans="2:10" x14ac:dyDescent="0.25">
      <c r="B45" s="570" t="s">
        <v>1056</v>
      </c>
      <c r="C45" s="552"/>
      <c r="D45" s="571"/>
      <c r="E45" s="565"/>
      <c r="F45" s="568"/>
      <c r="G45" s="563"/>
      <c r="H45" s="564"/>
      <c r="I45" s="564"/>
      <c r="J45" s="565"/>
    </row>
    <row r="46" spans="2:10" x14ac:dyDescent="0.25">
      <c r="B46" s="430" t="s">
        <v>1055</v>
      </c>
      <c r="C46" s="431"/>
      <c r="D46" s="463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0" t="s">
        <v>1054</v>
      </c>
      <c r="C48" s="552"/>
      <c r="D48" s="571"/>
      <c r="E48" s="211"/>
      <c r="F48" s="211"/>
      <c r="G48" s="211"/>
      <c r="H48" s="211"/>
      <c r="I48" s="211"/>
      <c r="J48" s="211"/>
    </row>
    <row r="49" spans="2:10" x14ac:dyDescent="0.25">
      <c r="B49" s="116"/>
      <c r="C49" s="572" t="s">
        <v>1053</v>
      </c>
      <c r="D49" s="573"/>
      <c r="E49" s="273">
        <f t="shared" ref="E49:J49" si="11">E50+E51+E52+E53+E54+E55+E56+E57</f>
        <v>0</v>
      </c>
      <c r="F49" s="273">
        <f t="shared" si="11"/>
        <v>0</v>
      </c>
      <c r="G49" s="273">
        <f t="shared" si="11"/>
        <v>0</v>
      </c>
      <c r="H49" s="273">
        <f t="shared" si="11"/>
        <v>0</v>
      </c>
      <c r="I49" s="273">
        <f t="shared" si="11"/>
        <v>0</v>
      </c>
      <c r="J49" s="273">
        <f t="shared" si="11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2" t="s">
        <v>1044</v>
      </c>
      <c r="D58" s="573"/>
      <c r="E58" s="273">
        <f t="shared" ref="E58:J58" si="12">E59+E60+E61+E62</f>
        <v>0</v>
      </c>
      <c r="F58" s="273">
        <f t="shared" si="12"/>
        <v>0</v>
      </c>
      <c r="G58" s="273">
        <f t="shared" si="12"/>
        <v>0</v>
      </c>
      <c r="H58" s="273">
        <f t="shared" si="12"/>
        <v>0</v>
      </c>
      <c r="I58" s="273">
        <f t="shared" si="12"/>
        <v>0</v>
      </c>
      <c r="J58" s="273">
        <f t="shared" si="12"/>
        <v>0</v>
      </c>
    </row>
    <row r="59" spans="2:10" x14ac:dyDescent="0.25">
      <c r="B59" s="116"/>
      <c r="C59" s="134"/>
      <c r="D59" s="147" t="s">
        <v>1043</v>
      </c>
      <c r="E59" s="274"/>
      <c r="F59" s="274"/>
      <c r="G59" s="274"/>
      <c r="H59" s="274"/>
      <c r="I59" s="274"/>
      <c r="J59" s="274"/>
    </row>
    <row r="60" spans="2:10" x14ac:dyDescent="0.25">
      <c r="B60" s="116"/>
      <c r="C60" s="134"/>
      <c r="D60" s="147" t="s">
        <v>1042</v>
      </c>
      <c r="E60" s="274"/>
      <c r="F60" s="274"/>
      <c r="G60" s="274"/>
      <c r="H60" s="274"/>
      <c r="I60" s="274"/>
      <c r="J60" s="274"/>
    </row>
    <row r="61" spans="2:10" x14ac:dyDescent="0.25">
      <c r="B61" s="116"/>
      <c r="C61" s="134"/>
      <c r="D61" s="147" t="s">
        <v>1041</v>
      </c>
      <c r="E61" s="274"/>
      <c r="F61" s="274"/>
      <c r="G61" s="274"/>
      <c r="H61" s="274"/>
      <c r="I61" s="274"/>
      <c r="J61" s="274"/>
    </row>
    <row r="62" spans="2:10" x14ac:dyDescent="0.25">
      <c r="B62" s="116"/>
      <c r="C62" s="134"/>
      <c r="D62" s="147" t="s">
        <v>1040</v>
      </c>
      <c r="E62" s="273"/>
      <c r="F62" s="274"/>
      <c r="G62" s="274"/>
      <c r="H62" s="274"/>
      <c r="I62" s="274"/>
      <c r="J62" s="274"/>
    </row>
    <row r="63" spans="2:10" x14ac:dyDescent="0.25">
      <c r="B63" s="116"/>
      <c r="C63" s="572" t="s">
        <v>1039</v>
      </c>
      <c r="D63" s="573"/>
      <c r="E63" s="273">
        <f t="shared" ref="E63:J63" si="13">E64+E65</f>
        <v>0</v>
      </c>
      <c r="F63" s="273">
        <f t="shared" si="13"/>
        <v>0</v>
      </c>
      <c r="G63" s="273">
        <f t="shared" si="13"/>
        <v>0</v>
      </c>
      <c r="H63" s="273">
        <f t="shared" si="13"/>
        <v>0</v>
      </c>
      <c r="I63" s="273">
        <f t="shared" si="13"/>
        <v>0</v>
      </c>
      <c r="J63" s="273">
        <f t="shared" si="13"/>
        <v>0</v>
      </c>
    </row>
    <row r="64" spans="2:10" ht="22.5" x14ac:dyDescent="0.25">
      <c r="B64" s="116"/>
      <c r="C64" s="134"/>
      <c r="D64" s="114" t="s">
        <v>1038</v>
      </c>
      <c r="E64" s="274"/>
      <c r="F64" s="274"/>
      <c r="G64" s="274"/>
      <c r="H64" s="274"/>
      <c r="I64" s="274"/>
      <c r="J64" s="274"/>
    </row>
    <row r="65" spans="2:10" x14ac:dyDescent="0.25">
      <c r="B65" s="116"/>
      <c r="C65" s="134"/>
      <c r="D65" s="147" t="s">
        <v>1037</v>
      </c>
      <c r="E65" s="274"/>
      <c r="F65" s="273"/>
      <c r="G65" s="274"/>
      <c r="H65" s="274"/>
      <c r="I65" s="274"/>
      <c r="J65" s="274"/>
    </row>
    <row r="66" spans="2:10" ht="22.5" customHeight="1" x14ac:dyDescent="0.25">
      <c r="B66" s="116"/>
      <c r="C66" s="574" t="s">
        <v>1036</v>
      </c>
      <c r="D66" s="575"/>
      <c r="E66" s="274"/>
      <c r="F66" s="274"/>
      <c r="G66" s="274"/>
      <c r="H66" s="274"/>
      <c r="I66" s="274"/>
      <c r="J66" s="274"/>
    </row>
    <row r="67" spans="2:10" x14ac:dyDescent="0.25">
      <c r="B67" s="116"/>
      <c r="C67" s="572" t="s">
        <v>1035</v>
      </c>
      <c r="D67" s="573"/>
      <c r="E67" s="274"/>
      <c r="F67" s="274"/>
      <c r="G67" s="274"/>
      <c r="H67" s="274"/>
      <c r="I67" s="274"/>
      <c r="J67" s="274"/>
    </row>
    <row r="68" spans="2:10" x14ac:dyDescent="0.25">
      <c r="B68" s="148"/>
      <c r="C68" s="566"/>
      <c r="D68" s="567"/>
      <c r="E68" s="274"/>
      <c r="F68" s="274"/>
      <c r="G68" s="274"/>
      <c r="H68" s="274"/>
      <c r="I68" s="274"/>
      <c r="J68" s="274"/>
    </row>
    <row r="69" spans="2:10" ht="21" customHeight="1" x14ac:dyDescent="0.25">
      <c r="B69" s="430" t="s">
        <v>1034</v>
      </c>
      <c r="C69" s="431"/>
      <c r="D69" s="463"/>
      <c r="E69" s="273">
        <f t="shared" ref="E69:J69" si="14">E49+E58+E63+E66+E67</f>
        <v>0</v>
      </c>
      <c r="F69" s="273">
        <f t="shared" si="14"/>
        <v>0</v>
      </c>
      <c r="G69" s="273">
        <f t="shared" si="14"/>
        <v>0</v>
      </c>
      <c r="H69" s="273">
        <f t="shared" si="14"/>
        <v>0</v>
      </c>
      <c r="I69" s="273">
        <f t="shared" si="14"/>
        <v>0</v>
      </c>
      <c r="J69" s="273">
        <f t="shared" si="14"/>
        <v>0</v>
      </c>
    </row>
    <row r="70" spans="2:10" x14ac:dyDescent="0.25">
      <c r="B70" s="148"/>
      <c r="C70" s="566"/>
      <c r="D70" s="567"/>
      <c r="E70" s="274"/>
      <c r="F70" s="274"/>
      <c r="G70" s="274"/>
      <c r="H70" s="274"/>
      <c r="I70" s="274"/>
      <c r="J70" s="274"/>
    </row>
    <row r="71" spans="2:10" x14ac:dyDescent="0.25">
      <c r="B71" s="570" t="s">
        <v>1033</v>
      </c>
      <c r="C71" s="552"/>
      <c r="D71" s="571"/>
      <c r="E71" s="273">
        <f t="shared" ref="E71:J71" si="15">E72</f>
        <v>0</v>
      </c>
      <c r="F71" s="273">
        <f t="shared" si="15"/>
        <v>0</v>
      </c>
      <c r="G71" s="273">
        <f t="shared" si="15"/>
        <v>0</v>
      </c>
      <c r="H71" s="273">
        <f t="shared" si="15"/>
        <v>0</v>
      </c>
      <c r="I71" s="273">
        <f t="shared" si="15"/>
        <v>0</v>
      </c>
      <c r="J71" s="273">
        <f t="shared" si="15"/>
        <v>0</v>
      </c>
    </row>
    <row r="72" spans="2:10" x14ac:dyDescent="0.25">
      <c r="B72" s="116"/>
      <c r="C72" s="572" t="s">
        <v>1032</v>
      </c>
      <c r="D72" s="573"/>
      <c r="E72" s="211"/>
      <c r="F72" s="211"/>
      <c r="G72" s="211"/>
      <c r="H72" s="211"/>
      <c r="I72" s="211"/>
      <c r="J72" s="211"/>
    </row>
    <row r="73" spans="2:10" x14ac:dyDescent="0.25">
      <c r="B73" s="148"/>
      <c r="C73" s="566"/>
      <c r="D73" s="567"/>
      <c r="E73" s="211"/>
      <c r="F73" s="211"/>
      <c r="G73" s="211"/>
      <c r="H73" s="211"/>
      <c r="I73" s="211"/>
      <c r="J73" s="211"/>
    </row>
    <row r="74" spans="2:10" x14ac:dyDescent="0.25">
      <c r="B74" s="570" t="s">
        <v>1031</v>
      </c>
      <c r="C74" s="552"/>
      <c r="D74" s="571"/>
      <c r="E74" s="275">
        <f t="shared" ref="E74:J74" si="16">E44+E69+E71</f>
        <v>18066838</v>
      </c>
      <c r="F74" s="275">
        <f t="shared" si="16"/>
        <v>0</v>
      </c>
      <c r="G74" s="275">
        <f t="shared" si="16"/>
        <v>18066838</v>
      </c>
      <c r="H74" s="275">
        <f t="shared" si="16"/>
        <v>13968096</v>
      </c>
      <c r="I74" s="275">
        <f t="shared" si="16"/>
        <v>13968096</v>
      </c>
      <c r="J74" s="275">
        <f t="shared" si="16"/>
        <v>-4098742</v>
      </c>
    </row>
    <row r="75" spans="2:10" x14ac:dyDescent="0.25">
      <c r="B75" s="148"/>
      <c r="C75" s="566"/>
      <c r="D75" s="567"/>
      <c r="E75" s="211"/>
      <c r="F75" s="211"/>
      <c r="G75" s="211"/>
      <c r="H75" s="211"/>
      <c r="I75" s="211"/>
      <c r="J75" s="211"/>
    </row>
    <row r="76" spans="2:10" x14ac:dyDescent="0.25">
      <c r="B76" s="116"/>
      <c r="C76" s="579" t="s">
        <v>1030</v>
      </c>
      <c r="D76" s="571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74" t="s">
        <v>1029</v>
      </c>
      <c r="D77" s="575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74" t="s">
        <v>1028</v>
      </c>
      <c r="D78" s="575"/>
      <c r="E78" s="211"/>
      <c r="F78" s="211"/>
      <c r="G78" s="211"/>
      <c r="H78" s="211"/>
      <c r="I78" s="211"/>
      <c r="J78" s="211"/>
    </row>
    <row r="79" spans="2:10" x14ac:dyDescent="0.25">
      <c r="B79" s="116"/>
      <c r="C79" s="578" t="s">
        <v>1027</v>
      </c>
      <c r="D79" s="463"/>
      <c r="E79" s="273">
        <f t="shared" ref="E79:J79" si="17">E77+E78</f>
        <v>0</v>
      </c>
      <c r="F79" s="273">
        <f t="shared" si="17"/>
        <v>0</v>
      </c>
      <c r="G79" s="273">
        <f t="shared" si="17"/>
        <v>0</v>
      </c>
      <c r="H79" s="273">
        <f t="shared" si="17"/>
        <v>0</v>
      </c>
      <c r="I79" s="273">
        <f t="shared" si="17"/>
        <v>0</v>
      </c>
      <c r="J79" s="273">
        <f t="shared" si="17"/>
        <v>0</v>
      </c>
    </row>
    <row r="80" spans="2:10" ht="15.75" thickBot="1" x14ac:dyDescent="0.3">
      <c r="B80" s="152"/>
      <c r="C80" s="576"/>
      <c r="D80" s="577"/>
      <c r="E80" s="212"/>
      <c r="F80" s="212"/>
      <c r="G80" s="212"/>
      <c r="H80" s="212"/>
      <c r="I80" s="212"/>
      <c r="J80" s="212"/>
    </row>
    <row r="83" spans="4:9" x14ac:dyDescent="0.25">
      <c r="D83" s="377" t="s">
        <v>1260</v>
      </c>
      <c r="F83" s="487" t="s">
        <v>1270</v>
      </c>
      <c r="G83" s="487"/>
      <c r="H83" s="487"/>
      <c r="I83" s="487"/>
    </row>
    <row r="84" spans="4:9" x14ac:dyDescent="0.25">
      <c r="D84" s="108" t="s">
        <v>1261</v>
      </c>
      <c r="E84" s="295"/>
      <c r="F84" s="583" t="s">
        <v>1274</v>
      </c>
      <c r="G84" s="583"/>
      <c r="H84" s="583"/>
      <c r="I84" s="583"/>
    </row>
    <row r="85" spans="4:9" x14ac:dyDescent="0.25">
      <c r="D85" s="108"/>
      <c r="E85" s="295"/>
      <c r="F85" s="583"/>
      <c r="G85" s="583"/>
      <c r="H85" s="583"/>
      <c r="I85" s="583"/>
    </row>
    <row r="86" spans="4:9" x14ac:dyDescent="0.25">
      <c r="F86" s="583"/>
      <c r="G86" s="583"/>
      <c r="H86" s="583"/>
      <c r="I86" s="583"/>
    </row>
  </sheetData>
  <mergeCells count="63"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zoomScaleNormal="100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3" t="s">
        <v>1241</v>
      </c>
      <c r="C1" s="593"/>
      <c r="D1" s="593"/>
      <c r="E1" s="593"/>
      <c r="F1" s="593"/>
      <c r="G1" s="593"/>
      <c r="H1" s="593"/>
      <c r="I1" s="593"/>
    </row>
    <row r="2" spans="2:10" x14ac:dyDescent="0.25">
      <c r="B2" s="512" t="s">
        <v>693</v>
      </c>
      <c r="C2" s="513"/>
      <c r="D2" s="513"/>
      <c r="E2" s="513"/>
      <c r="F2" s="513"/>
      <c r="G2" s="513"/>
      <c r="H2" s="513"/>
      <c r="I2" s="594"/>
    </row>
    <row r="3" spans="2:10" x14ac:dyDescent="0.25">
      <c r="B3" s="584" t="s">
        <v>1169</v>
      </c>
      <c r="C3" s="585"/>
      <c r="D3" s="585"/>
      <c r="E3" s="585"/>
      <c r="F3" s="585"/>
      <c r="G3" s="585"/>
      <c r="H3" s="585"/>
      <c r="I3" s="595"/>
      <c r="J3" s="126"/>
    </row>
    <row r="4" spans="2:10" x14ac:dyDescent="0.25">
      <c r="B4" s="584" t="s">
        <v>1170</v>
      </c>
      <c r="C4" s="585"/>
      <c r="D4" s="585"/>
      <c r="E4" s="585"/>
      <c r="F4" s="585"/>
      <c r="G4" s="585"/>
      <c r="H4" s="585"/>
      <c r="I4" s="595"/>
    </row>
    <row r="5" spans="2:10" x14ac:dyDescent="0.25">
      <c r="B5" s="584" t="s">
        <v>1277</v>
      </c>
      <c r="C5" s="585"/>
      <c r="D5" s="585"/>
      <c r="E5" s="585"/>
      <c r="F5" s="585"/>
      <c r="G5" s="585"/>
      <c r="H5" s="585"/>
      <c r="I5" s="595"/>
    </row>
    <row r="6" spans="2:10" ht="15.75" thickBot="1" x14ac:dyDescent="0.3">
      <c r="B6" s="587" t="s">
        <v>923</v>
      </c>
      <c r="C6" s="588"/>
      <c r="D6" s="588"/>
      <c r="E6" s="588"/>
      <c r="F6" s="588"/>
      <c r="G6" s="588"/>
      <c r="H6" s="588"/>
      <c r="I6" s="596"/>
    </row>
    <row r="7" spans="2:10" ht="15.75" thickBot="1" x14ac:dyDescent="0.3">
      <c r="B7" s="512" t="s">
        <v>823</v>
      </c>
      <c r="C7" s="514"/>
      <c r="D7" s="590" t="s">
        <v>685</v>
      </c>
      <c r="E7" s="591"/>
      <c r="F7" s="591"/>
      <c r="G7" s="591"/>
      <c r="H7" s="592"/>
      <c r="I7" s="491" t="s">
        <v>1171</v>
      </c>
    </row>
    <row r="8" spans="2:10" ht="23.25" thickBot="1" x14ac:dyDescent="0.3">
      <c r="B8" s="587"/>
      <c r="C8" s="589"/>
      <c r="D8" s="342" t="s">
        <v>1024</v>
      </c>
      <c r="E8" s="335" t="s">
        <v>1172</v>
      </c>
      <c r="F8" s="342" t="s">
        <v>1173</v>
      </c>
      <c r="G8" s="342" t="s">
        <v>681</v>
      </c>
      <c r="H8" s="342" t="s">
        <v>1023</v>
      </c>
      <c r="I8" s="493"/>
    </row>
    <row r="9" spans="2:10" x14ac:dyDescent="0.25">
      <c r="B9" s="471" t="s">
        <v>1174</v>
      </c>
      <c r="C9" s="597"/>
      <c r="D9" s="258">
        <f t="shared" ref="D9:I9" si="0">D10+D18+D28+D38+D48+D58+D62+D70+D74</f>
        <v>19222298</v>
      </c>
      <c r="E9" s="372">
        <f t="shared" si="0"/>
        <v>0</v>
      </c>
      <c r="F9" s="258">
        <f t="shared" si="0"/>
        <v>19222298</v>
      </c>
      <c r="G9" s="258">
        <f>G10+G18+G28+G38+G48+G58+G62+G70+G74</f>
        <v>13289943</v>
      </c>
      <c r="H9" s="258">
        <f t="shared" si="0"/>
        <v>13289943</v>
      </c>
      <c r="I9" s="305">
        <f t="shared" si="0"/>
        <v>5932355</v>
      </c>
    </row>
    <row r="10" spans="2:10" x14ac:dyDescent="0.25">
      <c r="B10" s="469" t="s">
        <v>1097</v>
      </c>
      <c r="C10" s="562"/>
      <c r="D10" s="221">
        <f>SUM(D11:D17)</f>
        <v>14097698</v>
      </c>
      <c r="E10" s="366">
        <f>SUM(E11:E17)</f>
        <v>0</v>
      </c>
      <c r="F10" s="222">
        <f t="shared" ref="F10:F51" si="1">+D10+E10</f>
        <v>14097698</v>
      </c>
      <c r="G10" s="222">
        <f>SUM(G11:G17)</f>
        <v>9021576</v>
      </c>
      <c r="H10" s="222">
        <f>SUM(H11:H17)</f>
        <v>9021576</v>
      </c>
      <c r="I10" s="367">
        <f>+F10-G10</f>
        <v>5076122</v>
      </c>
    </row>
    <row r="11" spans="2:10" x14ac:dyDescent="0.25">
      <c r="B11" s="177"/>
      <c r="C11" s="180" t="s">
        <v>1098</v>
      </c>
      <c r="D11" s="215">
        <v>10065578</v>
      </c>
      <c r="E11" s="284">
        <v>0</v>
      </c>
      <c r="F11" s="217">
        <f t="shared" si="1"/>
        <v>10065578</v>
      </c>
      <c r="G11" s="216">
        <v>7224047</v>
      </c>
      <c r="H11" s="216">
        <v>7224047</v>
      </c>
      <c r="I11" s="307">
        <f t="shared" ref="I11:I17" si="2">+F11-G11</f>
        <v>2841531</v>
      </c>
    </row>
    <row r="12" spans="2:10" x14ac:dyDescent="0.25">
      <c r="B12" s="177"/>
      <c r="C12" s="180" t="s">
        <v>1099</v>
      </c>
      <c r="D12" s="278">
        <v>0</v>
      </c>
      <c r="E12" s="284">
        <v>0</v>
      </c>
      <c r="F12" s="280">
        <f t="shared" si="1"/>
        <v>0</v>
      </c>
      <c r="G12" s="279">
        <v>0</v>
      </c>
      <c r="H12" s="279">
        <v>0</v>
      </c>
      <c r="I12" s="279">
        <f t="shared" si="2"/>
        <v>0</v>
      </c>
    </row>
    <row r="13" spans="2:10" x14ac:dyDescent="0.25">
      <c r="B13" s="177"/>
      <c r="C13" s="180" t="s">
        <v>1100</v>
      </c>
      <c r="D13" s="215">
        <v>1322549</v>
      </c>
      <c r="E13" s="284">
        <v>0</v>
      </c>
      <c r="F13" s="217">
        <f t="shared" si="1"/>
        <v>1322549</v>
      </c>
      <c r="G13" s="307">
        <v>274390</v>
      </c>
      <c r="H13" s="307">
        <v>274390</v>
      </c>
      <c r="I13" s="307">
        <f t="shared" si="2"/>
        <v>1048159</v>
      </c>
    </row>
    <row r="14" spans="2:10" x14ac:dyDescent="0.25">
      <c r="B14" s="177"/>
      <c r="C14" s="180" t="s">
        <v>1101</v>
      </c>
      <c r="D14" s="215">
        <v>2709571</v>
      </c>
      <c r="E14" s="284">
        <v>0</v>
      </c>
      <c r="F14" s="217">
        <f t="shared" si="1"/>
        <v>2709571</v>
      </c>
      <c r="G14" s="216">
        <v>1436315</v>
      </c>
      <c r="H14" s="216">
        <v>1436315</v>
      </c>
      <c r="I14" s="307">
        <f t="shared" si="2"/>
        <v>1273256</v>
      </c>
    </row>
    <row r="15" spans="2:10" x14ac:dyDescent="0.25">
      <c r="B15" s="177"/>
      <c r="C15" s="180" t="s">
        <v>1102</v>
      </c>
      <c r="D15" s="278">
        <v>0</v>
      </c>
      <c r="E15" s="278">
        <v>0</v>
      </c>
      <c r="F15" s="280">
        <f t="shared" si="1"/>
        <v>0</v>
      </c>
      <c r="G15" s="307">
        <v>86824</v>
      </c>
      <c r="H15" s="307">
        <v>86824</v>
      </c>
      <c r="I15" s="307">
        <f t="shared" si="2"/>
        <v>-86824</v>
      </c>
    </row>
    <row r="16" spans="2:10" x14ac:dyDescent="0.25">
      <c r="B16" s="177"/>
      <c r="C16" s="180" t="s">
        <v>1103</v>
      </c>
      <c r="D16" s="278">
        <v>0</v>
      </c>
      <c r="E16" s="279">
        <v>0</v>
      </c>
      <c r="F16" s="280">
        <f t="shared" si="1"/>
        <v>0</v>
      </c>
      <c r="G16" s="279">
        <v>0</v>
      </c>
      <c r="H16" s="279">
        <v>0</v>
      </c>
      <c r="I16" s="279">
        <f t="shared" si="2"/>
        <v>0</v>
      </c>
    </row>
    <row r="17" spans="2:9" x14ac:dyDescent="0.25">
      <c r="B17" s="177"/>
      <c r="C17" s="180" t="s">
        <v>1104</v>
      </c>
      <c r="D17" s="278">
        <v>0</v>
      </c>
      <c r="E17" s="279">
        <v>0</v>
      </c>
      <c r="F17" s="280">
        <f t="shared" si="1"/>
        <v>0</v>
      </c>
      <c r="G17" s="279">
        <v>0</v>
      </c>
      <c r="H17" s="279">
        <v>0</v>
      </c>
      <c r="I17" s="279">
        <f t="shared" si="2"/>
        <v>0</v>
      </c>
    </row>
    <row r="18" spans="2:9" x14ac:dyDescent="0.25">
      <c r="B18" s="469" t="s">
        <v>1105</v>
      </c>
      <c r="C18" s="562"/>
      <c r="D18" s="308">
        <f>SUM(D19:D27)</f>
        <v>660000</v>
      </c>
      <c r="E18" s="373">
        <f>SUM(E19:E27)</f>
        <v>0</v>
      </c>
      <c r="F18" s="222">
        <f t="shared" si="1"/>
        <v>660000</v>
      </c>
      <c r="G18" s="222">
        <f>SUM(G19:G27)</f>
        <v>567786</v>
      </c>
      <c r="H18" s="222">
        <f>SUM(H19:H27)</f>
        <v>567786</v>
      </c>
      <c r="I18" s="308">
        <f>SUM(I19:I27)</f>
        <v>92214</v>
      </c>
    </row>
    <row r="19" spans="2:9" x14ac:dyDescent="0.25">
      <c r="B19" s="177"/>
      <c r="C19" s="180" t="s">
        <v>1106</v>
      </c>
      <c r="D19" s="309">
        <v>294000</v>
      </c>
      <c r="E19" s="284">
        <v>0</v>
      </c>
      <c r="F19" s="217">
        <f t="shared" si="1"/>
        <v>294000</v>
      </c>
      <c r="G19" s="309">
        <v>295105</v>
      </c>
      <c r="H19" s="309">
        <v>295105</v>
      </c>
      <c r="I19" s="333">
        <f>+F19-G19</f>
        <v>-1105</v>
      </c>
    </row>
    <row r="20" spans="2:9" x14ac:dyDescent="0.25">
      <c r="B20" s="177"/>
      <c r="C20" s="180" t="s">
        <v>1107</v>
      </c>
      <c r="D20" s="215">
        <v>132000</v>
      </c>
      <c r="E20" s="284">
        <v>0</v>
      </c>
      <c r="F20" s="217">
        <f t="shared" si="1"/>
        <v>132000</v>
      </c>
      <c r="G20" s="215">
        <v>83645</v>
      </c>
      <c r="H20" s="215">
        <v>83645</v>
      </c>
      <c r="I20" s="333">
        <f t="shared" ref="I20:I37" si="3">+F20-G20</f>
        <v>48355</v>
      </c>
    </row>
    <row r="21" spans="2:9" x14ac:dyDescent="0.25">
      <c r="B21" s="177"/>
      <c r="C21" s="180" t="s">
        <v>1108</v>
      </c>
      <c r="D21" s="278">
        <v>0</v>
      </c>
      <c r="E21" s="284">
        <v>0</v>
      </c>
      <c r="F21" s="280">
        <f t="shared" si="1"/>
        <v>0</v>
      </c>
      <c r="G21" s="278">
        <v>0</v>
      </c>
      <c r="H21" s="278">
        <v>0</v>
      </c>
      <c r="I21" s="375">
        <f t="shared" si="3"/>
        <v>0</v>
      </c>
    </row>
    <row r="22" spans="2:9" x14ac:dyDescent="0.25">
      <c r="B22" s="177"/>
      <c r="C22" s="180" t="s">
        <v>1109</v>
      </c>
      <c r="D22" s="215">
        <v>54000</v>
      </c>
      <c r="E22" s="284">
        <v>0</v>
      </c>
      <c r="F22" s="217">
        <f t="shared" si="1"/>
        <v>54000</v>
      </c>
      <c r="G22" s="215">
        <v>90848</v>
      </c>
      <c r="H22" s="215">
        <v>90848</v>
      </c>
      <c r="I22" s="333">
        <f t="shared" si="3"/>
        <v>-36848</v>
      </c>
    </row>
    <row r="23" spans="2:9" x14ac:dyDescent="0.25">
      <c r="B23" s="177"/>
      <c r="C23" s="180" t="s">
        <v>1110</v>
      </c>
      <c r="D23" s="215">
        <v>12000</v>
      </c>
      <c r="E23" s="284">
        <v>0</v>
      </c>
      <c r="F23" s="333">
        <f t="shared" si="1"/>
        <v>12000</v>
      </c>
      <c r="G23" s="309">
        <v>2141</v>
      </c>
      <c r="H23" s="309">
        <v>2141</v>
      </c>
      <c r="I23" s="333">
        <f t="shared" si="3"/>
        <v>9859</v>
      </c>
    </row>
    <row r="24" spans="2:9" x14ac:dyDescent="0.25">
      <c r="B24" s="177"/>
      <c r="C24" s="180" t="s">
        <v>1111</v>
      </c>
      <c r="D24" s="215">
        <v>120000</v>
      </c>
      <c r="E24" s="284">
        <v>0</v>
      </c>
      <c r="F24" s="217">
        <f t="shared" si="1"/>
        <v>120000</v>
      </c>
      <c r="G24" s="215">
        <v>90043</v>
      </c>
      <c r="H24" s="215">
        <v>90043</v>
      </c>
      <c r="I24" s="333">
        <f t="shared" si="3"/>
        <v>29957</v>
      </c>
    </row>
    <row r="25" spans="2:9" x14ac:dyDescent="0.25">
      <c r="B25" s="177"/>
      <c r="C25" s="180" t="s">
        <v>1112</v>
      </c>
      <c r="D25" s="309">
        <v>6000</v>
      </c>
      <c r="E25" s="284">
        <v>0</v>
      </c>
      <c r="F25" s="333">
        <f t="shared" si="1"/>
        <v>6000</v>
      </c>
      <c r="G25" s="278">
        <v>126</v>
      </c>
      <c r="H25" s="278">
        <v>126</v>
      </c>
      <c r="I25" s="333">
        <f t="shared" si="3"/>
        <v>5874</v>
      </c>
    </row>
    <row r="26" spans="2:9" x14ac:dyDescent="0.25">
      <c r="B26" s="177"/>
      <c r="C26" s="180" t="s">
        <v>1113</v>
      </c>
      <c r="D26" s="278">
        <v>0</v>
      </c>
      <c r="E26" s="284">
        <v>0</v>
      </c>
      <c r="F26" s="280">
        <f t="shared" si="1"/>
        <v>0</v>
      </c>
      <c r="G26" s="309">
        <v>4265</v>
      </c>
      <c r="H26" s="309">
        <v>4265</v>
      </c>
      <c r="I26" s="309">
        <f t="shared" si="3"/>
        <v>-4265</v>
      </c>
    </row>
    <row r="27" spans="2:9" x14ac:dyDescent="0.25">
      <c r="B27" s="177"/>
      <c r="C27" s="180" t="s">
        <v>1114</v>
      </c>
      <c r="D27" s="215">
        <v>42000</v>
      </c>
      <c r="E27" s="284">
        <v>0</v>
      </c>
      <c r="F27" s="333">
        <f t="shared" si="1"/>
        <v>42000</v>
      </c>
      <c r="G27" s="309">
        <v>1613</v>
      </c>
      <c r="H27" s="309">
        <v>1613</v>
      </c>
      <c r="I27" s="333">
        <f t="shared" si="3"/>
        <v>40387</v>
      </c>
    </row>
    <row r="28" spans="2:9" x14ac:dyDescent="0.25">
      <c r="B28" s="469" t="s">
        <v>1115</v>
      </c>
      <c r="C28" s="562"/>
      <c r="D28" s="221">
        <f>SUM(D29:D37)</f>
        <v>4401600</v>
      </c>
      <c r="E28" s="370">
        <f>SUM(E29:E37)</f>
        <v>0</v>
      </c>
      <c r="F28" s="222">
        <f t="shared" si="1"/>
        <v>4401600</v>
      </c>
      <c r="G28" s="222">
        <f>SUM(G29:G37)</f>
        <v>3655721</v>
      </c>
      <c r="H28" s="222">
        <f>SUM(H29:H37)</f>
        <v>3655721</v>
      </c>
      <c r="I28" s="349">
        <f>SUM(I29:I37)</f>
        <v>745879</v>
      </c>
    </row>
    <row r="29" spans="2:9" x14ac:dyDescent="0.25">
      <c r="B29" s="177"/>
      <c r="C29" s="180" t="s">
        <v>1116</v>
      </c>
      <c r="D29" s="215">
        <v>674400</v>
      </c>
      <c r="E29" s="284">
        <v>0</v>
      </c>
      <c r="F29" s="217">
        <f t="shared" si="1"/>
        <v>674400</v>
      </c>
      <c r="G29" s="215">
        <v>315834</v>
      </c>
      <c r="H29" s="215">
        <v>315834</v>
      </c>
      <c r="I29" s="333">
        <f t="shared" si="3"/>
        <v>358566</v>
      </c>
    </row>
    <row r="30" spans="2:9" x14ac:dyDescent="0.25">
      <c r="B30" s="177"/>
      <c r="C30" s="180" t="s">
        <v>1117</v>
      </c>
      <c r="D30" s="309">
        <v>28800</v>
      </c>
      <c r="E30" s="284">
        <v>0</v>
      </c>
      <c r="F30" s="333">
        <f t="shared" si="1"/>
        <v>28800</v>
      </c>
      <c r="G30" s="309">
        <v>21107</v>
      </c>
      <c r="H30" s="309">
        <v>21107</v>
      </c>
      <c r="I30" s="333">
        <f t="shared" si="3"/>
        <v>7693</v>
      </c>
    </row>
    <row r="31" spans="2:9" x14ac:dyDescent="0.25">
      <c r="B31" s="177"/>
      <c r="C31" s="180" t="s">
        <v>1118</v>
      </c>
      <c r="D31" s="215">
        <v>2892000</v>
      </c>
      <c r="E31" s="284">
        <v>0</v>
      </c>
      <c r="F31" s="217">
        <f t="shared" si="1"/>
        <v>2892000</v>
      </c>
      <c r="G31" s="215">
        <v>2839606</v>
      </c>
      <c r="H31" s="215">
        <v>2839606</v>
      </c>
      <c r="I31" s="333">
        <f t="shared" si="3"/>
        <v>52394</v>
      </c>
    </row>
    <row r="32" spans="2:9" x14ac:dyDescent="0.25">
      <c r="B32" s="177"/>
      <c r="C32" s="180" t="s">
        <v>1119</v>
      </c>
      <c r="D32" s="215">
        <v>96000</v>
      </c>
      <c r="E32" s="284">
        <v>0</v>
      </c>
      <c r="F32" s="217">
        <f t="shared" si="1"/>
        <v>96000</v>
      </c>
      <c r="G32" s="215">
        <v>74198</v>
      </c>
      <c r="H32" s="215">
        <v>74198</v>
      </c>
      <c r="I32" s="333">
        <f t="shared" si="3"/>
        <v>21802</v>
      </c>
    </row>
    <row r="33" spans="2:9" x14ac:dyDescent="0.25">
      <c r="B33" s="177"/>
      <c r="C33" s="180" t="s">
        <v>1120</v>
      </c>
      <c r="D33" s="215">
        <v>84000</v>
      </c>
      <c r="E33" s="284">
        <v>0</v>
      </c>
      <c r="F33" s="217">
        <f t="shared" si="1"/>
        <v>84000</v>
      </c>
      <c r="G33" s="215">
        <v>51746</v>
      </c>
      <c r="H33" s="215">
        <v>51746</v>
      </c>
      <c r="I33" s="333">
        <f t="shared" si="3"/>
        <v>32254</v>
      </c>
    </row>
    <row r="34" spans="2:9" x14ac:dyDescent="0.25">
      <c r="B34" s="177"/>
      <c r="C34" s="180" t="s">
        <v>1121</v>
      </c>
      <c r="D34" s="215">
        <v>24000</v>
      </c>
      <c r="E34" s="284">
        <v>0</v>
      </c>
      <c r="F34" s="217">
        <f t="shared" si="1"/>
        <v>24000</v>
      </c>
      <c r="G34" s="215">
        <v>10989</v>
      </c>
      <c r="H34" s="215">
        <v>10989</v>
      </c>
      <c r="I34" s="333">
        <f t="shared" si="3"/>
        <v>13011</v>
      </c>
    </row>
    <row r="35" spans="2:9" x14ac:dyDescent="0.25">
      <c r="B35" s="177"/>
      <c r="C35" s="180" t="s">
        <v>1122</v>
      </c>
      <c r="D35" s="215">
        <v>44400</v>
      </c>
      <c r="E35" s="284">
        <v>0</v>
      </c>
      <c r="F35" s="217">
        <f t="shared" si="1"/>
        <v>44400</v>
      </c>
      <c r="G35" s="215">
        <v>8438</v>
      </c>
      <c r="H35" s="215">
        <v>8438</v>
      </c>
      <c r="I35" s="333">
        <f t="shared" si="3"/>
        <v>35962</v>
      </c>
    </row>
    <row r="36" spans="2:9" x14ac:dyDescent="0.25">
      <c r="B36" s="177"/>
      <c r="C36" s="180" t="s">
        <v>1123</v>
      </c>
      <c r="D36" s="215">
        <v>156000</v>
      </c>
      <c r="E36" s="284">
        <v>0</v>
      </c>
      <c r="F36" s="217">
        <f t="shared" si="1"/>
        <v>156000</v>
      </c>
      <c r="G36" s="309">
        <v>60141</v>
      </c>
      <c r="H36" s="309">
        <v>60141</v>
      </c>
      <c r="I36" s="333">
        <f t="shared" si="3"/>
        <v>95859</v>
      </c>
    </row>
    <row r="37" spans="2:9" x14ac:dyDescent="0.25">
      <c r="B37" s="177"/>
      <c r="C37" s="180" t="s">
        <v>1124</v>
      </c>
      <c r="D37" s="215">
        <v>402000</v>
      </c>
      <c r="E37" s="284">
        <v>0</v>
      </c>
      <c r="F37" s="217">
        <f t="shared" si="1"/>
        <v>402000</v>
      </c>
      <c r="G37" s="215">
        <v>273662</v>
      </c>
      <c r="H37" s="215">
        <v>273662</v>
      </c>
      <c r="I37" s="333">
        <f t="shared" si="3"/>
        <v>128338</v>
      </c>
    </row>
    <row r="38" spans="2:9" x14ac:dyDescent="0.25">
      <c r="B38" s="469" t="s">
        <v>1125</v>
      </c>
      <c r="C38" s="562"/>
      <c r="D38" s="276">
        <f>SUM(D39:D47)</f>
        <v>0</v>
      </c>
      <c r="E38" s="277">
        <f>SUM(E39:E47)</f>
        <v>0</v>
      </c>
      <c r="F38" s="277">
        <f t="shared" si="1"/>
        <v>0</v>
      </c>
      <c r="G38" s="277">
        <f>SUM(G39:G47)</f>
        <v>0</v>
      </c>
      <c r="H38" s="277">
        <f>SUM(H39:H47)</f>
        <v>0</v>
      </c>
      <c r="I38" s="277">
        <f t="shared" ref="I38:I51" si="4">F38-G38-H38</f>
        <v>0</v>
      </c>
    </row>
    <row r="39" spans="2:9" x14ac:dyDescent="0.25">
      <c r="B39" s="177"/>
      <c r="C39" s="180" t="s">
        <v>1126</v>
      </c>
      <c r="D39" s="296">
        <v>0</v>
      </c>
      <c r="E39" s="297">
        <v>0</v>
      </c>
      <c r="F39" s="298">
        <f t="shared" si="1"/>
        <v>0</v>
      </c>
      <c r="G39" s="297">
        <v>0</v>
      </c>
      <c r="H39" s="297">
        <v>0</v>
      </c>
      <c r="I39" s="298">
        <f t="shared" si="4"/>
        <v>0</v>
      </c>
    </row>
    <row r="40" spans="2:9" x14ac:dyDescent="0.25">
      <c r="B40" s="177"/>
      <c r="C40" s="180" t="s">
        <v>1127</v>
      </c>
      <c r="D40" s="296">
        <v>0</v>
      </c>
      <c r="E40" s="297">
        <v>0</v>
      </c>
      <c r="F40" s="298">
        <f t="shared" si="1"/>
        <v>0</v>
      </c>
      <c r="G40" s="297">
        <v>0</v>
      </c>
      <c r="H40" s="297">
        <v>0</v>
      </c>
      <c r="I40" s="298">
        <f t="shared" si="4"/>
        <v>0</v>
      </c>
    </row>
    <row r="41" spans="2:9" x14ac:dyDescent="0.25">
      <c r="B41" s="177"/>
      <c r="C41" s="180" t="s">
        <v>1128</v>
      </c>
      <c r="D41" s="296">
        <v>0</v>
      </c>
      <c r="E41" s="297">
        <v>0</v>
      </c>
      <c r="F41" s="298">
        <f t="shared" si="1"/>
        <v>0</v>
      </c>
      <c r="G41" s="297">
        <v>0</v>
      </c>
      <c r="H41" s="297">
        <v>0</v>
      </c>
      <c r="I41" s="298">
        <f t="shared" si="4"/>
        <v>0</v>
      </c>
    </row>
    <row r="42" spans="2:9" x14ac:dyDescent="0.25">
      <c r="B42" s="177"/>
      <c r="C42" s="180" t="s">
        <v>1129</v>
      </c>
      <c r="D42" s="296">
        <v>0</v>
      </c>
      <c r="E42" s="297">
        <v>0</v>
      </c>
      <c r="F42" s="298">
        <f t="shared" si="1"/>
        <v>0</v>
      </c>
      <c r="G42" s="297">
        <v>0</v>
      </c>
      <c r="H42" s="297">
        <v>0</v>
      </c>
      <c r="I42" s="298">
        <f t="shared" si="4"/>
        <v>0</v>
      </c>
    </row>
    <row r="43" spans="2:9" x14ac:dyDescent="0.25">
      <c r="B43" s="177"/>
      <c r="C43" s="180" t="s">
        <v>1130</v>
      </c>
      <c r="D43" s="296">
        <v>0</v>
      </c>
      <c r="E43" s="297">
        <v>0</v>
      </c>
      <c r="F43" s="298">
        <f t="shared" si="1"/>
        <v>0</v>
      </c>
      <c r="G43" s="297">
        <v>0</v>
      </c>
      <c r="H43" s="297">
        <v>0</v>
      </c>
      <c r="I43" s="298">
        <f t="shared" si="4"/>
        <v>0</v>
      </c>
    </row>
    <row r="44" spans="2:9" x14ac:dyDescent="0.25">
      <c r="B44" s="177"/>
      <c r="C44" s="180" t="s">
        <v>1131</v>
      </c>
      <c r="D44" s="296">
        <v>0</v>
      </c>
      <c r="E44" s="297">
        <v>0</v>
      </c>
      <c r="F44" s="298">
        <f t="shared" si="1"/>
        <v>0</v>
      </c>
      <c r="G44" s="297">
        <v>0</v>
      </c>
      <c r="H44" s="297">
        <v>0</v>
      </c>
      <c r="I44" s="298">
        <f t="shared" si="4"/>
        <v>0</v>
      </c>
    </row>
    <row r="45" spans="2:9" x14ac:dyDescent="0.25">
      <c r="B45" s="177"/>
      <c r="C45" s="180" t="s">
        <v>1132</v>
      </c>
      <c r="D45" s="296">
        <v>0</v>
      </c>
      <c r="E45" s="297">
        <v>0</v>
      </c>
      <c r="F45" s="298">
        <f t="shared" si="1"/>
        <v>0</v>
      </c>
      <c r="G45" s="297">
        <v>0</v>
      </c>
      <c r="H45" s="297">
        <v>0</v>
      </c>
      <c r="I45" s="298">
        <f t="shared" si="4"/>
        <v>0</v>
      </c>
    </row>
    <row r="46" spans="2:9" x14ac:dyDescent="0.25">
      <c r="B46" s="177"/>
      <c r="C46" s="180" t="s">
        <v>1133</v>
      </c>
      <c r="D46" s="296">
        <v>0</v>
      </c>
      <c r="E46" s="297">
        <v>0</v>
      </c>
      <c r="F46" s="298">
        <f t="shared" si="1"/>
        <v>0</v>
      </c>
      <c r="G46" s="297">
        <v>0</v>
      </c>
      <c r="H46" s="297">
        <v>0</v>
      </c>
      <c r="I46" s="298">
        <f t="shared" si="4"/>
        <v>0</v>
      </c>
    </row>
    <row r="47" spans="2:9" x14ac:dyDescent="0.25">
      <c r="B47" s="177"/>
      <c r="C47" s="180" t="s">
        <v>1134</v>
      </c>
      <c r="D47" s="296">
        <v>0</v>
      </c>
      <c r="E47" s="297">
        <v>0</v>
      </c>
      <c r="F47" s="298">
        <f t="shared" si="1"/>
        <v>0</v>
      </c>
      <c r="G47" s="297">
        <v>0</v>
      </c>
      <c r="H47" s="297">
        <v>0</v>
      </c>
      <c r="I47" s="298">
        <f t="shared" si="4"/>
        <v>0</v>
      </c>
    </row>
    <row r="48" spans="2:9" x14ac:dyDescent="0.25">
      <c r="B48" s="469" t="s">
        <v>1135</v>
      </c>
      <c r="C48" s="562"/>
      <c r="D48" s="221">
        <f>SUM(D49:D57)</f>
        <v>63000</v>
      </c>
      <c r="E48" s="370">
        <f>SUM(E49:E57)</f>
        <v>0</v>
      </c>
      <c r="F48" s="222">
        <f t="shared" si="1"/>
        <v>63000</v>
      </c>
      <c r="G48" s="310">
        <f>SUM(G49:G57)</f>
        <v>44860</v>
      </c>
      <c r="H48" s="310">
        <f>SUM(H49:H57)</f>
        <v>44860</v>
      </c>
      <c r="I48" s="349">
        <f>SUM(I49:I57)</f>
        <v>18140</v>
      </c>
    </row>
    <row r="49" spans="2:9" x14ac:dyDescent="0.25">
      <c r="B49" s="177"/>
      <c r="C49" s="180" t="s">
        <v>1136</v>
      </c>
      <c r="D49" s="215">
        <v>54000</v>
      </c>
      <c r="E49" s="284">
        <v>0</v>
      </c>
      <c r="F49" s="346">
        <f t="shared" si="1"/>
        <v>54000</v>
      </c>
      <c r="G49" s="307">
        <v>44860</v>
      </c>
      <c r="H49" s="307">
        <v>44860</v>
      </c>
      <c r="I49" s="333">
        <f t="shared" ref="I49" si="5">+F49-G49</f>
        <v>9140</v>
      </c>
    </row>
    <row r="50" spans="2:9" x14ac:dyDescent="0.25">
      <c r="B50" s="177"/>
      <c r="C50" s="180" t="s">
        <v>1137</v>
      </c>
      <c r="D50" s="343"/>
      <c r="E50" s="344"/>
      <c r="F50" s="346"/>
      <c r="G50" s="344"/>
      <c r="H50" s="344"/>
      <c r="I50" s="333"/>
    </row>
    <row r="51" spans="2:9" x14ac:dyDescent="0.25">
      <c r="B51" s="177"/>
      <c r="C51" s="180" t="s">
        <v>1138</v>
      </c>
      <c r="D51" s="296">
        <v>0</v>
      </c>
      <c r="E51" s="297">
        <v>0</v>
      </c>
      <c r="F51" s="298">
        <f t="shared" si="1"/>
        <v>0</v>
      </c>
      <c r="G51" s="297">
        <v>0</v>
      </c>
      <c r="H51" s="297">
        <v>0</v>
      </c>
      <c r="I51" s="298">
        <f t="shared" si="4"/>
        <v>0</v>
      </c>
    </row>
    <row r="52" spans="2:9" x14ac:dyDescent="0.25">
      <c r="B52" s="177"/>
      <c r="C52" s="180" t="s">
        <v>1139</v>
      </c>
      <c r="D52" s="356"/>
      <c r="E52" s="352"/>
      <c r="F52" s="353"/>
      <c r="G52" s="352"/>
      <c r="H52" s="352"/>
      <c r="I52" s="273"/>
    </row>
    <row r="53" spans="2:9" x14ac:dyDescent="0.25">
      <c r="B53" s="177"/>
      <c r="C53" s="180" t="s">
        <v>1140</v>
      </c>
      <c r="D53" s="296">
        <v>0</v>
      </c>
      <c r="E53" s="297">
        <v>0</v>
      </c>
      <c r="F53" s="345"/>
      <c r="G53" s="344"/>
      <c r="H53" s="297">
        <v>0</v>
      </c>
      <c r="I53" s="345"/>
    </row>
    <row r="54" spans="2:9" x14ac:dyDescent="0.25">
      <c r="B54" s="177"/>
      <c r="C54" s="180" t="s">
        <v>1141</v>
      </c>
      <c r="D54" s="343">
        <v>9000</v>
      </c>
      <c r="E54" s="352">
        <v>0</v>
      </c>
      <c r="F54" s="333">
        <f t="shared" ref="F54" si="6">+D54+E54</f>
        <v>9000</v>
      </c>
      <c r="G54" s="352">
        <v>0</v>
      </c>
      <c r="H54" s="352">
        <v>0</v>
      </c>
      <c r="I54" s="333">
        <f t="shared" ref="I54" si="7">+F54-G54</f>
        <v>9000</v>
      </c>
    </row>
    <row r="55" spans="2:9" x14ac:dyDescent="0.25">
      <c r="B55" s="177"/>
      <c r="C55" s="180" t="s">
        <v>1142</v>
      </c>
      <c r="D55" s="296">
        <v>0</v>
      </c>
      <c r="E55" s="297">
        <v>0</v>
      </c>
      <c r="F55" s="298">
        <f t="shared" ref="F55:F73" si="8">+D55+E55</f>
        <v>0</v>
      </c>
      <c r="G55" s="297">
        <v>0</v>
      </c>
      <c r="H55" s="297">
        <v>0</v>
      </c>
      <c r="I55" s="298">
        <f t="shared" ref="I55:I73" si="9">F55-G55-H55</f>
        <v>0</v>
      </c>
    </row>
    <row r="56" spans="2:9" x14ac:dyDescent="0.25">
      <c r="B56" s="177"/>
      <c r="C56" s="180" t="s">
        <v>1143</v>
      </c>
      <c r="D56" s="296">
        <v>0</v>
      </c>
      <c r="E56" s="297">
        <v>0</v>
      </c>
      <c r="F56" s="298">
        <f t="shared" si="8"/>
        <v>0</v>
      </c>
      <c r="G56" s="297">
        <v>0</v>
      </c>
      <c r="H56" s="297">
        <v>0</v>
      </c>
      <c r="I56" s="298">
        <f t="shared" si="9"/>
        <v>0</v>
      </c>
    </row>
    <row r="57" spans="2:9" x14ac:dyDescent="0.25">
      <c r="B57" s="177"/>
      <c r="C57" s="180" t="s">
        <v>1144</v>
      </c>
      <c r="D57" s="356">
        <v>0</v>
      </c>
      <c r="E57" s="344">
        <v>0</v>
      </c>
      <c r="F57" s="353">
        <f t="shared" si="8"/>
        <v>0</v>
      </c>
      <c r="G57" s="344">
        <v>0</v>
      </c>
      <c r="H57" s="344">
        <v>0</v>
      </c>
      <c r="I57" s="353">
        <v>0</v>
      </c>
    </row>
    <row r="58" spans="2:9" x14ac:dyDescent="0.25">
      <c r="B58" s="469" t="s">
        <v>1145</v>
      </c>
      <c r="C58" s="562"/>
      <c r="D58" s="276">
        <f>SUM(D59:D61)</f>
        <v>0</v>
      </c>
      <c r="E58" s="277">
        <f>SUM(E59:E61)</f>
        <v>0</v>
      </c>
      <c r="F58" s="277">
        <f t="shared" si="8"/>
        <v>0</v>
      </c>
      <c r="G58" s="277">
        <f>SUM(G59:G61)</f>
        <v>0</v>
      </c>
      <c r="H58" s="277">
        <f>SUM(H59:H61)</f>
        <v>0</v>
      </c>
      <c r="I58" s="277">
        <f t="shared" si="9"/>
        <v>0</v>
      </c>
    </row>
    <row r="59" spans="2:9" x14ac:dyDescent="0.25">
      <c r="B59" s="177"/>
      <c r="C59" s="180" t="s">
        <v>1146</v>
      </c>
      <c r="D59" s="296">
        <v>0</v>
      </c>
      <c r="E59" s="297">
        <v>0</v>
      </c>
      <c r="F59" s="298">
        <f t="shared" si="8"/>
        <v>0</v>
      </c>
      <c r="G59" s="297">
        <v>0</v>
      </c>
      <c r="H59" s="297">
        <v>0</v>
      </c>
      <c r="I59" s="298">
        <f t="shared" si="9"/>
        <v>0</v>
      </c>
    </row>
    <row r="60" spans="2:9" x14ac:dyDescent="0.25">
      <c r="B60" s="177"/>
      <c r="C60" s="180" t="s">
        <v>1147</v>
      </c>
      <c r="D60" s="296">
        <v>0</v>
      </c>
      <c r="E60" s="297">
        <v>0</v>
      </c>
      <c r="F60" s="298">
        <f t="shared" si="8"/>
        <v>0</v>
      </c>
      <c r="G60" s="297">
        <v>0</v>
      </c>
      <c r="H60" s="297">
        <v>0</v>
      </c>
      <c r="I60" s="298">
        <f t="shared" si="9"/>
        <v>0</v>
      </c>
    </row>
    <row r="61" spans="2:9" x14ac:dyDescent="0.25">
      <c r="B61" s="177"/>
      <c r="C61" s="180" t="s">
        <v>1148</v>
      </c>
      <c r="D61" s="296">
        <v>0</v>
      </c>
      <c r="E61" s="297">
        <v>0</v>
      </c>
      <c r="F61" s="298">
        <f t="shared" si="8"/>
        <v>0</v>
      </c>
      <c r="G61" s="297">
        <v>0</v>
      </c>
      <c r="H61" s="297">
        <v>0</v>
      </c>
      <c r="I61" s="298">
        <f t="shared" si="9"/>
        <v>0</v>
      </c>
    </row>
    <row r="62" spans="2:9" x14ac:dyDescent="0.25">
      <c r="B62" s="469" t="s">
        <v>1149</v>
      </c>
      <c r="C62" s="562"/>
      <c r="D62" s="276">
        <f>SUM(D63:D69)</f>
        <v>0</v>
      </c>
      <c r="E62" s="277">
        <f>SUM(E63:E69)</f>
        <v>0</v>
      </c>
      <c r="F62" s="277">
        <f t="shared" si="8"/>
        <v>0</v>
      </c>
      <c r="G62" s="277">
        <f>SUM(G63:G69)</f>
        <v>0</v>
      </c>
      <c r="H62" s="277">
        <f>SUM(H63:H69)</f>
        <v>0</v>
      </c>
      <c r="I62" s="277">
        <f t="shared" si="9"/>
        <v>0</v>
      </c>
    </row>
    <row r="63" spans="2:9" x14ac:dyDescent="0.25">
      <c r="B63" s="177"/>
      <c r="C63" s="180" t="s">
        <v>1150</v>
      </c>
      <c r="D63" s="296">
        <v>0</v>
      </c>
      <c r="E63" s="297">
        <v>0</v>
      </c>
      <c r="F63" s="298">
        <f t="shared" si="8"/>
        <v>0</v>
      </c>
      <c r="G63" s="297">
        <v>0</v>
      </c>
      <c r="H63" s="297">
        <v>0</v>
      </c>
      <c r="I63" s="298">
        <f t="shared" si="9"/>
        <v>0</v>
      </c>
    </row>
    <row r="64" spans="2:9" x14ac:dyDescent="0.25">
      <c r="B64" s="177"/>
      <c r="C64" s="180" t="s">
        <v>1151</v>
      </c>
      <c r="D64" s="296">
        <v>0</v>
      </c>
      <c r="E64" s="297">
        <v>0</v>
      </c>
      <c r="F64" s="298">
        <f t="shared" si="8"/>
        <v>0</v>
      </c>
      <c r="G64" s="297">
        <v>0</v>
      </c>
      <c r="H64" s="297">
        <v>0</v>
      </c>
      <c r="I64" s="298">
        <f t="shared" si="9"/>
        <v>0</v>
      </c>
    </row>
    <row r="65" spans="2:10" x14ac:dyDescent="0.25">
      <c r="B65" s="177"/>
      <c r="C65" s="180" t="s">
        <v>1152</v>
      </c>
      <c r="D65" s="296">
        <v>0</v>
      </c>
      <c r="E65" s="297">
        <v>0</v>
      </c>
      <c r="F65" s="298">
        <f t="shared" si="8"/>
        <v>0</v>
      </c>
      <c r="G65" s="297">
        <v>0</v>
      </c>
      <c r="H65" s="297">
        <v>0</v>
      </c>
      <c r="I65" s="298">
        <f t="shared" si="9"/>
        <v>0</v>
      </c>
    </row>
    <row r="66" spans="2:10" x14ac:dyDescent="0.25">
      <c r="B66" s="177"/>
      <c r="C66" s="180" t="s">
        <v>1153</v>
      </c>
      <c r="D66" s="296">
        <v>0</v>
      </c>
      <c r="E66" s="297">
        <v>0</v>
      </c>
      <c r="F66" s="298">
        <f t="shared" si="8"/>
        <v>0</v>
      </c>
      <c r="G66" s="297">
        <v>0</v>
      </c>
      <c r="H66" s="297">
        <v>0</v>
      </c>
      <c r="I66" s="298">
        <f t="shared" si="9"/>
        <v>0</v>
      </c>
    </row>
    <row r="67" spans="2:10" ht="22.5" x14ac:dyDescent="0.25">
      <c r="B67" s="177"/>
      <c r="C67" s="181" t="s">
        <v>1242</v>
      </c>
      <c r="D67" s="296">
        <v>0</v>
      </c>
      <c r="E67" s="297">
        <v>0</v>
      </c>
      <c r="F67" s="298">
        <f t="shared" si="8"/>
        <v>0</v>
      </c>
      <c r="G67" s="297">
        <v>0</v>
      </c>
      <c r="H67" s="297">
        <v>0</v>
      </c>
      <c r="I67" s="298">
        <f t="shared" si="9"/>
        <v>0</v>
      </c>
    </row>
    <row r="68" spans="2:10" x14ac:dyDescent="0.25">
      <c r="B68" s="177"/>
      <c r="C68" s="180" t="s">
        <v>1154</v>
      </c>
      <c r="D68" s="296">
        <v>0</v>
      </c>
      <c r="E68" s="297">
        <v>0</v>
      </c>
      <c r="F68" s="298">
        <f t="shared" si="8"/>
        <v>0</v>
      </c>
      <c r="G68" s="297">
        <v>0</v>
      </c>
      <c r="H68" s="297">
        <v>0</v>
      </c>
      <c r="I68" s="298">
        <f t="shared" si="9"/>
        <v>0</v>
      </c>
    </row>
    <row r="69" spans="2:10" x14ac:dyDescent="0.25">
      <c r="B69" s="177"/>
      <c r="C69" s="180" t="s">
        <v>1155</v>
      </c>
      <c r="D69" s="296">
        <v>0</v>
      </c>
      <c r="E69" s="297">
        <v>0</v>
      </c>
      <c r="F69" s="298">
        <f t="shared" si="8"/>
        <v>0</v>
      </c>
      <c r="G69" s="297">
        <v>0</v>
      </c>
      <c r="H69" s="297">
        <v>0</v>
      </c>
      <c r="I69" s="298">
        <f t="shared" si="9"/>
        <v>0</v>
      </c>
    </row>
    <row r="70" spans="2:10" x14ac:dyDescent="0.25">
      <c r="B70" s="469" t="s">
        <v>1156</v>
      </c>
      <c r="C70" s="562"/>
      <c r="D70" s="276">
        <f>SUM(D71:D73)</f>
        <v>0</v>
      </c>
      <c r="E70" s="277">
        <f>SUM(E71:E73)</f>
        <v>0</v>
      </c>
      <c r="F70" s="277">
        <f t="shared" si="8"/>
        <v>0</v>
      </c>
      <c r="G70" s="277">
        <f>SUM(G71:G73)</f>
        <v>0</v>
      </c>
      <c r="H70" s="277">
        <f>SUM(H71:H73)</f>
        <v>0</v>
      </c>
      <c r="I70" s="277">
        <f t="shared" si="9"/>
        <v>0</v>
      </c>
    </row>
    <row r="71" spans="2:10" x14ac:dyDescent="0.25">
      <c r="B71" s="177"/>
      <c r="C71" s="180" t="s">
        <v>1157</v>
      </c>
      <c r="D71" s="296">
        <v>0</v>
      </c>
      <c r="E71" s="297">
        <v>0</v>
      </c>
      <c r="F71" s="298">
        <f t="shared" si="8"/>
        <v>0</v>
      </c>
      <c r="G71" s="297">
        <v>0</v>
      </c>
      <c r="H71" s="297">
        <v>0</v>
      </c>
      <c r="I71" s="298">
        <f t="shared" si="9"/>
        <v>0</v>
      </c>
    </row>
    <row r="72" spans="2:10" x14ac:dyDescent="0.25">
      <c r="B72" s="177"/>
      <c r="C72" s="180" t="s">
        <v>1158</v>
      </c>
      <c r="D72" s="296">
        <v>0</v>
      </c>
      <c r="E72" s="297">
        <v>0</v>
      </c>
      <c r="F72" s="298">
        <f t="shared" si="8"/>
        <v>0</v>
      </c>
      <c r="G72" s="297">
        <v>0</v>
      </c>
      <c r="H72" s="297">
        <v>0</v>
      </c>
      <c r="I72" s="298">
        <f t="shared" si="9"/>
        <v>0</v>
      </c>
    </row>
    <row r="73" spans="2:10" x14ac:dyDescent="0.25">
      <c r="B73" s="177"/>
      <c r="C73" s="180" t="s">
        <v>1159</v>
      </c>
      <c r="D73" s="296">
        <v>0</v>
      </c>
      <c r="E73" s="297">
        <v>0</v>
      </c>
      <c r="F73" s="298">
        <f t="shared" si="8"/>
        <v>0</v>
      </c>
      <c r="G73" s="297">
        <v>0</v>
      </c>
      <c r="H73" s="297">
        <v>0</v>
      </c>
      <c r="I73" s="298">
        <f t="shared" si="9"/>
        <v>0</v>
      </c>
    </row>
    <row r="74" spans="2:10" x14ac:dyDescent="0.25">
      <c r="B74" s="469" t="s">
        <v>1160</v>
      </c>
      <c r="C74" s="562"/>
      <c r="D74" s="276">
        <f>SUM(D75:D81)</f>
        <v>0</v>
      </c>
      <c r="E74" s="277">
        <f>SUM(E75:E81)</f>
        <v>0</v>
      </c>
      <c r="F74" s="277">
        <f t="shared" ref="F74:F81" si="10">+D74+E74</f>
        <v>0</v>
      </c>
      <c r="G74" s="277">
        <f>SUM(G75:G81)</f>
        <v>0</v>
      </c>
      <c r="H74" s="277">
        <f>SUM(H75:H81)</f>
        <v>0</v>
      </c>
      <c r="I74" s="277">
        <f t="shared" ref="I74:I81" si="11">F74-G74-H74</f>
        <v>0</v>
      </c>
    </row>
    <row r="75" spans="2:10" x14ac:dyDescent="0.25">
      <c r="B75" s="177"/>
      <c r="C75" s="180" t="s">
        <v>1161</v>
      </c>
      <c r="D75" s="296">
        <v>0</v>
      </c>
      <c r="E75" s="297">
        <v>0</v>
      </c>
      <c r="F75" s="298">
        <f t="shared" si="10"/>
        <v>0</v>
      </c>
      <c r="G75" s="297">
        <v>0</v>
      </c>
      <c r="H75" s="297">
        <v>0</v>
      </c>
      <c r="I75" s="298">
        <f t="shared" si="11"/>
        <v>0</v>
      </c>
    </row>
    <row r="76" spans="2:10" x14ac:dyDescent="0.25">
      <c r="B76" s="177"/>
      <c r="C76" s="180" t="s">
        <v>1162</v>
      </c>
      <c r="D76" s="296">
        <v>0</v>
      </c>
      <c r="E76" s="297">
        <v>0</v>
      </c>
      <c r="F76" s="298">
        <f t="shared" si="10"/>
        <v>0</v>
      </c>
      <c r="G76" s="297">
        <v>0</v>
      </c>
      <c r="H76" s="297">
        <v>0</v>
      </c>
      <c r="I76" s="298">
        <f t="shared" si="11"/>
        <v>0</v>
      </c>
    </row>
    <row r="77" spans="2:10" x14ac:dyDescent="0.25">
      <c r="B77" s="177"/>
      <c r="C77" s="180" t="s">
        <v>1163</v>
      </c>
      <c r="D77" s="296">
        <v>0</v>
      </c>
      <c r="E77" s="297">
        <v>0</v>
      </c>
      <c r="F77" s="298">
        <f t="shared" si="10"/>
        <v>0</v>
      </c>
      <c r="G77" s="297">
        <v>0</v>
      </c>
      <c r="H77" s="297">
        <v>0</v>
      </c>
      <c r="I77" s="298">
        <f t="shared" si="11"/>
        <v>0</v>
      </c>
    </row>
    <row r="78" spans="2:10" x14ac:dyDescent="0.25">
      <c r="B78" s="177"/>
      <c r="C78" s="180" t="s">
        <v>1164</v>
      </c>
      <c r="D78" s="296">
        <v>0</v>
      </c>
      <c r="E78" s="297">
        <v>0</v>
      </c>
      <c r="F78" s="298">
        <f t="shared" si="10"/>
        <v>0</v>
      </c>
      <c r="G78" s="297">
        <v>0</v>
      </c>
      <c r="H78" s="297">
        <v>0</v>
      </c>
      <c r="I78" s="298">
        <f t="shared" si="11"/>
        <v>0</v>
      </c>
    </row>
    <row r="79" spans="2:10" x14ac:dyDescent="0.25">
      <c r="B79" s="177"/>
      <c r="C79" s="180" t="s">
        <v>1165</v>
      </c>
      <c r="D79" s="296">
        <v>0</v>
      </c>
      <c r="E79" s="297">
        <v>0</v>
      </c>
      <c r="F79" s="298">
        <f t="shared" si="10"/>
        <v>0</v>
      </c>
      <c r="G79" s="297">
        <v>0</v>
      </c>
      <c r="H79" s="297">
        <v>0</v>
      </c>
      <c r="I79" s="298">
        <f t="shared" si="11"/>
        <v>0</v>
      </c>
      <c r="J79" s="115"/>
    </row>
    <row r="80" spans="2:10" x14ac:dyDescent="0.25">
      <c r="B80" s="177"/>
      <c r="C80" s="180" t="s">
        <v>1166</v>
      </c>
      <c r="D80" s="296">
        <v>0</v>
      </c>
      <c r="E80" s="297">
        <v>0</v>
      </c>
      <c r="F80" s="298">
        <f t="shared" si="10"/>
        <v>0</v>
      </c>
      <c r="G80" s="297">
        <v>0</v>
      </c>
      <c r="H80" s="297">
        <v>0</v>
      </c>
      <c r="I80" s="298">
        <f t="shared" si="11"/>
        <v>0</v>
      </c>
      <c r="J80" s="115"/>
    </row>
    <row r="81" spans="1:10" x14ac:dyDescent="0.25">
      <c r="B81" s="177"/>
      <c r="C81" s="180" t="s">
        <v>1167</v>
      </c>
      <c r="D81" s="296">
        <v>0</v>
      </c>
      <c r="E81" s="297">
        <v>0</v>
      </c>
      <c r="F81" s="298">
        <f t="shared" si="10"/>
        <v>0</v>
      </c>
      <c r="G81" s="297">
        <v>0</v>
      </c>
      <c r="H81" s="297">
        <v>0</v>
      </c>
      <c r="I81" s="350">
        <f t="shared" si="11"/>
        <v>0</v>
      </c>
      <c r="J81" s="115"/>
    </row>
    <row r="82" spans="1:10" ht="15.75" thickBot="1" x14ac:dyDescent="0.3">
      <c r="A82" s="326"/>
      <c r="B82" s="195"/>
      <c r="C82" s="328"/>
      <c r="D82" s="326"/>
      <c r="E82" s="195"/>
      <c r="F82" s="195"/>
      <c r="G82" s="329"/>
      <c r="H82" s="330"/>
      <c r="I82" s="329"/>
      <c r="J82" s="195"/>
    </row>
    <row r="83" spans="1:10" x14ac:dyDescent="0.25">
      <c r="A83" s="326"/>
      <c r="B83" s="327"/>
      <c r="C83" s="327"/>
      <c r="D83" s="327"/>
      <c r="E83" s="327"/>
      <c r="F83" s="327"/>
      <c r="G83" s="327"/>
      <c r="H83" s="326"/>
      <c r="I83" s="326"/>
      <c r="J83" s="326"/>
    </row>
    <row r="84" spans="1:10" x14ac:dyDescent="0.25">
      <c r="A84" s="326"/>
      <c r="B84" s="326"/>
      <c r="C84" s="326"/>
      <c r="D84" s="326"/>
      <c r="E84" s="326"/>
      <c r="F84" s="326"/>
      <c r="G84" s="326"/>
      <c r="H84" s="326"/>
      <c r="I84" s="326"/>
      <c r="J84" s="326"/>
    </row>
    <row r="85" spans="1:10" x14ac:dyDescent="0.25">
      <c r="A85" s="326"/>
      <c r="B85" s="326"/>
      <c r="C85" s="326"/>
      <c r="D85" s="326"/>
      <c r="E85" s="326"/>
      <c r="F85" s="326"/>
      <c r="G85" s="326"/>
      <c r="H85" s="326"/>
      <c r="I85" s="326"/>
      <c r="J85" s="326"/>
    </row>
    <row r="86" spans="1:10" ht="15.75" thickBot="1" x14ac:dyDescent="0.3">
      <c r="A86" s="326"/>
      <c r="B86" s="326"/>
      <c r="C86" s="326"/>
      <c r="D86" s="326"/>
      <c r="E86" s="326"/>
      <c r="F86" s="326"/>
      <c r="G86" s="326"/>
      <c r="H86" s="326"/>
      <c r="I86" s="326"/>
      <c r="J86" s="326"/>
    </row>
    <row r="87" spans="1:10" x14ac:dyDescent="0.25">
      <c r="B87" s="471" t="s">
        <v>1096</v>
      </c>
      <c r="C87" s="472"/>
      <c r="D87" s="313">
        <f t="shared" ref="D87:I87" si="12">D88+D96+D106+D116+D126+D136+D140+D148+D152</f>
        <v>0</v>
      </c>
      <c r="E87" s="313">
        <f t="shared" si="12"/>
        <v>0</v>
      </c>
      <c r="F87" s="313">
        <f t="shared" si="12"/>
        <v>0</v>
      </c>
      <c r="G87" s="313">
        <f t="shared" si="12"/>
        <v>0</v>
      </c>
      <c r="H87" s="313">
        <f t="shared" si="12"/>
        <v>0</v>
      </c>
      <c r="I87" s="313">
        <f t="shared" si="12"/>
        <v>0</v>
      </c>
    </row>
    <row r="88" spans="1:10" x14ac:dyDescent="0.25">
      <c r="B88" s="469" t="s">
        <v>1097</v>
      </c>
      <c r="C88" s="562"/>
      <c r="D88" s="276">
        <f>SUM(D89:D95)</f>
        <v>0</v>
      </c>
      <c r="E88" s="277">
        <f>SUM(E89:E95)</f>
        <v>0</v>
      </c>
      <c r="F88" s="277">
        <f t="shared" ref="F88:F151" si="13">+D88+E88</f>
        <v>0</v>
      </c>
      <c r="G88" s="277">
        <f>SUM(G89:G95)</f>
        <v>0</v>
      </c>
      <c r="H88" s="277">
        <f>SUM(H89:H95)</f>
        <v>0</v>
      </c>
      <c r="I88" s="277">
        <f t="shared" ref="I88:I151" si="14">F88-G88-H88</f>
        <v>0</v>
      </c>
    </row>
    <row r="89" spans="1:10" x14ac:dyDescent="0.25">
      <c r="B89" s="177"/>
      <c r="C89" s="180" t="s">
        <v>1098</v>
      </c>
      <c r="D89" s="296">
        <v>0</v>
      </c>
      <c r="E89" s="297">
        <v>0</v>
      </c>
      <c r="F89" s="298">
        <f t="shared" si="13"/>
        <v>0</v>
      </c>
      <c r="G89" s="297">
        <v>0</v>
      </c>
      <c r="H89" s="297">
        <v>0</v>
      </c>
      <c r="I89" s="298">
        <f t="shared" si="14"/>
        <v>0</v>
      </c>
    </row>
    <row r="90" spans="1:10" x14ac:dyDescent="0.25">
      <c r="B90" s="177"/>
      <c r="C90" s="180" t="s">
        <v>1099</v>
      </c>
      <c r="D90" s="296">
        <v>0</v>
      </c>
      <c r="E90" s="297">
        <v>0</v>
      </c>
      <c r="F90" s="298">
        <f t="shared" si="13"/>
        <v>0</v>
      </c>
      <c r="G90" s="297">
        <v>0</v>
      </c>
      <c r="H90" s="297">
        <v>0</v>
      </c>
      <c r="I90" s="298">
        <f t="shared" si="14"/>
        <v>0</v>
      </c>
    </row>
    <row r="91" spans="1:10" x14ac:dyDescent="0.25">
      <c r="B91" s="177"/>
      <c r="C91" s="180" t="s">
        <v>1100</v>
      </c>
      <c r="D91" s="296">
        <v>0</v>
      </c>
      <c r="E91" s="297">
        <v>0</v>
      </c>
      <c r="F91" s="298">
        <f t="shared" si="13"/>
        <v>0</v>
      </c>
      <c r="G91" s="297">
        <v>0</v>
      </c>
      <c r="H91" s="297">
        <v>0</v>
      </c>
      <c r="I91" s="298">
        <f t="shared" si="14"/>
        <v>0</v>
      </c>
    </row>
    <row r="92" spans="1:10" x14ac:dyDescent="0.25">
      <c r="B92" s="177"/>
      <c r="C92" s="180" t="s">
        <v>1101</v>
      </c>
      <c r="D92" s="296">
        <v>0</v>
      </c>
      <c r="E92" s="297">
        <v>0</v>
      </c>
      <c r="F92" s="298">
        <f t="shared" si="13"/>
        <v>0</v>
      </c>
      <c r="G92" s="297">
        <v>0</v>
      </c>
      <c r="H92" s="297">
        <v>0</v>
      </c>
      <c r="I92" s="298">
        <f t="shared" si="14"/>
        <v>0</v>
      </c>
    </row>
    <row r="93" spans="1:10" x14ac:dyDescent="0.25">
      <c r="B93" s="177"/>
      <c r="C93" s="180" t="s">
        <v>1102</v>
      </c>
      <c r="D93" s="296">
        <v>0</v>
      </c>
      <c r="E93" s="297">
        <v>0</v>
      </c>
      <c r="F93" s="298">
        <f t="shared" si="13"/>
        <v>0</v>
      </c>
      <c r="G93" s="297">
        <v>0</v>
      </c>
      <c r="H93" s="297">
        <v>0</v>
      </c>
      <c r="I93" s="298">
        <f t="shared" si="14"/>
        <v>0</v>
      </c>
    </row>
    <row r="94" spans="1:10" x14ac:dyDescent="0.25">
      <c r="B94" s="177"/>
      <c r="C94" s="180" t="s">
        <v>1103</v>
      </c>
      <c r="D94" s="296">
        <v>0</v>
      </c>
      <c r="E94" s="297">
        <v>0</v>
      </c>
      <c r="F94" s="298">
        <f t="shared" si="13"/>
        <v>0</v>
      </c>
      <c r="G94" s="297">
        <v>0</v>
      </c>
      <c r="H94" s="297">
        <v>0</v>
      </c>
      <c r="I94" s="298">
        <f t="shared" si="14"/>
        <v>0</v>
      </c>
    </row>
    <row r="95" spans="1:10" x14ac:dyDescent="0.25">
      <c r="B95" s="177"/>
      <c r="C95" s="180" t="s">
        <v>1104</v>
      </c>
      <c r="D95" s="296">
        <v>0</v>
      </c>
      <c r="E95" s="297">
        <v>0</v>
      </c>
      <c r="F95" s="298">
        <f t="shared" si="13"/>
        <v>0</v>
      </c>
      <c r="G95" s="297">
        <v>0</v>
      </c>
      <c r="H95" s="297">
        <v>0</v>
      </c>
      <c r="I95" s="298">
        <f t="shared" si="14"/>
        <v>0</v>
      </c>
    </row>
    <row r="96" spans="1:10" x14ac:dyDescent="0.25">
      <c r="B96" s="469" t="s">
        <v>1105</v>
      </c>
      <c r="C96" s="562"/>
      <c r="D96" s="276">
        <f>SUM(D97:D105)</f>
        <v>0</v>
      </c>
      <c r="E96" s="277">
        <f>SUM(E97:E105)</f>
        <v>0</v>
      </c>
      <c r="F96" s="277">
        <f t="shared" si="13"/>
        <v>0</v>
      </c>
      <c r="G96" s="277">
        <f>SUM(G97:G105)</f>
        <v>0</v>
      </c>
      <c r="H96" s="277">
        <f>SUM(H97:H105)</f>
        <v>0</v>
      </c>
      <c r="I96" s="277">
        <f t="shared" si="14"/>
        <v>0</v>
      </c>
    </row>
    <row r="97" spans="2:9" x14ac:dyDescent="0.25">
      <c r="B97" s="177"/>
      <c r="C97" s="180" t="s">
        <v>1106</v>
      </c>
      <c r="D97" s="296">
        <v>0</v>
      </c>
      <c r="E97" s="297">
        <v>0</v>
      </c>
      <c r="F97" s="298">
        <f t="shared" si="13"/>
        <v>0</v>
      </c>
      <c r="G97" s="297">
        <v>0</v>
      </c>
      <c r="H97" s="297">
        <v>0</v>
      </c>
      <c r="I97" s="298">
        <f t="shared" si="14"/>
        <v>0</v>
      </c>
    </row>
    <row r="98" spans="2:9" x14ac:dyDescent="0.25">
      <c r="B98" s="177"/>
      <c r="C98" s="180" t="s">
        <v>1107</v>
      </c>
      <c r="D98" s="296">
        <v>0</v>
      </c>
      <c r="E98" s="297">
        <v>0</v>
      </c>
      <c r="F98" s="298">
        <f t="shared" si="13"/>
        <v>0</v>
      </c>
      <c r="G98" s="297">
        <v>0</v>
      </c>
      <c r="H98" s="297">
        <v>0</v>
      </c>
      <c r="I98" s="298">
        <f t="shared" si="14"/>
        <v>0</v>
      </c>
    </row>
    <row r="99" spans="2:9" x14ac:dyDescent="0.25">
      <c r="B99" s="177"/>
      <c r="C99" s="180" t="s">
        <v>1108</v>
      </c>
      <c r="D99" s="296">
        <v>0</v>
      </c>
      <c r="E99" s="297">
        <v>0</v>
      </c>
      <c r="F99" s="298">
        <f t="shared" si="13"/>
        <v>0</v>
      </c>
      <c r="G99" s="297">
        <v>0</v>
      </c>
      <c r="H99" s="297">
        <v>0</v>
      </c>
      <c r="I99" s="298">
        <f t="shared" si="14"/>
        <v>0</v>
      </c>
    </row>
    <row r="100" spans="2:9" x14ac:dyDescent="0.25">
      <c r="B100" s="177"/>
      <c r="C100" s="180" t="s">
        <v>1109</v>
      </c>
      <c r="D100" s="296">
        <v>0</v>
      </c>
      <c r="E100" s="297">
        <v>0</v>
      </c>
      <c r="F100" s="298">
        <f t="shared" si="13"/>
        <v>0</v>
      </c>
      <c r="G100" s="297">
        <v>0</v>
      </c>
      <c r="H100" s="297">
        <v>0</v>
      </c>
      <c r="I100" s="298">
        <f t="shared" si="14"/>
        <v>0</v>
      </c>
    </row>
    <row r="101" spans="2:9" x14ac:dyDescent="0.25">
      <c r="B101" s="177"/>
      <c r="C101" s="180" t="s">
        <v>1110</v>
      </c>
      <c r="D101" s="296">
        <v>0</v>
      </c>
      <c r="E101" s="297">
        <v>0</v>
      </c>
      <c r="F101" s="298">
        <f t="shared" si="13"/>
        <v>0</v>
      </c>
      <c r="G101" s="297">
        <v>0</v>
      </c>
      <c r="H101" s="297">
        <v>0</v>
      </c>
      <c r="I101" s="298">
        <f t="shared" si="14"/>
        <v>0</v>
      </c>
    </row>
    <row r="102" spans="2:9" x14ac:dyDescent="0.25">
      <c r="B102" s="177"/>
      <c r="C102" s="180" t="s">
        <v>1111</v>
      </c>
      <c r="D102" s="296">
        <v>0</v>
      </c>
      <c r="E102" s="297">
        <v>0</v>
      </c>
      <c r="F102" s="298">
        <f t="shared" si="13"/>
        <v>0</v>
      </c>
      <c r="G102" s="297">
        <v>0</v>
      </c>
      <c r="H102" s="297">
        <v>0</v>
      </c>
      <c r="I102" s="298">
        <f t="shared" si="14"/>
        <v>0</v>
      </c>
    </row>
    <row r="103" spans="2:9" x14ac:dyDescent="0.25">
      <c r="B103" s="177"/>
      <c r="C103" s="180" t="s">
        <v>1112</v>
      </c>
      <c r="D103" s="296">
        <v>0</v>
      </c>
      <c r="E103" s="297">
        <v>0</v>
      </c>
      <c r="F103" s="298">
        <f t="shared" si="13"/>
        <v>0</v>
      </c>
      <c r="G103" s="297">
        <v>0</v>
      </c>
      <c r="H103" s="297">
        <v>0</v>
      </c>
      <c r="I103" s="298">
        <f t="shared" si="14"/>
        <v>0</v>
      </c>
    </row>
    <row r="104" spans="2:9" x14ac:dyDescent="0.25">
      <c r="B104" s="177"/>
      <c r="C104" s="180" t="s">
        <v>1113</v>
      </c>
      <c r="D104" s="296">
        <v>0</v>
      </c>
      <c r="E104" s="297">
        <v>0</v>
      </c>
      <c r="F104" s="298">
        <f t="shared" si="13"/>
        <v>0</v>
      </c>
      <c r="G104" s="297">
        <v>0</v>
      </c>
      <c r="H104" s="297">
        <v>0</v>
      </c>
      <c r="I104" s="298">
        <f t="shared" si="14"/>
        <v>0</v>
      </c>
    </row>
    <row r="105" spans="2:9" x14ac:dyDescent="0.25">
      <c r="B105" s="177"/>
      <c r="C105" s="180" t="s">
        <v>1114</v>
      </c>
      <c r="D105" s="296">
        <v>0</v>
      </c>
      <c r="E105" s="297">
        <v>0</v>
      </c>
      <c r="F105" s="298">
        <f t="shared" si="13"/>
        <v>0</v>
      </c>
      <c r="G105" s="297">
        <v>0</v>
      </c>
      <c r="H105" s="297">
        <v>0</v>
      </c>
      <c r="I105" s="298">
        <f t="shared" si="14"/>
        <v>0</v>
      </c>
    </row>
    <row r="106" spans="2:9" x14ac:dyDescent="0.25">
      <c r="B106" s="469" t="s">
        <v>1115</v>
      </c>
      <c r="C106" s="562"/>
      <c r="D106" s="276">
        <f>SUM(D107:D115)</f>
        <v>0</v>
      </c>
      <c r="E106" s="277">
        <f>SUM(E107:E115)</f>
        <v>0</v>
      </c>
      <c r="F106" s="277">
        <f t="shared" si="13"/>
        <v>0</v>
      </c>
      <c r="G106" s="277">
        <f>SUM(G107:G115)</f>
        <v>0</v>
      </c>
      <c r="H106" s="277">
        <f>SUM(H107:H115)</f>
        <v>0</v>
      </c>
      <c r="I106" s="277">
        <f t="shared" si="14"/>
        <v>0</v>
      </c>
    </row>
    <row r="107" spans="2:9" x14ac:dyDescent="0.25">
      <c r="B107" s="177"/>
      <c r="C107" s="180" t="s">
        <v>1116</v>
      </c>
      <c r="D107" s="296">
        <v>0</v>
      </c>
      <c r="E107" s="297">
        <v>0</v>
      </c>
      <c r="F107" s="298">
        <f t="shared" si="13"/>
        <v>0</v>
      </c>
      <c r="G107" s="297">
        <v>0</v>
      </c>
      <c r="H107" s="297">
        <v>0</v>
      </c>
      <c r="I107" s="298">
        <f t="shared" si="14"/>
        <v>0</v>
      </c>
    </row>
    <row r="108" spans="2:9" x14ac:dyDescent="0.25">
      <c r="B108" s="177"/>
      <c r="C108" s="180" t="s">
        <v>1117</v>
      </c>
      <c r="D108" s="296">
        <v>0</v>
      </c>
      <c r="E108" s="297">
        <v>0</v>
      </c>
      <c r="F108" s="298">
        <f t="shared" si="13"/>
        <v>0</v>
      </c>
      <c r="G108" s="297">
        <v>0</v>
      </c>
      <c r="H108" s="297">
        <v>0</v>
      </c>
      <c r="I108" s="298">
        <f t="shared" si="14"/>
        <v>0</v>
      </c>
    </row>
    <row r="109" spans="2:9" x14ac:dyDescent="0.25">
      <c r="B109" s="177"/>
      <c r="C109" s="180" t="s">
        <v>1118</v>
      </c>
      <c r="D109" s="296">
        <v>0</v>
      </c>
      <c r="E109" s="297">
        <v>0</v>
      </c>
      <c r="F109" s="298">
        <f t="shared" si="13"/>
        <v>0</v>
      </c>
      <c r="G109" s="297">
        <v>0</v>
      </c>
      <c r="H109" s="297">
        <v>0</v>
      </c>
      <c r="I109" s="298">
        <f t="shared" si="14"/>
        <v>0</v>
      </c>
    </row>
    <row r="110" spans="2:9" x14ac:dyDescent="0.25">
      <c r="B110" s="177"/>
      <c r="C110" s="180" t="s">
        <v>1119</v>
      </c>
      <c r="D110" s="296">
        <v>0</v>
      </c>
      <c r="E110" s="297">
        <v>0</v>
      </c>
      <c r="F110" s="298">
        <f t="shared" si="13"/>
        <v>0</v>
      </c>
      <c r="G110" s="297">
        <v>0</v>
      </c>
      <c r="H110" s="297">
        <v>0</v>
      </c>
      <c r="I110" s="298">
        <f t="shared" si="14"/>
        <v>0</v>
      </c>
    </row>
    <row r="111" spans="2:9" x14ac:dyDescent="0.25">
      <c r="B111" s="177"/>
      <c r="C111" s="180" t="s">
        <v>1120</v>
      </c>
      <c r="D111" s="296">
        <v>0</v>
      </c>
      <c r="E111" s="297">
        <v>0</v>
      </c>
      <c r="F111" s="298">
        <f t="shared" si="13"/>
        <v>0</v>
      </c>
      <c r="G111" s="297">
        <v>0</v>
      </c>
      <c r="H111" s="297">
        <v>0</v>
      </c>
      <c r="I111" s="298">
        <f t="shared" si="14"/>
        <v>0</v>
      </c>
    </row>
    <row r="112" spans="2:9" x14ac:dyDescent="0.25">
      <c r="B112" s="177"/>
      <c r="C112" s="180" t="s">
        <v>1121</v>
      </c>
      <c r="D112" s="296">
        <v>0</v>
      </c>
      <c r="E112" s="297">
        <v>0</v>
      </c>
      <c r="F112" s="298">
        <f t="shared" si="13"/>
        <v>0</v>
      </c>
      <c r="G112" s="297">
        <v>0</v>
      </c>
      <c r="H112" s="297">
        <v>0</v>
      </c>
      <c r="I112" s="298">
        <f t="shared" si="14"/>
        <v>0</v>
      </c>
    </row>
    <row r="113" spans="2:9" x14ac:dyDescent="0.25">
      <c r="B113" s="177"/>
      <c r="C113" s="180" t="s">
        <v>1122</v>
      </c>
      <c r="D113" s="296">
        <v>0</v>
      </c>
      <c r="E113" s="297">
        <v>0</v>
      </c>
      <c r="F113" s="298">
        <f t="shared" si="13"/>
        <v>0</v>
      </c>
      <c r="G113" s="297">
        <v>0</v>
      </c>
      <c r="H113" s="297">
        <v>0</v>
      </c>
      <c r="I113" s="298">
        <f t="shared" si="14"/>
        <v>0</v>
      </c>
    </row>
    <row r="114" spans="2:9" x14ac:dyDescent="0.25">
      <c r="B114" s="177"/>
      <c r="C114" s="180" t="s">
        <v>1123</v>
      </c>
      <c r="D114" s="296">
        <v>0</v>
      </c>
      <c r="E114" s="297">
        <v>0</v>
      </c>
      <c r="F114" s="298">
        <f t="shared" si="13"/>
        <v>0</v>
      </c>
      <c r="G114" s="297">
        <v>0</v>
      </c>
      <c r="H114" s="297">
        <v>0</v>
      </c>
      <c r="I114" s="298">
        <f t="shared" si="14"/>
        <v>0</v>
      </c>
    </row>
    <row r="115" spans="2:9" x14ac:dyDescent="0.25">
      <c r="B115" s="177"/>
      <c r="C115" s="180" t="s">
        <v>1124</v>
      </c>
      <c r="D115" s="296">
        <v>0</v>
      </c>
      <c r="E115" s="297">
        <v>0</v>
      </c>
      <c r="F115" s="298">
        <f t="shared" si="13"/>
        <v>0</v>
      </c>
      <c r="G115" s="297">
        <v>0</v>
      </c>
      <c r="H115" s="297">
        <v>0</v>
      </c>
      <c r="I115" s="298">
        <f t="shared" si="14"/>
        <v>0</v>
      </c>
    </row>
    <row r="116" spans="2:9" x14ac:dyDescent="0.25">
      <c r="B116" s="469" t="s">
        <v>1125</v>
      </c>
      <c r="C116" s="562"/>
      <c r="D116" s="276">
        <f>SUM(D117:D125)</f>
        <v>0</v>
      </c>
      <c r="E116" s="277">
        <f>SUM(E117:E125)</f>
        <v>0</v>
      </c>
      <c r="F116" s="277">
        <f t="shared" si="13"/>
        <v>0</v>
      </c>
      <c r="G116" s="277">
        <f>SUM(G117:G125)</f>
        <v>0</v>
      </c>
      <c r="H116" s="277">
        <f>SUM(H117:H125)</f>
        <v>0</v>
      </c>
      <c r="I116" s="277">
        <f t="shared" si="14"/>
        <v>0</v>
      </c>
    </row>
    <row r="117" spans="2:9" x14ac:dyDescent="0.25">
      <c r="B117" s="177"/>
      <c r="C117" s="180" t="s">
        <v>1126</v>
      </c>
      <c r="D117" s="296">
        <v>0</v>
      </c>
      <c r="E117" s="297">
        <v>0</v>
      </c>
      <c r="F117" s="298">
        <f t="shared" si="13"/>
        <v>0</v>
      </c>
      <c r="G117" s="297">
        <v>0</v>
      </c>
      <c r="H117" s="297">
        <v>0</v>
      </c>
      <c r="I117" s="298">
        <f t="shared" si="14"/>
        <v>0</v>
      </c>
    </row>
    <row r="118" spans="2:9" x14ac:dyDescent="0.25">
      <c r="B118" s="177"/>
      <c r="C118" s="180" t="s">
        <v>1127</v>
      </c>
      <c r="D118" s="296">
        <v>0</v>
      </c>
      <c r="E118" s="297">
        <v>0</v>
      </c>
      <c r="F118" s="298">
        <f t="shared" si="13"/>
        <v>0</v>
      </c>
      <c r="G118" s="297">
        <v>0</v>
      </c>
      <c r="H118" s="297">
        <v>0</v>
      </c>
      <c r="I118" s="298">
        <f t="shared" si="14"/>
        <v>0</v>
      </c>
    </row>
    <row r="119" spans="2:9" x14ac:dyDescent="0.25">
      <c r="B119" s="177"/>
      <c r="C119" s="180" t="s">
        <v>1128</v>
      </c>
      <c r="D119" s="296">
        <v>0</v>
      </c>
      <c r="E119" s="297">
        <v>0</v>
      </c>
      <c r="F119" s="298">
        <f t="shared" si="13"/>
        <v>0</v>
      </c>
      <c r="G119" s="297">
        <v>0</v>
      </c>
      <c r="H119" s="297">
        <v>0</v>
      </c>
      <c r="I119" s="298">
        <f t="shared" si="14"/>
        <v>0</v>
      </c>
    </row>
    <row r="120" spans="2:9" x14ac:dyDescent="0.25">
      <c r="B120" s="177"/>
      <c r="C120" s="180" t="s">
        <v>1129</v>
      </c>
      <c r="D120" s="296">
        <v>0</v>
      </c>
      <c r="E120" s="297">
        <v>0</v>
      </c>
      <c r="F120" s="298">
        <f t="shared" si="13"/>
        <v>0</v>
      </c>
      <c r="G120" s="297">
        <v>0</v>
      </c>
      <c r="H120" s="297">
        <v>0</v>
      </c>
      <c r="I120" s="298">
        <f t="shared" si="14"/>
        <v>0</v>
      </c>
    </row>
    <row r="121" spans="2:9" x14ac:dyDescent="0.25">
      <c r="B121" s="177"/>
      <c r="C121" s="180" t="s">
        <v>1130</v>
      </c>
      <c r="D121" s="296">
        <v>0</v>
      </c>
      <c r="E121" s="297">
        <v>0</v>
      </c>
      <c r="F121" s="298">
        <f t="shared" si="13"/>
        <v>0</v>
      </c>
      <c r="G121" s="297">
        <v>0</v>
      </c>
      <c r="H121" s="297">
        <v>0</v>
      </c>
      <c r="I121" s="298">
        <f t="shared" si="14"/>
        <v>0</v>
      </c>
    </row>
    <row r="122" spans="2:9" x14ac:dyDescent="0.25">
      <c r="B122" s="177"/>
      <c r="C122" s="180" t="s">
        <v>1131</v>
      </c>
      <c r="D122" s="296">
        <v>0</v>
      </c>
      <c r="E122" s="297">
        <v>0</v>
      </c>
      <c r="F122" s="298">
        <f t="shared" si="13"/>
        <v>0</v>
      </c>
      <c r="G122" s="297">
        <v>0</v>
      </c>
      <c r="H122" s="297">
        <v>0</v>
      </c>
      <c r="I122" s="298">
        <f t="shared" si="14"/>
        <v>0</v>
      </c>
    </row>
    <row r="123" spans="2:9" x14ac:dyDescent="0.25">
      <c r="B123" s="177"/>
      <c r="C123" s="180" t="s">
        <v>1132</v>
      </c>
      <c r="D123" s="296">
        <v>0</v>
      </c>
      <c r="E123" s="297">
        <v>0</v>
      </c>
      <c r="F123" s="298">
        <f t="shared" si="13"/>
        <v>0</v>
      </c>
      <c r="G123" s="297">
        <v>0</v>
      </c>
      <c r="H123" s="297">
        <v>0</v>
      </c>
      <c r="I123" s="298">
        <f t="shared" si="14"/>
        <v>0</v>
      </c>
    </row>
    <row r="124" spans="2:9" x14ac:dyDescent="0.25">
      <c r="B124" s="177"/>
      <c r="C124" s="180" t="s">
        <v>1133</v>
      </c>
      <c r="D124" s="296">
        <v>0</v>
      </c>
      <c r="E124" s="297">
        <v>0</v>
      </c>
      <c r="F124" s="298">
        <f t="shared" si="13"/>
        <v>0</v>
      </c>
      <c r="G124" s="297">
        <v>0</v>
      </c>
      <c r="H124" s="297">
        <v>0</v>
      </c>
      <c r="I124" s="298">
        <f t="shared" si="14"/>
        <v>0</v>
      </c>
    </row>
    <row r="125" spans="2:9" x14ac:dyDescent="0.25">
      <c r="B125" s="177"/>
      <c r="C125" s="180" t="s">
        <v>1134</v>
      </c>
      <c r="D125" s="296">
        <v>0</v>
      </c>
      <c r="E125" s="297">
        <v>0</v>
      </c>
      <c r="F125" s="298">
        <f t="shared" si="13"/>
        <v>0</v>
      </c>
      <c r="G125" s="297">
        <v>0</v>
      </c>
      <c r="H125" s="297">
        <v>0</v>
      </c>
      <c r="I125" s="298">
        <f t="shared" si="14"/>
        <v>0</v>
      </c>
    </row>
    <row r="126" spans="2:9" x14ac:dyDescent="0.25">
      <c r="B126" s="469" t="s">
        <v>1135</v>
      </c>
      <c r="C126" s="562"/>
      <c r="D126" s="276">
        <f>SUM(D127:D135)</f>
        <v>0</v>
      </c>
      <c r="E126" s="277">
        <f>SUM(E127:E135)</f>
        <v>0</v>
      </c>
      <c r="F126" s="277">
        <f t="shared" si="13"/>
        <v>0</v>
      </c>
      <c r="G126" s="277">
        <f>SUM(G127:G135)</f>
        <v>0</v>
      </c>
      <c r="H126" s="277">
        <f>SUM(H127:H135)</f>
        <v>0</v>
      </c>
      <c r="I126" s="277">
        <f t="shared" si="14"/>
        <v>0</v>
      </c>
    </row>
    <row r="127" spans="2:9" x14ac:dyDescent="0.25">
      <c r="B127" s="177"/>
      <c r="C127" s="180" t="s">
        <v>1136</v>
      </c>
      <c r="D127" s="296">
        <v>0</v>
      </c>
      <c r="E127" s="297">
        <v>0</v>
      </c>
      <c r="F127" s="298">
        <f t="shared" si="13"/>
        <v>0</v>
      </c>
      <c r="G127" s="297">
        <v>0</v>
      </c>
      <c r="H127" s="297">
        <v>0</v>
      </c>
      <c r="I127" s="298">
        <f t="shared" si="14"/>
        <v>0</v>
      </c>
    </row>
    <row r="128" spans="2:9" x14ac:dyDescent="0.25">
      <c r="B128" s="177"/>
      <c r="C128" s="180" t="s">
        <v>1137</v>
      </c>
      <c r="D128" s="296">
        <v>0</v>
      </c>
      <c r="E128" s="297">
        <v>0</v>
      </c>
      <c r="F128" s="298">
        <f t="shared" si="13"/>
        <v>0</v>
      </c>
      <c r="G128" s="297">
        <v>0</v>
      </c>
      <c r="H128" s="297">
        <v>0</v>
      </c>
      <c r="I128" s="298">
        <f t="shared" si="14"/>
        <v>0</v>
      </c>
    </row>
    <row r="129" spans="2:9" x14ac:dyDescent="0.25">
      <c r="B129" s="177"/>
      <c r="C129" s="180" t="s">
        <v>1138</v>
      </c>
      <c r="D129" s="296">
        <v>0</v>
      </c>
      <c r="E129" s="297">
        <v>0</v>
      </c>
      <c r="F129" s="298">
        <f t="shared" si="13"/>
        <v>0</v>
      </c>
      <c r="G129" s="297">
        <v>0</v>
      </c>
      <c r="H129" s="297">
        <v>0</v>
      </c>
      <c r="I129" s="298">
        <f t="shared" si="14"/>
        <v>0</v>
      </c>
    </row>
    <row r="130" spans="2:9" x14ac:dyDescent="0.25">
      <c r="B130" s="177"/>
      <c r="C130" s="180" t="s">
        <v>1139</v>
      </c>
      <c r="D130" s="296">
        <v>0</v>
      </c>
      <c r="E130" s="297">
        <v>0</v>
      </c>
      <c r="F130" s="298">
        <f t="shared" si="13"/>
        <v>0</v>
      </c>
      <c r="G130" s="297">
        <v>0</v>
      </c>
      <c r="H130" s="297">
        <v>0</v>
      </c>
      <c r="I130" s="298">
        <f t="shared" si="14"/>
        <v>0</v>
      </c>
    </row>
    <row r="131" spans="2:9" x14ac:dyDescent="0.25">
      <c r="B131" s="177"/>
      <c r="C131" s="180" t="s">
        <v>1140</v>
      </c>
      <c r="D131" s="296">
        <v>0</v>
      </c>
      <c r="E131" s="297">
        <v>0</v>
      </c>
      <c r="F131" s="298">
        <f t="shared" si="13"/>
        <v>0</v>
      </c>
      <c r="G131" s="297">
        <v>0</v>
      </c>
      <c r="H131" s="297">
        <v>0</v>
      </c>
      <c r="I131" s="298">
        <f t="shared" si="14"/>
        <v>0</v>
      </c>
    </row>
    <row r="132" spans="2:9" x14ac:dyDescent="0.25">
      <c r="B132" s="177"/>
      <c r="C132" s="180" t="s">
        <v>1141</v>
      </c>
      <c r="D132" s="296">
        <v>0</v>
      </c>
      <c r="E132" s="297">
        <v>0</v>
      </c>
      <c r="F132" s="298">
        <f t="shared" si="13"/>
        <v>0</v>
      </c>
      <c r="G132" s="297">
        <v>0</v>
      </c>
      <c r="H132" s="297">
        <v>0</v>
      </c>
      <c r="I132" s="298">
        <f t="shared" si="14"/>
        <v>0</v>
      </c>
    </row>
    <row r="133" spans="2:9" x14ac:dyDescent="0.25">
      <c r="B133" s="177"/>
      <c r="C133" s="180" t="s">
        <v>1142</v>
      </c>
      <c r="D133" s="296">
        <v>0</v>
      </c>
      <c r="E133" s="297">
        <v>0</v>
      </c>
      <c r="F133" s="298">
        <f t="shared" si="13"/>
        <v>0</v>
      </c>
      <c r="G133" s="297">
        <v>0</v>
      </c>
      <c r="H133" s="297">
        <v>0</v>
      </c>
      <c r="I133" s="298">
        <f t="shared" si="14"/>
        <v>0</v>
      </c>
    </row>
    <row r="134" spans="2:9" x14ac:dyDescent="0.25">
      <c r="B134" s="177"/>
      <c r="C134" s="180" t="s">
        <v>1143</v>
      </c>
      <c r="D134" s="296">
        <v>0</v>
      </c>
      <c r="E134" s="297">
        <v>0</v>
      </c>
      <c r="F134" s="298">
        <f t="shared" si="13"/>
        <v>0</v>
      </c>
      <c r="G134" s="297">
        <v>0</v>
      </c>
      <c r="H134" s="297">
        <v>0</v>
      </c>
      <c r="I134" s="298">
        <f t="shared" si="14"/>
        <v>0</v>
      </c>
    </row>
    <row r="135" spans="2:9" x14ac:dyDescent="0.25">
      <c r="B135" s="177"/>
      <c r="C135" s="180" t="s">
        <v>1144</v>
      </c>
      <c r="D135" s="296">
        <v>0</v>
      </c>
      <c r="E135" s="297">
        <v>0</v>
      </c>
      <c r="F135" s="298">
        <f t="shared" si="13"/>
        <v>0</v>
      </c>
      <c r="G135" s="297">
        <v>0</v>
      </c>
      <c r="H135" s="297">
        <v>0</v>
      </c>
      <c r="I135" s="298">
        <f t="shared" si="14"/>
        <v>0</v>
      </c>
    </row>
    <row r="136" spans="2:9" x14ac:dyDescent="0.25">
      <c r="B136" s="469" t="s">
        <v>1145</v>
      </c>
      <c r="C136" s="562"/>
      <c r="D136" s="276">
        <f>SUM(D137:D139)</f>
        <v>0</v>
      </c>
      <c r="E136" s="277">
        <f>SUM(E137:E139)</f>
        <v>0</v>
      </c>
      <c r="F136" s="277">
        <f t="shared" si="13"/>
        <v>0</v>
      </c>
      <c r="G136" s="277">
        <f>SUM(G137:G139)</f>
        <v>0</v>
      </c>
      <c r="H136" s="277">
        <f>SUM(H137:H139)</f>
        <v>0</v>
      </c>
      <c r="I136" s="277">
        <f t="shared" si="14"/>
        <v>0</v>
      </c>
    </row>
    <row r="137" spans="2:9" x14ac:dyDescent="0.25">
      <c r="B137" s="177"/>
      <c r="C137" s="180" t="s">
        <v>1146</v>
      </c>
      <c r="D137" s="296">
        <v>0</v>
      </c>
      <c r="E137" s="297">
        <v>0</v>
      </c>
      <c r="F137" s="298">
        <f t="shared" si="13"/>
        <v>0</v>
      </c>
      <c r="G137" s="297">
        <v>0</v>
      </c>
      <c r="H137" s="297">
        <v>0</v>
      </c>
      <c r="I137" s="298">
        <f t="shared" si="14"/>
        <v>0</v>
      </c>
    </row>
    <row r="138" spans="2:9" x14ac:dyDescent="0.25">
      <c r="B138" s="177"/>
      <c r="C138" s="180" t="s">
        <v>1147</v>
      </c>
      <c r="D138" s="296">
        <v>0</v>
      </c>
      <c r="E138" s="297">
        <v>0</v>
      </c>
      <c r="F138" s="298">
        <f t="shared" si="13"/>
        <v>0</v>
      </c>
      <c r="G138" s="297">
        <v>0</v>
      </c>
      <c r="H138" s="297">
        <v>0</v>
      </c>
      <c r="I138" s="298">
        <f t="shared" si="14"/>
        <v>0</v>
      </c>
    </row>
    <row r="139" spans="2:9" x14ac:dyDescent="0.25">
      <c r="B139" s="177"/>
      <c r="C139" s="180" t="s">
        <v>1148</v>
      </c>
      <c r="D139" s="296">
        <v>0</v>
      </c>
      <c r="E139" s="297">
        <v>0</v>
      </c>
      <c r="F139" s="298">
        <f t="shared" si="13"/>
        <v>0</v>
      </c>
      <c r="G139" s="297">
        <v>0</v>
      </c>
      <c r="H139" s="297">
        <v>0</v>
      </c>
      <c r="I139" s="298">
        <f t="shared" si="14"/>
        <v>0</v>
      </c>
    </row>
    <row r="140" spans="2:9" x14ac:dyDescent="0.25">
      <c r="B140" s="469" t="s">
        <v>1149</v>
      </c>
      <c r="C140" s="562"/>
      <c r="D140" s="276">
        <f>SUM(D141:D147)</f>
        <v>0</v>
      </c>
      <c r="E140" s="277">
        <f>SUM(E141:E147)</f>
        <v>0</v>
      </c>
      <c r="F140" s="277">
        <f t="shared" si="13"/>
        <v>0</v>
      </c>
      <c r="G140" s="277">
        <f>SUM(G141:G147)</f>
        <v>0</v>
      </c>
      <c r="H140" s="277">
        <f>SUM(H141:H147)</f>
        <v>0</v>
      </c>
      <c r="I140" s="277">
        <f t="shared" si="14"/>
        <v>0</v>
      </c>
    </row>
    <row r="141" spans="2:9" x14ac:dyDescent="0.25">
      <c r="B141" s="177"/>
      <c r="C141" s="180" t="s">
        <v>1150</v>
      </c>
      <c r="D141" s="296">
        <v>0</v>
      </c>
      <c r="E141" s="297">
        <v>0</v>
      </c>
      <c r="F141" s="298">
        <f t="shared" si="13"/>
        <v>0</v>
      </c>
      <c r="G141" s="297">
        <v>0</v>
      </c>
      <c r="H141" s="297">
        <v>0</v>
      </c>
      <c r="I141" s="298">
        <f t="shared" si="14"/>
        <v>0</v>
      </c>
    </row>
    <row r="142" spans="2:9" x14ac:dyDescent="0.25">
      <c r="B142" s="177"/>
      <c r="C142" s="180" t="s">
        <v>1151</v>
      </c>
      <c r="D142" s="296">
        <v>0</v>
      </c>
      <c r="E142" s="297">
        <v>0</v>
      </c>
      <c r="F142" s="298">
        <f t="shared" si="13"/>
        <v>0</v>
      </c>
      <c r="G142" s="297">
        <v>0</v>
      </c>
      <c r="H142" s="297">
        <v>0</v>
      </c>
      <c r="I142" s="298">
        <f t="shared" si="14"/>
        <v>0</v>
      </c>
    </row>
    <row r="143" spans="2:9" x14ac:dyDescent="0.25">
      <c r="B143" s="177"/>
      <c r="C143" s="180" t="s">
        <v>1152</v>
      </c>
      <c r="D143" s="296">
        <v>0</v>
      </c>
      <c r="E143" s="297">
        <v>0</v>
      </c>
      <c r="F143" s="298">
        <f t="shared" si="13"/>
        <v>0</v>
      </c>
      <c r="G143" s="297">
        <v>0</v>
      </c>
      <c r="H143" s="297">
        <v>0</v>
      </c>
      <c r="I143" s="298">
        <f t="shared" si="14"/>
        <v>0</v>
      </c>
    </row>
    <row r="144" spans="2:9" x14ac:dyDescent="0.25">
      <c r="B144" s="177"/>
      <c r="C144" s="180" t="s">
        <v>1153</v>
      </c>
      <c r="D144" s="296">
        <v>0</v>
      </c>
      <c r="E144" s="297">
        <v>0</v>
      </c>
      <c r="F144" s="298">
        <f t="shared" si="13"/>
        <v>0</v>
      </c>
      <c r="G144" s="297">
        <v>0</v>
      </c>
      <c r="H144" s="297">
        <v>0</v>
      </c>
      <c r="I144" s="298">
        <f t="shared" si="14"/>
        <v>0</v>
      </c>
    </row>
    <row r="145" spans="2:10" ht="22.5" x14ac:dyDescent="0.25">
      <c r="B145" s="177"/>
      <c r="C145" s="181" t="s">
        <v>1242</v>
      </c>
      <c r="D145" s="296">
        <v>0</v>
      </c>
      <c r="E145" s="297">
        <v>0</v>
      </c>
      <c r="F145" s="298">
        <f t="shared" si="13"/>
        <v>0</v>
      </c>
      <c r="G145" s="297">
        <v>0</v>
      </c>
      <c r="H145" s="297">
        <v>0</v>
      </c>
      <c r="I145" s="298">
        <f t="shared" si="14"/>
        <v>0</v>
      </c>
    </row>
    <row r="146" spans="2:10" x14ac:dyDescent="0.25">
      <c r="B146" s="177"/>
      <c r="C146" s="180" t="s">
        <v>1154</v>
      </c>
      <c r="D146" s="296">
        <v>0</v>
      </c>
      <c r="E146" s="297">
        <v>0</v>
      </c>
      <c r="F146" s="298">
        <f t="shared" si="13"/>
        <v>0</v>
      </c>
      <c r="G146" s="297">
        <v>0</v>
      </c>
      <c r="H146" s="297">
        <v>0</v>
      </c>
      <c r="I146" s="298">
        <f t="shared" si="14"/>
        <v>0</v>
      </c>
    </row>
    <row r="147" spans="2:10" x14ac:dyDescent="0.25">
      <c r="B147" s="177"/>
      <c r="C147" s="180" t="s">
        <v>1155</v>
      </c>
      <c r="D147" s="296">
        <v>0</v>
      </c>
      <c r="E147" s="297">
        <v>0</v>
      </c>
      <c r="F147" s="298">
        <f t="shared" si="13"/>
        <v>0</v>
      </c>
      <c r="G147" s="297">
        <v>0</v>
      </c>
      <c r="H147" s="297">
        <v>0</v>
      </c>
      <c r="I147" s="298">
        <f t="shared" si="14"/>
        <v>0</v>
      </c>
    </row>
    <row r="148" spans="2:10" x14ac:dyDescent="0.25">
      <c r="B148" s="469" t="s">
        <v>1156</v>
      </c>
      <c r="C148" s="562"/>
      <c r="D148" s="276">
        <f>SUM(D149:D151)</f>
        <v>0</v>
      </c>
      <c r="E148" s="277">
        <f>SUM(E149:E151)</f>
        <v>0</v>
      </c>
      <c r="F148" s="277">
        <f t="shared" si="13"/>
        <v>0</v>
      </c>
      <c r="G148" s="277">
        <f>SUM(G149:G151)</f>
        <v>0</v>
      </c>
      <c r="H148" s="277">
        <f>SUM(H149:H151)</f>
        <v>0</v>
      </c>
      <c r="I148" s="277">
        <f t="shared" si="14"/>
        <v>0</v>
      </c>
    </row>
    <row r="149" spans="2:10" x14ac:dyDescent="0.25">
      <c r="B149" s="177"/>
      <c r="C149" s="180" t="s">
        <v>1157</v>
      </c>
      <c r="D149" s="296">
        <v>0</v>
      </c>
      <c r="E149" s="297">
        <v>0</v>
      </c>
      <c r="F149" s="298">
        <f t="shared" si="13"/>
        <v>0</v>
      </c>
      <c r="G149" s="297">
        <v>0</v>
      </c>
      <c r="H149" s="297">
        <v>0</v>
      </c>
      <c r="I149" s="298">
        <f t="shared" si="14"/>
        <v>0</v>
      </c>
    </row>
    <row r="150" spans="2:10" x14ac:dyDescent="0.25">
      <c r="B150" s="177"/>
      <c r="C150" s="180" t="s">
        <v>1158</v>
      </c>
      <c r="D150" s="296">
        <v>0</v>
      </c>
      <c r="E150" s="297">
        <v>0</v>
      </c>
      <c r="F150" s="298">
        <f t="shared" si="13"/>
        <v>0</v>
      </c>
      <c r="G150" s="297">
        <v>0</v>
      </c>
      <c r="H150" s="297">
        <v>0</v>
      </c>
      <c r="I150" s="298">
        <f t="shared" si="14"/>
        <v>0</v>
      </c>
    </row>
    <row r="151" spans="2:10" x14ac:dyDescent="0.25">
      <c r="B151" s="177"/>
      <c r="C151" s="180" t="s">
        <v>1159</v>
      </c>
      <c r="D151" s="296">
        <v>0</v>
      </c>
      <c r="E151" s="297">
        <v>0</v>
      </c>
      <c r="F151" s="298">
        <f t="shared" si="13"/>
        <v>0</v>
      </c>
      <c r="G151" s="297">
        <v>0</v>
      </c>
      <c r="H151" s="297">
        <v>0</v>
      </c>
      <c r="I151" s="298">
        <f t="shared" si="14"/>
        <v>0</v>
      </c>
    </row>
    <row r="152" spans="2:10" x14ac:dyDescent="0.25">
      <c r="B152" s="469" t="s">
        <v>1160</v>
      </c>
      <c r="C152" s="562"/>
      <c r="D152" s="276">
        <f>SUM(D153:D159)</f>
        <v>0</v>
      </c>
      <c r="E152" s="277">
        <f>SUM(E153:E159)</f>
        <v>0</v>
      </c>
      <c r="F152" s="277">
        <f t="shared" ref="F152:F159" si="15">+D152+E152</f>
        <v>0</v>
      </c>
      <c r="G152" s="277">
        <f>SUM(G153:G159)</f>
        <v>0</v>
      </c>
      <c r="H152" s="277">
        <f>SUM(H153:H159)</f>
        <v>0</v>
      </c>
      <c r="I152" s="277">
        <f t="shared" ref="I152:I159" si="16">F152-G152-H152</f>
        <v>0</v>
      </c>
    </row>
    <row r="153" spans="2:10" x14ac:dyDescent="0.25">
      <c r="B153" s="177"/>
      <c r="C153" s="180" t="s">
        <v>1161</v>
      </c>
      <c r="D153" s="296">
        <v>0</v>
      </c>
      <c r="E153" s="297">
        <v>0</v>
      </c>
      <c r="F153" s="298">
        <f t="shared" si="15"/>
        <v>0</v>
      </c>
      <c r="G153" s="297">
        <v>0</v>
      </c>
      <c r="H153" s="297">
        <v>0</v>
      </c>
      <c r="I153" s="298">
        <f t="shared" si="16"/>
        <v>0</v>
      </c>
    </row>
    <row r="154" spans="2:10" x14ac:dyDescent="0.25">
      <c r="B154" s="177"/>
      <c r="C154" s="180" t="s">
        <v>1162</v>
      </c>
      <c r="D154" s="296">
        <v>0</v>
      </c>
      <c r="E154" s="297">
        <v>0</v>
      </c>
      <c r="F154" s="298">
        <f t="shared" si="15"/>
        <v>0</v>
      </c>
      <c r="G154" s="297">
        <v>0</v>
      </c>
      <c r="H154" s="297">
        <v>0</v>
      </c>
      <c r="I154" s="298">
        <f t="shared" si="16"/>
        <v>0</v>
      </c>
    </row>
    <row r="155" spans="2:10" x14ac:dyDescent="0.25">
      <c r="B155" s="177"/>
      <c r="C155" s="180" t="s">
        <v>1163</v>
      </c>
      <c r="D155" s="296">
        <v>0</v>
      </c>
      <c r="E155" s="297">
        <v>0</v>
      </c>
      <c r="F155" s="298">
        <f t="shared" si="15"/>
        <v>0</v>
      </c>
      <c r="G155" s="297">
        <v>0</v>
      </c>
      <c r="H155" s="297">
        <v>0</v>
      </c>
      <c r="I155" s="298">
        <f t="shared" si="16"/>
        <v>0</v>
      </c>
    </row>
    <row r="156" spans="2:10" x14ac:dyDescent="0.25">
      <c r="B156" s="177"/>
      <c r="C156" s="180" t="s">
        <v>1164</v>
      </c>
      <c r="D156" s="296">
        <v>0</v>
      </c>
      <c r="E156" s="297">
        <v>0</v>
      </c>
      <c r="F156" s="298">
        <f t="shared" si="15"/>
        <v>0</v>
      </c>
      <c r="G156" s="297">
        <v>0</v>
      </c>
      <c r="H156" s="297">
        <v>0</v>
      </c>
      <c r="I156" s="298">
        <f t="shared" si="16"/>
        <v>0</v>
      </c>
    </row>
    <row r="157" spans="2:10" x14ac:dyDescent="0.25">
      <c r="B157" s="177"/>
      <c r="C157" s="180" t="s">
        <v>1165</v>
      </c>
      <c r="D157" s="296">
        <v>0</v>
      </c>
      <c r="E157" s="297">
        <v>0</v>
      </c>
      <c r="F157" s="298">
        <f t="shared" si="15"/>
        <v>0</v>
      </c>
      <c r="G157" s="297">
        <v>0</v>
      </c>
      <c r="H157" s="297">
        <v>0</v>
      </c>
      <c r="I157" s="298">
        <f t="shared" si="16"/>
        <v>0</v>
      </c>
      <c r="J157" s="115"/>
    </row>
    <row r="158" spans="2:10" x14ac:dyDescent="0.25">
      <c r="B158" s="177"/>
      <c r="C158" s="180" t="s">
        <v>1166</v>
      </c>
      <c r="D158" s="296">
        <v>0</v>
      </c>
      <c r="E158" s="297">
        <v>0</v>
      </c>
      <c r="F158" s="298">
        <f t="shared" si="15"/>
        <v>0</v>
      </c>
      <c r="G158" s="297">
        <v>0</v>
      </c>
      <c r="H158" s="297">
        <v>0</v>
      </c>
      <c r="I158" s="298">
        <f t="shared" si="16"/>
        <v>0</v>
      </c>
    </row>
    <row r="159" spans="2:10" x14ac:dyDescent="0.25">
      <c r="B159" s="177"/>
      <c r="C159" s="180" t="s">
        <v>1167</v>
      </c>
      <c r="D159" s="296">
        <v>0</v>
      </c>
      <c r="E159" s="297">
        <v>0</v>
      </c>
      <c r="F159" s="298">
        <f t="shared" si="15"/>
        <v>0</v>
      </c>
      <c r="G159" s="297">
        <v>0</v>
      </c>
      <c r="H159" s="297">
        <v>0</v>
      </c>
      <c r="I159" s="298">
        <f t="shared" si="16"/>
        <v>0</v>
      </c>
      <c r="J159" s="115"/>
    </row>
    <row r="160" spans="2:10" x14ac:dyDescent="0.25">
      <c r="B160" s="177"/>
      <c r="C160" s="180"/>
      <c r="D160" s="281"/>
      <c r="E160" s="282"/>
      <c r="F160" s="282"/>
      <c r="G160" s="282"/>
      <c r="H160" s="282"/>
      <c r="I160" s="281"/>
      <c r="J160" s="115"/>
    </row>
    <row r="161" spans="2:10" x14ac:dyDescent="0.25">
      <c r="B161" s="570" t="s">
        <v>1168</v>
      </c>
      <c r="C161" s="552"/>
      <c r="D161" s="259">
        <f>D9+D87</f>
        <v>19222298</v>
      </c>
      <c r="E161" s="374">
        <f>E9+E87</f>
        <v>0</v>
      </c>
      <c r="F161" s="259">
        <f>F9+F87</f>
        <v>19222298</v>
      </c>
      <c r="G161" s="259">
        <f>G9+G87</f>
        <v>13289943</v>
      </c>
      <c r="H161" s="259">
        <f>H9+H87</f>
        <v>13289943</v>
      </c>
      <c r="I161" s="311">
        <f>+F161-H161</f>
        <v>5932355</v>
      </c>
      <c r="J161" s="115"/>
    </row>
    <row r="162" spans="2:10" ht="15.75" thickBot="1" x14ac:dyDescent="0.3">
      <c r="B162" s="132"/>
      <c r="C162" s="133"/>
      <c r="D162" s="219"/>
      <c r="E162" s="283"/>
      <c r="F162" s="220"/>
      <c r="G162" s="220"/>
      <c r="H162" s="220"/>
      <c r="I162" s="219"/>
      <c r="J162" s="115"/>
    </row>
    <row r="165" spans="2:10" x14ac:dyDescent="0.25">
      <c r="C165" s="377" t="s">
        <v>1262</v>
      </c>
      <c r="E165" s="487" t="s">
        <v>1270</v>
      </c>
      <c r="F165" s="487"/>
      <c r="G165" s="487"/>
      <c r="H165" s="487"/>
    </row>
    <row r="166" spans="2:10" x14ac:dyDescent="0.25">
      <c r="C166" s="108" t="s">
        <v>1261</v>
      </c>
      <c r="D166" s="295"/>
      <c r="E166" s="583" t="s">
        <v>1274</v>
      </c>
      <c r="F166" s="583"/>
      <c r="G166" s="583"/>
      <c r="H166" s="583"/>
      <c r="I166" s="32"/>
    </row>
    <row r="167" spans="2:10" x14ac:dyDescent="0.25">
      <c r="C167" s="108"/>
      <c r="D167" s="295"/>
      <c r="E167" s="583"/>
      <c r="F167" s="583"/>
      <c r="G167" s="583"/>
      <c r="H167" s="583"/>
      <c r="I167" s="32"/>
    </row>
    <row r="168" spans="2:10" x14ac:dyDescent="0.25">
      <c r="E168" s="583"/>
      <c r="F168" s="583"/>
      <c r="G168" s="583"/>
      <c r="H168" s="583"/>
    </row>
  </sheetData>
  <mergeCells count="34"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  <ignoredErrors>
    <ignoredError sqref="F58 F62 F70 F74 F88 F96 F106 F116 F126 F136 F140 F148 F152 I18 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Edith</cp:lastModifiedBy>
  <cp:lastPrinted>2019-07-05T15:39:27Z</cp:lastPrinted>
  <dcterms:created xsi:type="dcterms:W3CDTF">2014-08-12T01:23:14Z</dcterms:created>
  <dcterms:modified xsi:type="dcterms:W3CDTF">2019-10-11T23:35:21Z</dcterms:modified>
</cp:coreProperties>
</file>