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dith\Documents\1. CUENTA PÚBLICA\CD'S ARMONIZADA 1ER. 2020\AUTÓNOMOS Y PODERES\UAT\"/>
    </mc:Choice>
  </mc:AlternateContent>
  <bookViews>
    <workbookView xWindow="0" yWindow="0" windowWidth="19440" windowHeight="9735"/>
  </bookViews>
  <sheets>
    <sheet name="FORMATO 1" sheetId="1" r:id="rId1"/>
    <sheet name="FORMATO 2" sheetId="3" r:id="rId2"/>
    <sheet name="FORMATO 3" sheetId="4" r:id="rId3"/>
    <sheet name="FORMATO 4" sheetId="5" r:id="rId4"/>
    <sheet name="FORMATO 5" sheetId="6" r:id="rId5"/>
    <sheet name="FORMATO 6A" sheetId="8" r:id="rId6"/>
    <sheet name="FORMATO 6B" sheetId="10" r:id="rId7"/>
    <sheet name="FORMATO 6C" sheetId="23" r:id="rId8"/>
    <sheet name="FORMATO 6D" sheetId="31" r:id="rId9"/>
  </sheets>
  <definedNames>
    <definedName name="_xlnm.Print_Area" localSheetId="0">'FORMATO 1'!$A$1:$H$45</definedName>
    <definedName name="_xlnm.Print_Area" localSheetId="1">'FORMATO 2'!$A$1:$O$33</definedName>
    <definedName name="_xlnm.Print_Area" localSheetId="4">'FORMATO 5'!$A$1:$G$71</definedName>
    <definedName name="_xlnm.Print_Area" localSheetId="8">'FORMATO 6D'!$A$1:$G$40</definedName>
  </definedNames>
  <calcPr calcId="162913"/>
</workbook>
</file>

<file path=xl/calcChain.xml><?xml version="1.0" encoding="utf-8"?>
<calcChain xmlns="http://schemas.openxmlformats.org/spreadsheetml/2006/main">
  <c r="D9" i="31" l="1"/>
  <c r="C8" i="10" l="1"/>
  <c r="B8" i="8"/>
  <c r="B7" i="8" s="1"/>
  <c r="D133" i="8"/>
  <c r="D122" i="8"/>
  <c r="D102" i="8"/>
  <c r="C26" i="8"/>
  <c r="E43" i="6"/>
  <c r="G12" i="6"/>
  <c r="D58" i="1" l="1"/>
  <c r="D21" i="31" l="1"/>
  <c r="D20" i="31"/>
  <c r="D10" i="31"/>
  <c r="C91" i="8" l="1"/>
  <c r="D12" i="6" l="1"/>
  <c r="D60" i="6" l="1"/>
  <c r="C16" i="8"/>
  <c r="D9" i="8" l="1"/>
  <c r="G9" i="8" s="1"/>
  <c r="D10" i="8"/>
  <c r="G10" i="8" s="1"/>
  <c r="D11" i="8"/>
  <c r="G11" i="8" s="1"/>
  <c r="D12" i="8"/>
  <c r="G12" i="8" s="1"/>
  <c r="D13" i="8"/>
  <c r="G13" i="8" s="1"/>
  <c r="D14" i="8"/>
  <c r="G14" i="8" s="1"/>
  <c r="D15" i="8"/>
  <c r="G15" i="8" s="1"/>
  <c r="D17" i="8"/>
  <c r="D18" i="8"/>
  <c r="D19" i="8"/>
  <c r="D20" i="8"/>
  <c r="D21" i="8"/>
  <c r="D22" i="8"/>
  <c r="D23" i="8"/>
  <c r="G23" i="8" s="1"/>
  <c r="D24" i="8"/>
  <c r="D25" i="8"/>
  <c r="G25" i="8" s="1"/>
  <c r="D27" i="8"/>
  <c r="D28" i="8"/>
  <c r="D29" i="8"/>
  <c r="D30" i="8"/>
  <c r="D31" i="8"/>
  <c r="D32" i="8"/>
  <c r="D33" i="8"/>
  <c r="D34" i="8"/>
  <c r="D35" i="8"/>
  <c r="C7" i="5" l="1"/>
  <c r="D53" i="23" l="1"/>
  <c r="C8" i="5" l="1"/>
  <c r="C6" i="5" s="1"/>
  <c r="G60" i="6" l="1"/>
  <c r="B48" i="23" l="1"/>
  <c r="C48" i="23"/>
  <c r="G56" i="6" l="1"/>
  <c r="D11" i="6"/>
  <c r="F8" i="10" l="1"/>
  <c r="G48" i="6" l="1"/>
  <c r="C16" i="1" l="1"/>
  <c r="C83" i="8" l="1"/>
  <c r="E83" i="8"/>
  <c r="F83" i="8"/>
  <c r="B83" i="8"/>
  <c r="D56" i="6"/>
  <c r="D127" i="8" l="1"/>
  <c r="F8" i="8"/>
  <c r="D13" i="31" l="1"/>
  <c r="C56" i="8" l="1"/>
  <c r="C46" i="8"/>
  <c r="C36" i="8"/>
  <c r="D55" i="8"/>
  <c r="C8" i="8"/>
  <c r="D48" i="6" l="1"/>
  <c r="C131" i="8" l="1"/>
  <c r="B131" i="8"/>
  <c r="C101" i="8"/>
  <c r="D18" i="10"/>
  <c r="D115" i="8" l="1"/>
  <c r="D29" i="31" l="1"/>
  <c r="G29" i="31" s="1"/>
  <c r="D28" i="31"/>
  <c r="D27" i="31"/>
  <c r="G27" i="31" s="1"/>
  <c r="F26" i="31"/>
  <c r="E26" i="31"/>
  <c r="C26" i="31"/>
  <c r="B26" i="31"/>
  <c r="D25" i="31"/>
  <c r="G25" i="31" s="1"/>
  <c r="D24" i="31"/>
  <c r="D23" i="31"/>
  <c r="G23" i="31" s="1"/>
  <c r="F22" i="31"/>
  <c r="E22" i="31"/>
  <c r="C22" i="31"/>
  <c r="B22" i="31"/>
  <c r="D18" i="31"/>
  <c r="G18" i="31" s="1"/>
  <c r="D17" i="31"/>
  <c r="G17" i="31" s="1"/>
  <c r="D16" i="31"/>
  <c r="G16" i="31" s="1"/>
  <c r="F15" i="31"/>
  <c r="F8" i="31" s="1"/>
  <c r="E15" i="31"/>
  <c r="C15" i="31"/>
  <c r="C8" i="31" s="1"/>
  <c r="B15" i="31"/>
  <c r="B8" i="31" s="1"/>
  <c r="D14" i="31"/>
  <c r="G14" i="31" s="1"/>
  <c r="G13" i="31"/>
  <c r="D12" i="31"/>
  <c r="G12" i="31" s="1"/>
  <c r="E19" i="31" l="1"/>
  <c r="F19" i="31"/>
  <c r="F30" i="31" s="1"/>
  <c r="B19" i="31"/>
  <c r="B30" i="31" s="1"/>
  <c r="G15" i="31"/>
  <c r="G8" i="31" s="1"/>
  <c r="D26" i="31"/>
  <c r="D22" i="31"/>
  <c r="C19" i="31"/>
  <c r="C30" i="31" s="1"/>
  <c r="D15" i="31"/>
  <c r="D8" i="31" s="1"/>
  <c r="G24" i="31"/>
  <c r="G28" i="31"/>
  <c r="G26" i="31" s="1"/>
  <c r="G19" i="31" l="1"/>
  <c r="G30" i="31" s="1"/>
  <c r="D19" i="31"/>
  <c r="D30" i="31" s="1"/>
  <c r="E101" i="8" l="1"/>
  <c r="C24" i="1" l="1"/>
  <c r="C111" i="8" l="1"/>
  <c r="C121" i="8"/>
  <c r="F26" i="8"/>
  <c r="F36" i="8"/>
  <c r="F46" i="8"/>
  <c r="F56" i="8"/>
  <c r="F69" i="8"/>
  <c r="F64" i="8" s="1"/>
  <c r="F60" i="8" s="1"/>
  <c r="F73" i="8"/>
  <c r="E26" i="8"/>
  <c r="E8" i="8"/>
  <c r="D13" i="6"/>
  <c r="D14" i="6"/>
  <c r="C15" i="6"/>
  <c r="G8" i="1" l="1"/>
  <c r="G45" i="1" s="1"/>
  <c r="C8" i="1"/>
  <c r="C43" i="5" l="1"/>
  <c r="D13" i="5"/>
  <c r="E13" i="5"/>
  <c r="C13" i="5"/>
  <c r="G17" i="8" l="1"/>
  <c r="G14" i="6"/>
  <c r="G37" i="1"/>
  <c r="G41" i="1"/>
  <c r="H41" i="1"/>
  <c r="D16" i="8" l="1"/>
  <c r="D23" i="23" l="1"/>
  <c r="G23" i="23" s="1"/>
  <c r="D92" i="8"/>
  <c r="D84" i="8"/>
  <c r="G84" i="8" s="1"/>
  <c r="B16" i="8"/>
  <c r="B101" i="8" l="1"/>
  <c r="B91" i="8"/>
  <c r="D39" i="5" l="1"/>
  <c r="E39" i="5"/>
  <c r="C39" i="5"/>
  <c r="D48" i="5"/>
  <c r="E48" i="5"/>
  <c r="D46" i="5"/>
  <c r="E46" i="5"/>
  <c r="D45" i="5"/>
  <c r="E45" i="5"/>
  <c r="C35" i="5"/>
  <c r="C34" i="5"/>
  <c r="C48" i="5" l="1"/>
  <c r="C46" i="5"/>
  <c r="C45" i="5"/>
  <c r="D68" i="23" l="1"/>
  <c r="G68" i="23" s="1"/>
  <c r="D69" i="23"/>
  <c r="G69" i="23" s="1"/>
  <c r="D70" i="23"/>
  <c r="G70" i="23" s="1"/>
  <c r="D67" i="23"/>
  <c r="G67" i="23" s="1"/>
  <c r="D65" i="23"/>
  <c r="G65" i="23" s="1"/>
  <c r="D64" i="23"/>
  <c r="G64" i="23" s="1"/>
  <c r="D63" i="23"/>
  <c r="G63" i="23" s="1"/>
  <c r="D62" i="23"/>
  <c r="G62" i="23" s="1"/>
  <c r="D61" i="23"/>
  <c r="D60" i="23"/>
  <c r="G60" i="23" s="1"/>
  <c r="D59" i="23"/>
  <c r="G59" i="23" s="1"/>
  <c r="D58" i="23"/>
  <c r="G58" i="23" s="1"/>
  <c r="D57" i="23"/>
  <c r="G57" i="23" s="1"/>
  <c r="D50" i="23"/>
  <c r="G50" i="23" s="1"/>
  <c r="D51" i="23"/>
  <c r="G51" i="23" s="1"/>
  <c r="D52" i="23"/>
  <c r="G52" i="23" s="1"/>
  <c r="D54" i="23"/>
  <c r="G54" i="23" s="1"/>
  <c r="D55" i="23"/>
  <c r="G55" i="23" s="1"/>
  <c r="D49" i="23"/>
  <c r="G49" i="23" s="1"/>
  <c r="D44" i="23"/>
  <c r="G44" i="23" s="1"/>
  <c r="D45" i="23"/>
  <c r="G45" i="23" s="1"/>
  <c r="D46" i="23"/>
  <c r="G46" i="23" s="1"/>
  <c r="D47" i="23"/>
  <c r="G47" i="23" s="1"/>
  <c r="D43" i="23"/>
  <c r="G43" i="23" s="1"/>
  <c r="D42" i="23"/>
  <c r="G42" i="23" s="1"/>
  <c r="D41" i="23"/>
  <c r="G41" i="23" s="1"/>
  <c r="D40" i="23"/>
  <c r="G40" i="23" s="1"/>
  <c r="D35" i="23"/>
  <c r="G35" i="23" s="1"/>
  <c r="D36" i="23"/>
  <c r="G36" i="23" s="1"/>
  <c r="D37" i="23"/>
  <c r="G37" i="23" s="1"/>
  <c r="D34" i="23"/>
  <c r="G34" i="23" s="1"/>
  <c r="D28" i="23"/>
  <c r="G28" i="23" s="1"/>
  <c r="D29" i="23"/>
  <c r="G29" i="23" s="1"/>
  <c r="D30" i="23"/>
  <c r="G30" i="23" s="1"/>
  <c r="D31" i="23"/>
  <c r="G31" i="23" s="1"/>
  <c r="D32" i="23"/>
  <c r="G32" i="23" s="1"/>
  <c r="D27" i="23"/>
  <c r="G27" i="23" s="1"/>
  <c r="D25" i="23"/>
  <c r="G25" i="23" s="1"/>
  <c r="D24" i="23"/>
  <c r="G24" i="23" s="1"/>
  <c r="D20" i="23"/>
  <c r="G20" i="23" s="1"/>
  <c r="D21" i="23"/>
  <c r="G21" i="23" s="1"/>
  <c r="D22" i="23"/>
  <c r="G22" i="23" s="1"/>
  <c r="D19" i="23"/>
  <c r="G19" i="23" s="1"/>
  <c r="D11" i="23"/>
  <c r="G11" i="23" s="1"/>
  <c r="D12" i="23"/>
  <c r="G12" i="23" s="1"/>
  <c r="D13" i="23"/>
  <c r="G13" i="23" s="1"/>
  <c r="D14" i="23"/>
  <c r="G14" i="23" s="1"/>
  <c r="D15" i="23"/>
  <c r="G15" i="23" s="1"/>
  <c r="D16" i="23"/>
  <c r="G16" i="23" s="1"/>
  <c r="D17" i="23"/>
  <c r="G17" i="23" s="1"/>
  <c r="D10" i="23"/>
  <c r="G10" i="23" s="1"/>
  <c r="D9" i="10"/>
  <c r="B8" i="10"/>
  <c r="D152" i="8"/>
  <c r="G152" i="8" s="1"/>
  <c r="D153" i="8"/>
  <c r="G153" i="8" s="1"/>
  <c r="D154" i="8"/>
  <c r="G154" i="8" s="1"/>
  <c r="D155" i="8"/>
  <c r="G155" i="8" s="1"/>
  <c r="D151" i="8"/>
  <c r="G151" i="8" s="1"/>
  <c r="D150" i="8"/>
  <c r="G150" i="8" s="1"/>
  <c r="D149" i="8"/>
  <c r="G149" i="8" s="1"/>
  <c r="D146" i="8"/>
  <c r="G146" i="8" s="1"/>
  <c r="D147" i="8"/>
  <c r="G147" i="8" s="1"/>
  <c r="D145" i="8"/>
  <c r="G145" i="8" s="1"/>
  <c r="D139" i="8"/>
  <c r="G139" i="8" s="1"/>
  <c r="D140" i="8"/>
  <c r="G140" i="8" s="1"/>
  <c r="D141" i="8"/>
  <c r="G141" i="8" s="1"/>
  <c r="D142" i="8"/>
  <c r="G142" i="8" s="1"/>
  <c r="D143" i="8"/>
  <c r="G143" i="8" s="1"/>
  <c r="D138" i="8"/>
  <c r="G138" i="8" s="1"/>
  <c r="D137" i="8"/>
  <c r="G137" i="8" s="1"/>
  <c r="D136" i="8"/>
  <c r="G136" i="8" s="1"/>
  <c r="G133" i="8"/>
  <c r="D134" i="8"/>
  <c r="G134" i="8" s="1"/>
  <c r="D132" i="8"/>
  <c r="G132" i="8" s="1"/>
  <c r="D123" i="8"/>
  <c r="G123" i="8" s="1"/>
  <c r="D124" i="8"/>
  <c r="G124" i="8" s="1"/>
  <c r="D125" i="8"/>
  <c r="G125" i="8" s="1"/>
  <c r="D126" i="8"/>
  <c r="G126" i="8" s="1"/>
  <c r="G127" i="8"/>
  <c r="D128" i="8"/>
  <c r="G128" i="8" s="1"/>
  <c r="D129" i="8"/>
  <c r="G129" i="8" s="1"/>
  <c r="D130" i="8"/>
  <c r="G130" i="8" s="1"/>
  <c r="G122" i="8"/>
  <c r="B111" i="8"/>
  <c r="D113" i="8"/>
  <c r="G113" i="8" s="1"/>
  <c r="D114" i="8"/>
  <c r="G115" i="8"/>
  <c r="D116" i="8"/>
  <c r="G116" i="8" s="1"/>
  <c r="D117" i="8"/>
  <c r="G117" i="8" s="1"/>
  <c r="D118" i="8"/>
  <c r="G118" i="8" s="1"/>
  <c r="D119" i="8"/>
  <c r="G119" i="8" s="1"/>
  <c r="D120" i="8"/>
  <c r="G120" i="8" s="1"/>
  <c r="D112" i="8"/>
  <c r="G112" i="8" s="1"/>
  <c r="F101" i="8"/>
  <c r="D103" i="8"/>
  <c r="G103" i="8" s="1"/>
  <c r="D104" i="8"/>
  <c r="G104" i="8" s="1"/>
  <c r="D105" i="8"/>
  <c r="G105" i="8" s="1"/>
  <c r="D106" i="8"/>
  <c r="G106" i="8" s="1"/>
  <c r="D107" i="8"/>
  <c r="G107" i="8" s="1"/>
  <c r="D108" i="8"/>
  <c r="G108" i="8" s="1"/>
  <c r="D109" i="8"/>
  <c r="G109" i="8" s="1"/>
  <c r="D110" i="8"/>
  <c r="G110" i="8" s="1"/>
  <c r="G102" i="8"/>
  <c r="D94" i="8"/>
  <c r="G94" i="8" s="1"/>
  <c r="D95" i="8"/>
  <c r="G95" i="8" s="1"/>
  <c r="D96" i="8"/>
  <c r="G96" i="8" s="1"/>
  <c r="D97" i="8"/>
  <c r="G97" i="8" s="1"/>
  <c r="D98" i="8"/>
  <c r="G98" i="8" s="1"/>
  <c r="D99" i="8"/>
  <c r="G99" i="8" s="1"/>
  <c r="D100" i="8"/>
  <c r="G100" i="8" s="1"/>
  <c r="D93" i="8"/>
  <c r="G93" i="8" s="1"/>
  <c r="G92" i="8"/>
  <c r="D90" i="8"/>
  <c r="G90" i="8" s="1"/>
  <c r="B69" i="8"/>
  <c r="D85" i="8"/>
  <c r="G85" i="8" s="1"/>
  <c r="D86" i="8"/>
  <c r="G86" i="8" s="1"/>
  <c r="D87" i="8"/>
  <c r="G87" i="8" s="1"/>
  <c r="D88" i="8"/>
  <c r="G88" i="8" s="1"/>
  <c r="D89" i="8"/>
  <c r="G89" i="8" s="1"/>
  <c r="B73" i="8"/>
  <c r="D75" i="8"/>
  <c r="G75" i="8" s="1"/>
  <c r="D76" i="8"/>
  <c r="G76" i="8" s="1"/>
  <c r="D77" i="8"/>
  <c r="G77" i="8" s="1"/>
  <c r="D78" i="8"/>
  <c r="G78" i="8" s="1"/>
  <c r="D79" i="8"/>
  <c r="G79" i="8" s="1"/>
  <c r="D80" i="8"/>
  <c r="G80" i="8" s="1"/>
  <c r="D74" i="8"/>
  <c r="G74" i="8" s="1"/>
  <c r="D72" i="8"/>
  <c r="G72" i="8" s="1"/>
  <c r="D71" i="8"/>
  <c r="G71" i="8" s="1"/>
  <c r="D70" i="8"/>
  <c r="G70" i="8" s="1"/>
  <c r="D68" i="8"/>
  <c r="G68" i="8" s="1"/>
  <c r="D59" i="8"/>
  <c r="D67" i="8"/>
  <c r="G67" i="8" s="1"/>
  <c r="D66" i="8"/>
  <c r="G66" i="8" s="1"/>
  <c r="D65" i="8"/>
  <c r="G65" i="8" s="1"/>
  <c r="D63" i="8"/>
  <c r="G63" i="8" s="1"/>
  <c r="D62" i="8"/>
  <c r="G62" i="8" s="1"/>
  <c r="D61" i="8"/>
  <c r="G61" i="8" s="1"/>
  <c r="D64" i="6"/>
  <c r="D63" i="6" s="1"/>
  <c r="C63" i="6"/>
  <c r="B63" i="6"/>
  <c r="G61" i="6"/>
  <c r="D61" i="6"/>
  <c r="G55" i="6"/>
  <c r="G54" i="6"/>
  <c r="G53" i="6"/>
  <c r="D55" i="6"/>
  <c r="D54" i="6"/>
  <c r="D53" i="6"/>
  <c r="D51" i="6"/>
  <c r="B52" i="6"/>
  <c r="G59" i="6"/>
  <c r="G58" i="6"/>
  <c r="D59" i="6"/>
  <c r="D58" i="6"/>
  <c r="D57" i="6" s="1"/>
  <c r="G64" i="6"/>
  <c r="G68" i="6"/>
  <c r="G67" i="6"/>
  <c r="D68" i="6"/>
  <c r="D67" i="6"/>
  <c r="D50" i="6"/>
  <c r="G45" i="6"/>
  <c r="G46" i="6"/>
  <c r="G47" i="6"/>
  <c r="G49" i="6"/>
  <c r="G50" i="6"/>
  <c r="G51" i="6"/>
  <c r="G44" i="6"/>
  <c r="G35" i="6"/>
  <c r="G34" i="6" s="1"/>
  <c r="D45" i="6"/>
  <c r="D46" i="6"/>
  <c r="D47" i="6"/>
  <c r="D49" i="6"/>
  <c r="D44" i="6"/>
  <c r="E34" i="6"/>
  <c r="F34" i="6"/>
  <c r="C34" i="6"/>
  <c r="B34" i="6"/>
  <c r="D35" i="6"/>
  <c r="D34" i="6" s="1"/>
  <c r="G33" i="6"/>
  <c r="D33" i="6"/>
  <c r="G29" i="6"/>
  <c r="G30" i="6"/>
  <c r="G31" i="6"/>
  <c r="G32" i="6"/>
  <c r="G28" i="6"/>
  <c r="D29" i="6"/>
  <c r="D30" i="6"/>
  <c r="D31" i="6"/>
  <c r="D32" i="6"/>
  <c r="D28" i="6"/>
  <c r="D16" i="6"/>
  <c r="B15" i="6"/>
  <c r="G17" i="6"/>
  <c r="G18" i="6"/>
  <c r="G19" i="6"/>
  <c r="G20" i="6"/>
  <c r="G21" i="6"/>
  <c r="G23" i="6"/>
  <c r="G24" i="6"/>
  <c r="G25" i="6"/>
  <c r="G26" i="6"/>
  <c r="G16" i="6"/>
  <c r="D17" i="6"/>
  <c r="D18" i="6"/>
  <c r="D19" i="6"/>
  <c r="D20" i="6"/>
  <c r="D21" i="6"/>
  <c r="D22" i="6"/>
  <c r="D23" i="6"/>
  <c r="D24" i="6"/>
  <c r="D25" i="6"/>
  <c r="D26" i="6"/>
  <c r="G13" i="6"/>
  <c r="G9" i="6"/>
  <c r="G10" i="6"/>
  <c r="G11" i="6"/>
  <c r="G8" i="6"/>
  <c r="D9" i="6"/>
  <c r="D10" i="6"/>
  <c r="D8" i="6"/>
  <c r="B69" i="6"/>
  <c r="G9" i="10" l="1"/>
  <c r="D8" i="10"/>
  <c r="G53" i="23"/>
  <c r="D48" i="23"/>
  <c r="G121" i="8"/>
  <c r="D15" i="6"/>
  <c r="D52" i="6"/>
  <c r="G131" i="8"/>
  <c r="G114" i="8"/>
  <c r="D111" i="8"/>
  <c r="D27" i="6"/>
  <c r="G57" i="6"/>
  <c r="D43" i="6"/>
  <c r="G15" i="6"/>
  <c r="G27" i="6"/>
  <c r="G83" i="8"/>
  <c r="G101" i="8"/>
  <c r="G26" i="23"/>
  <c r="D56" i="23"/>
  <c r="G61" i="23"/>
  <c r="D101" i="8"/>
  <c r="G59" i="8"/>
  <c r="D58" i="8"/>
  <c r="G58" i="8" s="1"/>
  <c r="D57" i="8"/>
  <c r="G57" i="8" s="1"/>
  <c r="G55" i="8"/>
  <c r="D54" i="8"/>
  <c r="G54" i="8" s="1"/>
  <c r="D53" i="8"/>
  <c r="G53" i="8" s="1"/>
  <c r="D52" i="8"/>
  <c r="G52" i="8" s="1"/>
  <c r="D51" i="8"/>
  <c r="G51" i="8" s="1"/>
  <c r="D50" i="8"/>
  <c r="G50" i="8" s="1"/>
  <c r="D49" i="8"/>
  <c r="G49" i="8" s="1"/>
  <c r="D48" i="8"/>
  <c r="G48" i="8" s="1"/>
  <c r="D47" i="8"/>
  <c r="G47" i="8" s="1"/>
  <c r="D45" i="8"/>
  <c r="G45" i="8" s="1"/>
  <c r="D44" i="8"/>
  <c r="G44" i="8" s="1"/>
  <c r="D43" i="8"/>
  <c r="G43" i="8" s="1"/>
  <c r="D42" i="8"/>
  <c r="G42" i="8" s="1"/>
  <c r="D41" i="8"/>
  <c r="G41" i="8" s="1"/>
  <c r="D40" i="8"/>
  <c r="G40" i="8" s="1"/>
  <c r="D39" i="8"/>
  <c r="G39" i="8" s="1"/>
  <c r="D38" i="8"/>
  <c r="G38" i="8" s="1"/>
  <c r="D37" i="8"/>
  <c r="G37" i="8" s="1"/>
  <c r="G35" i="8"/>
  <c r="G34" i="8"/>
  <c r="G33" i="8"/>
  <c r="G32" i="8"/>
  <c r="G31" i="8"/>
  <c r="G30" i="8"/>
  <c r="G29" i="8"/>
  <c r="G28" i="8"/>
  <c r="G27" i="8"/>
  <c r="G24" i="8"/>
  <c r="G22" i="8"/>
  <c r="G21" i="8"/>
  <c r="G20" i="8"/>
  <c r="G19" i="8"/>
  <c r="G18" i="8"/>
  <c r="F52" i="6"/>
  <c r="G52" i="6"/>
  <c r="G69" i="1"/>
  <c r="G56" i="1"/>
  <c r="G30" i="1"/>
  <c r="G26" i="1"/>
  <c r="G18" i="1"/>
  <c r="D62" i="6" l="1"/>
  <c r="D8" i="8"/>
  <c r="G8" i="8" s="1"/>
  <c r="G36" i="8"/>
  <c r="G46" i="8"/>
  <c r="G26" i="8"/>
  <c r="K11" i="4"/>
  <c r="J11" i="4"/>
  <c r="I11" i="4"/>
  <c r="H11" i="4"/>
  <c r="G11" i="4"/>
  <c r="E11" i="4"/>
  <c r="E6" i="4"/>
  <c r="G6" i="4"/>
  <c r="H6" i="4"/>
  <c r="H16" i="4" s="1"/>
  <c r="I6" i="4"/>
  <c r="J6" i="4"/>
  <c r="K6" i="4"/>
  <c r="D11" i="3"/>
  <c r="F11" i="3"/>
  <c r="H11" i="3"/>
  <c r="J11" i="3"/>
  <c r="L11" i="3"/>
  <c r="N11" i="3"/>
  <c r="B11" i="3"/>
  <c r="D7" i="3"/>
  <c r="F7" i="3"/>
  <c r="H7" i="3"/>
  <c r="J7" i="3"/>
  <c r="L7" i="3"/>
  <c r="N7" i="3"/>
  <c r="B7" i="3"/>
  <c r="H63" i="1"/>
  <c r="D8" i="1"/>
  <c r="H8" i="1"/>
  <c r="J16" i="4" l="1"/>
  <c r="G16" i="4"/>
  <c r="K16" i="4"/>
  <c r="N6" i="3"/>
  <c r="N16" i="3" s="1"/>
  <c r="I16" i="4"/>
  <c r="J6" i="3"/>
  <c r="J16" i="3" s="1"/>
  <c r="E16" i="4"/>
  <c r="L6" i="3"/>
  <c r="L16" i="3" s="1"/>
  <c r="D6" i="3"/>
  <c r="D16" i="3" s="1"/>
  <c r="F6" i="3"/>
  <c r="F16" i="3" s="1"/>
  <c r="B6" i="3"/>
  <c r="B16" i="3" s="1"/>
  <c r="H6" i="3"/>
  <c r="H16" i="3" s="1"/>
  <c r="G66" i="23" l="1"/>
  <c r="G56" i="23"/>
  <c r="G48" i="23"/>
  <c r="G39" i="23"/>
  <c r="G33" i="23"/>
  <c r="G18" i="23"/>
  <c r="G9" i="23"/>
  <c r="E17" i="10"/>
  <c r="F17" i="10"/>
  <c r="E8" i="10"/>
  <c r="G8" i="10"/>
  <c r="C66" i="23"/>
  <c r="D66" i="23"/>
  <c r="E66" i="23"/>
  <c r="F66" i="23"/>
  <c r="B66" i="23"/>
  <c r="C56" i="23"/>
  <c r="E56" i="23"/>
  <c r="F56" i="23"/>
  <c r="B56" i="23"/>
  <c r="E48" i="23"/>
  <c r="F48" i="23"/>
  <c r="F39" i="23"/>
  <c r="C39" i="23"/>
  <c r="D39" i="23"/>
  <c r="E39" i="23"/>
  <c r="B39" i="23"/>
  <c r="C33" i="23"/>
  <c r="D33" i="23"/>
  <c r="E33" i="23"/>
  <c r="F33" i="23"/>
  <c r="B33" i="23"/>
  <c r="C26" i="23"/>
  <c r="D26" i="23"/>
  <c r="E26" i="23"/>
  <c r="F26" i="23"/>
  <c r="B26" i="23"/>
  <c r="C18" i="23"/>
  <c r="D18" i="23"/>
  <c r="E18" i="23"/>
  <c r="F18" i="23"/>
  <c r="B18" i="23"/>
  <c r="C9" i="23"/>
  <c r="D9" i="23"/>
  <c r="E9" i="23"/>
  <c r="F9" i="23"/>
  <c r="B9" i="23"/>
  <c r="F26" i="10" l="1"/>
  <c r="E26" i="10"/>
  <c r="D8" i="23"/>
  <c r="D38" i="23"/>
  <c r="F38" i="23"/>
  <c r="G38" i="23"/>
  <c r="F8" i="23"/>
  <c r="C8" i="23"/>
  <c r="G8" i="23"/>
  <c r="C38" i="23"/>
  <c r="E38" i="23"/>
  <c r="B38" i="23"/>
  <c r="E8" i="23"/>
  <c r="B8" i="23"/>
  <c r="C148" i="8"/>
  <c r="D148" i="8"/>
  <c r="E148" i="8"/>
  <c r="F148" i="8"/>
  <c r="G148" i="8"/>
  <c r="B148" i="8"/>
  <c r="C144" i="8"/>
  <c r="D144" i="8"/>
  <c r="E144" i="8"/>
  <c r="F144" i="8"/>
  <c r="G144" i="8"/>
  <c r="B144" i="8"/>
  <c r="C135" i="8"/>
  <c r="C82" i="8" s="1"/>
  <c r="D135" i="8"/>
  <c r="E135" i="8"/>
  <c r="F135" i="8"/>
  <c r="G135" i="8"/>
  <c r="B135" i="8"/>
  <c r="D131" i="8"/>
  <c r="E131" i="8"/>
  <c r="F131" i="8"/>
  <c r="D121" i="8"/>
  <c r="E121" i="8"/>
  <c r="F121" i="8"/>
  <c r="B121" i="8"/>
  <c r="E111" i="8"/>
  <c r="F111" i="8"/>
  <c r="G111" i="8"/>
  <c r="D91" i="8"/>
  <c r="E91" i="8"/>
  <c r="F91" i="8"/>
  <c r="G91" i="8"/>
  <c r="D83" i="8"/>
  <c r="C73" i="8"/>
  <c r="D73" i="8"/>
  <c r="E73" i="8"/>
  <c r="G73" i="8"/>
  <c r="C69" i="8"/>
  <c r="C64" i="8" s="1"/>
  <c r="C60" i="8" s="1"/>
  <c r="C7" i="8" s="1"/>
  <c r="D69" i="8"/>
  <c r="E69" i="8"/>
  <c r="E64" i="8" s="1"/>
  <c r="E60" i="8" s="1"/>
  <c r="G69" i="8"/>
  <c r="B64" i="8"/>
  <c r="B60" i="8" s="1"/>
  <c r="D56" i="8"/>
  <c r="E56" i="8"/>
  <c r="G56" i="8"/>
  <c r="B56" i="8"/>
  <c r="D46" i="8"/>
  <c r="E46" i="8"/>
  <c r="B46" i="8"/>
  <c r="D36" i="8"/>
  <c r="E36" i="8"/>
  <c r="B36" i="8"/>
  <c r="D26" i="8"/>
  <c r="B26" i="8"/>
  <c r="E16" i="8"/>
  <c r="F16" i="8"/>
  <c r="G16" i="8"/>
  <c r="C69" i="6"/>
  <c r="D69" i="6"/>
  <c r="E69" i="6"/>
  <c r="F69" i="6"/>
  <c r="G69" i="6"/>
  <c r="E63" i="6"/>
  <c r="F63" i="6"/>
  <c r="G63" i="6"/>
  <c r="C57" i="6"/>
  <c r="C62" i="6" s="1"/>
  <c r="E57" i="6"/>
  <c r="F57" i="6"/>
  <c r="B57" i="6"/>
  <c r="F43" i="6"/>
  <c r="G43" i="6"/>
  <c r="G62" i="6" s="1"/>
  <c r="B43" i="6"/>
  <c r="C27" i="6"/>
  <c r="E27" i="6"/>
  <c r="F27" i="6"/>
  <c r="B27" i="6"/>
  <c r="E15" i="6"/>
  <c r="F15" i="6"/>
  <c r="D44" i="5"/>
  <c r="E44" i="5"/>
  <c r="C44" i="5"/>
  <c r="D35" i="5"/>
  <c r="E35" i="5"/>
  <c r="D29" i="5"/>
  <c r="E29" i="5"/>
  <c r="C29" i="5"/>
  <c r="D26" i="5"/>
  <c r="E26" i="5"/>
  <c r="C26" i="5"/>
  <c r="D21" i="5"/>
  <c r="E21" i="5"/>
  <c r="C21" i="5"/>
  <c r="H69" i="1"/>
  <c r="G63" i="1"/>
  <c r="H59" i="1"/>
  <c r="G59" i="1"/>
  <c r="H56" i="1"/>
  <c r="H37" i="1"/>
  <c r="H30" i="1"/>
  <c r="H26" i="1"/>
  <c r="H22" i="1"/>
  <c r="G22" i="1"/>
  <c r="H18" i="1"/>
  <c r="C58" i="1"/>
  <c r="D40" i="1"/>
  <c r="C40" i="1"/>
  <c r="D37" i="1"/>
  <c r="C37" i="1"/>
  <c r="D30" i="1"/>
  <c r="C30" i="1"/>
  <c r="D24" i="1"/>
  <c r="D16" i="1"/>
  <c r="C156" i="8" l="1"/>
  <c r="F7" i="8"/>
  <c r="E11" i="5" s="1"/>
  <c r="F62" i="6"/>
  <c r="E8" i="5" s="1"/>
  <c r="E43" i="5" s="1"/>
  <c r="F82" i="8"/>
  <c r="B62" i="6"/>
  <c r="D71" i="23"/>
  <c r="C71" i="23"/>
  <c r="F71" i="23"/>
  <c r="G71" i="23"/>
  <c r="E71" i="23"/>
  <c r="B71" i="23"/>
  <c r="D64" i="8"/>
  <c r="G72" i="1"/>
  <c r="G57" i="1"/>
  <c r="C45" i="1"/>
  <c r="C59" i="1" s="1"/>
  <c r="D45" i="1"/>
  <c r="D59" i="1" s="1"/>
  <c r="H72" i="1"/>
  <c r="H45" i="1"/>
  <c r="H57" i="1" s="1"/>
  <c r="G82" i="8"/>
  <c r="B82" i="8"/>
  <c r="C12" i="5" s="1"/>
  <c r="C47" i="5" s="1"/>
  <c r="C49" i="5" s="1"/>
  <c r="C50" i="5" s="1"/>
  <c r="E82" i="8"/>
  <c r="D12" i="5" s="1"/>
  <c r="D47" i="5" s="1"/>
  <c r="D82" i="8"/>
  <c r="E7" i="8"/>
  <c r="D11" i="5" s="1"/>
  <c r="C11" i="5"/>
  <c r="E32" i="5"/>
  <c r="C32" i="5"/>
  <c r="D32" i="5"/>
  <c r="C38" i="5" l="1"/>
  <c r="C40" i="5" s="1"/>
  <c r="C41" i="5" s="1"/>
  <c r="C10" i="5"/>
  <c r="C16" i="5" s="1"/>
  <c r="C17" i="5" s="1"/>
  <c r="C18" i="5" s="1"/>
  <c r="C24" i="5" s="1"/>
  <c r="F156" i="8"/>
  <c r="E12" i="5"/>
  <c r="E47" i="5" s="1"/>
  <c r="E49" i="5" s="1"/>
  <c r="E50" i="5" s="1"/>
  <c r="B156" i="8"/>
  <c r="E156" i="8"/>
  <c r="G64" i="8"/>
  <c r="G60" i="8" s="1"/>
  <c r="G7" i="8" s="1"/>
  <c r="G156" i="8" s="1"/>
  <c r="D60" i="8"/>
  <c r="D7" i="8" s="1"/>
  <c r="D156" i="8" s="1"/>
  <c r="G73" i="1"/>
  <c r="H73" i="1"/>
  <c r="C17" i="10"/>
  <c r="C26" i="10" s="1"/>
  <c r="B17" i="10"/>
  <c r="B26" i="10" s="1"/>
  <c r="D17" i="10"/>
  <c r="D26" i="10" s="1"/>
  <c r="D38" i="5" l="1"/>
  <c r="D10" i="5"/>
  <c r="G18" i="10"/>
  <c r="G17" i="10" s="1"/>
  <c r="G26" i="10" s="1"/>
  <c r="D36" i="6"/>
  <c r="D39" i="6" s="1"/>
  <c r="D65" i="6" s="1"/>
  <c r="C36" i="6"/>
  <c r="E36" i="6"/>
  <c r="E39" i="6" s="1"/>
  <c r="D7" i="5" s="1"/>
  <c r="D34" i="5" s="1"/>
  <c r="G36" i="6"/>
  <c r="G39" i="6" s="1"/>
  <c r="G65" i="6" s="1"/>
  <c r="B36" i="6"/>
  <c r="F36" i="6"/>
  <c r="F39" i="6" s="1"/>
  <c r="E38" i="5"/>
  <c r="E10" i="5"/>
  <c r="C39" i="6" l="1"/>
  <c r="C65" i="6" s="1"/>
  <c r="D40" i="5"/>
  <c r="D41" i="5" s="1"/>
  <c r="F65" i="6"/>
  <c r="E7" i="5"/>
  <c r="E34" i="5" s="1"/>
  <c r="E40" i="5" s="1"/>
  <c r="E41" i="5" s="1"/>
  <c r="B39" i="6"/>
  <c r="B65" i="6" s="1"/>
  <c r="E6" i="5" l="1"/>
  <c r="E16" i="5" s="1"/>
  <c r="E17" i="5" s="1"/>
  <c r="E18" i="5" s="1"/>
  <c r="E24" i="5" s="1"/>
  <c r="E52" i="6" l="1"/>
  <c r="E62" i="6" s="1"/>
  <c r="D8" i="5" l="1"/>
  <c r="E65" i="6"/>
  <c r="D6" i="5" l="1"/>
  <c r="D16" i="5" s="1"/>
  <c r="D17" i="5" s="1"/>
  <c r="D18" i="5" s="1"/>
  <c r="D24" i="5" s="1"/>
  <c r="D43" i="5"/>
  <c r="D49" i="5" s="1"/>
  <c r="D50" i="5" s="1"/>
  <c r="E8" i="31"/>
  <c r="E30" i="31" s="1"/>
</calcChain>
</file>

<file path=xl/sharedStrings.xml><?xml version="1.0" encoding="utf-8"?>
<sst xmlns="http://schemas.openxmlformats.org/spreadsheetml/2006/main" count="643" uniqueCount="452">
  <si>
    <r>
      <rPr>
        <b/>
        <sz val="6"/>
        <rFont val="Arial"/>
        <family val="2"/>
      </rPr>
      <t>Ingresos de Libre Disposición</t>
    </r>
  </si>
  <si>
    <r>
      <rPr>
        <sz val="6"/>
        <rFont val="Arial"/>
        <family val="2"/>
      </rPr>
      <t>A. Impuestos</t>
    </r>
  </si>
  <si>
    <r>
      <rPr>
        <sz val="6"/>
        <rFont val="Arial"/>
        <family val="2"/>
      </rPr>
      <t>C. Contribuciones de Mejoras</t>
    </r>
  </si>
  <si>
    <r>
      <rPr>
        <sz val="6"/>
        <rFont val="Arial"/>
        <family val="2"/>
      </rPr>
      <t>D. Derechos</t>
    </r>
  </si>
  <si>
    <r>
      <rPr>
        <sz val="6"/>
        <rFont val="Arial"/>
        <family val="2"/>
      </rPr>
      <t>E. Productos</t>
    </r>
  </si>
  <si>
    <r>
      <rPr>
        <sz val="6"/>
        <rFont val="Arial"/>
        <family val="2"/>
      </rPr>
      <t>F. Aprovechamientos</t>
    </r>
  </si>
  <si>
    <r>
      <rPr>
        <sz val="6"/>
        <rFont val="Arial"/>
        <family val="2"/>
      </rPr>
      <t>H. Participaciones (H=h1+h2+h3+h4+h5+h6+h7+h8+h9+h10+h11)</t>
    </r>
  </si>
  <si>
    <r>
      <rPr>
        <sz val="6"/>
        <rFont val="Arial"/>
        <family val="2"/>
      </rPr>
      <t>h1) Fondo General de Participaciones</t>
    </r>
  </si>
  <si>
    <r>
      <rPr>
        <sz val="6"/>
        <rFont val="Arial"/>
        <family val="2"/>
      </rPr>
      <t>h5) Fondo de Extracción de Hidrocarburos</t>
    </r>
  </si>
  <si>
    <r>
      <rPr>
        <sz val="6"/>
        <rFont val="Arial"/>
        <family val="2"/>
      </rPr>
      <t>h7) 0.136% de la Recaudación Federal Participable</t>
    </r>
  </si>
  <si>
    <r>
      <rPr>
        <sz val="6"/>
        <rFont val="Arial"/>
        <family val="2"/>
      </rPr>
      <t>h8) 3.17% Sobre Extracción de Petróleo</t>
    </r>
  </si>
  <si>
    <r>
      <rPr>
        <sz val="6"/>
        <rFont val="Arial"/>
        <family val="2"/>
      </rPr>
      <t>h11) Fondo de Estabilización de los Ingresos de las Entidades Federativas</t>
    </r>
  </si>
  <si>
    <r>
      <rPr>
        <sz val="6"/>
        <rFont val="Arial"/>
        <family val="2"/>
      </rPr>
      <t>I. Incentivos Derivados de la Colaboración Fiscal (I=i1+i2+i3+i4+i5)</t>
    </r>
  </si>
  <si>
    <r>
      <rPr>
        <sz val="6"/>
        <rFont val="Arial"/>
        <family val="2"/>
      </rPr>
      <t>i4) Fondo de Compensación de Repecos- Intermedios</t>
    </r>
  </si>
  <si>
    <r>
      <rPr>
        <b/>
        <sz val="6"/>
        <rFont val="Arial"/>
        <family val="2"/>
      </rPr>
      <t>III. Total de Egresos (III = I + II)</t>
    </r>
  </si>
  <si>
    <r>
      <rPr>
        <b/>
        <sz val="6"/>
        <rFont val="Arial"/>
        <family val="2"/>
      </rPr>
      <t>I. Gasto No Etiquetado (I=A+B+C+D)</t>
    </r>
  </si>
  <si>
    <r>
      <rPr>
        <b/>
        <sz val="6"/>
        <rFont val="Arial"/>
        <family val="2"/>
      </rPr>
      <t>A. Gobierno (A=a1+a2+a3+a4+a5+a6+a7+a8)</t>
    </r>
  </si>
  <si>
    <r>
      <rPr>
        <sz val="6"/>
        <rFont val="Arial"/>
        <family val="2"/>
      </rPr>
      <t>a1) Legislación</t>
    </r>
  </si>
  <si>
    <r>
      <rPr>
        <sz val="6"/>
        <rFont val="Arial"/>
        <family val="2"/>
      </rPr>
      <t>a2) Justicia</t>
    </r>
  </si>
  <si>
    <r>
      <rPr>
        <sz val="6"/>
        <rFont val="Arial"/>
        <family val="2"/>
      </rPr>
      <t>a3) Coordinación de la Política de Gobierno</t>
    </r>
  </si>
  <si>
    <r>
      <rPr>
        <sz val="6"/>
        <rFont val="Arial"/>
        <family val="2"/>
      </rPr>
      <t>a4) Relaciones Exteriores</t>
    </r>
  </si>
  <si>
    <r>
      <rPr>
        <sz val="6"/>
        <rFont val="Arial"/>
        <family val="2"/>
      </rPr>
      <t>a5) Asuntos Financieros y Hacendarios</t>
    </r>
  </si>
  <si>
    <r>
      <rPr>
        <sz val="6"/>
        <rFont val="Arial"/>
        <family val="2"/>
      </rPr>
      <t>a6) Seguridad Nacional</t>
    </r>
  </si>
  <si>
    <r>
      <rPr>
        <sz val="6"/>
        <rFont val="Arial"/>
        <family val="2"/>
      </rPr>
      <t>a7) Asuntos de Orden Público y de Seguridad Interior</t>
    </r>
  </si>
  <si>
    <r>
      <rPr>
        <sz val="6"/>
        <rFont val="Arial"/>
        <family val="2"/>
      </rPr>
      <t>a8) Otros Servicios Generales</t>
    </r>
  </si>
  <si>
    <r>
      <rPr>
        <b/>
        <sz val="6"/>
        <rFont val="Arial"/>
        <family val="2"/>
      </rPr>
      <t>B. Desarrollo Social (B=b1+b2+b3+b4+b5+b6+b7)</t>
    </r>
  </si>
  <si>
    <r>
      <rPr>
        <sz val="6"/>
        <rFont val="Arial"/>
        <family val="2"/>
      </rPr>
      <t>b1) Protección Ambiental</t>
    </r>
  </si>
  <si>
    <r>
      <rPr>
        <sz val="6"/>
        <rFont val="Arial"/>
        <family val="2"/>
      </rPr>
      <t>b2) Vivienda y Servicios a la Comunidad</t>
    </r>
  </si>
  <si>
    <r>
      <rPr>
        <sz val="6"/>
        <rFont val="Arial"/>
        <family val="2"/>
      </rPr>
      <t>b3) Salud</t>
    </r>
  </si>
  <si>
    <r>
      <rPr>
        <sz val="6"/>
        <rFont val="Arial"/>
        <family val="2"/>
      </rPr>
      <t>b4) Recreación, Cultura y Otras Manifestaciones Sociales</t>
    </r>
  </si>
  <si>
    <r>
      <rPr>
        <sz val="6"/>
        <rFont val="Arial"/>
        <family val="2"/>
      </rPr>
      <t>b5) Educación</t>
    </r>
  </si>
  <si>
    <r>
      <rPr>
        <sz val="6"/>
        <rFont val="Arial"/>
        <family val="2"/>
      </rPr>
      <t>b6) Protección Social</t>
    </r>
  </si>
  <si>
    <r>
      <rPr>
        <sz val="6"/>
        <rFont val="Arial"/>
        <family val="2"/>
      </rPr>
      <t>b7) Otros Asuntos Sociales</t>
    </r>
  </si>
  <si>
    <r>
      <rPr>
        <b/>
        <sz val="6"/>
        <rFont val="Arial"/>
        <family val="2"/>
      </rPr>
      <t>D. Otras No Clasificadas en Funciones Anteriores (D=d1+d2+d3+d4)</t>
    </r>
  </si>
  <si>
    <r>
      <rPr>
        <sz val="6"/>
        <rFont val="Arial"/>
        <family val="2"/>
      </rPr>
      <t>d1) Transacciones de la Deuda Publica / Costo Financiero de la Deuda</t>
    </r>
  </si>
  <si>
    <r>
      <rPr>
        <sz val="6"/>
        <rFont val="Arial"/>
        <family val="2"/>
      </rPr>
      <t>d2) Transferencias, Participaciones y Aportaciones Entre Diferentes Niveles y Ordenes de Gobierno</t>
    </r>
  </si>
  <si>
    <r>
      <rPr>
        <sz val="6"/>
        <rFont val="Arial"/>
        <family val="2"/>
      </rPr>
      <t>d3) Saneamiento del Sistema Financiero</t>
    </r>
  </si>
  <si>
    <r>
      <rPr>
        <sz val="6"/>
        <rFont val="Arial"/>
        <family val="2"/>
      </rPr>
      <t>d4) Adeudos de Ejercicios Fiscales Anteriores</t>
    </r>
  </si>
  <si>
    <r>
      <rPr>
        <b/>
        <sz val="6"/>
        <rFont val="Arial"/>
        <family val="2"/>
      </rPr>
      <t>II. Gasto Etiquetado (II=A+B+C+D)</t>
    </r>
  </si>
  <si>
    <r>
      <rPr>
        <b/>
        <sz val="6"/>
        <rFont val="Arial"/>
        <family val="2"/>
      </rPr>
      <t>C. Desarrollo Económico (C=c1+c2+c3+c4+c5+c6+c7+c8+c9)</t>
    </r>
  </si>
  <si>
    <r>
      <rPr>
        <sz val="6"/>
        <rFont val="Arial"/>
        <family val="2"/>
      </rPr>
      <t>c1) Asuntos Económicos, Comerciales y Laborales en General</t>
    </r>
  </si>
  <si>
    <r>
      <rPr>
        <sz val="6"/>
        <rFont val="Arial"/>
        <family val="2"/>
      </rPr>
      <t>c2) Agropecuaria, Silvicultura, Pesca y Caza</t>
    </r>
  </si>
  <si>
    <r>
      <rPr>
        <sz val="6"/>
        <rFont val="Arial"/>
        <family val="2"/>
      </rPr>
      <t>c3) Combustibles y Energía</t>
    </r>
  </si>
  <si>
    <r>
      <rPr>
        <sz val="6"/>
        <rFont val="Arial"/>
        <family val="2"/>
      </rPr>
      <t>c4) Minería, Manufacturas y Construcción</t>
    </r>
  </si>
  <si>
    <r>
      <rPr>
        <sz val="6"/>
        <rFont val="Arial"/>
        <family val="2"/>
      </rPr>
      <t>c5) Transporte</t>
    </r>
  </si>
  <si>
    <r>
      <rPr>
        <sz val="6"/>
        <rFont val="Arial"/>
        <family val="2"/>
      </rPr>
      <t>c6) Comunicaciones</t>
    </r>
  </si>
  <si>
    <r>
      <rPr>
        <sz val="6"/>
        <rFont val="Arial"/>
        <family val="2"/>
      </rPr>
      <t>c7) Turismo</t>
    </r>
  </si>
  <si>
    <r>
      <rPr>
        <sz val="6"/>
        <rFont val="Arial"/>
        <family val="2"/>
      </rPr>
      <t>c8) Ciencia, Tecnología e Innovación</t>
    </r>
  </si>
  <si>
    <r>
      <rPr>
        <sz val="6"/>
        <rFont val="Arial"/>
        <family val="2"/>
      </rPr>
      <t>c9) Otras Industrias y Otros Asuntos Económicos</t>
    </r>
  </si>
  <si>
    <r>
      <rPr>
        <vertAlign val="superscript"/>
        <sz val="6"/>
        <rFont val="Arial"/>
        <family val="2"/>
      </rPr>
      <t xml:space="preserve">2           </t>
    </r>
    <r>
      <rPr>
        <sz val="6"/>
        <rFont val="Arial"/>
        <family val="2"/>
      </rPr>
      <t>Se refiere al valor del Bono Cupón Cero que respalda el pago de los créditos asociados al mismo (Activo).</t>
    </r>
  </si>
  <si>
    <t>Concepto (c)</t>
  </si>
  <si>
    <t>h3) Fondo de Fiscalización y Recaudación</t>
  </si>
  <si>
    <t>h6) Impuesto Especial Sobre Producción y Servicios</t>
  </si>
  <si>
    <t>h9) Gasolinas y Diésel</t>
  </si>
  <si>
    <t>h10) Fondo del Impuesto Sobre la Renta</t>
  </si>
  <si>
    <t>i2) Fondo de Compensación ISAN</t>
  </si>
  <si>
    <t>i3) Impuesto Sobre Automóviles Nuevos</t>
  </si>
  <si>
    <t>h2) Fondo de Fomento Municipal</t>
  </si>
  <si>
    <t>h4) Fondo de Compensación</t>
  </si>
  <si>
    <t>i1) Tenencia o Uso de Vehículos</t>
  </si>
  <si>
    <t>i5) Otros Incentivos Económicos</t>
  </si>
  <si>
    <t>Ingresos Excedentes de Ingresos de Libre Disposición</t>
  </si>
  <si>
    <t>Transferencias Federales Etiquetadas</t>
  </si>
  <si>
    <t>a1) Fondo de Aportaciones para la Nómina Educativa y Gasto Operativo</t>
  </si>
  <si>
    <t>a2) Fondo de Aportaciones para los Servicios de Salud</t>
  </si>
  <si>
    <t>a4) Fondo de Aportaciones para el Fortalecimiento de los Municipios y de las Demarcaciones Territoriales del Distrito Federal</t>
  </si>
  <si>
    <t>a5) Fondo de Aportaciones Múltiples</t>
  </si>
  <si>
    <t>a6) Fondo de Aportaciones para la Educación Tecnológica y de Adultos</t>
  </si>
  <si>
    <t>a7) Fondo de Aportaciones para la Seguridad Pública de los Estados y del Distrito Federal</t>
  </si>
  <si>
    <t>a8) Fondo de Aportaciones para el Fortalecimiento de las Entidades Federativas</t>
  </si>
  <si>
    <t>c1) Fondo para Entidades Federativas y Municipios Productores de Hidrocarburos</t>
  </si>
  <si>
    <t>c2) Fondo Minero</t>
  </si>
  <si>
    <t>III. Ingresos Derivados de Financiamientos (III = A)</t>
  </si>
  <si>
    <t>A. Ingresos Derivados de Financiamientos</t>
  </si>
  <si>
    <t>IV. Total de Ingresos (IV = I + II + III)</t>
  </si>
  <si>
    <t>Datos Informativos</t>
  </si>
  <si>
    <t>1. Ingresos Derivados de Financiamientos con Fuente de Pago de Ingresos de Libre Disposición</t>
  </si>
  <si>
    <t>2. Ingresos Derivados de Financiamientos con Fuente de Pago de Transferencias Federales Etiquetadas</t>
  </si>
  <si>
    <t>3. Ingresos Derivados de Financiamientos (3 = 1 + 2)</t>
  </si>
  <si>
    <t>II. Gasto Etiquetado (II=A+B+C+D+E+F+G+H+I)</t>
  </si>
  <si>
    <t>A. Servicios Personales (A=a1+a2+a3+a4+a5+a6+a7)</t>
  </si>
  <si>
    <t>a4) Seguridad Social</t>
  </si>
  <si>
    <t>a7) Pago de Estímulos a Servidores Públicos</t>
  </si>
  <si>
    <t>C. Desarrollo Económico (C=c1+c2+c3+c4+c5+c6+c7+c8+c9)</t>
  </si>
  <si>
    <t>c1) Asuntos Económicos, Comerciales y Laborales en General</t>
  </si>
  <si>
    <t>c2) Agropecuaria, Silvicultura, Pesca y Caza c3) Combustibles y Energía</t>
  </si>
  <si>
    <t>c4) Minería, Manufacturas y Construcción c5) Transporte</t>
  </si>
  <si>
    <t>c6) Comunicaciones c7) Turismo</t>
  </si>
  <si>
    <t>c8) Ciencia, Tecnología e Innovación</t>
  </si>
  <si>
    <t>c9) Otras Industrias y Otros Asuntos Económicos</t>
  </si>
  <si>
    <t xml:space="preserve"> </t>
  </si>
  <si>
    <t>J. Transferencias</t>
  </si>
  <si>
    <t>b4) Otros Convenios y Subsidios</t>
  </si>
  <si>
    <t xml:space="preserve">b3) Convenios de Reasignación </t>
  </si>
  <si>
    <t>b2) Convenios de descentralización</t>
  </si>
  <si>
    <t xml:space="preserve">b1) Convenios de Protección Social en Salud </t>
  </si>
  <si>
    <t>II. Balance Presupuestario sin Financiamiento Neto (II = I - A3)</t>
  </si>
  <si>
    <t xml:space="preserve">I. Balance Presupuestario (I = A – B + C)
</t>
  </si>
  <si>
    <t>E1. Intereses, Comisiones y Gastos de la Deuda con Gasto No Etiquetado</t>
  </si>
  <si>
    <t>E2. Intereses, Comisiones y Gastos de la Deuda con Gasto Etiquetado</t>
  </si>
  <si>
    <t xml:space="preserve">F1. Financiamiento con Fuente de Pago de Ingresos de Libre Disposición </t>
  </si>
  <si>
    <t>F2. Financiamiento con Fuente de Pago de Transferencias Federales Etiquetadas</t>
  </si>
  <si>
    <t>G2. Amortización de la Deuda Pública con Gasto Etiquetado</t>
  </si>
  <si>
    <t xml:space="preserve">G1. Amortización de la Deuda Pública con Gasto No Etiquetado </t>
  </si>
  <si>
    <t>G1. Amortización de la Deuda Pública con Gasto No Etiquetado</t>
  </si>
  <si>
    <t>VI. Balance Presupuestario de Recursos Disponibles sin Financiamiento Neto (VI = V – A3.1)</t>
  </si>
  <si>
    <t>Devengado</t>
  </si>
  <si>
    <t>Recaudado / Pagado</t>
  </si>
  <si>
    <t>Pagado</t>
  </si>
  <si>
    <t>VIII. Balance Presupuestario de Recursos Etiquetados sin Financiamiento Neto (VIII = VII – A3.2)</t>
  </si>
  <si>
    <t>I1)Participaciones en Ingresos Locales</t>
  </si>
  <si>
    <t>I2) Otros Ingresos de Libre Disposición</t>
  </si>
  <si>
    <t>B. Cuotas y Aportaciones de Seguridad Social</t>
  </si>
  <si>
    <t>G. Ingresos por Ventas de Bienes y Servicios</t>
  </si>
  <si>
    <t>K. Convenios</t>
  </si>
  <si>
    <t>k1) Otros Convenios y Subsidios</t>
  </si>
  <si>
    <t xml:space="preserve">L. Otros Ingresos de Libre Disposición (L=l1+l2) </t>
  </si>
  <si>
    <t>A. Aportaciones (A=a1+a2+a3+a4+a5+a6+a7+a8)</t>
  </si>
  <si>
    <t>B. Convenios (B=b1+b2+b3+b4)</t>
  </si>
  <si>
    <t>C. Fondos Distintos de Aportaciones (C=c1+c2)</t>
  </si>
  <si>
    <t>D. Transferencias, Subsidios y Subvenciones, y Pensiones y Jubilaciones</t>
  </si>
  <si>
    <t>E. Otras Transferencias Federales Etiquetadas</t>
  </si>
  <si>
    <t xml:space="preserve">I. Total de Ingresos de Libre Disposición (I=A+B+C+D+E+F+G+H+I+J+K+L)                       </t>
  </si>
  <si>
    <t>II. Total de Transferencias Federales Etiquetadas                  (II = A + B + C + D + E)</t>
  </si>
  <si>
    <t>a1) Remuneraciones al Personal de Carácter Permanente</t>
  </si>
  <si>
    <t xml:space="preserve"> a2) Remuneraciones al Personal de Carácter Transitorio </t>
  </si>
  <si>
    <t>a3) Remuneraciones Adicionales y Especiales</t>
  </si>
  <si>
    <t>a5) Otras Prestaciones Sociales y Económicas</t>
  </si>
  <si>
    <t xml:space="preserve"> a6) Previsiones</t>
  </si>
  <si>
    <t>Ampliaciones/ (Reducciones)</t>
  </si>
  <si>
    <t>UNIVERSIDAD AUTÓNOMA DE TLAXCALA</t>
  </si>
  <si>
    <r>
      <rPr>
        <vertAlign val="superscript"/>
        <sz val="6"/>
        <rFont val="Arial"/>
        <family val="2"/>
      </rPr>
      <t xml:space="preserve">1           </t>
    </r>
    <r>
      <rPr>
        <sz val="6"/>
        <rFont val="Arial"/>
        <family val="2"/>
      </rPr>
      <t>Se refiere a cualquier Financiamiento sin fuente o garantía de pago definida, que sea asumida de manera solidaria o subsidiaria por las Entidades Federativas con sus Municipios, organismos descentralizados y empresas de participación estatal mayoritaria y fideicomisos,  locales  o  municipales,  y  por  los  Municipios  con  sus  respectivos  organismos  descentralizados  y  empresas  de participación municipal mayoritaria.</t>
    </r>
  </si>
  <si>
    <t>a. Efectivo y Equivalentes (a=a1+a2+a3+a4+a5+a6+a7)</t>
  </si>
  <si>
    <t>b. Derechos a Recibir Efectivo o Equivalentes (b=b1+b2+b3+b4+b5+b6+b7)</t>
  </si>
  <si>
    <t>c. Derechos a Recibir Bienes o Servicios (c=c1+c2+c3+c4+c5)</t>
  </si>
  <si>
    <t>d. Inventarios (d=d1+d2+d3+d4+d5)</t>
  </si>
  <si>
    <t>e. Almacenes</t>
  </si>
  <si>
    <t>f. Estimación por Pérdida o Deterioro de Activos Circulantes (f=f1+f2)</t>
  </si>
  <si>
    <t>g. Otros Activos Circulantes (g=g1+g2+g3+g4)</t>
  </si>
  <si>
    <t>a. Cuentas por Pagar a Corto Plazo (a=a1+a2+a3+a4+a5+a6+a7+a8+a9)</t>
  </si>
  <si>
    <t>b. Documentos por Pagar a Corto Plazo (b=b1+b2+b3)</t>
  </si>
  <si>
    <t>h. Otros Pasivos a Corto Plazo (h=h1+h2+h3)</t>
  </si>
  <si>
    <t>g. Provisiones a Corto Plazo (g=g1+g2+g3)</t>
  </si>
  <si>
    <t>f.    Fondos    y    Bienes    de    Terceros    en    Garantía    y/o    Administración    a    Corto    Plazo (f=f1+f2+f3+f4+f5+f6)</t>
  </si>
  <si>
    <t>e. Pasivos Diferidos a Corto Plazo (e=e1+e2+e3)</t>
  </si>
  <si>
    <t>d. Títulos y Valores a Corto Plazo</t>
  </si>
  <si>
    <t>c. Porción a Corto Plazo de la Deuda Pública a Largo Plazo (c=c1+c2)</t>
  </si>
  <si>
    <t xml:space="preserve">Diferencia </t>
  </si>
  <si>
    <t>Estado Analítico del Ejercicio del Presupuesto de Egresos Detallado - LDF</t>
  </si>
  <si>
    <t>Clasificación por Objeto del Gasto (Capítulo y Concepto)</t>
  </si>
  <si>
    <t>I. Gasto No Etiquetado (I=A+B+C+D+E+F+G+H)</t>
  </si>
  <si>
    <t>B. Dependencia o Unidad Administrativa 2</t>
  </si>
  <si>
    <t>C. Dependencia o Unidad Administrativa 3</t>
  </si>
  <si>
    <t>D. Dependencia o Unidad Administrativa 4</t>
  </si>
  <si>
    <t>E. Dependencia o Unidad Administrativa 5</t>
  </si>
  <si>
    <t>F. Dependencia o Unidad Administrativa 6</t>
  </si>
  <si>
    <t>G. Dependencia o Unidad Administrativa 7</t>
  </si>
  <si>
    <t>H. Dependencia o Unidad Administrativa xx</t>
  </si>
  <si>
    <t>II. Gasto Etiquetado (II=A+B+C+D+E+F+G+H)</t>
  </si>
  <si>
    <t>III. Total de Egresos (III = I + II)</t>
  </si>
  <si>
    <t>Estimado/ Aprobado (d)</t>
  </si>
  <si>
    <t>Aprobado</t>
  </si>
  <si>
    <t>Estimado/ Aprobado</t>
  </si>
  <si>
    <t>Recaudado/ Pagado</t>
  </si>
  <si>
    <t>Concepto</t>
  </si>
  <si>
    <t>Informe Analítico de la Deuda Pública y Otros Pasivos - LDF</t>
  </si>
  <si>
    <t>(PESOS)</t>
  </si>
  <si>
    <t>Estado de Situación Financiera Detallado - LDF</t>
  </si>
  <si>
    <t>Informe Analítico de Obligaciones Diferentes de Financiamientos – LDF</t>
  </si>
  <si>
    <t>E. Intereses, Comisiones y Gastos de la Deuda (E = E1+E2)</t>
  </si>
  <si>
    <t>G. Amortización de la Deuda (G = G1 + G2)</t>
  </si>
  <si>
    <t>F. Financiamiento (F = F1 + F2)</t>
  </si>
  <si>
    <r>
      <t>A3.2 Financiamiento Neto con Fuente de Pago de Transferencias Federales Etiquetadas (A3.2=F2 –G2)</t>
    </r>
    <r>
      <rPr>
        <sz val="6"/>
        <rFont val="Arial"/>
        <family val="2"/>
      </rPr>
      <t/>
    </r>
  </si>
  <si>
    <t>C2. Remanentes de Transferencias Federales Etiquetadas aplicados en el periodo</t>
  </si>
  <si>
    <r>
      <t>VII. Balance Presupuestario de Recursos Etiquetados (VII = A2 + A3.2 – B2 + C2)</t>
    </r>
    <r>
      <rPr>
        <b/>
        <sz val="6"/>
        <rFont val="Arial"/>
        <family val="2"/>
      </rPr>
      <t/>
    </r>
  </si>
  <si>
    <t>A3.1 Financiamiento Neto con Fuente de Pago de Ingresos de Libre Disposición (A3.1 = F1 – G1)</t>
  </si>
  <si>
    <t>V. Balance Presupuestario de Recursos Disponibles (V = A1 + A3.1 – B 1 + C1)</t>
  </si>
  <si>
    <t>Clasificación de Servicios Personales por Categoría</t>
  </si>
  <si>
    <t>ACTIVO</t>
  </si>
  <si>
    <t>PASIVO</t>
  </si>
  <si>
    <t>Activo Circulante</t>
  </si>
  <si>
    <t>Pasivo Circulante</t>
  </si>
  <si>
    <t>a1) Efectivo</t>
  </si>
  <si>
    <t>a1) Servicios Personales por Pagar a Corto Plazo</t>
  </si>
  <si>
    <t>a2) Bancos/Tesorería</t>
  </si>
  <si>
    <t>a2) Proveedores por Pagar a Corto Plazo</t>
  </si>
  <si>
    <t>a3) Bancos/Dependencias y Otros</t>
  </si>
  <si>
    <t>a3) Contratistas por Obras Públicas por Pagar a Corto Plazo</t>
  </si>
  <si>
    <t>a4) Inversiones Temporales (Hasta 3 meses)</t>
  </si>
  <si>
    <t>a4) Participaciones y Aportaciones por Pagar a Corto Plazo</t>
  </si>
  <si>
    <t>a5) Fondos con Afectación Específica</t>
  </si>
  <si>
    <t>a5) Transferencias Otorgadas por Pagar a Corto Plazo</t>
  </si>
  <si>
    <t>a6) Depósitos de Fondos de Terceros en Garantía y/o Administración</t>
  </si>
  <si>
    <t>a6) Intereses, Comisiones y Otros Gastos de la Deuda Pública por Pagar a Corto Plazo</t>
  </si>
  <si>
    <t>a7) Otros Efectivos y Equivalentes</t>
  </si>
  <si>
    <t>a7) Retenciones y Contribuciones por Pagar a Corto Plazo</t>
  </si>
  <si>
    <t>a8) Devoluciones de la Ley de Ingresos por Pagar a Corto Plazo</t>
  </si>
  <si>
    <t>b1) Inversiones Financieras de Corto Plazo</t>
  </si>
  <si>
    <t>a9) Otras Cuentas por Pagar a Corto Plazo</t>
  </si>
  <si>
    <t>b2) Cuentas por Cobrar a Corto Plazo</t>
  </si>
  <si>
    <t>b3) Deudores Diversos por Cobrar a Corto Plazo</t>
  </si>
  <si>
    <t>b1) Documentos Comerciales por Pagar a Corto Plazo</t>
  </si>
  <si>
    <t>b4) Ingresos por Recuperar a Corto Plazo</t>
  </si>
  <si>
    <t>b2) Documentos con Contratistas por Obras Públicas por Pagar a Corto Plazo</t>
  </si>
  <si>
    <t>b5) Deudores por Anticipos de la Tesorería a Corto Plazo</t>
  </si>
  <si>
    <t>b3) Otros Documentos por Pagar a Corto Plazo</t>
  </si>
  <si>
    <t>b6) Préstamos Otorgados a Corto Plazo</t>
  </si>
  <si>
    <t>b7) Otros Derechos a Recibir Efectivo o Equivalentes a Corto Plazo</t>
  </si>
  <si>
    <t>c1) Porción a Corto Plazo de la Deuda Pública</t>
  </si>
  <si>
    <t>c2) Porción a Corto Plazo de Arrendamiento Financiero</t>
  </si>
  <si>
    <t>c1) Anticipo a Proveedores por Adquisición de Bienes y Prestación de Servicios a Corto Plazo</t>
  </si>
  <si>
    <t>c2) Anticipo a Proveedores por Adquisición de Bienes Inmuebles y Muebles a Corto Plazo</t>
  </si>
  <si>
    <t>c3) Anticipo a Proveedores por Adquisición de Bienes Intangibles a Corto Plazo</t>
  </si>
  <si>
    <t>e1) Ingresos Cobrados por Adelantado a Corto Plazo</t>
  </si>
  <si>
    <t>c4) Anticipo a Contratistas por Obras Públicas a Corto Plazo</t>
  </si>
  <si>
    <t>e2) Intereses Cobrados por Adelantado a Corto Plazo</t>
  </si>
  <si>
    <t>c5) Otros Derechos a Recibir Bienes o Servicios a Corto Plazo</t>
  </si>
  <si>
    <t>e3) Otros Pasivos Diferidos a Corto Plazo</t>
  </si>
  <si>
    <t>d1) Inventario de Mercancías para Venta</t>
  </si>
  <si>
    <t>f1) Fondos en Garantía a Corto Plazo</t>
  </si>
  <si>
    <t>d2) Inventario de Mercancías Terminadas</t>
  </si>
  <si>
    <t>f2) Fondos en Administración a Corto Plazo</t>
  </si>
  <si>
    <t>d3) Inventario de Mercancías en Proceso de Elaboración</t>
  </si>
  <si>
    <t>f3) Fondos Contingentes a Corto Plazo</t>
  </si>
  <si>
    <t>d4) Inventario de Materias Primas, Materiales y Suministros para Producción</t>
  </si>
  <si>
    <t>f4) Fondos de Fideicomisos, Mandatos y Contratos Análogos a Corto Plazo</t>
  </si>
  <si>
    <t>d5) Bienes en Tránsito</t>
  </si>
  <si>
    <t>f5) Otros Fondos de Terceros en Garantía y/o Administración a Corto Plazo</t>
  </si>
  <si>
    <t>f6) Valores y Bienes en Garantía a Corto Plazo</t>
  </si>
  <si>
    <t>f1) Estimaciones para Cuentas Incobrables por Derechos a Recibir Efectivo o Equivalentes</t>
  </si>
  <si>
    <t>g1) Provisión para Demandas y Juicios a Corto Plazo</t>
  </si>
  <si>
    <t>f2) Estimación por Deterioro de Inventarios</t>
  </si>
  <si>
    <t>g2) Provisión para Contingencias a Corto Plazo</t>
  </si>
  <si>
    <t>g3) Otras Provisiones a Corto Plazo</t>
  </si>
  <si>
    <t>g1) Valores en Garantía</t>
  </si>
  <si>
    <t>g2) Bienes en Garantía (excluye depósitos de fondos)</t>
  </si>
  <si>
    <t>h1) Ingresos por Clasificar</t>
  </si>
  <si>
    <t>g3) Bienes Derivados de Embargos, Decomisos, Aseguramientos y Dación en Pago</t>
  </si>
  <si>
    <t>h2) Recaudación por Participar</t>
  </si>
  <si>
    <t>g4) Adquisición con Fondos de Terceros</t>
  </si>
  <si>
    <t>h3) Otros Pasivos Circulantes</t>
  </si>
  <si>
    <t>IA. Total de Activos Circulantes (IA = a + b + c + d + e + f + g)</t>
  </si>
  <si>
    <t>IIA. Total de Pasivos Circulantes (IIA = a + b + c + d + e + f + g + h)</t>
  </si>
  <si>
    <t>Pasivo No Circulante</t>
  </si>
  <si>
    <t>a. Inversiones Financieras a Largo Plazo</t>
  </si>
  <si>
    <t>a. Cuentas por Pagar a Largo Plazo</t>
  </si>
  <si>
    <t>b. Derechos a Recibir Efectivo o Equivalentes a Largo Plazo</t>
  </si>
  <si>
    <t>b. Documentos por Pagar a Largo Plazo</t>
  </si>
  <si>
    <t>c. Bienes Inmuebles, Infraestructura y Construcciones en Proceso</t>
  </si>
  <si>
    <t>c. Deuda Pública a Largo Plazo</t>
  </si>
  <si>
    <t>d. Bienes Muebles</t>
  </si>
  <si>
    <t>d. Pasivos Diferidos a Largo Plazo</t>
  </si>
  <si>
    <t>e. Activos Intangibles</t>
  </si>
  <si>
    <t>e. Fondos y Bienes de Terceros en Garantía y/o en Administración a Largo Plazo</t>
  </si>
  <si>
    <t>f. Depreciación, Deterioro y Amortización Acumulada de Bienes</t>
  </si>
  <si>
    <t>f. Provisiones a Largo Plazo</t>
  </si>
  <si>
    <t>g. Activos Diferidos</t>
  </si>
  <si>
    <t>h. Estimación por Pérdida o Deterioro de Activos no Circulantes</t>
  </si>
  <si>
    <t>IIB. Total de Pasivos No Circulantes (IIB = a + b + c + d + e + f)</t>
  </si>
  <si>
    <t>i. Otros Activos no Circulantes</t>
  </si>
  <si>
    <t>II. Total del Pasivo (II = IIA + IIB)</t>
  </si>
  <si>
    <t>IB. Total de Activos No Circulantes (IB = a + b + c + d + e + f + g + h + i)</t>
  </si>
  <si>
    <t>HACIENDA PÚBLICA/PATRIMONIO</t>
  </si>
  <si>
    <t>I. Total del Activo (I = IA + IB)</t>
  </si>
  <si>
    <t>IIIA. Hacienda Pública/Patrimonio Contribuido (IIIA = a + b + c)</t>
  </si>
  <si>
    <t>a. Aportaciones</t>
  </si>
  <si>
    <t>b. Donaciones de Capital</t>
  </si>
  <si>
    <t>c. Actualización de la Hacienda Pública/Patrimonio</t>
  </si>
  <si>
    <t>IIIB. Hacienda Pública/Patrimonio Generado (IIIB = a + b + c + d + e)</t>
  </si>
  <si>
    <t>a. Resultados del Ejercicio (Ahorro/ Desahorro)</t>
  </si>
  <si>
    <t>b. Resultados de Ejercicios Anteriores</t>
  </si>
  <si>
    <t>c. Revalúos</t>
  </si>
  <si>
    <t>d. Reservas</t>
  </si>
  <si>
    <t>e. Rectificaciones de Resultados de Ejercicios Anteriores</t>
  </si>
  <si>
    <t>IIIC.   Exceso   o   Insuficiencia  en   la  Actualización   de  la  Hacienda  Pública/Patrimonio (IIIC=a+b)</t>
  </si>
  <si>
    <t>a. Resultado por Posición Monetaria</t>
  </si>
  <si>
    <t>b. Resultado por Tenencia de Activos no Monetarios</t>
  </si>
  <si>
    <t>III. Total Hacienda Pública/Patrimonio (III = IIIA + IIIB + IIIC)</t>
  </si>
  <si>
    <t>IV. Total del Pasivo y Hacienda Pública/Patrimonio (IV = II + III)</t>
  </si>
  <si>
    <t>Denominación de la Deuda Pública y Otros Pasivos (c)</t>
  </si>
  <si>
    <t>Disposiciones del Periodo (e)</t>
  </si>
  <si>
    <t>Amortizaciones del Periodo (f)</t>
  </si>
  <si>
    <t>Revaluaciones, Reclasificaciones y Otros Ajustes (g)</t>
  </si>
  <si>
    <t>Pago de Intereses del Periodo (i)</t>
  </si>
  <si>
    <t>Pago de Comisiones y demás costos asociados durante el Periodo (j)</t>
  </si>
  <si>
    <t>1. Deuda Pública (1=A+B)</t>
  </si>
  <si>
    <t>A. Corto Plazo (A=a1+a2+a3)</t>
  </si>
  <si>
    <t>a1) Instituciones de Crédito</t>
  </si>
  <si>
    <t>a2) Títulos y Valores</t>
  </si>
  <si>
    <t>a3) Arrendamientos Financieros</t>
  </si>
  <si>
    <t>B. Largo Plazo (B=b1+b2+b3)</t>
  </si>
  <si>
    <t>b1) Instituciones de Crédito</t>
  </si>
  <si>
    <t>b2) Títulos y Valores</t>
  </si>
  <si>
    <t>b3) Arrendamientos Financieros</t>
  </si>
  <si>
    <t>2. Otros Pasivos</t>
  </si>
  <si>
    <t>3.  Total  de  la  Deuda  Pública  y  Otros Pasivos (3=1+2)</t>
  </si>
  <si>
    <r>
      <rPr>
        <b/>
        <sz val="6"/>
        <rFont val="Arial"/>
        <family val="2"/>
      </rPr>
      <t xml:space="preserve">4. Deuda Contingente </t>
    </r>
    <r>
      <rPr>
        <b/>
        <vertAlign val="superscript"/>
        <sz val="6"/>
        <rFont val="Arial"/>
        <family val="2"/>
      </rPr>
      <t xml:space="preserve">1 </t>
    </r>
    <r>
      <rPr>
        <b/>
        <sz val="6"/>
        <rFont val="Arial"/>
        <family val="2"/>
      </rPr>
      <t>(informativo)</t>
    </r>
  </si>
  <si>
    <t>A. Deuda Contingente 1</t>
  </si>
  <si>
    <t>B. Deuda Contingente 2</t>
  </si>
  <si>
    <t>C. Deuda Contingente XX</t>
  </si>
  <si>
    <r>
      <rPr>
        <b/>
        <sz val="6"/>
        <rFont val="Arial"/>
        <family val="2"/>
      </rPr>
      <t xml:space="preserve">5. Valor de Instrumentos Bono Cupón Cero </t>
    </r>
    <r>
      <rPr>
        <b/>
        <vertAlign val="superscript"/>
        <sz val="6"/>
        <rFont val="Arial"/>
        <family val="2"/>
      </rPr>
      <t xml:space="preserve">2 </t>
    </r>
    <r>
      <rPr>
        <b/>
        <sz val="6"/>
        <rFont val="Arial"/>
        <family val="2"/>
      </rPr>
      <t>(Informativo)</t>
    </r>
  </si>
  <si>
    <t>A. Instrumento Bono Cupón Cero 1</t>
  </si>
  <si>
    <t>B. Instrumento Bono Cupón Cero 2</t>
  </si>
  <si>
    <t>C. Instrumento Bono Cupón Cero XX</t>
  </si>
  <si>
    <t>Obligaciones a Corto Plazo (k)</t>
  </si>
  <si>
    <t>Monto Contratado (l)</t>
  </si>
  <si>
    <t>Plazo Pactado (m)</t>
  </si>
  <si>
    <t>Tasa de Interés (n)</t>
  </si>
  <si>
    <t>Comisiones y Costos Relacionados (o)</t>
  </si>
  <si>
    <t>Tasa Efectiva (p)</t>
  </si>
  <si>
    <t>6. Obligaciones a Corto Plazo (Informativo)</t>
  </si>
  <si>
    <t>A. Crédito 1</t>
  </si>
  <si>
    <t>B. Crédito 2</t>
  </si>
  <si>
    <t>C. Crédito XX</t>
  </si>
  <si>
    <t>A. Asociaciones Público Privadas (APP’s) (A=a+b+c+d)</t>
  </si>
  <si>
    <t>a) APP 1</t>
  </si>
  <si>
    <t>b) APP 2</t>
  </si>
  <si>
    <t>c) APP 3</t>
  </si>
  <si>
    <t>d) APP XX</t>
  </si>
  <si>
    <t>B. Otros Instrumentos (B=a+b+c+d)</t>
  </si>
  <si>
    <t>a) Otro Instrumento 1</t>
  </si>
  <si>
    <t>b) Otro Instrumento 2</t>
  </si>
  <si>
    <t>c) Otro Instrumento 3</t>
  </si>
  <si>
    <t>d) Otro Instrumento XX</t>
  </si>
  <si>
    <t>C. Total de Obligaciones Diferentes de Financiamiento (C=A+B)</t>
  </si>
  <si>
    <t>a3) Fondo de Aportaciones para la Infraestructura Social</t>
  </si>
  <si>
    <t>Balance Presupuestario - LDF</t>
  </si>
  <si>
    <t>A. Ingresos Totales (A = A1+A2+A3)</t>
  </si>
  <si>
    <t>A1. Ingresos de Libre Disposición</t>
  </si>
  <si>
    <t>A2. Transferencias Federales Etiquetadas</t>
  </si>
  <si>
    <t>A3. Financiamiento Neto</t>
  </si>
  <si>
    <r>
      <rPr>
        <b/>
        <sz val="7"/>
        <rFont val="Arial"/>
        <family val="2"/>
      </rPr>
      <t>B. Egresos Presupuestarios</t>
    </r>
    <r>
      <rPr>
        <b/>
        <vertAlign val="superscript"/>
        <sz val="7"/>
        <rFont val="Arial"/>
        <family val="2"/>
      </rPr>
      <t xml:space="preserve">1 </t>
    </r>
    <r>
      <rPr>
        <b/>
        <sz val="7"/>
        <rFont val="Arial"/>
        <family val="2"/>
      </rPr>
      <t>(B = B1+B2)</t>
    </r>
  </si>
  <si>
    <t>B1. Gasto No Etiquetado (sin incluir Amortización de la Deuda Pública)</t>
  </si>
  <si>
    <t>B2. Gasto Etiquetado (sin incluir Amortización de la Deuda Pública)</t>
  </si>
  <si>
    <t>C. Remanentes del Ejercicio Anterior ( C = C1 + C2 )</t>
  </si>
  <si>
    <t>C1. Remanentes de Ingresos de Libre Disposición aplicados en el periodo</t>
  </si>
  <si>
    <t>III. Balance Presupuestario sin Financiamiento Neto y sin Remanentes del Ejercicio Anterior (III= II - C)</t>
  </si>
  <si>
    <t>IV. Balance Primario (IV = III + E)</t>
  </si>
  <si>
    <t>A3. Financiamiento Neto (A3 = F – G )</t>
  </si>
  <si>
    <t>Estado Analítico de Ingresos Detallado - LDF</t>
  </si>
  <si>
    <t>Clasificación Administrativa</t>
  </si>
  <si>
    <t>I. Gasto No Etiquetado (I=A+B+C+D+E+F)</t>
  </si>
  <si>
    <t>A. Personal Administrativo y de Servicio Público</t>
  </si>
  <si>
    <t>B. Magisterio</t>
  </si>
  <si>
    <t>C. Servicios de Salud (C=c1+c2)</t>
  </si>
  <si>
    <t>c1) Personal Administrativo</t>
  </si>
  <si>
    <t>c2) Personal Médico, Paramédico y afín</t>
  </si>
  <si>
    <t>D. Seguridad Pública</t>
  </si>
  <si>
    <t>E. Gastos asociados a la implementación de nuevas leyes federales o reformas a las mismas (E = e1 + e2)</t>
  </si>
  <si>
    <t>e1) Nombre del Programa o Ley 1</t>
  </si>
  <si>
    <t>e2) Nombre del Programa o Ley 2</t>
  </si>
  <si>
    <t>F. Sentencias laborales definitivas</t>
  </si>
  <si>
    <t>II. Gasto Etiquetado (II=A+B+C+D+E+F)</t>
  </si>
  <si>
    <t>III. Total del Gasto en Servicios Personales (III = I + II)</t>
  </si>
  <si>
    <t>Egresos</t>
  </si>
  <si>
    <t>Aprobado (d)</t>
  </si>
  <si>
    <t>Modificado</t>
  </si>
  <si>
    <t>Subejercicio (e)</t>
  </si>
  <si>
    <t>Clasificación Funcional (Finalidad y Función)</t>
  </si>
  <si>
    <r>
      <rPr>
        <b/>
        <sz val="6"/>
        <color theme="0"/>
        <rFont val="Arial"/>
        <family val="2"/>
      </rPr>
      <t>Saldo Final del Periodo (h)
h=d+e-f+g</t>
    </r>
  </si>
  <si>
    <t>Denominación de las Obligaciones Diferentes de Financiamiento (c)</t>
  </si>
  <si>
    <t>Fecha del Contrato (d)</t>
  </si>
  <si>
    <t>Fecha de inicio de operación del proyecto (e)</t>
  </si>
  <si>
    <t>Fecha de vencimiento (f)</t>
  </si>
  <si>
    <t>Monto de la inversión pactado (g)</t>
  </si>
  <si>
    <t>Plazo pactado (h)</t>
  </si>
  <si>
    <t>Monto promedio mensual del pago de la contraprestación (i)</t>
  </si>
  <si>
    <t>Monto promedio mensual del pago de la contraprestación correspondiente al pago de inversión (j)</t>
  </si>
  <si>
    <t>Monto pagado de la inversión al XX de XXXX de 20XN (k)</t>
  </si>
  <si>
    <t>Monto pagado de la inversión actualizado al XX de XXXX de 20XN (l)</t>
  </si>
  <si>
    <t>Saldo pendiente por pagar de la inversión al XX de XXXX de 20XN (m = g – l)</t>
  </si>
  <si>
    <t>Ingreso</t>
  </si>
  <si>
    <t>Estimado (d)</t>
  </si>
  <si>
    <t>Recaudado</t>
  </si>
  <si>
    <t>Subejercicio</t>
  </si>
  <si>
    <t xml:space="preserve">(PESOS) </t>
  </si>
  <si>
    <t>I. Gasto No Etiquetado (I=A+B+C+D+E+F+G+H+I)</t>
  </si>
  <si>
    <t>a2) Remuneraciones al Personal de Carácter Transitorio</t>
  </si>
  <si>
    <t>a6) Previsiones</t>
  </si>
  <si>
    <t>B. Materiales y Suministros (B=b1+b2+b3+b4+b5+b6+b7+b8+b9)</t>
  </si>
  <si>
    <t>b1) Materiales de Administración, Emisión de Documentos y Artículos Oficiales</t>
  </si>
  <si>
    <t>b2) Alimentos y Utensilios</t>
  </si>
  <si>
    <t>b3) Materias Primas y Materiales de Producción y Comercialización</t>
  </si>
  <si>
    <t>b4) Materiales y Artículos de Construcción y de Reparación</t>
  </si>
  <si>
    <t>b5) Productos Químicos, Farmacéuticos y de Laboratorio</t>
  </si>
  <si>
    <t>b6) Combustibles, Lubricantes y Aditivos</t>
  </si>
  <si>
    <t>b7) Vestuario, Blancos, Prendas de Protección y Artículos Deportivos</t>
  </si>
  <si>
    <t>b8) Materiales y Suministros Para Seguridad</t>
  </si>
  <si>
    <t>b9) Herramientas, Refacciones y Accesorios Menores</t>
  </si>
  <si>
    <t>C. Servicios Generales (C=c1+c2+c3+c4+c5+c6+c7+c8+c9)</t>
  </si>
  <si>
    <t>c1) Servicios Básicos</t>
  </si>
  <si>
    <t>c2) Servicios de Arrendamiento</t>
  </si>
  <si>
    <t>c3) Servicios Profesionales, Científicos, Técnicos y Otros Servicios</t>
  </si>
  <si>
    <t>c4) Servicios Financieros, Bancarios y Comerciales</t>
  </si>
  <si>
    <t>c5) Servicios de Instalación, Reparación, Mantenimiento y Conservación</t>
  </si>
  <si>
    <t>c6) Servicios de Comunicación Social y Publicidad</t>
  </si>
  <si>
    <t>c7) Servicios de Traslado y Viáticos</t>
  </si>
  <si>
    <t>c8) Servicios Oficiales</t>
  </si>
  <si>
    <t>c9) Otros Servicios Generales</t>
  </si>
  <si>
    <t>D. Transferencias, Asignaciones, Subsidios y Otras Ayudas (D=d1+d2+d3+d4+d5+d6+d7+d8+d9)</t>
  </si>
  <si>
    <t>d1) Transferencias Internas y Asignaciones al Sector Público</t>
  </si>
  <si>
    <t>d2) Transferencias al Resto del Sector Público</t>
  </si>
  <si>
    <t>d3) Subsidios y Subvenciones</t>
  </si>
  <si>
    <t>d4) Ayudas Sociales</t>
  </si>
  <si>
    <t>d5) Pensiones y Jubilaciones</t>
  </si>
  <si>
    <t>d6) Transferencias a Fideicomisos, Mandatos y Otros Análogos</t>
  </si>
  <si>
    <t>d7) Transferencias a la Seguridad Social</t>
  </si>
  <si>
    <t>d8) Donativos</t>
  </si>
  <si>
    <t>d9) Transferencias al Exterior</t>
  </si>
  <si>
    <t>E. Bienes Muebles, Inmuebles e Intangibles (E=e1+e2+e3+e4+e5+e6+e7+e8+e9)</t>
  </si>
  <si>
    <t>e1) Mobiliario y Equipo de Administración</t>
  </si>
  <si>
    <t>e2) Mobiliario y Equipo Educacional y Recreativo</t>
  </si>
  <si>
    <t>e3) Equipo e Instrumental Médico y de Laboratorio</t>
  </si>
  <si>
    <t>e4) Vehículos y Equipo de Transporte</t>
  </si>
  <si>
    <t>e5) Equipo de Defensa y Seguridad</t>
  </si>
  <si>
    <t>e6) Maquinaria, Otros Equipos y Herramientas</t>
  </si>
  <si>
    <t>e7) Activos Biológicos</t>
  </si>
  <si>
    <t>e8) Bienes Inmuebles</t>
  </si>
  <si>
    <t>e9) Activos Intangibles</t>
  </si>
  <si>
    <t>F. Inversión Pública (F=f1+f2+f3)</t>
  </si>
  <si>
    <t>f1) Obra Pública en Bienes de Dominio Público</t>
  </si>
  <si>
    <t>f2) Obra Pública en Bienes Propios</t>
  </si>
  <si>
    <t>f3) Proyectos Productivos y Acciones de Fomento</t>
  </si>
  <si>
    <t>g1) Inversiones Para el Fomento de Actividades Productivas</t>
  </si>
  <si>
    <t>g2) Acciones y Participaciones de Capital</t>
  </si>
  <si>
    <t>g3) Compra de Títulos y Valores</t>
  </si>
  <si>
    <t>g4) Concesión de Préstamos</t>
  </si>
  <si>
    <t>g5) Inversiones en Fideicomisos, Mandatos y Otros Análogos</t>
  </si>
  <si>
    <t>Fideicomiso de Desastres Naturales (Informativo)</t>
  </si>
  <si>
    <t>g6) Otras Inversiones Financieras</t>
  </si>
  <si>
    <t>g7) Provisiones para Contingencias y Otras Erogaciones Especiales</t>
  </si>
  <si>
    <t>H. Participaciones y Aportaciones (H=h1+h2+h3)</t>
  </si>
  <si>
    <t>h1) Participaciones</t>
  </si>
  <si>
    <t>h2) Aportaciones</t>
  </si>
  <si>
    <t>h3) Convenios</t>
  </si>
  <si>
    <t>I. Deuda Pública (I=i1+i2+i3+i4+i5+i6+i7)</t>
  </si>
  <si>
    <t>i1) Amortización de la Deuda Pública</t>
  </si>
  <si>
    <t>i2) Intereses de la Deuda Pública</t>
  </si>
  <si>
    <t>i3) Comisiones de la Deuda Pública</t>
  </si>
  <si>
    <t>i4) Gastos de la Deuda Pública</t>
  </si>
  <si>
    <t>i5) Costo por Coberturas</t>
  </si>
  <si>
    <t>i6) Apoyos Financieros</t>
  </si>
  <si>
    <t>i7) Adeudos de Ejercicios Fiscales Anteriores (ADEFAS)</t>
  </si>
  <si>
    <t>G. Inversiones Financieras y Otras Provisiones (G=g1+g2+g3+g4+g5+g6+g7)</t>
  </si>
  <si>
    <t xml:space="preserve">Del 1 de enero al 31 de marzo de 2020 (b) </t>
  </si>
  <si>
    <t>31 de marzo de 2020 (d)</t>
  </si>
  <si>
    <t>31 de diciembre de 2019 (e)</t>
  </si>
  <si>
    <t>Saldo al 31 de
diciembre de 2019 (d)</t>
  </si>
  <si>
    <t>Del 1 de enero al 31 de marzo de 2020</t>
  </si>
  <si>
    <t>Al 31 de diciembre de 2020 y al 31 de marzo de 2020</t>
  </si>
  <si>
    <t xml:space="preserve">Del 1 de enero al 31 de marzo de 2020 (a) </t>
  </si>
  <si>
    <t xml:space="preserve">Del 1 de enero al 31 de marzo de 2020 (d)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</si>
</sst>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 #,##0_-;_-* &quot;-&quot;_-;_-@_-"/>
    <numFmt numFmtId="43" formatCode="_-* #,##0.00_-;\-* #,##0.00_-;_-* &quot;-&quot;??_-;_-@_-"/>
    <numFmt numFmtId="164" formatCode="#,##0_ ;\-#,##0\ "/>
    <numFmt numFmtId="165" formatCode="General_)"/>
    <numFmt numFmtId="166" formatCode="_-* #,##0_-;\-* #,##0_-;_-* &quot;-&quot;??_-;_-@_-"/>
  </numFmts>
  <fonts count="7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6"/>
      <name val="Arial"/>
      <family val="2"/>
    </font>
    <font>
      <sz val="7"/>
      <name val="Arial"/>
      <family val="2"/>
    </font>
    <font>
      <sz val="6"/>
      <name val="Arial"/>
      <family val="2"/>
    </font>
    <font>
      <vertAlign val="superscript"/>
      <sz val="6"/>
      <name val="Arial"/>
      <family val="2"/>
    </font>
    <font>
      <sz val="10"/>
      <color rgb="FF000000"/>
      <name val="Times New Roman"/>
      <family val="1"/>
    </font>
    <font>
      <sz val="6"/>
      <color rgb="FF000000"/>
      <name val="Times New Roman"/>
      <family val="1"/>
    </font>
    <font>
      <sz val="8"/>
      <color rgb="FF000000"/>
      <name val="Times New Roman"/>
      <family val="1"/>
    </font>
    <font>
      <sz val="5"/>
      <color rgb="FF000000"/>
      <name val="Times New Roman"/>
      <family val="1"/>
    </font>
    <font>
      <b/>
      <sz val="10"/>
      <color rgb="FF000000"/>
      <name val="Times New Roman"/>
      <family val="1"/>
    </font>
    <font>
      <b/>
      <sz val="6"/>
      <color rgb="FF000000"/>
      <name val="Times New Roman"/>
      <family val="1"/>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7"/>
      <name val="Arial"/>
      <family val="2"/>
    </font>
    <font>
      <b/>
      <sz val="6.5"/>
      <color rgb="FF000000"/>
      <name val="Times New Roman"/>
      <family val="1"/>
    </font>
    <font>
      <sz val="6.5"/>
      <color rgb="FF000000"/>
      <name val="Times New Roman"/>
      <family val="1"/>
    </font>
    <font>
      <b/>
      <sz val="7.5"/>
      <color rgb="FF000000"/>
      <name val="Times New Roman"/>
      <family val="1"/>
    </font>
    <font>
      <sz val="7.5"/>
      <color rgb="FF000000"/>
      <name val="Times New Roman"/>
      <family val="1"/>
    </font>
    <font>
      <b/>
      <sz val="8"/>
      <color rgb="FF000000"/>
      <name val="Times New Roman"/>
      <family val="1"/>
    </font>
    <font>
      <b/>
      <vertAlign val="superscript"/>
      <sz val="6"/>
      <name val="Arial"/>
      <family val="2"/>
    </font>
    <font>
      <b/>
      <sz val="6.5"/>
      <name val="Arial"/>
      <family val="2"/>
    </font>
    <font>
      <sz val="6.5"/>
      <name val="Arial"/>
      <family val="2"/>
    </font>
    <font>
      <sz val="18"/>
      <color theme="3"/>
      <name val="Cambria"/>
      <family val="2"/>
      <scheme val="major"/>
    </font>
    <font>
      <sz val="7"/>
      <color rgb="FF000000"/>
      <name val="Times New Roman"/>
      <family val="1"/>
    </font>
    <font>
      <b/>
      <vertAlign val="superscript"/>
      <sz val="7"/>
      <name val="Arial"/>
      <family val="2"/>
    </font>
    <font>
      <b/>
      <sz val="7"/>
      <color rgb="FF000000"/>
      <name val="Times New Roman"/>
      <family val="1"/>
    </font>
    <font>
      <sz val="9"/>
      <color rgb="FF000000"/>
      <name val="Times New Roman"/>
      <family val="1"/>
    </font>
    <font>
      <sz val="10"/>
      <color rgb="FF000000"/>
      <name val="Times New Roman"/>
      <family val="1"/>
    </font>
    <font>
      <sz val="6"/>
      <name val="Times New Roman"/>
      <family val="1"/>
    </font>
    <font>
      <sz val="7.5"/>
      <name val="Arial"/>
      <family val="2"/>
    </font>
    <font>
      <sz val="10"/>
      <name val="Arial"/>
      <family val="2"/>
    </font>
    <font>
      <sz val="11"/>
      <color indexed="8"/>
      <name val="Calibri"/>
      <family val="2"/>
    </font>
    <font>
      <sz val="11"/>
      <color theme="1"/>
      <name val="Arial"/>
      <family val="2"/>
    </font>
    <font>
      <sz val="12"/>
      <color rgb="FF000000"/>
      <name val="Arial Narrow"/>
      <family val="2"/>
    </font>
    <font>
      <b/>
      <sz val="6"/>
      <color rgb="FF000000"/>
      <name val="Arial"/>
      <family val="2"/>
    </font>
    <font>
      <sz val="6"/>
      <color rgb="FF000000"/>
      <name val="Arial"/>
      <family val="2"/>
    </font>
    <font>
      <b/>
      <sz val="7"/>
      <color theme="0"/>
      <name val="Arial"/>
      <family val="2"/>
    </font>
    <font>
      <b/>
      <sz val="6"/>
      <color theme="0"/>
      <name val="Arial"/>
      <family val="2"/>
    </font>
    <font>
      <b/>
      <sz val="5"/>
      <color theme="0"/>
      <name val="Arial"/>
      <family val="2"/>
    </font>
    <font>
      <sz val="6"/>
      <color theme="0"/>
      <name val="Times New Roman"/>
      <family val="1"/>
    </font>
    <font>
      <b/>
      <sz val="7.5"/>
      <color theme="0"/>
      <name val="Arial"/>
      <family val="2"/>
    </font>
    <font>
      <b/>
      <sz val="8"/>
      <color theme="0"/>
      <name val="Arial"/>
      <family val="2"/>
    </font>
    <font>
      <sz val="7"/>
      <color theme="0"/>
      <name val="Times New Roman"/>
      <family val="1"/>
    </font>
    <font>
      <sz val="7"/>
      <name val="Times New Roman"/>
      <family val="1"/>
    </font>
    <font>
      <sz val="10"/>
      <color rgb="FF000000"/>
      <name val="Arial"/>
      <family val="2"/>
    </font>
    <font>
      <sz val="10"/>
      <color rgb="FF000000"/>
      <name val="Times New Roman"/>
      <family val="1"/>
    </font>
    <font>
      <sz val="7.55"/>
      <color rgb="FF000000"/>
      <name val="Times New Roman"/>
      <family val="1"/>
    </font>
    <font>
      <b/>
      <sz val="9"/>
      <color theme="0"/>
      <name val="Arial"/>
      <family val="2"/>
    </font>
    <font>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5" tint="-0.499984740745262"/>
        <bgColor indexed="64"/>
      </patternFill>
    </fill>
  </fills>
  <borders count="60">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diagonal/>
    </border>
    <border>
      <left style="thin">
        <color indexed="64"/>
      </left>
      <right style="thin">
        <color indexed="64"/>
      </right>
      <top/>
      <bottom style="thin">
        <color rgb="FF000000"/>
      </bottom>
      <diagonal/>
    </border>
    <border>
      <left style="thin">
        <color indexed="64"/>
      </left>
      <right/>
      <top style="thin">
        <color rgb="FF000000"/>
      </top>
      <bottom/>
      <diagonal/>
    </border>
    <border>
      <left style="thin">
        <color indexed="64"/>
      </left>
      <right/>
      <top style="thin">
        <color indexed="64"/>
      </top>
      <bottom style="thin">
        <color rgb="FF000000"/>
      </bottom>
      <diagonal/>
    </border>
    <border>
      <left style="thin">
        <color indexed="64"/>
      </left>
      <right/>
      <top/>
      <bottom style="thin">
        <color rgb="FF000000"/>
      </bottom>
      <diagonal/>
    </border>
    <border>
      <left style="thin">
        <color indexed="64"/>
      </left>
      <right/>
      <top style="thin">
        <color indexed="64"/>
      </top>
      <bottom style="thin">
        <color indexed="64"/>
      </bottom>
      <diagonal/>
    </border>
    <border>
      <left/>
      <right/>
      <top style="thin">
        <color indexed="64"/>
      </top>
      <bottom/>
      <diagonal/>
    </border>
    <border>
      <left style="thin">
        <color rgb="FF000000"/>
      </left>
      <right/>
      <top style="thin">
        <color rgb="FF000000"/>
      </top>
      <bottom style="thin">
        <color indexed="64"/>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right style="thin">
        <color indexed="64"/>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rgb="FF000000"/>
      </right>
      <top/>
      <bottom/>
      <diagonal/>
    </border>
    <border>
      <left style="thin">
        <color indexed="64"/>
      </left>
      <right/>
      <top style="thin">
        <color rgb="FF000000"/>
      </top>
      <bottom style="thin">
        <color rgb="FF000000"/>
      </bottom>
      <diagonal/>
    </border>
    <border>
      <left/>
      <right style="thin">
        <color rgb="FF000000"/>
      </right>
      <top style="thin">
        <color indexed="64"/>
      </top>
      <bottom/>
      <diagonal/>
    </border>
    <border>
      <left/>
      <right style="thin">
        <color rgb="FF000000"/>
      </right>
      <top/>
      <bottom style="thin">
        <color indexed="64"/>
      </bottom>
      <diagonal/>
    </border>
    <border>
      <left style="thin">
        <color rgb="FF000000"/>
      </left>
      <right style="thin">
        <color rgb="FF000000"/>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diagonal/>
    </border>
    <border>
      <left style="thin">
        <color indexed="64"/>
      </left>
      <right style="thin">
        <color indexed="64"/>
      </right>
      <top style="thin">
        <color theme="0"/>
      </top>
      <bottom style="thin">
        <color theme="0"/>
      </bottom>
      <diagonal/>
    </border>
    <border>
      <left/>
      <right/>
      <top style="thin">
        <color theme="0"/>
      </top>
      <bottom/>
      <diagonal/>
    </border>
    <border>
      <left/>
      <right/>
      <top style="thin">
        <color theme="0"/>
      </top>
      <bottom style="thin">
        <color theme="0"/>
      </bottom>
      <diagonal/>
    </border>
    <border>
      <left style="thin">
        <color rgb="FF000000"/>
      </left>
      <right/>
      <top/>
      <bottom style="thin">
        <color indexed="64"/>
      </bottom>
      <diagonal/>
    </border>
  </borders>
  <cellStyleXfs count="2165">
    <xf numFmtId="0" fontId="0" fillId="0" borderId="0"/>
    <xf numFmtId="43" fontId="17" fillId="0" borderId="0" applyFont="0" applyFill="0" applyBorder="0" applyAlignment="0" applyProtection="0"/>
    <xf numFmtId="0" fontId="23" fillId="0" borderId="0" applyNumberFormat="0" applyFill="0" applyBorder="0" applyAlignment="0" applyProtection="0"/>
    <xf numFmtId="0" fontId="24" fillId="0" borderId="37" applyNumberFormat="0" applyFill="0" applyAlignment="0" applyProtection="0"/>
    <xf numFmtId="0" fontId="25" fillId="0" borderId="38" applyNumberFormat="0" applyFill="0" applyAlignment="0" applyProtection="0"/>
    <xf numFmtId="0" fontId="26" fillId="0" borderId="39" applyNumberFormat="0" applyFill="0" applyAlignment="0" applyProtection="0"/>
    <xf numFmtId="0" fontId="26" fillId="0" borderId="0" applyNumberFormat="0" applyFill="0" applyBorder="0" applyAlignment="0" applyProtection="0"/>
    <xf numFmtId="0" fontId="27" fillId="2" borderId="0" applyNumberFormat="0" applyBorder="0" applyAlignment="0" applyProtection="0"/>
    <xf numFmtId="0" fontId="28" fillId="3" borderId="0" applyNumberFormat="0" applyBorder="0" applyAlignment="0" applyProtection="0"/>
    <xf numFmtId="0" fontId="29" fillId="4" borderId="0" applyNumberFormat="0" applyBorder="0" applyAlignment="0" applyProtection="0"/>
    <xf numFmtId="0" fontId="30" fillId="5" borderId="40" applyNumberFormat="0" applyAlignment="0" applyProtection="0"/>
    <xf numFmtId="0" fontId="31" fillId="6" borderId="41" applyNumberFormat="0" applyAlignment="0" applyProtection="0"/>
    <xf numFmtId="0" fontId="32" fillId="6" borderId="40" applyNumberFormat="0" applyAlignment="0" applyProtection="0"/>
    <xf numFmtId="0" fontId="33" fillId="0" borderId="42" applyNumberFormat="0" applyFill="0" applyAlignment="0" applyProtection="0"/>
    <xf numFmtId="0" fontId="34" fillId="7" borderId="43" applyNumberFormat="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7" fillId="0" borderId="45" applyNumberFormat="0" applyFill="0" applyAlignment="0" applyProtection="0"/>
    <xf numFmtId="0" fontId="38"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38" fillId="12" borderId="0" applyNumberFormat="0" applyBorder="0" applyAlignment="0" applyProtection="0"/>
    <xf numFmtId="0" fontId="38"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38" fillId="16" borderId="0" applyNumberFormat="0" applyBorder="0" applyAlignment="0" applyProtection="0"/>
    <xf numFmtId="0" fontId="38"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38" fillId="20" borderId="0" applyNumberFormat="0" applyBorder="0" applyAlignment="0" applyProtection="0"/>
    <xf numFmtId="0" fontId="38" fillId="21"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38" fillId="24" borderId="0" applyNumberFormat="0" applyBorder="0" applyAlignment="0" applyProtection="0"/>
    <xf numFmtId="0" fontId="38" fillId="25"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38" fillId="28" borderId="0" applyNumberFormat="0" applyBorder="0" applyAlignment="0" applyProtection="0"/>
    <xf numFmtId="0" fontId="38" fillId="29"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38" fillId="32" borderId="0" applyNumberFormat="0" applyBorder="0" applyAlignment="0" applyProtection="0"/>
    <xf numFmtId="0" fontId="12" fillId="0" borderId="0"/>
    <xf numFmtId="43" fontId="12" fillId="0" borderId="0" applyFont="0" applyFill="0" applyBorder="0" applyAlignment="0" applyProtection="0"/>
    <xf numFmtId="0" fontId="12" fillId="8" borderId="44" applyNumberFormat="0" applyFont="0" applyAlignment="0" applyProtection="0"/>
    <xf numFmtId="0" fontId="11" fillId="0" borderId="0"/>
    <xf numFmtId="43" fontId="11" fillId="0" borderId="0" applyFont="0" applyFill="0" applyBorder="0" applyAlignment="0" applyProtection="0"/>
    <xf numFmtId="0" fontId="11" fillId="8" borderId="44" applyNumberFormat="0" applyFont="0" applyAlignment="0" applyProtection="0"/>
    <xf numFmtId="0" fontId="11" fillId="10" borderId="0" applyNumberFormat="0" applyBorder="0" applyAlignment="0" applyProtection="0"/>
    <xf numFmtId="0" fontId="11" fillId="11"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48" fillId="0" borderId="0" applyNumberFormat="0" applyFill="0" applyBorder="0" applyAlignment="0" applyProtection="0"/>
    <xf numFmtId="0" fontId="10" fillId="0" borderId="0"/>
    <xf numFmtId="43" fontId="10" fillId="0" borderId="0" applyFont="0" applyFill="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53" fillId="0" borderId="0"/>
    <xf numFmtId="165" fontId="56" fillId="0" borderId="0"/>
    <xf numFmtId="43" fontId="17" fillId="0" borderId="0" applyFont="0" applyFill="0" applyBorder="0" applyAlignment="0" applyProtection="0"/>
    <xf numFmtId="0" fontId="56" fillId="0" borderId="0"/>
    <xf numFmtId="0" fontId="10" fillId="0" borderId="0"/>
    <xf numFmtId="43" fontId="57" fillId="0" borderId="0" applyFont="0" applyFill="0" applyBorder="0" applyAlignment="0" applyProtection="0"/>
    <xf numFmtId="0" fontId="56" fillId="0" borderId="0"/>
    <xf numFmtId="43" fontId="56" fillId="0" borderId="0" applyFont="0" applyFill="0" applyBorder="0" applyAlignment="0" applyProtection="0"/>
    <xf numFmtId="0" fontId="58" fillId="0" borderId="0"/>
    <xf numFmtId="0" fontId="59" fillId="0" borderId="0"/>
    <xf numFmtId="0" fontId="17" fillId="0" borderId="0"/>
    <xf numFmtId="0" fontId="10" fillId="0" borderId="0"/>
    <xf numFmtId="43" fontId="10" fillId="0" borderId="0" applyFont="0" applyFill="0" applyBorder="0" applyAlignment="0" applyProtection="0"/>
    <xf numFmtId="0" fontId="10" fillId="8" borderId="44" applyNumberFormat="0" applyFont="0" applyAlignment="0" applyProtection="0"/>
    <xf numFmtId="0" fontId="10" fillId="0" borderId="0"/>
    <xf numFmtId="43" fontId="10" fillId="0" borderId="0" applyFont="0" applyFill="0" applyBorder="0" applyAlignment="0" applyProtection="0"/>
    <xf numFmtId="0" fontId="10" fillId="8" borderId="44" applyNumberFormat="0" applyFont="0" applyAlignment="0" applyProtection="0"/>
    <xf numFmtId="0" fontId="10" fillId="10"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7" fillId="0" borderId="0"/>
    <xf numFmtId="0" fontId="9" fillId="0" borderId="0"/>
    <xf numFmtId="43" fontId="9" fillId="0" borderId="0" applyFont="0" applyFill="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7" fillId="0" borderId="0"/>
    <xf numFmtId="43" fontId="17" fillId="0" borderId="0" applyFont="0" applyFill="0" applyBorder="0" applyAlignment="0" applyProtection="0"/>
    <xf numFmtId="0" fontId="9" fillId="0" borderId="0"/>
    <xf numFmtId="43" fontId="9" fillId="0" borderId="0" applyFont="0" applyFill="0" applyBorder="0" applyAlignment="0" applyProtection="0"/>
    <xf numFmtId="0" fontId="9" fillId="8" borderId="44" applyNumberFormat="0" applyFont="0" applyAlignment="0" applyProtection="0"/>
    <xf numFmtId="0" fontId="9" fillId="0" borderId="0"/>
    <xf numFmtId="43" fontId="9" fillId="0" borderId="0" applyFont="0" applyFill="0" applyBorder="0" applyAlignment="0" applyProtection="0"/>
    <xf numFmtId="0" fontId="9" fillId="8" borderId="44" applyNumberFormat="0" applyFont="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9" fillId="0" borderId="0"/>
    <xf numFmtId="43" fontId="9" fillId="0" borderId="0" applyFont="0" applyFill="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8" borderId="44" applyNumberFormat="0" applyFont="0" applyAlignment="0" applyProtection="0"/>
    <xf numFmtId="0" fontId="9" fillId="0" borderId="0"/>
    <xf numFmtId="43" fontId="9" fillId="0" borderId="0" applyFont="0" applyFill="0" applyBorder="0" applyAlignment="0" applyProtection="0"/>
    <xf numFmtId="0" fontId="9" fillId="8" borderId="44" applyNumberFormat="0" applyFont="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8" fillId="0" borderId="0"/>
    <xf numFmtId="43" fontId="8" fillId="0" borderId="0" applyFont="0" applyFill="0" applyBorder="0" applyAlignment="0" applyProtection="0"/>
    <xf numFmtId="0" fontId="7" fillId="0" borderId="0"/>
    <xf numFmtId="43" fontId="7" fillId="0" borderId="0" applyFont="0" applyFill="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0" fontId="17" fillId="0" borderId="0"/>
    <xf numFmtId="43" fontId="17" fillId="0" borderId="0" applyFont="0" applyFill="0" applyBorder="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0" fontId="7" fillId="0" borderId="0"/>
    <xf numFmtId="43" fontId="7" fillId="0" borderId="0" applyFont="0" applyFill="0" applyBorder="0" applyAlignment="0" applyProtection="0"/>
    <xf numFmtId="0" fontId="7" fillId="8" borderId="44" applyNumberFormat="0" applyFont="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17" fillId="0" borderId="0"/>
    <xf numFmtId="43" fontId="17" fillId="0" borderId="0" applyFont="0" applyFill="0" applyBorder="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5" fillId="0" borderId="0"/>
    <xf numFmtId="0" fontId="5" fillId="0" borderId="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71" fillId="0" borderId="0"/>
    <xf numFmtId="43" fontId="17" fillId="0" borderId="0" applyFont="0" applyFill="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74" fillId="0" borderId="0"/>
    <xf numFmtId="43" fontId="17" fillId="0" borderId="0" applyFont="0" applyFill="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17"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17" fillId="0" borderId="0"/>
    <xf numFmtId="0" fontId="3" fillId="0" borderId="0"/>
    <xf numFmtId="0" fontId="2" fillId="0" borderId="0"/>
    <xf numFmtId="0" fontId="1" fillId="0" borderId="0"/>
  </cellStyleXfs>
  <cellXfs count="412">
    <xf numFmtId="0" fontId="0" fillId="0" borderId="0" xfId="0" applyFill="1" applyBorder="1" applyAlignment="1">
      <alignment horizontal="left" vertical="top"/>
    </xf>
    <xf numFmtId="0" fontId="18" fillId="0" borderId="0" xfId="0" applyFont="1" applyFill="1" applyBorder="1" applyAlignment="1">
      <alignment horizontal="left" vertical="top"/>
    </xf>
    <xf numFmtId="0" fontId="19" fillId="0" borderId="0" xfId="0" applyFont="1" applyFill="1" applyBorder="1" applyAlignment="1">
      <alignment horizontal="left" vertical="top"/>
    </xf>
    <xf numFmtId="0" fontId="20" fillId="0" borderId="0" xfId="0" applyFont="1" applyFill="1" applyBorder="1" applyAlignment="1">
      <alignment horizontal="center" vertical="top"/>
    </xf>
    <xf numFmtId="0" fontId="17" fillId="0" borderId="0" xfId="0" applyFont="1" applyFill="1" applyBorder="1" applyAlignment="1">
      <alignment horizontal="left" vertical="top"/>
    </xf>
    <xf numFmtId="0" fontId="0" fillId="0" borderId="0" xfId="0" applyFill="1" applyBorder="1" applyAlignment="1">
      <alignment horizontal="left" vertical="center"/>
    </xf>
    <xf numFmtId="0" fontId="13" fillId="0" borderId="5" xfId="0" applyFont="1" applyFill="1" applyBorder="1" applyAlignment="1">
      <alignment horizontal="left" vertical="top" wrapText="1"/>
    </xf>
    <xf numFmtId="43" fontId="19" fillId="0" borderId="0" xfId="1" applyFont="1" applyFill="1" applyBorder="1" applyAlignment="1">
      <alignment horizontal="left" vertical="top"/>
    </xf>
    <xf numFmtId="3" fontId="19" fillId="0" borderId="0" xfId="0" applyNumberFormat="1" applyFont="1" applyFill="1" applyBorder="1" applyAlignment="1">
      <alignment horizontal="center" vertical="top" wrapText="1"/>
    </xf>
    <xf numFmtId="0" fontId="13" fillId="33" borderId="18" xfId="0" applyFont="1" applyFill="1" applyBorder="1" applyAlignment="1">
      <alignment horizontal="left" vertical="top" wrapText="1" indent="1"/>
    </xf>
    <xf numFmtId="43" fontId="18" fillId="33" borderId="21" xfId="1" applyFont="1" applyFill="1" applyBorder="1" applyAlignment="1">
      <alignment vertical="top" wrapText="1"/>
    </xf>
    <xf numFmtId="3" fontId="18" fillId="33" borderId="16" xfId="1" applyNumberFormat="1" applyFont="1" applyFill="1" applyBorder="1" applyAlignment="1">
      <alignment horizontal="right" vertical="top" wrapText="1"/>
    </xf>
    <xf numFmtId="0" fontId="18" fillId="33" borderId="18" xfId="0" applyFont="1" applyFill="1" applyBorder="1" applyAlignment="1">
      <alignment horizontal="center" vertical="top" wrapText="1"/>
    </xf>
    <xf numFmtId="43" fontId="18" fillId="33" borderId="18" xfId="1" applyFont="1" applyFill="1" applyBorder="1" applyAlignment="1">
      <alignment vertical="top" wrapText="1"/>
    </xf>
    <xf numFmtId="3" fontId="18" fillId="33" borderId="20" xfId="1" applyNumberFormat="1" applyFont="1" applyFill="1" applyBorder="1" applyAlignment="1">
      <alignment horizontal="right" vertical="top" wrapText="1"/>
    </xf>
    <xf numFmtId="0" fontId="13" fillId="33" borderId="16" xfId="0" applyFont="1" applyFill="1" applyBorder="1" applyAlignment="1">
      <alignment horizontal="left" vertical="top" wrapText="1" indent="1"/>
    </xf>
    <xf numFmtId="0" fontId="18" fillId="33" borderId="16" xfId="0" applyFont="1" applyFill="1" applyBorder="1" applyAlignment="1">
      <alignment horizontal="center" vertical="top" wrapText="1"/>
    </xf>
    <xf numFmtId="43" fontId="18" fillId="33" borderId="16" xfId="1" applyFont="1" applyFill="1" applyBorder="1" applyAlignment="1">
      <alignment vertical="top" wrapText="1"/>
    </xf>
    <xf numFmtId="3" fontId="18" fillId="33" borderId="21" xfId="1" applyNumberFormat="1" applyFont="1" applyFill="1" applyBorder="1" applyAlignment="1">
      <alignment horizontal="right" vertical="top" wrapText="1"/>
    </xf>
    <xf numFmtId="3" fontId="22" fillId="33" borderId="21" xfId="1" applyNumberFormat="1" applyFont="1" applyFill="1" applyBorder="1" applyAlignment="1">
      <alignment horizontal="right" vertical="center" wrapText="1"/>
    </xf>
    <xf numFmtId="0" fontId="15" fillId="33" borderId="16" xfId="0" applyFont="1" applyFill="1" applyBorder="1" applyAlignment="1">
      <alignment horizontal="left" vertical="top" wrapText="1" indent="2"/>
    </xf>
    <xf numFmtId="3" fontId="18" fillId="33" borderId="16" xfId="1" applyNumberFormat="1" applyFont="1" applyFill="1" applyBorder="1" applyAlignment="1">
      <alignment horizontal="right" vertical="center" wrapText="1"/>
    </xf>
    <xf numFmtId="3" fontId="18" fillId="33" borderId="21" xfId="1" applyNumberFormat="1" applyFont="1" applyFill="1" applyBorder="1" applyAlignment="1">
      <alignment horizontal="right" vertical="center" wrapText="1"/>
    </xf>
    <xf numFmtId="3" fontId="22" fillId="33" borderId="16" xfId="1" applyNumberFormat="1" applyFont="1" applyFill="1" applyBorder="1" applyAlignment="1">
      <alignment horizontal="right" vertical="center" wrapText="1"/>
    </xf>
    <xf numFmtId="43" fontId="22" fillId="33" borderId="21" xfId="1" applyFont="1" applyFill="1" applyBorder="1" applyAlignment="1">
      <alignment vertical="center" wrapText="1"/>
    </xf>
    <xf numFmtId="0" fontId="15" fillId="33" borderId="16" xfId="0" applyFont="1" applyFill="1" applyBorder="1" applyAlignment="1">
      <alignment horizontal="left" vertical="center" wrapText="1" indent="2"/>
    </xf>
    <xf numFmtId="0" fontId="13" fillId="33" borderId="19" xfId="0" applyFont="1" applyFill="1" applyBorder="1" applyAlignment="1">
      <alignment horizontal="left" vertical="top" wrapText="1" indent="1"/>
    </xf>
    <xf numFmtId="3" fontId="22" fillId="33" borderId="22" xfId="1" applyNumberFormat="1" applyFont="1" applyFill="1" applyBorder="1" applyAlignment="1">
      <alignment horizontal="right" vertical="center" wrapText="1"/>
    </xf>
    <xf numFmtId="0" fontId="18" fillId="33" borderId="19" xfId="0" applyFont="1" applyFill="1" applyBorder="1" applyAlignment="1">
      <alignment horizontal="center" vertical="top" wrapText="1"/>
    </xf>
    <xf numFmtId="0" fontId="13" fillId="33" borderId="30" xfId="0" applyFont="1" applyFill="1" applyBorder="1" applyAlignment="1">
      <alignment horizontal="left" vertical="top" wrapText="1" indent="1"/>
    </xf>
    <xf numFmtId="43" fontId="18" fillId="33" borderId="0" xfId="1" applyFont="1" applyFill="1" applyBorder="1" applyAlignment="1">
      <alignment vertical="center" wrapText="1"/>
    </xf>
    <xf numFmtId="3" fontId="18" fillId="33" borderId="30" xfId="1" applyNumberFormat="1" applyFont="1" applyFill="1" applyBorder="1" applyAlignment="1">
      <alignment horizontal="right" vertical="center" wrapText="1"/>
    </xf>
    <xf numFmtId="0" fontId="18" fillId="33" borderId="0" xfId="0" applyFont="1" applyFill="1" applyBorder="1" applyAlignment="1">
      <alignment horizontal="center" vertical="top" wrapText="1"/>
    </xf>
    <xf numFmtId="43" fontId="18" fillId="33" borderId="30" xfId="1" applyFont="1" applyFill="1" applyBorder="1" applyAlignment="1">
      <alignment vertical="center" wrapText="1"/>
    </xf>
    <xf numFmtId="0" fontId="13" fillId="33" borderId="46" xfId="0" applyFont="1" applyFill="1" applyBorder="1" applyAlignment="1">
      <alignment horizontal="left" vertical="top" wrapText="1" indent="1"/>
    </xf>
    <xf numFmtId="43" fontId="18" fillId="33" borderId="46" xfId="1" applyFont="1" applyFill="1" applyBorder="1" applyAlignment="1">
      <alignment vertical="center" wrapText="1"/>
    </xf>
    <xf numFmtId="3" fontId="18" fillId="33" borderId="46" xfId="1" applyNumberFormat="1" applyFont="1" applyFill="1" applyBorder="1" applyAlignment="1">
      <alignment horizontal="right" vertical="center" wrapText="1"/>
    </xf>
    <xf numFmtId="0" fontId="18" fillId="33" borderId="46" xfId="0" applyFont="1" applyFill="1" applyBorder="1" applyAlignment="1">
      <alignment horizontal="center" vertical="top" wrapText="1"/>
    </xf>
    <xf numFmtId="43" fontId="18" fillId="33" borderId="21" xfId="1" applyFont="1" applyFill="1" applyBorder="1" applyAlignment="1">
      <alignment horizontal="left" vertical="center"/>
    </xf>
    <xf numFmtId="3" fontId="18" fillId="33" borderId="16" xfId="1" applyNumberFormat="1" applyFont="1" applyFill="1" applyBorder="1" applyAlignment="1">
      <alignment horizontal="right" vertical="center"/>
    </xf>
    <xf numFmtId="43" fontId="18" fillId="33" borderId="16" xfId="1" applyFont="1" applyFill="1" applyBorder="1" applyAlignment="1">
      <alignment horizontal="left" vertical="center"/>
    </xf>
    <xf numFmtId="3" fontId="18" fillId="33" borderId="21" xfId="1" applyNumberFormat="1" applyFont="1" applyFill="1" applyBorder="1" applyAlignment="1">
      <alignment horizontal="right" vertical="center"/>
    </xf>
    <xf numFmtId="0" fontId="15" fillId="33" borderId="16" xfId="0" applyFont="1" applyFill="1" applyBorder="1" applyAlignment="1">
      <alignment horizontal="left" vertical="top" wrapText="1" indent="1"/>
    </xf>
    <xf numFmtId="0" fontId="18" fillId="33" borderId="16" xfId="0" applyFont="1" applyFill="1" applyBorder="1" applyAlignment="1">
      <alignment horizontal="left" vertical="top" wrapText="1"/>
    </xf>
    <xf numFmtId="3" fontId="22" fillId="33" borderId="21" xfId="1" applyNumberFormat="1" applyFont="1" applyFill="1" applyBorder="1" applyAlignment="1">
      <alignment horizontal="right" vertical="center"/>
    </xf>
    <xf numFmtId="0" fontId="13" fillId="33" borderId="16" xfId="0" applyFont="1" applyFill="1" applyBorder="1" applyAlignment="1">
      <alignment horizontal="left" vertical="center" wrapText="1" indent="1"/>
    </xf>
    <xf numFmtId="0" fontId="18" fillId="33" borderId="16" xfId="0" applyFont="1" applyFill="1" applyBorder="1" applyAlignment="1">
      <alignment horizontal="left" vertical="top"/>
    </xf>
    <xf numFmtId="0" fontId="18" fillId="33" borderId="19" xfId="0" applyFont="1" applyFill="1" applyBorder="1" applyAlignment="1">
      <alignment horizontal="left" vertical="top"/>
    </xf>
    <xf numFmtId="43" fontId="18" fillId="33" borderId="22" xfId="1" applyFont="1" applyFill="1" applyBorder="1" applyAlignment="1">
      <alignment horizontal="left" vertical="center"/>
    </xf>
    <xf numFmtId="43" fontId="18" fillId="33" borderId="19" xfId="1" applyFont="1" applyFill="1" applyBorder="1" applyAlignment="1">
      <alignment horizontal="left" vertical="center"/>
    </xf>
    <xf numFmtId="3" fontId="22" fillId="33" borderId="22" xfId="1" applyNumberFormat="1" applyFont="1" applyFill="1" applyBorder="1" applyAlignment="1">
      <alignment horizontal="right" vertical="center"/>
    </xf>
    <xf numFmtId="0" fontId="0" fillId="33" borderId="0" xfId="0" applyFill="1" applyBorder="1" applyAlignment="1">
      <alignment horizontal="left" vertical="top"/>
    </xf>
    <xf numFmtId="0" fontId="20" fillId="33" borderId="0" xfId="0" applyFont="1" applyFill="1" applyBorder="1" applyAlignment="1">
      <alignment horizontal="center" vertical="top"/>
    </xf>
    <xf numFmtId="0" fontId="13" fillId="33" borderId="1" xfId="0" applyFont="1" applyFill="1" applyBorder="1" applyAlignment="1">
      <alignment horizontal="left" vertical="center" wrapText="1"/>
    </xf>
    <xf numFmtId="0" fontId="13" fillId="33" borderId="5" xfId="0" applyFont="1" applyFill="1" applyBorder="1" applyAlignment="1">
      <alignment horizontal="left" vertical="top" wrapText="1" indent="1"/>
    </xf>
    <xf numFmtId="0" fontId="15" fillId="33" borderId="5" xfId="0" applyFont="1" applyFill="1" applyBorder="1" applyAlignment="1">
      <alignment horizontal="left" vertical="top" wrapText="1" indent="2"/>
    </xf>
    <xf numFmtId="0" fontId="13" fillId="33" borderId="5" xfId="0" applyFont="1" applyFill="1" applyBorder="1" applyAlignment="1">
      <alignment horizontal="left" vertical="top" wrapText="1"/>
    </xf>
    <xf numFmtId="0" fontId="13" fillId="33" borderId="5" xfId="0" applyFont="1" applyFill="1" applyBorder="1" applyAlignment="1">
      <alignment horizontal="left" vertical="center" wrapText="1"/>
    </xf>
    <xf numFmtId="0" fontId="18" fillId="33" borderId="5" xfId="0" applyFont="1" applyFill="1" applyBorder="1" applyAlignment="1">
      <alignment horizontal="left" vertical="center" wrapText="1"/>
    </xf>
    <xf numFmtId="0" fontId="15" fillId="33" borderId="5" xfId="0" applyFont="1" applyFill="1" applyBorder="1" applyAlignment="1">
      <alignment horizontal="left" vertical="top" wrapText="1" indent="1"/>
    </xf>
    <xf numFmtId="0" fontId="18" fillId="33" borderId="5" xfId="0" applyFont="1" applyFill="1" applyBorder="1" applyAlignment="1">
      <alignment horizontal="left" vertical="top" wrapText="1"/>
    </xf>
    <xf numFmtId="0" fontId="15" fillId="33" borderId="8" xfId="0" applyFont="1" applyFill="1" applyBorder="1" applyAlignment="1">
      <alignment horizontal="left" vertical="top" wrapText="1" indent="1"/>
    </xf>
    <xf numFmtId="0" fontId="46" fillId="33" borderId="1" xfId="0" applyFont="1" applyFill="1" applyBorder="1" applyAlignment="1">
      <alignment horizontal="left" vertical="center" wrapText="1"/>
    </xf>
    <xf numFmtId="164" fontId="21" fillId="33" borderId="1" xfId="1" applyNumberFormat="1" applyFont="1" applyFill="1" applyBorder="1" applyAlignment="1">
      <alignment horizontal="center" vertical="center" wrapText="1"/>
    </xf>
    <xf numFmtId="0" fontId="47" fillId="33" borderId="5" xfId="0" applyFont="1" applyFill="1" applyBorder="1" applyAlignment="1">
      <alignment horizontal="left" vertical="center" wrapText="1"/>
    </xf>
    <xf numFmtId="3" fontId="0" fillId="33" borderId="5" xfId="1" applyNumberFormat="1" applyFont="1" applyFill="1" applyBorder="1" applyAlignment="1">
      <alignment horizontal="center" vertical="center" wrapText="1"/>
    </xf>
    <xf numFmtId="0" fontId="46" fillId="33" borderId="5" xfId="0" applyFont="1" applyFill="1" applyBorder="1" applyAlignment="1">
      <alignment horizontal="left" vertical="center" wrapText="1"/>
    </xf>
    <xf numFmtId="0" fontId="46" fillId="33" borderId="8" xfId="0" applyFont="1" applyFill="1" applyBorder="1" applyAlignment="1">
      <alignment horizontal="left" vertical="center" wrapText="1"/>
    </xf>
    <xf numFmtId="164" fontId="21" fillId="33" borderId="8" xfId="1" applyNumberFormat="1" applyFont="1" applyFill="1" applyBorder="1" applyAlignment="1">
      <alignment horizontal="center" vertical="center" wrapText="1"/>
    </xf>
    <xf numFmtId="3" fontId="44" fillId="33" borderId="7" xfId="1" applyNumberFormat="1" applyFont="1" applyFill="1" applyBorder="1" applyAlignment="1">
      <alignment vertical="top" wrapText="1"/>
    </xf>
    <xf numFmtId="3" fontId="19" fillId="33" borderId="7" xfId="1" applyNumberFormat="1" applyFont="1" applyFill="1" applyBorder="1" applyAlignment="1">
      <alignment vertical="top" wrapText="1"/>
    </xf>
    <xf numFmtId="3" fontId="19" fillId="33" borderId="47" xfId="1" applyNumberFormat="1" applyFont="1" applyFill="1" applyBorder="1" applyAlignment="1">
      <alignment vertical="top" wrapText="1"/>
    </xf>
    <xf numFmtId="0" fontId="0" fillId="33" borderId="13" xfId="0" applyFill="1" applyBorder="1" applyAlignment="1">
      <alignment vertical="top" wrapText="1"/>
    </xf>
    <xf numFmtId="3" fontId="44" fillId="33" borderId="11" xfId="1" applyNumberFormat="1" applyFont="1" applyFill="1" applyBorder="1" applyAlignment="1">
      <alignment vertical="top" wrapText="1"/>
    </xf>
    <xf numFmtId="0" fontId="19" fillId="33" borderId="3" xfId="0" applyFont="1" applyFill="1" applyBorder="1" applyAlignment="1">
      <alignment vertical="top" wrapText="1"/>
    </xf>
    <xf numFmtId="164" fontId="19" fillId="33" borderId="7" xfId="1" applyNumberFormat="1" applyFont="1" applyFill="1" applyBorder="1" applyAlignment="1">
      <alignment vertical="top" wrapText="1"/>
    </xf>
    <xf numFmtId="164" fontId="19" fillId="33" borderId="47" xfId="1" applyNumberFormat="1" applyFont="1" applyFill="1" applyBorder="1" applyAlignment="1">
      <alignment vertical="top" wrapText="1"/>
    </xf>
    <xf numFmtId="164" fontId="44" fillId="33" borderId="7" xfId="1" applyNumberFormat="1" applyFont="1" applyFill="1" applyBorder="1" applyAlignment="1">
      <alignment vertical="top" wrapText="1"/>
    </xf>
    <xf numFmtId="164" fontId="44" fillId="33" borderId="11" xfId="1" applyNumberFormat="1" applyFont="1" applyFill="1" applyBorder="1" applyAlignment="1">
      <alignment vertical="top" wrapText="1"/>
    </xf>
    <xf numFmtId="164" fontId="44" fillId="33" borderId="35" xfId="1" applyNumberFormat="1" applyFont="1" applyFill="1" applyBorder="1" applyAlignment="1">
      <alignment vertical="top" wrapText="1"/>
    </xf>
    <xf numFmtId="164" fontId="19" fillId="33" borderId="6" xfId="1" applyNumberFormat="1" applyFont="1" applyFill="1" applyBorder="1" applyAlignment="1">
      <alignment vertical="top" wrapText="1"/>
    </xf>
    <xf numFmtId="164" fontId="19" fillId="33" borderId="34" xfId="1" applyNumberFormat="1" applyFont="1" applyFill="1" applyBorder="1" applyAlignment="1">
      <alignment vertical="top" wrapText="1"/>
    </xf>
    <xf numFmtId="164" fontId="44" fillId="33" borderId="6" xfId="1" applyNumberFormat="1" applyFont="1" applyFill="1" applyBorder="1" applyAlignment="1">
      <alignment vertical="top" wrapText="1"/>
    </xf>
    <xf numFmtId="164" fontId="44" fillId="33" borderId="34" xfId="1" applyNumberFormat="1" applyFont="1" applyFill="1" applyBorder="1" applyAlignment="1">
      <alignment vertical="top" wrapText="1"/>
    </xf>
    <xf numFmtId="164" fontId="19" fillId="33" borderId="2" xfId="1" applyNumberFormat="1" applyFont="1" applyFill="1" applyBorder="1" applyAlignment="1">
      <alignment vertical="top" wrapText="1"/>
    </xf>
    <xf numFmtId="164" fontId="19" fillId="33" borderId="33" xfId="1" applyNumberFormat="1" applyFont="1" applyFill="1" applyBorder="1" applyAlignment="1">
      <alignment vertical="top" wrapText="1"/>
    </xf>
    <xf numFmtId="0" fontId="13" fillId="33" borderId="18" xfId="0" applyFont="1" applyFill="1" applyBorder="1" applyAlignment="1">
      <alignment vertical="center" wrapText="1"/>
    </xf>
    <xf numFmtId="43" fontId="0" fillId="33" borderId="20" xfId="1" applyFont="1" applyFill="1" applyBorder="1" applyAlignment="1">
      <alignment vertical="top" wrapText="1"/>
    </xf>
    <xf numFmtId="43" fontId="17" fillId="33" borderId="20" xfId="1" applyFont="1" applyFill="1" applyBorder="1" applyAlignment="1">
      <alignment vertical="top" wrapText="1"/>
    </xf>
    <xf numFmtId="43" fontId="0" fillId="33" borderId="18" xfId="1" applyFont="1" applyFill="1" applyBorder="1" applyAlignment="1">
      <alignment vertical="top" wrapText="1"/>
    </xf>
    <xf numFmtId="3" fontId="18" fillId="33" borderId="21" xfId="1" applyNumberFormat="1" applyFont="1" applyFill="1" applyBorder="1" applyAlignment="1">
      <alignment vertical="top" wrapText="1"/>
    </xf>
    <xf numFmtId="164" fontId="18" fillId="33" borderId="21" xfId="1" applyNumberFormat="1" applyFont="1" applyFill="1" applyBorder="1" applyAlignment="1">
      <alignment vertical="top" wrapText="1"/>
    </xf>
    <xf numFmtId="0" fontId="15" fillId="33" borderId="16" xfId="0" applyFont="1" applyFill="1" applyBorder="1" applyAlignment="1">
      <alignment horizontal="left" vertical="top" wrapText="1" indent="3"/>
    </xf>
    <xf numFmtId="0" fontId="13" fillId="33" borderId="16" xfId="0" applyFont="1" applyFill="1" applyBorder="1" applyAlignment="1">
      <alignment vertical="top" wrapText="1"/>
    </xf>
    <xf numFmtId="164" fontId="22" fillId="33" borderId="21" xfId="1" applyNumberFormat="1" applyFont="1" applyFill="1" applyBorder="1" applyAlignment="1">
      <alignment horizontal="right" vertical="top"/>
    </xf>
    <xf numFmtId="0" fontId="13" fillId="33" borderId="16" xfId="0" applyFont="1" applyFill="1" applyBorder="1" applyAlignment="1">
      <alignment vertical="center" wrapText="1"/>
    </xf>
    <xf numFmtId="43" fontId="18" fillId="33" borderId="21" xfId="1" applyFont="1" applyFill="1" applyBorder="1" applyAlignment="1">
      <alignment horizontal="left" vertical="top"/>
    </xf>
    <xf numFmtId="43" fontId="18" fillId="33" borderId="16" xfId="1" applyFont="1" applyFill="1" applyBorder="1" applyAlignment="1">
      <alignment horizontal="left" vertical="top"/>
    </xf>
    <xf numFmtId="164" fontId="18" fillId="33" borderId="21" xfId="1" applyNumberFormat="1" applyFont="1" applyFill="1" applyBorder="1" applyAlignment="1">
      <alignment horizontal="right" vertical="top"/>
    </xf>
    <xf numFmtId="3" fontId="18" fillId="33" borderId="21" xfId="1" applyNumberFormat="1" applyFont="1" applyFill="1" applyBorder="1" applyAlignment="1">
      <alignment horizontal="right" vertical="top"/>
    </xf>
    <xf numFmtId="3" fontId="18" fillId="33" borderId="16" xfId="1" applyNumberFormat="1" applyFont="1" applyFill="1" applyBorder="1" applyAlignment="1">
      <alignment horizontal="right" vertical="top"/>
    </xf>
    <xf numFmtId="3" fontId="22" fillId="33" borderId="21" xfId="1" applyNumberFormat="1" applyFont="1" applyFill="1" applyBorder="1" applyAlignment="1">
      <alignment horizontal="right" vertical="top"/>
    </xf>
    <xf numFmtId="0" fontId="13" fillId="33" borderId="16" xfId="0" applyFont="1" applyFill="1" applyBorder="1" applyAlignment="1">
      <alignment horizontal="left" vertical="top" wrapText="1" indent="2"/>
    </xf>
    <xf numFmtId="0" fontId="13" fillId="33" borderId="19" xfId="0" applyFont="1" applyFill="1" applyBorder="1" applyAlignment="1">
      <alignment horizontal="left" vertical="top" wrapText="1" indent="2"/>
    </xf>
    <xf numFmtId="37" fontId="22" fillId="33" borderId="22" xfId="1" applyNumberFormat="1" applyFont="1" applyFill="1" applyBorder="1" applyAlignment="1">
      <alignment horizontal="right" vertical="top"/>
    </xf>
    <xf numFmtId="0" fontId="13" fillId="33" borderId="24" xfId="0" applyFont="1" applyFill="1" applyBorder="1" applyAlignment="1">
      <alignment horizontal="left" vertical="center" wrapText="1" indent="2"/>
    </xf>
    <xf numFmtId="0" fontId="15" fillId="33" borderId="21" xfId="0" applyFont="1" applyFill="1" applyBorder="1" applyAlignment="1">
      <alignment horizontal="left" vertical="top" wrapText="1" indent="3"/>
    </xf>
    <xf numFmtId="0" fontId="15" fillId="33" borderId="21" xfId="0" applyFont="1" applyFill="1" applyBorder="1" applyAlignment="1">
      <alignment horizontal="left" vertical="center" wrapText="1" indent="3"/>
    </xf>
    <xf numFmtId="0" fontId="15" fillId="33" borderId="22" xfId="0" applyFont="1" applyFill="1" applyBorder="1" applyAlignment="1">
      <alignment horizontal="left" vertical="center" wrapText="1" indent="3"/>
    </xf>
    <xf numFmtId="3" fontId="13" fillId="33" borderId="20" xfId="1" applyNumberFormat="1" applyFont="1" applyFill="1" applyBorder="1" applyAlignment="1">
      <alignment horizontal="right" vertical="center" wrapText="1"/>
    </xf>
    <xf numFmtId="3" fontId="13" fillId="33" borderId="22" xfId="1" applyNumberFormat="1" applyFont="1" applyFill="1" applyBorder="1" applyAlignment="1">
      <alignment horizontal="right" vertical="center" wrapText="1"/>
    </xf>
    <xf numFmtId="43" fontId="0" fillId="33" borderId="0" xfId="0" applyNumberFormat="1" applyFill="1" applyBorder="1" applyAlignment="1">
      <alignment horizontal="left" vertical="top"/>
    </xf>
    <xf numFmtId="0" fontId="13" fillId="33" borderId="24" xfId="0" applyFont="1" applyFill="1" applyBorder="1" applyAlignment="1">
      <alignment horizontal="left" vertical="center" wrapText="1"/>
    </xf>
    <xf numFmtId="3" fontId="40" fillId="33" borderId="24" xfId="1" applyNumberFormat="1" applyFont="1" applyFill="1" applyBorder="1" applyAlignment="1">
      <alignment horizontal="right" vertical="center" wrapText="1"/>
    </xf>
    <xf numFmtId="0" fontId="13" fillId="33" borderId="21" xfId="0" applyFont="1" applyFill="1" applyBorder="1" applyAlignment="1">
      <alignment horizontal="left" vertical="center" wrapText="1"/>
    </xf>
    <xf numFmtId="3" fontId="40" fillId="33" borderId="21" xfId="1" applyNumberFormat="1" applyFont="1" applyFill="1" applyBorder="1" applyAlignment="1">
      <alignment horizontal="right" vertical="center"/>
    </xf>
    <xf numFmtId="3" fontId="41" fillId="33" borderId="21" xfId="0" applyNumberFormat="1" applyFont="1" applyFill="1" applyBorder="1" applyAlignment="1">
      <alignment horizontal="right" vertical="center"/>
    </xf>
    <xf numFmtId="3" fontId="41" fillId="33" borderId="17" xfId="0" applyNumberFormat="1" applyFont="1" applyFill="1" applyBorder="1" applyAlignment="1">
      <alignment horizontal="right" vertical="center"/>
    </xf>
    <xf numFmtId="3" fontId="41" fillId="33" borderId="16" xfId="0" applyNumberFormat="1" applyFont="1" applyFill="1" applyBorder="1" applyAlignment="1">
      <alignment horizontal="right" vertical="center"/>
    </xf>
    <xf numFmtId="0" fontId="13" fillId="33" borderId="22" xfId="0" applyFont="1" applyFill="1" applyBorder="1" applyAlignment="1">
      <alignment horizontal="left" vertical="center" wrapText="1"/>
    </xf>
    <xf numFmtId="3" fontId="40" fillId="33" borderId="22" xfId="1" applyNumberFormat="1" applyFont="1" applyFill="1" applyBorder="1" applyAlignment="1">
      <alignment horizontal="right" vertical="center"/>
    </xf>
    <xf numFmtId="3" fontId="40" fillId="33" borderId="22" xfId="0" applyNumberFormat="1" applyFont="1" applyFill="1" applyBorder="1" applyAlignment="1">
      <alignment horizontal="right" vertical="center"/>
    </xf>
    <xf numFmtId="0" fontId="13" fillId="33" borderId="26" xfId="0" applyFont="1" applyFill="1" applyBorder="1" applyAlignment="1">
      <alignment horizontal="left" vertical="center" wrapText="1"/>
    </xf>
    <xf numFmtId="3" fontId="42" fillId="33" borderId="16" xfId="1" applyNumberFormat="1" applyFont="1" applyFill="1" applyBorder="1" applyAlignment="1">
      <alignment vertical="center" wrapText="1"/>
    </xf>
    <xf numFmtId="3" fontId="42" fillId="33" borderId="20" xfId="1" applyNumberFormat="1" applyFont="1" applyFill="1" applyBorder="1" applyAlignment="1">
      <alignment vertical="center" wrapText="1"/>
    </xf>
    <xf numFmtId="3" fontId="42" fillId="33" borderId="21" xfId="1" applyNumberFormat="1" applyFont="1" applyFill="1" applyBorder="1" applyAlignment="1">
      <alignment vertical="center" wrapText="1"/>
    </xf>
    <xf numFmtId="3" fontId="43" fillId="33" borderId="16" xfId="1" applyNumberFormat="1" applyFont="1" applyFill="1" applyBorder="1" applyAlignment="1">
      <alignment vertical="center" wrapText="1"/>
    </xf>
    <xf numFmtId="3" fontId="43" fillId="33" borderId="21" xfId="1" applyNumberFormat="1" applyFont="1" applyFill="1" applyBorder="1" applyAlignment="1">
      <alignment vertical="center" wrapText="1"/>
    </xf>
    <xf numFmtId="3" fontId="42" fillId="33" borderId="16" xfId="1" applyNumberFormat="1" applyFont="1" applyFill="1" applyBorder="1" applyAlignment="1">
      <alignment horizontal="right" vertical="top" wrapText="1"/>
    </xf>
    <xf numFmtId="3" fontId="42" fillId="33" borderId="21" xfId="1" applyNumberFormat="1" applyFont="1" applyFill="1" applyBorder="1" applyAlignment="1">
      <alignment horizontal="right" vertical="top" wrapText="1"/>
    </xf>
    <xf numFmtId="3" fontId="42" fillId="33" borderId="16" xfId="1" applyNumberFormat="1" applyFont="1" applyFill="1" applyBorder="1" applyAlignment="1">
      <alignment horizontal="right" vertical="top"/>
    </xf>
    <xf numFmtId="3" fontId="42" fillId="33" borderId="21" xfId="1" applyNumberFormat="1" applyFont="1" applyFill="1" applyBorder="1" applyAlignment="1">
      <alignment horizontal="right" vertical="top"/>
    </xf>
    <xf numFmtId="0" fontId="15" fillId="33" borderId="16" xfId="0" applyFont="1" applyFill="1" applyBorder="1" applyAlignment="1">
      <alignment horizontal="left" vertical="center" wrapText="1" indent="1"/>
    </xf>
    <xf numFmtId="0" fontId="13" fillId="33" borderId="16" xfId="0" applyFont="1" applyFill="1" applyBorder="1" applyAlignment="1">
      <alignment horizontal="left" vertical="center" wrapText="1" indent="2"/>
    </xf>
    <xf numFmtId="0" fontId="15" fillId="33" borderId="19" xfId="0" applyFont="1" applyFill="1" applyBorder="1" applyAlignment="1">
      <alignment horizontal="left" vertical="center" wrapText="1" indent="1"/>
    </xf>
    <xf numFmtId="3" fontId="42" fillId="33" borderId="19" xfId="1" applyNumberFormat="1" applyFont="1" applyFill="1" applyBorder="1" applyAlignment="1">
      <alignment horizontal="right" vertical="center"/>
    </xf>
    <xf numFmtId="3" fontId="42" fillId="33" borderId="22" xfId="1" applyNumberFormat="1" applyFont="1" applyFill="1" applyBorder="1" applyAlignment="1">
      <alignment horizontal="right" vertical="center"/>
    </xf>
    <xf numFmtId="43" fontId="19" fillId="33" borderId="0" xfId="1" applyFont="1" applyFill="1" applyBorder="1" applyAlignment="1">
      <alignment horizontal="left" vertical="top"/>
    </xf>
    <xf numFmtId="43" fontId="52" fillId="0" borderId="0" xfId="1" applyFont="1" applyFill="1" applyBorder="1" applyAlignment="1">
      <alignment horizontal="left" vertical="top"/>
    </xf>
    <xf numFmtId="3" fontId="54" fillId="33" borderId="21" xfId="1" applyNumberFormat="1" applyFont="1" applyFill="1" applyBorder="1" applyAlignment="1">
      <alignment horizontal="right" vertical="center"/>
    </xf>
    <xf numFmtId="0" fontId="0" fillId="0" borderId="16" xfId="0" applyFill="1" applyBorder="1" applyAlignment="1">
      <alignment vertical="top" wrapText="1"/>
    </xf>
    <xf numFmtId="3" fontId="44" fillId="0" borderId="7" xfId="1" applyNumberFormat="1" applyFont="1" applyFill="1" applyBorder="1" applyAlignment="1">
      <alignment vertical="top" wrapText="1"/>
    </xf>
    <xf numFmtId="3" fontId="41" fillId="33" borderId="16" xfId="1" applyNumberFormat="1" applyFont="1" applyFill="1" applyBorder="1" applyAlignment="1">
      <alignment horizontal="right"/>
    </xf>
    <xf numFmtId="3" fontId="19" fillId="0" borderId="7" xfId="1" applyNumberFormat="1" applyFont="1" applyFill="1" applyBorder="1" applyAlignment="1">
      <alignment vertical="top" wrapText="1"/>
    </xf>
    <xf numFmtId="164" fontId="60" fillId="33" borderId="24" xfId="1" applyNumberFormat="1" applyFont="1" applyFill="1" applyBorder="1" applyAlignment="1">
      <alignment vertical="center" wrapText="1"/>
    </xf>
    <xf numFmtId="164" fontId="51" fillId="33" borderId="0" xfId="1" applyNumberFormat="1" applyFont="1" applyFill="1" applyBorder="1" applyAlignment="1">
      <alignment horizontal="right" vertical="top"/>
    </xf>
    <xf numFmtId="164" fontId="61" fillId="33" borderId="21" xfId="1" applyNumberFormat="1" applyFont="1" applyFill="1" applyBorder="1" applyAlignment="1">
      <alignment vertical="center" wrapText="1"/>
    </xf>
    <xf numFmtId="3" fontId="41" fillId="33" borderId="17" xfId="1" applyNumberFormat="1" applyFont="1" applyFill="1" applyBorder="1" applyAlignment="1">
      <alignment horizontal="right"/>
    </xf>
    <xf numFmtId="0" fontId="15" fillId="33" borderId="21" xfId="0" applyFont="1" applyFill="1" applyBorder="1" applyAlignment="1">
      <alignment horizontal="left" wrapText="1"/>
    </xf>
    <xf numFmtId="164" fontId="61" fillId="33" borderId="22" xfId="1" applyNumberFormat="1" applyFont="1" applyFill="1" applyBorder="1" applyAlignment="1">
      <alignment vertical="center" wrapText="1"/>
    </xf>
    <xf numFmtId="0" fontId="15" fillId="33" borderId="21" xfId="0" applyFont="1" applyFill="1" applyBorder="1" applyAlignment="1">
      <alignment horizontal="left" vertical="center" wrapText="1"/>
    </xf>
    <xf numFmtId="3" fontId="41" fillId="33" borderId="21" xfId="1" applyNumberFormat="1" applyFont="1" applyFill="1" applyBorder="1" applyAlignment="1">
      <alignment horizontal="right"/>
    </xf>
    <xf numFmtId="3" fontId="41" fillId="33" borderId="21" xfId="1" applyNumberFormat="1" applyFont="1" applyFill="1" applyBorder="1" applyAlignment="1">
      <alignment horizontal="right" wrapText="1"/>
    </xf>
    <xf numFmtId="0" fontId="63" fillId="34" borderId="18" xfId="0" applyFont="1" applyFill="1" applyBorder="1" applyAlignment="1">
      <alignment horizontal="center" vertical="center" wrapText="1"/>
    </xf>
    <xf numFmtId="0" fontId="63" fillId="34" borderId="15" xfId="0" applyFont="1" applyFill="1" applyBorder="1" applyAlignment="1">
      <alignment horizontal="center" vertical="center" wrapText="1"/>
    </xf>
    <xf numFmtId="0" fontId="64" fillId="34" borderId="20" xfId="0" applyFont="1" applyFill="1" applyBorder="1" applyAlignment="1">
      <alignment horizontal="center" vertical="center" wrapText="1"/>
    </xf>
    <xf numFmtId="0" fontId="63" fillId="34" borderId="30" xfId="0" applyFont="1" applyFill="1" applyBorder="1" applyAlignment="1">
      <alignment horizontal="center" vertical="center" wrapText="1"/>
    </xf>
    <xf numFmtId="0" fontId="63" fillId="34" borderId="8" xfId="0" applyFont="1" applyFill="1" applyBorder="1" applyAlignment="1">
      <alignment horizontal="center" vertical="center" wrapText="1"/>
    </xf>
    <xf numFmtId="0" fontId="62" fillId="34" borderId="15" xfId="0" applyFont="1" applyFill="1" applyBorder="1" applyAlignment="1">
      <alignment horizontal="center" vertical="center" wrapText="1"/>
    </xf>
    <xf numFmtId="0" fontId="62" fillId="34" borderId="12" xfId="0" applyFont="1" applyFill="1" applyBorder="1" applyAlignment="1">
      <alignment horizontal="left" vertical="center" wrapText="1"/>
    </xf>
    <xf numFmtId="0" fontId="62" fillId="34" borderId="13" xfId="0" applyFont="1" applyFill="1" applyBorder="1" applyAlignment="1">
      <alignment horizontal="center" vertical="center" wrapText="1"/>
    </xf>
    <xf numFmtId="0" fontId="62" fillId="34" borderId="12" xfId="0" applyFont="1" applyFill="1" applyBorder="1" applyAlignment="1">
      <alignment horizontal="center" vertical="center" wrapText="1"/>
    </xf>
    <xf numFmtId="0" fontId="62" fillId="34" borderId="32" xfId="0" applyFont="1" applyFill="1" applyBorder="1" applyAlignment="1">
      <alignment horizontal="center" vertical="center" wrapText="1"/>
    </xf>
    <xf numFmtId="0" fontId="62" fillId="34" borderId="12" xfId="0" applyFont="1" applyFill="1" applyBorder="1" applyAlignment="1">
      <alignment vertical="center" wrapText="1"/>
    </xf>
    <xf numFmtId="0" fontId="62" fillId="34" borderId="13" xfId="0" applyFont="1" applyFill="1" applyBorder="1" applyAlignment="1">
      <alignment vertical="top" wrapText="1"/>
    </xf>
    <xf numFmtId="0" fontId="68" fillId="34" borderId="9" xfId="0" applyFont="1" applyFill="1" applyBorder="1" applyAlignment="1">
      <alignment horizontal="left" vertical="top" wrapText="1"/>
    </xf>
    <xf numFmtId="0" fontId="68" fillId="34" borderId="10" xfId="0" applyFont="1" applyFill="1" applyBorder="1" applyAlignment="1">
      <alignment horizontal="left" vertical="top" wrapText="1"/>
    </xf>
    <xf numFmtId="0" fontId="62" fillId="34" borderId="10" xfId="0" applyFont="1" applyFill="1" applyBorder="1" applyAlignment="1">
      <alignment horizontal="left" vertical="top" wrapText="1"/>
    </xf>
    <xf numFmtId="0" fontId="68" fillId="34" borderId="7" xfId="0" applyFont="1" applyFill="1" applyBorder="1" applyAlignment="1">
      <alignment horizontal="left" vertical="top" wrapText="1"/>
    </xf>
    <xf numFmtId="0" fontId="63" fillId="34" borderId="23" xfId="0" applyFont="1" applyFill="1" applyBorder="1" applyAlignment="1">
      <alignment horizontal="center" vertical="center" wrapText="1"/>
    </xf>
    <xf numFmtId="0" fontId="63" fillId="34" borderId="29" xfId="0" applyFont="1" applyFill="1" applyBorder="1" applyAlignment="1">
      <alignment horizontal="center" vertical="center" wrapText="1"/>
    </xf>
    <xf numFmtId="0" fontId="63" fillId="34" borderId="27" xfId="0" applyFont="1" applyFill="1" applyBorder="1" applyAlignment="1">
      <alignment horizontal="center" vertical="center" wrapText="1"/>
    </xf>
    <xf numFmtId="0" fontId="39" fillId="33" borderId="29" xfId="104" applyFont="1" applyFill="1" applyBorder="1" applyAlignment="1">
      <alignment horizontal="left" vertical="center" wrapText="1"/>
    </xf>
    <xf numFmtId="0" fontId="17" fillId="0" borderId="0" xfId="104" applyFill="1" applyBorder="1" applyAlignment="1">
      <alignment horizontal="left" vertical="top"/>
    </xf>
    <xf numFmtId="0" fontId="39" fillId="33" borderId="0" xfId="104" applyFont="1" applyFill="1" applyBorder="1" applyAlignment="1">
      <alignment horizontal="left" vertical="center" wrapText="1"/>
    </xf>
    <xf numFmtId="0" fontId="14" fillId="33" borderId="6" xfId="104" applyFont="1" applyFill="1" applyBorder="1" applyAlignment="1">
      <alignment horizontal="left" vertical="center" wrapText="1" indent="2"/>
    </xf>
    <xf numFmtId="0" fontId="39" fillId="33" borderId="6" xfId="104" applyFont="1" applyFill="1" applyBorder="1" applyAlignment="1">
      <alignment horizontal="left" vertical="center" wrapText="1"/>
    </xf>
    <xf numFmtId="0" fontId="17" fillId="33" borderId="0" xfId="104" applyFill="1" applyBorder="1" applyAlignment="1">
      <alignment horizontal="left" vertical="top"/>
    </xf>
    <xf numFmtId="0" fontId="14" fillId="33" borderId="6" xfId="104" applyFont="1" applyFill="1" applyBorder="1" applyAlignment="1">
      <alignment horizontal="left" vertical="center" wrapText="1"/>
    </xf>
    <xf numFmtId="0" fontId="14" fillId="33" borderId="2" xfId="104" applyFont="1" applyFill="1" applyBorder="1" applyAlignment="1">
      <alignment horizontal="left" vertical="center" wrapText="1"/>
    </xf>
    <xf numFmtId="0" fontId="39" fillId="33" borderId="9" xfId="104" applyFont="1" applyFill="1" applyBorder="1" applyAlignment="1">
      <alignment horizontal="left" vertical="center" wrapText="1"/>
    </xf>
    <xf numFmtId="0" fontId="62" fillId="34" borderId="4" xfId="104" applyFont="1" applyFill="1" applyBorder="1" applyAlignment="1">
      <alignment vertical="center" wrapText="1"/>
    </xf>
    <xf numFmtId="0" fontId="62" fillId="34" borderId="31" xfId="104" applyFont="1" applyFill="1" applyBorder="1" applyAlignment="1">
      <alignment horizontal="center" vertical="center" wrapText="1"/>
    </xf>
    <xf numFmtId="0" fontId="62" fillId="34" borderId="15" xfId="104" applyFont="1" applyFill="1" applyBorder="1" applyAlignment="1">
      <alignment horizontal="center" vertical="center" wrapText="1"/>
    </xf>
    <xf numFmtId="0" fontId="46" fillId="33" borderId="0" xfId="0" applyFont="1" applyFill="1" applyBorder="1" applyAlignment="1">
      <alignment horizontal="left" vertical="center" wrapText="1"/>
    </xf>
    <xf numFmtId="164" fontId="21" fillId="33" borderId="0" xfId="1" applyNumberFormat="1" applyFont="1" applyFill="1" applyBorder="1" applyAlignment="1">
      <alignment horizontal="center" vertical="center" wrapText="1"/>
    </xf>
    <xf numFmtId="0" fontId="13" fillId="33" borderId="0" xfId="0" applyFont="1" applyFill="1" applyBorder="1" applyAlignment="1">
      <alignment horizontal="left" vertical="center" wrapText="1"/>
    </xf>
    <xf numFmtId="3" fontId="40" fillId="33" borderId="0" xfId="1" applyNumberFormat="1" applyFont="1" applyFill="1" applyBorder="1" applyAlignment="1">
      <alignment horizontal="right" vertical="center"/>
    </xf>
    <xf numFmtId="3" fontId="40" fillId="33" borderId="0" xfId="0" applyNumberFormat="1" applyFont="1" applyFill="1" applyBorder="1" applyAlignment="1">
      <alignment horizontal="right" vertical="center"/>
    </xf>
    <xf numFmtId="4" fontId="19" fillId="0" borderId="0" xfId="104" applyNumberFormat="1" applyFont="1" applyFill="1" applyBorder="1" applyAlignment="1">
      <alignment horizontal="left" vertical="top"/>
    </xf>
    <xf numFmtId="3" fontId="0" fillId="0" borderId="0" xfId="0" applyNumberFormat="1" applyFill="1" applyBorder="1" applyAlignment="1">
      <alignment horizontal="left" vertical="top"/>
    </xf>
    <xf numFmtId="43" fontId="0" fillId="0" borderId="0" xfId="1" applyFont="1" applyFill="1" applyBorder="1" applyAlignment="1">
      <alignment horizontal="left" vertical="top"/>
    </xf>
    <xf numFmtId="0" fontId="70" fillId="33" borderId="0" xfId="0" applyFont="1" applyFill="1" applyBorder="1" applyAlignment="1">
      <alignment horizontal="left" vertical="top"/>
    </xf>
    <xf numFmtId="3" fontId="18" fillId="33" borderId="16" xfId="1" applyNumberFormat="1" applyFont="1" applyFill="1" applyBorder="1" applyAlignment="1">
      <alignment horizontal="right" wrapText="1"/>
    </xf>
    <xf numFmtId="0" fontId="13" fillId="33" borderId="21" xfId="0" applyFont="1" applyFill="1" applyBorder="1" applyAlignment="1">
      <alignment horizontal="left" vertical="center" wrapText="1" indent="2"/>
    </xf>
    <xf numFmtId="164" fontId="60" fillId="33" borderId="21" xfId="1" applyNumberFormat="1" applyFont="1" applyFill="1" applyBorder="1" applyAlignment="1">
      <alignment vertical="center" wrapText="1"/>
    </xf>
    <xf numFmtId="0" fontId="13" fillId="33" borderId="21" xfId="0" applyFont="1" applyFill="1" applyBorder="1" applyAlignment="1">
      <alignment horizontal="left" vertical="top" wrapText="1" indent="2"/>
    </xf>
    <xf numFmtId="164" fontId="60" fillId="0" borderId="21" xfId="1" applyNumberFormat="1" applyFont="1" applyFill="1" applyBorder="1" applyAlignment="1">
      <alignment vertical="center" wrapText="1"/>
    </xf>
    <xf numFmtId="164" fontId="51" fillId="33" borderId="22" xfId="1" applyNumberFormat="1" applyFont="1" applyFill="1" applyBorder="1" applyAlignment="1">
      <alignment horizontal="right" vertical="center"/>
    </xf>
    <xf numFmtId="164" fontId="69" fillId="33" borderId="16" xfId="1" applyNumberFormat="1" applyFont="1" applyFill="1" applyBorder="1" applyAlignment="1">
      <alignment horizontal="right" vertical="center"/>
    </xf>
    <xf numFmtId="0" fontId="21" fillId="0" borderId="0" xfId="0" applyFont="1" applyFill="1" applyBorder="1" applyAlignment="1">
      <alignment horizontal="left" vertical="top"/>
    </xf>
    <xf numFmtId="164" fontId="49" fillId="33" borderId="21" xfId="1" applyNumberFormat="1" applyFont="1" applyFill="1" applyBorder="1" applyAlignment="1">
      <alignment horizontal="right" vertical="center"/>
    </xf>
    <xf numFmtId="164" fontId="51" fillId="33" borderId="19" xfId="1" applyNumberFormat="1" applyFont="1" applyFill="1" applyBorder="1" applyAlignment="1">
      <alignment horizontal="right" vertical="center"/>
    </xf>
    <xf numFmtId="164" fontId="51" fillId="0" borderId="19" xfId="1" applyNumberFormat="1" applyFont="1" applyFill="1" applyBorder="1" applyAlignment="1">
      <alignment horizontal="right" vertical="center"/>
    </xf>
    <xf numFmtId="3" fontId="13" fillId="33" borderId="21" xfId="1" applyNumberFormat="1" applyFont="1" applyFill="1" applyBorder="1" applyAlignment="1">
      <alignment horizontal="right" vertical="center" wrapText="1"/>
    </xf>
    <xf numFmtId="164" fontId="51" fillId="33" borderId="16" xfId="1" applyNumberFormat="1" applyFont="1" applyFill="1" applyBorder="1" applyAlignment="1">
      <alignment horizontal="right" vertical="center"/>
    </xf>
    <xf numFmtId="164" fontId="49" fillId="33" borderId="16" xfId="1" applyNumberFormat="1" applyFont="1" applyFill="1" applyBorder="1" applyAlignment="1">
      <alignment horizontal="right" vertical="center"/>
    </xf>
    <xf numFmtId="164" fontId="51" fillId="33" borderId="21" xfId="1" applyNumberFormat="1" applyFont="1" applyFill="1" applyBorder="1" applyAlignment="1">
      <alignment horizontal="right" vertical="center"/>
    </xf>
    <xf numFmtId="3" fontId="18" fillId="0" borderId="21" xfId="1" applyNumberFormat="1" applyFont="1" applyFill="1" applyBorder="1" applyAlignment="1">
      <alignment horizontal="right" vertical="top" wrapText="1"/>
    </xf>
    <xf numFmtId="3" fontId="13" fillId="0" borderId="21" xfId="1" applyNumberFormat="1" applyFont="1" applyFill="1" applyBorder="1" applyAlignment="1">
      <alignment horizontal="right" vertical="center" wrapText="1"/>
    </xf>
    <xf numFmtId="0" fontId="13" fillId="0" borderId="21" xfId="0" applyFont="1" applyFill="1" applyBorder="1" applyAlignment="1">
      <alignment horizontal="left" vertical="center" wrapText="1" indent="2"/>
    </xf>
    <xf numFmtId="3" fontId="43" fillId="33" borderId="17" xfId="0" applyNumberFormat="1" applyFont="1" applyFill="1" applyBorder="1" applyAlignment="1">
      <alignment horizontal="right" vertical="center"/>
    </xf>
    <xf numFmtId="3" fontId="72" fillId="33" borderId="16" xfId="0" applyNumberFormat="1" applyFont="1" applyFill="1" applyBorder="1" applyAlignment="1">
      <alignment horizontal="right" vertical="center"/>
    </xf>
    <xf numFmtId="3" fontId="72" fillId="33" borderId="21" xfId="1" applyNumberFormat="1" applyFont="1" applyFill="1" applyBorder="1" applyAlignment="1">
      <alignment vertical="center" wrapText="1"/>
    </xf>
    <xf numFmtId="0" fontId="63" fillId="34" borderId="20" xfId="0" applyFont="1" applyFill="1" applyBorder="1" applyAlignment="1">
      <alignment horizontal="center" vertical="center" wrapText="1"/>
    </xf>
    <xf numFmtId="3" fontId="18" fillId="0" borderId="54" xfId="1" applyNumberFormat="1" applyFont="1" applyFill="1" applyBorder="1" applyAlignment="1">
      <alignment horizontal="right" vertical="top"/>
    </xf>
    <xf numFmtId="3" fontId="18" fillId="0" borderId="55" xfId="1" applyNumberFormat="1" applyFont="1" applyFill="1" applyBorder="1" applyAlignment="1">
      <alignment horizontal="right" vertical="top"/>
    </xf>
    <xf numFmtId="3" fontId="18" fillId="0" borderId="54" xfId="1" applyNumberFormat="1" applyFont="1" applyFill="1" applyBorder="1" applyAlignment="1">
      <alignment horizontal="right" vertical="top" wrapText="1"/>
    </xf>
    <xf numFmtId="3" fontId="42" fillId="33" borderId="16" xfId="1" applyNumberFormat="1" applyFont="1" applyFill="1" applyBorder="1" applyAlignment="1">
      <alignment horizontal="right" vertical="center"/>
    </xf>
    <xf numFmtId="3" fontId="42" fillId="33" borderId="21" xfId="1" applyNumberFormat="1" applyFont="1" applyFill="1" applyBorder="1" applyAlignment="1">
      <alignment horizontal="right" vertical="center"/>
    </xf>
    <xf numFmtId="3" fontId="43" fillId="33" borderId="16" xfId="1" applyNumberFormat="1" applyFont="1" applyFill="1" applyBorder="1" applyAlignment="1">
      <alignment horizontal="right" vertical="center"/>
    </xf>
    <xf numFmtId="3" fontId="43" fillId="33" borderId="21" xfId="1" applyNumberFormat="1" applyFont="1" applyFill="1" applyBorder="1" applyAlignment="1">
      <alignment horizontal="right" vertical="center"/>
    </xf>
    <xf numFmtId="166" fontId="42" fillId="33" borderId="16" xfId="1" applyNumberFormat="1" applyFont="1" applyFill="1" applyBorder="1" applyAlignment="1">
      <alignment horizontal="right" vertical="top"/>
    </xf>
    <xf numFmtId="3" fontId="43" fillId="33" borderId="16" xfId="1" applyNumberFormat="1" applyFont="1" applyFill="1" applyBorder="1" applyAlignment="1">
      <alignment horizontal="right" vertical="center" wrapText="1"/>
    </xf>
    <xf numFmtId="3" fontId="43" fillId="33" borderId="21" xfId="1" applyNumberFormat="1" applyFont="1" applyFill="1" applyBorder="1" applyAlignment="1">
      <alignment horizontal="right" vertical="center" wrapText="1"/>
    </xf>
    <xf numFmtId="41" fontId="42" fillId="33" borderId="21" xfId="1" applyNumberFormat="1" applyFont="1" applyFill="1" applyBorder="1" applyAlignment="1">
      <alignment horizontal="right" vertical="top"/>
    </xf>
    <xf numFmtId="164" fontId="61" fillId="0" borderId="55" xfId="1" applyNumberFormat="1" applyFont="1" applyFill="1" applyBorder="1" applyAlignment="1">
      <alignment vertical="center" wrapText="1"/>
    </xf>
    <xf numFmtId="164" fontId="61" fillId="33" borderId="17" xfId="1" applyNumberFormat="1" applyFont="1" applyFill="1" applyBorder="1" applyAlignment="1">
      <alignment vertical="center" wrapText="1"/>
    </xf>
    <xf numFmtId="164" fontId="61" fillId="0" borderId="56" xfId="1" applyNumberFormat="1" applyFont="1" applyFill="1" applyBorder="1" applyAlignment="1">
      <alignment vertical="center" wrapText="1"/>
    </xf>
    <xf numFmtId="164" fontId="60" fillId="0" borderId="55" xfId="1" applyNumberFormat="1" applyFont="1" applyFill="1" applyBorder="1" applyAlignment="1">
      <alignment vertical="center" wrapText="1"/>
    </xf>
    <xf numFmtId="164" fontId="60" fillId="0" borderId="56" xfId="1" applyNumberFormat="1" applyFont="1" applyFill="1" applyBorder="1" applyAlignment="1">
      <alignment vertical="center" wrapText="1"/>
    </xf>
    <xf numFmtId="0" fontId="13" fillId="0" borderId="16" xfId="0" applyFont="1" applyFill="1" applyBorder="1" applyAlignment="1">
      <alignment horizontal="left" vertical="center" wrapText="1" indent="2"/>
    </xf>
    <xf numFmtId="0" fontId="15" fillId="33" borderId="16" xfId="0" applyFont="1" applyFill="1" applyBorder="1" applyAlignment="1">
      <alignment horizontal="left" wrapText="1" indent="3"/>
    </xf>
    <xf numFmtId="0" fontId="15" fillId="33" borderId="16" xfId="0" applyFont="1" applyFill="1" applyBorder="1" applyAlignment="1">
      <alignment horizontal="left" vertical="center" wrapText="1" indent="3"/>
    </xf>
    <xf numFmtId="164" fontId="61" fillId="0" borderId="17" xfId="1" applyNumberFormat="1" applyFont="1" applyFill="1" applyBorder="1" applyAlignment="1">
      <alignment vertical="center" wrapText="1"/>
    </xf>
    <xf numFmtId="3" fontId="13" fillId="0" borderId="55" xfId="1" applyNumberFormat="1" applyFont="1" applyFill="1" applyBorder="1" applyAlignment="1">
      <alignment horizontal="right" vertical="center" wrapText="1"/>
    </xf>
    <xf numFmtId="3" fontId="13" fillId="33" borderId="16" xfId="1" applyNumberFormat="1" applyFont="1" applyFill="1" applyBorder="1" applyAlignment="1">
      <alignment horizontal="right" vertical="center" wrapText="1"/>
    </xf>
    <xf numFmtId="0" fontId="13" fillId="33" borderId="18" xfId="0" applyFont="1" applyFill="1" applyBorder="1" applyAlignment="1">
      <alignment horizontal="left" vertical="center" wrapText="1" indent="2"/>
    </xf>
    <xf numFmtId="0" fontId="15" fillId="33" borderId="19" xfId="0" applyFont="1" applyFill="1" applyBorder="1" applyAlignment="1">
      <alignment horizontal="left" vertical="center" wrapText="1" indent="2"/>
    </xf>
    <xf numFmtId="3" fontId="13" fillId="33" borderId="52" xfId="1" applyNumberFormat="1" applyFont="1" applyFill="1" applyBorder="1" applyAlignment="1">
      <alignment horizontal="right" vertical="center" wrapText="1"/>
    </xf>
    <xf numFmtId="3" fontId="13" fillId="33" borderId="17" xfId="1" applyNumberFormat="1" applyFont="1" applyFill="1" applyBorder="1" applyAlignment="1">
      <alignment horizontal="right" vertical="center" wrapText="1"/>
    </xf>
    <xf numFmtId="164" fontId="61" fillId="33" borderId="56" xfId="1" applyNumberFormat="1" applyFont="1" applyFill="1" applyBorder="1" applyAlignment="1">
      <alignment vertical="center" wrapText="1"/>
    </xf>
    <xf numFmtId="164" fontId="61" fillId="33" borderId="54" xfId="1" applyNumberFormat="1" applyFont="1" applyFill="1" applyBorder="1" applyAlignment="1">
      <alignment vertical="center" wrapText="1"/>
    </xf>
    <xf numFmtId="3" fontId="13" fillId="0" borderId="56" xfId="1" applyNumberFormat="1" applyFont="1" applyFill="1" applyBorder="1" applyAlignment="1">
      <alignment horizontal="right" vertical="center" wrapText="1"/>
    </xf>
    <xf numFmtId="3" fontId="13" fillId="33" borderId="18" xfId="1" applyNumberFormat="1" applyFont="1" applyFill="1" applyBorder="1" applyAlignment="1">
      <alignment horizontal="right" vertical="center" wrapText="1"/>
    </xf>
    <xf numFmtId="164" fontId="60" fillId="0" borderId="57" xfId="1" applyNumberFormat="1" applyFont="1" applyFill="1" applyBorder="1" applyAlignment="1">
      <alignment vertical="center" wrapText="1"/>
    </xf>
    <xf numFmtId="164" fontId="61" fillId="0" borderId="58" xfId="1" applyNumberFormat="1" applyFont="1" applyFill="1" applyBorder="1" applyAlignment="1">
      <alignment vertical="center" wrapText="1"/>
    </xf>
    <xf numFmtId="164" fontId="60" fillId="0" borderId="58" xfId="1" applyNumberFormat="1" applyFont="1" applyFill="1" applyBorder="1" applyAlignment="1">
      <alignment vertical="center" wrapText="1"/>
    </xf>
    <xf numFmtId="164" fontId="61" fillId="33" borderId="58" xfId="1" applyNumberFormat="1" applyFont="1" applyFill="1" applyBorder="1" applyAlignment="1">
      <alignment vertical="center" wrapText="1"/>
    </xf>
    <xf numFmtId="3" fontId="13" fillId="0" borderId="58" xfId="1" applyNumberFormat="1" applyFont="1" applyFill="1" applyBorder="1" applyAlignment="1">
      <alignment horizontal="right" vertical="center" wrapText="1"/>
    </xf>
    <xf numFmtId="164" fontId="61" fillId="33" borderId="0" xfId="1" applyNumberFormat="1" applyFont="1" applyFill="1" applyBorder="1" applyAlignment="1">
      <alignment vertical="center" wrapText="1"/>
    </xf>
    <xf numFmtId="3" fontId="13" fillId="33" borderId="0" xfId="1" applyNumberFormat="1" applyFont="1" applyFill="1" applyBorder="1" applyAlignment="1">
      <alignment horizontal="right" vertical="center" wrapText="1"/>
    </xf>
    <xf numFmtId="164" fontId="51" fillId="33" borderId="15" xfId="1" applyNumberFormat="1" applyFont="1" applyFill="1" applyBorder="1" applyAlignment="1">
      <alignment horizontal="right" vertical="center"/>
    </xf>
    <xf numFmtId="41" fontId="51" fillId="33" borderId="15" xfId="1" applyNumberFormat="1" applyFont="1" applyFill="1" applyBorder="1" applyAlignment="1">
      <alignment horizontal="left" vertical="center" wrapText="1"/>
    </xf>
    <xf numFmtId="4" fontId="44" fillId="0" borderId="0" xfId="104" applyNumberFormat="1" applyFont="1" applyFill="1" applyBorder="1" applyAlignment="1">
      <alignment horizontal="left" vertical="center"/>
    </xf>
    <xf numFmtId="0" fontId="17" fillId="0" borderId="0" xfId="104" applyFill="1" applyBorder="1" applyAlignment="1">
      <alignment horizontal="left" vertical="center"/>
    </xf>
    <xf numFmtId="3" fontId="13" fillId="0" borderId="22" xfId="1" applyNumberFormat="1" applyFont="1" applyFill="1" applyBorder="1" applyAlignment="1">
      <alignment horizontal="right" vertical="center" wrapText="1"/>
    </xf>
    <xf numFmtId="3" fontId="13" fillId="0" borderId="46" xfId="1" applyNumberFormat="1" applyFont="1" applyFill="1" applyBorder="1" applyAlignment="1">
      <alignment horizontal="right" vertical="center" wrapText="1"/>
    </xf>
    <xf numFmtId="3" fontId="18" fillId="0" borderId="21" xfId="1" applyNumberFormat="1" applyFont="1" applyFill="1" applyBorder="1" applyAlignment="1">
      <alignment vertical="top" wrapText="1"/>
    </xf>
    <xf numFmtId="164" fontId="18" fillId="0" borderId="21" xfId="1" applyNumberFormat="1" applyFont="1" applyFill="1" applyBorder="1" applyAlignment="1">
      <alignment horizontal="right" vertical="top"/>
    </xf>
    <xf numFmtId="164" fontId="18" fillId="33" borderId="21" xfId="1" applyNumberFormat="1" applyFont="1" applyFill="1" applyBorder="1" applyAlignment="1">
      <alignment vertical="center" wrapText="1"/>
    </xf>
    <xf numFmtId="3" fontId="18" fillId="0" borderId="55" xfId="1" applyNumberFormat="1" applyFont="1" applyFill="1" applyBorder="1" applyAlignment="1">
      <alignment vertical="top" wrapText="1"/>
    </xf>
    <xf numFmtId="3" fontId="18" fillId="0" borderId="54" xfId="1" applyNumberFormat="1" applyFont="1" applyFill="1" applyBorder="1" applyAlignment="1">
      <alignment vertical="top" wrapText="1"/>
    </xf>
    <xf numFmtId="0" fontId="0" fillId="0" borderId="57" xfId="0" applyFill="1" applyBorder="1" applyAlignment="1">
      <alignment horizontal="left" vertical="top"/>
    </xf>
    <xf numFmtId="164" fontId="61" fillId="0" borderId="21" xfId="1" applyNumberFormat="1" applyFont="1" applyFill="1" applyBorder="1" applyAlignment="1">
      <alignment vertical="center" wrapText="1"/>
    </xf>
    <xf numFmtId="0" fontId="62" fillId="34" borderId="2" xfId="0" applyFont="1" applyFill="1" applyBorder="1" applyAlignment="1">
      <alignment horizontal="center" vertical="center" wrapText="1"/>
    </xf>
    <xf numFmtId="0" fontId="62" fillId="34" borderId="3" xfId="0" applyFont="1" applyFill="1" applyBorder="1" applyAlignment="1">
      <alignment horizontal="center" vertical="center" wrapText="1"/>
    </xf>
    <xf numFmtId="0" fontId="62" fillId="34" borderId="4" xfId="0" applyFont="1" applyFill="1" applyBorder="1" applyAlignment="1">
      <alignment horizontal="center" vertical="center" wrapText="1"/>
    </xf>
    <xf numFmtId="0" fontId="62" fillId="34" borderId="6" xfId="0" applyFont="1" applyFill="1" applyBorder="1" applyAlignment="1">
      <alignment horizontal="center" vertical="center" wrapText="1"/>
    </xf>
    <xf numFmtId="0" fontId="62" fillId="34" borderId="0" xfId="0" applyFont="1" applyFill="1" applyBorder="1" applyAlignment="1">
      <alignment horizontal="center" vertical="center" wrapText="1"/>
    </xf>
    <xf numFmtId="0" fontId="62" fillId="34" borderId="7" xfId="0" applyFont="1" applyFill="1" applyBorder="1" applyAlignment="1">
      <alignment horizontal="center" vertical="center" wrapText="1"/>
    </xf>
    <xf numFmtId="0" fontId="43" fillId="33" borderId="6" xfId="0" applyFont="1" applyFill="1" applyBorder="1" applyAlignment="1">
      <alignment horizontal="center" vertical="top" wrapText="1"/>
    </xf>
    <xf numFmtId="0" fontId="43" fillId="33" borderId="7" xfId="0" applyFont="1" applyFill="1" applyBorder="1" applyAlignment="1">
      <alignment horizontal="center" vertical="top" wrapText="1"/>
    </xf>
    <xf numFmtId="0" fontId="43" fillId="33" borderId="9" xfId="0" applyFont="1" applyFill="1" applyBorder="1" applyAlignment="1">
      <alignment horizontal="center" vertical="top" wrapText="1"/>
    </xf>
    <xf numFmtId="0" fontId="43" fillId="33" borderId="11" xfId="0" applyFont="1" applyFill="1" applyBorder="1" applyAlignment="1">
      <alignment horizontal="center" vertical="top" wrapText="1"/>
    </xf>
    <xf numFmtId="0" fontId="18" fillId="33" borderId="0" xfId="0" applyFont="1" applyFill="1" applyBorder="1" applyAlignment="1">
      <alignment horizontal="left" vertical="top" wrapText="1"/>
    </xf>
    <xf numFmtId="0" fontId="15" fillId="33" borderId="0" xfId="0" applyFont="1" applyFill="1" applyBorder="1" applyAlignment="1">
      <alignment horizontal="left" vertical="top" wrapText="1"/>
    </xf>
    <xf numFmtId="0" fontId="18" fillId="33" borderId="0" xfId="0" applyFont="1" applyFill="1" applyBorder="1" applyAlignment="1">
      <alignment horizontal="center" vertical="top" wrapText="1"/>
    </xf>
    <xf numFmtId="0" fontId="18" fillId="33" borderId="2" xfId="0" applyFont="1" applyFill="1" applyBorder="1" applyAlignment="1">
      <alignment horizontal="center" vertical="top" wrapText="1"/>
    </xf>
    <xf numFmtId="0" fontId="18" fillId="33" borderId="4" xfId="0" applyFont="1" applyFill="1" applyBorder="1" applyAlignment="1">
      <alignment horizontal="center" vertical="top" wrapText="1"/>
    </xf>
    <xf numFmtId="0" fontId="55" fillId="33" borderId="9" xfId="0" applyFont="1" applyFill="1" applyBorder="1" applyAlignment="1">
      <alignment horizontal="left" vertical="top" wrapText="1" indent="1"/>
    </xf>
    <xf numFmtId="0" fontId="55" fillId="33" borderId="11" xfId="0" applyFont="1" applyFill="1" applyBorder="1" applyAlignment="1">
      <alignment horizontal="left" vertical="top" wrapText="1" indent="1"/>
    </xf>
    <xf numFmtId="0" fontId="55" fillId="33" borderId="6" xfId="0" applyFont="1" applyFill="1" applyBorder="1" applyAlignment="1">
      <alignment horizontal="left" vertical="top" wrapText="1" indent="1"/>
    </xf>
    <xf numFmtId="0" fontId="55" fillId="33" borderId="7" xfId="0" applyFont="1" applyFill="1" applyBorder="1" applyAlignment="1">
      <alignment horizontal="left" vertical="top" wrapText="1" indent="1"/>
    </xf>
    <xf numFmtId="0" fontId="13" fillId="33" borderId="2" xfId="0" applyFont="1" applyFill="1" applyBorder="1" applyAlignment="1">
      <alignment horizontal="left" vertical="top" wrapText="1"/>
    </xf>
    <xf numFmtId="0" fontId="13" fillId="33" borderId="4" xfId="0" applyFont="1" applyFill="1" applyBorder="1" applyAlignment="1">
      <alignment horizontal="left" vertical="top" wrapText="1"/>
    </xf>
    <xf numFmtId="0" fontId="42" fillId="33" borderId="6" xfId="0" applyFont="1" applyFill="1" applyBorder="1" applyAlignment="1">
      <alignment horizontal="center" vertical="center" wrapText="1"/>
    </xf>
    <xf numFmtId="0" fontId="42" fillId="33" borderId="7" xfId="0" applyFont="1" applyFill="1" applyBorder="1" applyAlignment="1">
      <alignment horizontal="center" vertical="center" wrapText="1"/>
    </xf>
    <xf numFmtId="164" fontId="42" fillId="33" borderId="6" xfId="1" applyNumberFormat="1" applyFont="1" applyFill="1" applyBorder="1" applyAlignment="1">
      <alignment horizontal="center" vertical="center" wrapText="1"/>
    </xf>
    <xf numFmtId="164" fontId="42" fillId="33" borderId="7" xfId="1" applyNumberFormat="1" applyFont="1" applyFill="1" applyBorder="1" applyAlignment="1">
      <alignment horizontal="center" vertical="center" wrapText="1"/>
    </xf>
    <xf numFmtId="3" fontId="42" fillId="0" borderId="6" xfId="0" applyNumberFormat="1" applyFont="1" applyFill="1" applyBorder="1" applyAlignment="1">
      <alignment horizontal="center" vertical="top" wrapText="1"/>
    </xf>
    <xf numFmtId="3" fontId="42" fillId="0" borderId="7" xfId="0" applyNumberFormat="1" applyFont="1" applyFill="1" applyBorder="1" applyAlignment="1">
      <alignment horizontal="center" vertical="top" wrapText="1"/>
    </xf>
    <xf numFmtId="0" fontId="42" fillId="33" borderId="6" xfId="0" applyFont="1" applyFill="1" applyBorder="1" applyAlignment="1">
      <alignment horizontal="center" vertical="top" wrapText="1"/>
    </xf>
    <xf numFmtId="0" fontId="42" fillId="33" borderId="7" xfId="0" applyFont="1" applyFill="1" applyBorder="1" applyAlignment="1">
      <alignment horizontal="center" vertical="top" wrapText="1"/>
    </xf>
    <xf numFmtId="164" fontId="42" fillId="0" borderId="6" xfId="1" applyNumberFormat="1" applyFont="1" applyFill="1" applyBorder="1" applyAlignment="1">
      <alignment horizontal="center" vertical="top" wrapText="1"/>
    </xf>
    <xf numFmtId="164" fontId="42" fillId="0" borderId="7" xfId="1" applyNumberFormat="1" applyFont="1" applyFill="1" applyBorder="1" applyAlignment="1">
      <alignment horizontal="center" vertical="top" wrapText="1"/>
    </xf>
    <xf numFmtId="0" fontId="15" fillId="33" borderId="3" xfId="0" applyFont="1" applyFill="1" applyBorder="1" applyAlignment="1">
      <alignment horizontal="center" vertical="top" wrapText="1"/>
    </xf>
    <xf numFmtId="0" fontId="42" fillId="33" borderId="2" xfId="0" applyFont="1" applyFill="1" applyBorder="1" applyAlignment="1">
      <alignment horizontal="center" vertical="center" wrapText="1"/>
    </xf>
    <xf numFmtId="0" fontId="42" fillId="33" borderId="4" xfId="0" applyFont="1" applyFill="1" applyBorder="1" applyAlignment="1">
      <alignment horizontal="center" vertical="center" wrapText="1"/>
    </xf>
    <xf numFmtId="0" fontId="63" fillId="34" borderId="12" xfId="0" applyFont="1" applyFill="1" applyBorder="1" applyAlignment="1">
      <alignment horizontal="center" vertical="center" wrapText="1"/>
    </xf>
    <xf numFmtId="0" fontId="63" fillId="34" borderId="14" xfId="0" applyFont="1" applyFill="1" applyBorder="1" applyAlignment="1">
      <alignment horizontal="center" vertical="center" wrapText="1"/>
    </xf>
    <xf numFmtId="0" fontId="62" fillId="34" borderId="18" xfId="0" applyFont="1" applyFill="1" applyBorder="1" applyAlignment="1">
      <alignment horizontal="center" vertical="center" wrapText="1"/>
    </xf>
    <xf numFmtId="0" fontId="62" fillId="34" borderId="30" xfId="0" applyFont="1" applyFill="1" applyBorder="1" applyAlignment="1">
      <alignment horizontal="center" vertical="center" wrapText="1"/>
    </xf>
    <xf numFmtId="0" fontId="62" fillId="34" borderId="52" xfId="0" applyFont="1" applyFill="1" applyBorder="1" applyAlignment="1">
      <alignment horizontal="center" vertical="center" wrapText="1"/>
    </xf>
    <xf numFmtId="0" fontId="62" fillId="34" borderId="16" xfId="0" applyFont="1" applyFill="1" applyBorder="1" applyAlignment="1">
      <alignment horizontal="center" vertical="center" wrapText="1"/>
    </xf>
    <xf numFmtId="0" fontId="62" fillId="34" borderId="17" xfId="0" applyFont="1" applyFill="1" applyBorder="1" applyAlignment="1">
      <alignment horizontal="center" vertical="center" wrapText="1"/>
    </xf>
    <xf numFmtId="0" fontId="62" fillId="34" borderId="19" xfId="0" applyFont="1" applyFill="1" applyBorder="1" applyAlignment="1">
      <alignment horizontal="center" vertical="center" wrapText="1"/>
    </xf>
    <xf numFmtId="0" fontId="62" fillId="34" borderId="46" xfId="0" applyFont="1" applyFill="1" applyBorder="1" applyAlignment="1">
      <alignment horizontal="center" vertical="center" wrapText="1"/>
    </xf>
    <xf numFmtId="0" fontId="62" fillId="34" borderId="53" xfId="0" applyFont="1" applyFill="1" applyBorder="1" applyAlignment="1">
      <alignment horizontal="center" vertical="center" wrapText="1"/>
    </xf>
    <xf numFmtId="0" fontId="63" fillId="34" borderId="9" xfId="0" applyFont="1" applyFill="1" applyBorder="1" applyAlignment="1">
      <alignment horizontal="center" vertical="center" wrapText="1"/>
    </xf>
    <xf numFmtId="0" fontId="65" fillId="34" borderId="11" xfId="0" applyFont="1" applyFill="1" applyBorder="1" applyAlignment="1">
      <alignment horizontal="center" vertical="center" wrapText="1"/>
    </xf>
    <xf numFmtId="0" fontId="63" fillId="34" borderId="11" xfId="0" applyFont="1" applyFill="1" applyBorder="1" applyAlignment="1">
      <alignment horizontal="center" vertical="center" wrapText="1"/>
    </xf>
    <xf numFmtId="0" fontId="65" fillId="34" borderId="9" xfId="0" applyFont="1" applyFill="1" applyBorder="1" applyAlignment="1">
      <alignment horizontal="center" vertical="center" wrapText="1"/>
    </xf>
    <xf numFmtId="0" fontId="66" fillId="34" borderId="18" xfId="0" applyFont="1" applyFill="1" applyBorder="1" applyAlignment="1">
      <alignment horizontal="center" vertical="center" wrapText="1"/>
    </xf>
    <xf numFmtId="0" fontId="66" fillId="34" borderId="30" xfId="0" applyFont="1" applyFill="1" applyBorder="1" applyAlignment="1">
      <alignment horizontal="center" vertical="center" wrapText="1"/>
    </xf>
    <xf numFmtId="0" fontId="66" fillId="34" borderId="52" xfId="0" applyFont="1" applyFill="1" applyBorder="1" applyAlignment="1">
      <alignment horizontal="center" vertical="center" wrapText="1"/>
    </xf>
    <xf numFmtId="0" fontId="66" fillId="34" borderId="16" xfId="0" applyFont="1" applyFill="1" applyBorder="1" applyAlignment="1">
      <alignment horizontal="center" vertical="center" wrapText="1"/>
    </xf>
    <xf numFmtId="0" fontId="66" fillId="34" borderId="0" xfId="0" applyFont="1" applyFill="1" applyBorder="1" applyAlignment="1">
      <alignment horizontal="center" vertical="center" wrapText="1"/>
    </xf>
    <xf numFmtId="0" fontId="66" fillId="34" borderId="17" xfId="0" applyFont="1" applyFill="1" applyBorder="1" applyAlignment="1">
      <alignment horizontal="center" vertical="center" wrapText="1"/>
    </xf>
    <xf numFmtId="0" fontId="66" fillId="34" borderId="19" xfId="0" applyFont="1" applyFill="1" applyBorder="1" applyAlignment="1">
      <alignment horizontal="center" vertical="top" wrapText="1"/>
    </xf>
    <xf numFmtId="0" fontId="66" fillId="34" borderId="46" xfId="0" applyFont="1" applyFill="1" applyBorder="1" applyAlignment="1">
      <alignment horizontal="center" vertical="top" wrapText="1"/>
    </xf>
    <xf numFmtId="0" fontId="66" fillId="34" borderId="53" xfId="0" applyFont="1" applyFill="1" applyBorder="1" applyAlignment="1">
      <alignment horizontal="center" vertical="top" wrapText="1"/>
    </xf>
    <xf numFmtId="0" fontId="39" fillId="33" borderId="9" xfId="0" applyFont="1" applyFill="1" applyBorder="1" applyAlignment="1">
      <alignment horizontal="left" vertical="center" wrapText="1"/>
    </xf>
    <xf numFmtId="0" fontId="39" fillId="33" borderId="11" xfId="0" applyFont="1" applyFill="1" applyBorder="1" applyAlignment="1">
      <alignment horizontal="left" vertical="center" wrapText="1"/>
    </xf>
    <xf numFmtId="0" fontId="14" fillId="33" borderId="6" xfId="0" applyFont="1" applyFill="1" applyBorder="1" applyAlignment="1">
      <alignment horizontal="left" vertical="center" wrapText="1"/>
    </xf>
    <xf numFmtId="0" fontId="14" fillId="33" borderId="7" xfId="0" applyFont="1" applyFill="1" applyBorder="1" applyAlignment="1">
      <alignment horizontal="left" vertical="center" wrapText="1"/>
    </xf>
    <xf numFmtId="0" fontId="67" fillId="34" borderId="2" xfId="0" applyFont="1" applyFill="1" applyBorder="1" applyAlignment="1">
      <alignment horizontal="center" vertical="center" wrapText="1"/>
    </xf>
    <xf numFmtId="0" fontId="67" fillId="34" borderId="3" xfId="0" applyFont="1" applyFill="1" applyBorder="1" applyAlignment="1">
      <alignment horizontal="center" vertical="center" wrapText="1"/>
    </xf>
    <xf numFmtId="0" fontId="67" fillId="34" borderId="4" xfId="0" applyFont="1" applyFill="1" applyBorder="1" applyAlignment="1">
      <alignment horizontal="center" vertical="center" wrapText="1"/>
    </xf>
    <xf numFmtId="0" fontId="14" fillId="33" borderId="6" xfId="0" applyFont="1" applyFill="1" applyBorder="1" applyAlignment="1">
      <alignment horizontal="left" vertical="center" wrapText="1" indent="2"/>
    </xf>
    <xf numFmtId="0" fontId="14" fillId="33" borderId="7" xfId="0" applyFont="1" applyFill="1" applyBorder="1" applyAlignment="1">
      <alignment horizontal="left" vertical="center" wrapText="1" indent="2"/>
    </xf>
    <xf numFmtId="0" fontId="39" fillId="33" borderId="6" xfId="0" applyFont="1" applyFill="1" applyBorder="1" applyAlignment="1">
      <alignment horizontal="left" vertical="center" wrapText="1"/>
    </xf>
    <xf numFmtId="0" fontId="39" fillId="33" borderId="7" xfId="0" applyFont="1" applyFill="1" applyBorder="1" applyAlignment="1">
      <alignment horizontal="left" vertical="center" wrapText="1"/>
    </xf>
    <xf numFmtId="0" fontId="39" fillId="33" borderId="2" xfId="0" applyFont="1" applyFill="1" applyBorder="1" applyAlignment="1">
      <alignment horizontal="left" vertical="center" wrapText="1"/>
    </xf>
    <xf numFmtId="0" fontId="39" fillId="33" borderId="4" xfId="0" applyFont="1" applyFill="1" applyBorder="1" applyAlignment="1">
      <alignment horizontal="left" vertical="center" wrapText="1"/>
    </xf>
    <xf numFmtId="0" fontId="14" fillId="33" borderId="6" xfId="0" applyFont="1" applyFill="1" applyBorder="1" applyAlignment="1">
      <alignment horizontal="left" vertical="top" wrapText="1" indent="2"/>
    </xf>
    <xf numFmtId="0" fontId="14" fillId="33" borderId="7" xfId="0" applyFont="1" applyFill="1" applyBorder="1" applyAlignment="1">
      <alignment horizontal="left" vertical="top" wrapText="1" indent="2"/>
    </xf>
    <xf numFmtId="0" fontId="14" fillId="33" borderId="0" xfId="0" applyFont="1" applyFill="1" applyBorder="1" applyAlignment="1">
      <alignment horizontal="left" vertical="top" wrapText="1" indent="2"/>
    </xf>
    <xf numFmtId="0" fontId="49" fillId="33" borderId="6" xfId="0" applyFont="1" applyFill="1" applyBorder="1" applyAlignment="1">
      <alignment horizontal="left" vertical="top" wrapText="1"/>
    </xf>
    <xf numFmtId="0" fontId="49" fillId="33" borderId="7" xfId="0" applyFont="1" applyFill="1" applyBorder="1" applyAlignment="1">
      <alignment horizontal="left" vertical="top" wrapText="1"/>
    </xf>
    <xf numFmtId="0" fontId="67" fillId="34" borderId="6" xfId="0" applyFont="1" applyFill="1" applyBorder="1" applyAlignment="1">
      <alignment horizontal="center" vertical="top" wrapText="1"/>
    </xf>
    <xf numFmtId="0" fontId="67" fillId="34" borderId="0" xfId="0" applyFont="1" applyFill="1" applyBorder="1" applyAlignment="1">
      <alignment horizontal="center" vertical="top" wrapText="1"/>
    </xf>
    <xf numFmtId="0" fontId="67" fillId="34" borderId="7" xfId="0" applyFont="1" applyFill="1" applyBorder="1" applyAlignment="1">
      <alignment horizontal="center" vertical="top" wrapText="1"/>
    </xf>
    <xf numFmtId="0" fontId="39" fillId="33" borderId="26" xfId="0" applyFont="1" applyFill="1" applyBorder="1" applyAlignment="1">
      <alignment horizontal="left" vertical="center" wrapText="1" indent="2"/>
    </xf>
    <xf numFmtId="0" fontId="49" fillId="33" borderId="4" xfId="0" applyFont="1" applyFill="1" applyBorder="1" applyAlignment="1">
      <alignment horizontal="left" vertical="center" wrapText="1" indent="2"/>
    </xf>
    <xf numFmtId="0" fontId="14" fillId="33" borderId="2" xfId="0" applyFont="1" applyFill="1" applyBorder="1" applyAlignment="1">
      <alignment horizontal="left" vertical="center" wrapText="1"/>
    </xf>
    <xf numFmtId="0" fontId="14" fillId="33" borderId="4" xfId="0" applyFont="1" applyFill="1" applyBorder="1" applyAlignment="1">
      <alignment horizontal="left" vertical="center" wrapText="1"/>
    </xf>
    <xf numFmtId="0" fontId="39" fillId="33" borderId="6" xfId="0" applyFont="1" applyFill="1" applyBorder="1" applyAlignment="1">
      <alignment horizontal="left" vertical="top" wrapText="1"/>
    </xf>
    <xf numFmtId="0" fontId="14" fillId="33" borderId="16" xfId="0" applyFont="1" applyFill="1" applyBorder="1" applyAlignment="1">
      <alignment horizontal="left" vertical="center" wrapText="1" indent="2"/>
    </xf>
    <xf numFmtId="0" fontId="49" fillId="33" borderId="0" xfId="0" applyFont="1" applyFill="1" applyBorder="1" applyAlignment="1">
      <alignment horizontal="left" vertical="center" wrapText="1" indent="2"/>
    </xf>
    <xf numFmtId="0" fontId="49" fillId="33" borderId="7" xfId="0" applyFont="1" applyFill="1" applyBorder="1" applyAlignment="1">
      <alignment horizontal="left" vertical="center" wrapText="1" indent="2"/>
    </xf>
    <xf numFmtId="0" fontId="49" fillId="33" borderId="7" xfId="0" applyFont="1" applyFill="1" applyBorder="1" applyAlignment="1">
      <alignment horizontal="left" vertical="center" wrapText="1"/>
    </xf>
    <xf numFmtId="0" fontId="67" fillId="34" borderId="9" xfId="0" applyFont="1" applyFill="1" applyBorder="1" applyAlignment="1">
      <alignment horizontal="center" vertical="top" wrapText="1"/>
    </xf>
    <xf numFmtId="0" fontId="67" fillId="34" borderId="10" xfId="0" applyFont="1" applyFill="1" applyBorder="1" applyAlignment="1">
      <alignment horizontal="center" vertical="top" wrapText="1"/>
    </xf>
    <xf numFmtId="0" fontId="39" fillId="33" borderId="28" xfId="0" applyFont="1" applyFill="1" applyBorder="1" applyAlignment="1">
      <alignment horizontal="left" vertical="top" wrapText="1"/>
    </xf>
    <xf numFmtId="0" fontId="39" fillId="33" borderId="11" xfId="0" applyFont="1" applyFill="1" applyBorder="1" applyAlignment="1">
      <alignment horizontal="left" vertical="top" wrapText="1"/>
    </xf>
    <xf numFmtId="0" fontId="39" fillId="33" borderId="9" xfId="0" applyFont="1" applyFill="1" applyBorder="1" applyAlignment="1">
      <alignment horizontal="left" vertical="top" wrapText="1"/>
    </xf>
    <xf numFmtId="0" fontId="62" fillId="34" borderId="48" xfId="0" applyFont="1" applyFill="1" applyBorder="1" applyAlignment="1">
      <alignment horizontal="left" vertical="center" wrapText="1"/>
    </xf>
    <xf numFmtId="0" fontId="62" fillId="34" borderId="13" xfId="0" applyFont="1" applyFill="1" applyBorder="1" applyAlignment="1">
      <alignment horizontal="left" vertical="center" wrapText="1"/>
    </xf>
    <xf numFmtId="0" fontId="62" fillId="34" borderId="12" xfId="0" applyFont="1" applyFill="1" applyBorder="1" applyAlignment="1">
      <alignment horizontal="left" vertical="center" wrapText="1"/>
    </xf>
    <xf numFmtId="0" fontId="62" fillId="34" borderId="36" xfId="0" applyFont="1" applyFill="1" applyBorder="1" applyAlignment="1">
      <alignment horizontal="left" vertical="center" wrapText="1"/>
    </xf>
    <xf numFmtId="0" fontId="39" fillId="33" borderId="7" xfId="0" applyFont="1" applyFill="1" applyBorder="1" applyAlignment="1">
      <alignment horizontal="left" vertical="top" wrapText="1"/>
    </xf>
    <xf numFmtId="0" fontId="62" fillId="34" borderId="2" xfId="0" applyFont="1" applyFill="1" applyBorder="1" applyAlignment="1">
      <alignment horizontal="center" vertical="top" wrapText="1"/>
    </xf>
    <xf numFmtId="0" fontId="62" fillId="34" borderId="3" xfId="0" applyFont="1" applyFill="1" applyBorder="1" applyAlignment="1">
      <alignment horizontal="center" vertical="top" wrapText="1"/>
    </xf>
    <xf numFmtId="0" fontId="62" fillId="34" borderId="4" xfId="0" applyFont="1" applyFill="1" applyBorder="1" applyAlignment="1">
      <alignment horizontal="center" vertical="top" wrapText="1"/>
    </xf>
    <xf numFmtId="0" fontId="62" fillId="34" borderId="6" xfId="0" applyFont="1" applyFill="1" applyBorder="1" applyAlignment="1">
      <alignment horizontal="center" vertical="top" wrapText="1"/>
    </xf>
    <xf numFmtId="0" fontId="62" fillId="34" borderId="0" xfId="0" applyFont="1" applyFill="1" applyBorder="1" applyAlignment="1">
      <alignment horizontal="center" vertical="top" wrapText="1"/>
    </xf>
    <xf numFmtId="0" fontId="62" fillId="34" borderId="7" xfId="0" applyFont="1" applyFill="1" applyBorder="1" applyAlignment="1">
      <alignment horizontal="center" vertical="top" wrapText="1"/>
    </xf>
    <xf numFmtId="0" fontId="73" fillId="34" borderId="2" xfId="0" applyFont="1" applyFill="1" applyBorder="1" applyAlignment="1">
      <alignment horizontal="center" vertical="center" wrapText="1"/>
    </xf>
    <xf numFmtId="0" fontId="73" fillId="34" borderId="59" xfId="0" applyFont="1" applyFill="1" applyBorder="1" applyAlignment="1">
      <alignment horizontal="center" vertical="center" wrapText="1"/>
    </xf>
    <xf numFmtId="0" fontId="63" fillId="34" borderId="2" xfId="0" applyFont="1" applyFill="1" applyBorder="1" applyAlignment="1">
      <alignment horizontal="center" vertical="top" wrapText="1"/>
    </xf>
    <xf numFmtId="0" fontId="63" fillId="34" borderId="13" xfId="0" applyFont="1" applyFill="1" applyBorder="1" applyAlignment="1">
      <alignment horizontal="center" vertical="top" wrapText="1"/>
    </xf>
    <xf numFmtId="0" fontId="63" fillId="34" borderId="20" xfId="0" applyFont="1" applyFill="1" applyBorder="1" applyAlignment="1">
      <alignment horizontal="center" vertical="center" wrapText="1"/>
    </xf>
    <xf numFmtId="0" fontId="63" fillId="34" borderId="22" xfId="0" applyFont="1" applyFill="1" applyBorder="1" applyAlignment="1">
      <alignment horizontal="center" vertical="center" wrapText="1"/>
    </xf>
    <xf numFmtId="0" fontId="62" fillId="34" borderId="19" xfId="0" applyFont="1" applyFill="1" applyBorder="1" applyAlignment="1">
      <alignment horizontal="center" vertical="top" wrapText="1"/>
    </xf>
    <xf numFmtId="0" fontId="62" fillId="34" borderId="46" xfId="0" applyFont="1" applyFill="1" applyBorder="1" applyAlignment="1">
      <alignment horizontal="center" vertical="top" wrapText="1"/>
    </xf>
    <xf numFmtId="0" fontId="62" fillId="34" borderId="50" xfId="0" applyFont="1" applyFill="1" applyBorder="1" applyAlignment="1">
      <alignment horizontal="center" vertical="top" wrapText="1"/>
    </xf>
    <xf numFmtId="0" fontId="67" fillId="34" borderId="18" xfId="0" applyFont="1" applyFill="1" applyBorder="1" applyAlignment="1">
      <alignment horizontal="center" vertical="center" wrapText="1"/>
    </xf>
    <xf numFmtId="0" fontId="67" fillId="34" borderId="30" xfId="0" applyFont="1" applyFill="1" applyBorder="1" applyAlignment="1">
      <alignment horizontal="center" vertical="center" wrapText="1"/>
    </xf>
    <xf numFmtId="0" fontId="67" fillId="34" borderId="49" xfId="0" applyFont="1" applyFill="1" applyBorder="1" applyAlignment="1">
      <alignment horizontal="center" vertical="center" wrapText="1"/>
    </xf>
    <xf numFmtId="0" fontId="63" fillId="34" borderId="25" xfId="0" applyFont="1" applyFill="1" applyBorder="1" applyAlignment="1">
      <alignment horizontal="center" vertical="center" wrapText="1"/>
    </xf>
    <xf numFmtId="0" fontId="63" fillId="34" borderId="20" xfId="0" applyFont="1" applyFill="1" applyBorder="1" applyAlignment="1">
      <alignment horizontal="center" wrapText="1"/>
    </xf>
    <xf numFmtId="0" fontId="63" fillId="34" borderId="25" xfId="0" applyFont="1" applyFill="1" applyBorder="1" applyAlignment="1">
      <alignment horizontal="center" wrapText="1"/>
    </xf>
    <xf numFmtId="0" fontId="63" fillId="34" borderId="3" xfId="0" applyFont="1" applyFill="1" applyBorder="1" applyAlignment="1">
      <alignment horizontal="center" vertical="center" wrapText="1"/>
    </xf>
    <xf numFmtId="0" fontId="67" fillId="34" borderId="18" xfId="0" applyFont="1" applyFill="1" applyBorder="1" applyAlignment="1">
      <alignment horizontal="center" vertical="top" wrapText="1"/>
    </xf>
    <xf numFmtId="0" fontId="67" fillId="34" borderId="30" xfId="0" applyFont="1" applyFill="1" applyBorder="1" applyAlignment="1">
      <alignment horizontal="center" vertical="top" wrapText="1"/>
    </xf>
    <xf numFmtId="0" fontId="67" fillId="34" borderId="52" xfId="0" applyFont="1" applyFill="1" applyBorder="1" applyAlignment="1">
      <alignment horizontal="center" vertical="top" wrapText="1"/>
    </xf>
    <xf numFmtId="0" fontId="62" fillId="34" borderId="16" xfId="0" applyFont="1" applyFill="1" applyBorder="1" applyAlignment="1">
      <alignment horizontal="left" vertical="top" wrapText="1" indent="14"/>
    </xf>
    <xf numFmtId="0" fontId="62" fillId="34" borderId="0" xfId="0" applyFont="1" applyFill="1" applyBorder="1" applyAlignment="1">
      <alignment horizontal="left" vertical="top" wrapText="1" indent="14"/>
    </xf>
    <xf numFmtId="0" fontId="62" fillId="34" borderId="17" xfId="0" applyFont="1" applyFill="1" applyBorder="1" applyAlignment="1">
      <alignment horizontal="left" vertical="top" wrapText="1" indent="14"/>
    </xf>
    <xf numFmtId="0" fontId="62" fillId="34" borderId="16" xfId="0" applyFont="1" applyFill="1" applyBorder="1" applyAlignment="1">
      <alignment horizontal="center" vertical="top" wrapText="1"/>
    </xf>
    <xf numFmtId="0" fontId="62" fillId="34" borderId="17" xfId="0" applyFont="1" applyFill="1" applyBorder="1" applyAlignment="1">
      <alignment horizontal="center" vertical="top" wrapText="1"/>
    </xf>
    <xf numFmtId="0" fontId="63" fillId="34" borderId="28" xfId="0" applyFont="1" applyFill="1" applyBorder="1" applyAlignment="1">
      <alignment horizontal="center" vertical="center" wrapText="1"/>
    </xf>
    <xf numFmtId="0" fontId="63" fillId="34" borderId="20" xfId="0" applyFont="1" applyFill="1" applyBorder="1" applyAlignment="1">
      <alignment horizontal="left" vertical="center" wrapText="1"/>
    </xf>
    <xf numFmtId="0" fontId="63" fillId="34" borderId="22" xfId="0" applyFont="1" applyFill="1" applyBorder="1" applyAlignment="1">
      <alignment horizontal="left" vertical="center" wrapText="1"/>
    </xf>
    <xf numFmtId="0" fontId="63" fillId="34" borderId="6" xfId="0" applyFont="1" applyFill="1" applyBorder="1" applyAlignment="1">
      <alignment horizontal="center" vertical="center" wrapText="1"/>
    </xf>
    <xf numFmtId="0" fontId="63" fillId="34" borderId="0" xfId="0" applyFont="1" applyFill="1" applyBorder="1" applyAlignment="1">
      <alignment horizontal="center" vertical="center" wrapText="1"/>
    </xf>
    <xf numFmtId="0" fontId="63" fillId="34" borderId="7" xfId="0" applyFont="1" applyFill="1" applyBorder="1" applyAlignment="1">
      <alignment horizontal="center" vertical="center" wrapText="1"/>
    </xf>
    <xf numFmtId="0" fontId="63" fillId="34" borderId="10" xfId="0" applyFont="1" applyFill="1" applyBorder="1" applyAlignment="1">
      <alignment horizontal="center" vertical="center" wrapText="1"/>
    </xf>
    <xf numFmtId="0" fontId="62" fillId="34" borderId="1" xfId="104" applyFont="1" applyFill="1" applyBorder="1" applyAlignment="1">
      <alignment horizontal="center" vertical="center" wrapText="1"/>
    </xf>
    <xf numFmtId="0" fontId="62" fillId="34" borderId="51" xfId="104" applyFont="1" applyFill="1" applyBorder="1" applyAlignment="1">
      <alignment horizontal="center" vertical="center" wrapText="1"/>
    </xf>
    <xf numFmtId="0" fontId="62" fillId="34" borderId="12" xfId="104" applyFont="1" applyFill="1" applyBorder="1" applyAlignment="1">
      <alignment horizontal="center" vertical="top" wrapText="1"/>
    </xf>
    <xf numFmtId="0" fontId="62" fillId="34" borderId="13" xfId="104" applyFont="1" applyFill="1" applyBorder="1" applyAlignment="1">
      <alignment horizontal="center" vertical="top" wrapText="1"/>
    </xf>
    <xf numFmtId="0" fontId="62" fillId="34" borderId="2" xfId="104" applyFont="1" applyFill="1" applyBorder="1" applyAlignment="1">
      <alignment horizontal="center" vertical="center" wrapText="1"/>
    </xf>
    <xf numFmtId="0" fontId="62" fillId="34" borderId="3" xfId="104" applyFont="1" applyFill="1" applyBorder="1" applyAlignment="1">
      <alignment horizontal="center" vertical="center" wrapText="1"/>
    </xf>
    <xf numFmtId="0" fontId="62" fillId="34" borderId="4" xfId="104" applyFont="1" applyFill="1" applyBorder="1" applyAlignment="1">
      <alignment horizontal="center" vertical="center" wrapText="1"/>
    </xf>
    <xf numFmtId="0" fontId="62" fillId="34" borderId="6" xfId="104" applyFont="1" applyFill="1" applyBorder="1" applyAlignment="1">
      <alignment horizontal="center" vertical="top" wrapText="1"/>
    </xf>
    <xf numFmtId="0" fontId="62" fillId="34" borderId="0" xfId="104" applyFont="1" applyFill="1" applyBorder="1" applyAlignment="1">
      <alignment horizontal="center" vertical="top" wrapText="1"/>
    </xf>
    <xf numFmtId="0" fontId="62" fillId="34" borderId="7" xfId="104" applyFont="1" applyFill="1" applyBorder="1" applyAlignment="1">
      <alignment horizontal="center" vertical="top" wrapText="1"/>
    </xf>
    <xf numFmtId="0" fontId="62" fillId="34" borderId="9" xfId="104" applyFont="1" applyFill="1" applyBorder="1" applyAlignment="1">
      <alignment horizontal="center" vertical="top" wrapText="1"/>
    </xf>
    <xf numFmtId="0" fontId="62" fillId="34" borderId="10" xfId="104" applyFont="1" applyFill="1" applyBorder="1" applyAlignment="1">
      <alignment horizontal="center" vertical="top" wrapText="1"/>
    </xf>
    <xf numFmtId="0" fontId="62" fillId="34" borderId="11" xfId="104" applyFont="1" applyFill="1" applyBorder="1" applyAlignment="1">
      <alignment horizontal="center" vertical="top" wrapText="1"/>
    </xf>
  </cellXfs>
  <cellStyles count="2165">
    <cellStyle name="=C:\WINNT\SYSTEM32\COMMAND.COM" xfId="76"/>
    <cellStyle name="20% - Énfasis1" xfId="19" builtinId="30" customBuiltin="1"/>
    <cellStyle name="20% - Énfasis1 2" xfId="48"/>
    <cellStyle name="20% - Énfasis1 2 2" xfId="92"/>
    <cellStyle name="20% - Énfasis1 2 2 2" xfId="160"/>
    <cellStyle name="20% - Énfasis1 2 2 2 2" xfId="294"/>
    <cellStyle name="20% - Énfasis1 2 2 2 2 2" xfId="560"/>
    <cellStyle name="20% - Énfasis1 2 2 2 2 2 2" xfId="1089"/>
    <cellStyle name="20% - Énfasis1 2 2 2 2 2 2 2" xfId="2147"/>
    <cellStyle name="20% - Énfasis1 2 2 2 2 2 3" xfId="1619"/>
    <cellStyle name="20% - Énfasis1 2 2 2 2 3" xfId="825"/>
    <cellStyle name="20% - Énfasis1 2 2 2 2 3 2" xfId="1883"/>
    <cellStyle name="20% - Énfasis1 2 2 2 2 4" xfId="1355"/>
    <cellStyle name="20% - Énfasis1 2 2 2 3" xfId="428"/>
    <cellStyle name="20% - Énfasis1 2 2 2 3 2" xfId="957"/>
    <cellStyle name="20% - Énfasis1 2 2 2 3 2 2" xfId="2015"/>
    <cellStyle name="20% - Énfasis1 2 2 2 3 3" xfId="1487"/>
    <cellStyle name="20% - Énfasis1 2 2 2 4" xfId="693"/>
    <cellStyle name="20% - Énfasis1 2 2 2 4 2" xfId="1751"/>
    <cellStyle name="20% - Énfasis1 2 2 2 5" xfId="1223"/>
    <cellStyle name="20% - Énfasis1 2 2 3" xfId="229"/>
    <cellStyle name="20% - Énfasis1 2 2 3 2" xfId="495"/>
    <cellStyle name="20% - Énfasis1 2 2 3 2 2" xfId="1024"/>
    <cellStyle name="20% - Énfasis1 2 2 3 2 2 2" xfId="2082"/>
    <cellStyle name="20% - Énfasis1 2 2 3 2 3" xfId="1554"/>
    <cellStyle name="20% - Énfasis1 2 2 3 3" xfId="760"/>
    <cellStyle name="20% - Énfasis1 2 2 3 3 2" xfId="1818"/>
    <cellStyle name="20% - Énfasis1 2 2 3 4" xfId="1290"/>
    <cellStyle name="20% - Énfasis1 2 2 4" xfId="363"/>
    <cellStyle name="20% - Énfasis1 2 2 4 2" xfId="892"/>
    <cellStyle name="20% - Énfasis1 2 2 4 2 2" xfId="1950"/>
    <cellStyle name="20% - Énfasis1 2 2 4 3" xfId="1422"/>
    <cellStyle name="20% - Énfasis1 2 2 5" xfId="628"/>
    <cellStyle name="20% - Énfasis1 2 2 5 2" xfId="1686"/>
    <cellStyle name="20% - Énfasis1 2 2 6" xfId="1158"/>
    <cellStyle name="20% - Énfasis1 2 3" xfId="127"/>
    <cellStyle name="20% - Énfasis1 2 3 2" xfId="261"/>
    <cellStyle name="20% - Énfasis1 2 3 2 2" xfId="527"/>
    <cellStyle name="20% - Énfasis1 2 3 2 2 2" xfId="1056"/>
    <cellStyle name="20% - Énfasis1 2 3 2 2 2 2" xfId="2114"/>
    <cellStyle name="20% - Énfasis1 2 3 2 2 3" xfId="1586"/>
    <cellStyle name="20% - Énfasis1 2 3 2 3" xfId="792"/>
    <cellStyle name="20% - Énfasis1 2 3 2 3 2" xfId="1850"/>
    <cellStyle name="20% - Énfasis1 2 3 2 4" xfId="1322"/>
    <cellStyle name="20% - Énfasis1 2 3 3" xfId="395"/>
    <cellStyle name="20% - Énfasis1 2 3 3 2" xfId="924"/>
    <cellStyle name="20% - Énfasis1 2 3 3 2 2" xfId="1982"/>
    <cellStyle name="20% - Énfasis1 2 3 3 3" xfId="1454"/>
    <cellStyle name="20% - Énfasis1 2 3 4" xfId="660"/>
    <cellStyle name="20% - Énfasis1 2 3 4 2" xfId="1718"/>
    <cellStyle name="20% - Énfasis1 2 3 5" xfId="1190"/>
    <cellStyle name="20% - Énfasis1 2 4" xfId="197"/>
    <cellStyle name="20% - Énfasis1 2 4 2" xfId="463"/>
    <cellStyle name="20% - Énfasis1 2 4 2 2" xfId="992"/>
    <cellStyle name="20% - Énfasis1 2 4 2 2 2" xfId="2050"/>
    <cellStyle name="20% - Énfasis1 2 4 2 3" xfId="1522"/>
    <cellStyle name="20% - Énfasis1 2 4 3" xfId="728"/>
    <cellStyle name="20% - Énfasis1 2 4 3 2" xfId="1786"/>
    <cellStyle name="20% - Énfasis1 2 4 4" xfId="1258"/>
    <cellStyle name="20% - Énfasis1 2 5" xfId="330"/>
    <cellStyle name="20% - Énfasis1 2 5 2" xfId="859"/>
    <cellStyle name="20% - Énfasis1 2 5 2 2" xfId="1917"/>
    <cellStyle name="20% - Énfasis1 2 5 3" xfId="1389"/>
    <cellStyle name="20% - Énfasis1 2 6" xfId="596"/>
    <cellStyle name="20% - Énfasis1 2 6 2" xfId="1654"/>
    <cellStyle name="20% - Énfasis1 2 7" xfId="1126"/>
    <cellStyle name="20% - Énfasis1 3" xfId="63"/>
    <cellStyle name="20% - Énfasis1 3 2" xfId="141"/>
    <cellStyle name="20% - Énfasis1 3 2 2" xfId="275"/>
    <cellStyle name="20% - Énfasis1 3 2 2 2" xfId="541"/>
    <cellStyle name="20% - Énfasis1 3 2 2 2 2" xfId="1070"/>
    <cellStyle name="20% - Énfasis1 3 2 2 2 2 2" xfId="2128"/>
    <cellStyle name="20% - Énfasis1 3 2 2 2 3" xfId="1600"/>
    <cellStyle name="20% - Énfasis1 3 2 2 3" xfId="806"/>
    <cellStyle name="20% - Énfasis1 3 2 2 3 2" xfId="1864"/>
    <cellStyle name="20% - Énfasis1 3 2 2 4" xfId="1336"/>
    <cellStyle name="20% - Énfasis1 3 2 3" xfId="409"/>
    <cellStyle name="20% - Énfasis1 3 2 3 2" xfId="938"/>
    <cellStyle name="20% - Énfasis1 3 2 3 2 2" xfId="1996"/>
    <cellStyle name="20% - Énfasis1 3 2 3 3" xfId="1468"/>
    <cellStyle name="20% - Énfasis1 3 2 4" xfId="674"/>
    <cellStyle name="20% - Énfasis1 3 2 4 2" xfId="1732"/>
    <cellStyle name="20% - Énfasis1 3 2 5" xfId="1204"/>
    <cellStyle name="20% - Énfasis1 3 3" xfId="211"/>
    <cellStyle name="20% - Énfasis1 3 3 2" xfId="477"/>
    <cellStyle name="20% - Énfasis1 3 3 2 2" xfId="1006"/>
    <cellStyle name="20% - Énfasis1 3 3 2 2 2" xfId="2064"/>
    <cellStyle name="20% - Énfasis1 3 3 2 3" xfId="1536"/>
    <cellStyle name="20% - Énfasis1 3 3 3" xfId="742"/>
    <cellStyle name="20% - Énfasis1 3 3 3 2" xfId="1800"/>
    <cellStyle name="20% - Énfasis1 3 3 4" xfId="1272"/>
    <cellStyle name="20% - Énfasis1 3 4" xfId="344"/>
    <cellStyle name="20% - Énfasis1 3 4 2" xfId="873"/>
    <cellStyle name="20% - Énfasis1 3 4 2 2" xfId="1931"/>
    <cellStyle name="20% - Énfasis1 3 4 3" xfId="1403"/>
    <cellStyle name="20% - Énfasis1 3 5" xfId="610"/>
    <cellStyle name="20% - Énfasis1 3 5 2" xfId="1668"/>
    <cellStyle name="20% - Énfasis1 3 6" xfId="1140"/>
    <cellStyle name="20% - Énfasis1 4" xfId="107"/>
    <cellStyle name="20% - Énfasis1 4 2" xfId="243"/>
    <cellStyle name="20% - Énfasis1 4 2 2" xfId="509"/>
    <cellStyle name="20% - Énfasis1 4 2 2 2" xfId="1038"/>
    <cellStyle name="20% - Énfasis1 4 2 2 2 2" xfId="2096"/>
    <cellStyle name="20% - Énfasis1 4 2 2 3" xfId="1568"/>
    <cellStyle name="20% - Énfasis1 4 2 3" xfId="774"/>
    <cellStyle name="20% - Énfasis1 4 2 3 2" xfId="1832"/>
    <cellStyle name="20% - Énfasis1 4 2 4" xfId="1304"/>
    <cellStyle name="20% - Énfasis1 4 3" xfId="377"/>
    <cellStyle name="20% - Énfasis1 4 3 2" xfId="906"/>
    <cellStyle name="20% - Énfasis1 4 3 2 2" xfId="1964"/>
    <cellStyle name="20% - Énfasis1 4 3 3" xfId="1436"/>
    <cellStyle name="20% - Énfasis1 4 4" xfId="642"/>
    <cellStyle name="20% - Énfasis1 4 4 2" xfId="1700"/>
    <cellStyle name="20% - Énfasis1 4 5" xfId="1172"/>
    <cellStyle name="20% - Énfasis1 5" xfId="176"/>
    <cellStyle name="20% - Énfasis1 5 2" xfId="444"/>
    <cellStyle name="20% - Énfasis1 5 2 2" xfId="973"/>
    <cellStyle name="20% - Énfasis1 5 2 2 2" xfId="2031"/>
    <cellStyle name="20% - Énfasis1 5 2 3" xfId="1503"/>
    <cellStyle name="20% - Énfasis1 5 3" xfId="709"/>
    <cellStyle name="20% - Énfasis1 5 3 2" xfId="1767"/>
    <cellStyle name="20% - Énfasis1 5 4" xfId="1239"/>
    <cellStyle name="20% - Énfasis1 6" xfId="310"/>
    <cellStyle name="20% - Énfasis1 6 2" xfId="841"/>
    <cellStyle name="20% - Énfasis1 6 2 2" xfId="1899"/>
    <cellStyle name="20% - Énfasis1 6 3" xfId="1371"/>
    <cellStyle name="20% - Énfasis1 7" xfId="576"/>
    <cellStyle name="20% - Énfasis1 7 2" xfId="1635"/>
    <cellStyle name="20% - Énfasis1 8" xfId="1105"/>
    <cellStyle name="20% - Énfasis2" xfId="23" builtinId="34" customBuiltin="1"/>
    <cellStyle name="20% - Énfasis2 2" xfId="50"/>
    <cellStyle name="20% - Énfasis2 2 2" xfId="94"/>
    <cellStyle name="20% - Énfasis2 2 2 2" xfId="162"/>
    <cellStyle name="20% - Énfasis2 2 2 2 2" xfId="296"/>
    <cellStyle name="20% - Énfasis2 2 2 2 2 2" xfId="562"/>
    <cellStyle name="20% - Énfasis2 2 2 2 2 2 2" xfId="1091"/>
    <cellStyle name="20% - Énfasis2 2 2 2 2 2 2 2" xfId="2149"/>
    <cellStyle name="20% - Énfasis2 2 2 2 2 2 3" xfId="1621"/>
    <cellStyle name="20% - Énfasis2 2 2 2 2 3" xfId="827"/>
    <cellStyle name="20% - Énfasis2 2 2 2 2 3 2" xfId="1885"/>
    <cellStyle name="20% - Énfasis2 2 2 2 2 4" xfId="1357"/>
    <cellStyle name="20% - Énfasis2 2 2 2 3" xfId="430"/>
    <cellStyle name="20% - Énfasis2 2 2 2 3 2" xfId="959"/>
    <cellStyle name="20% - Énfasis2 2 2 2 3 2 2" xfId="2017"/>
    <cellStyle name="20% - Énfasis2 2 2 2 3 3" xfId="1489"/>
    <cellStyle name="20% - Énfasis2 2 2 2 4" xfId="695"/>
    <cellStyle name="20% - Énfasis2 2 2 2 4 2" xfId="1753"/>
    <cellStyle name="20% - Énfasis2 2 2 2 5" xfId="1225"/>
    <cellStyle name="20% - Énfasis2 2 2 3" xfId="231"/>
    <cellStyle name="20% - Énfasis2 2 2 3 2" xfId="497"/>
    <cellStyle name="20% - Énfasis2 2 2 3 2 2" xfId="1026"/>
    <cellStyle name="20% - Énfasis2 2 2 3 2 2 2" xfId="2084"/>
    <cellStyle name="20% - Énfasis2 2 2 3 2 3" xfId="1556"/>
    <cellStyle name="20% - Énfasis2 2 2 3 3" xfId="762"/>
    <cellStyle name="20% - Énfasis2 2 2 3 3 2" xfId="1820"/>
    <cellStyle name="20% - Énfasis2 2 2 3 4" xfId="1292"/>
    <cellStyle name="20% - Énfasis2 2 2 4" xfId="365"/>
    <cellStyle name="20% - Énfasis2 2 2 4 2" xfId="894"/>
    <cellStyle name="20% - Énfasis2 2 2 4 2 2" xfId="1952"/>
    <cellStyle name="20% - Énfasis2 2 2 4 3" xfId="1424"/>
    <cellStyle name="20% - Énfasis2 2 2 5" xfId="630"/>
    <cellStyle name="20% - Énfasis2 2 2 5 2" xfId="1688"/>
    <cellStyle name="20% - Énfasis2 2 2 6" xfId="1160"/>
    <cellStyle name="20% - Énfasis2 2 3" xfId="129"/>
    <cellStyle name="20% - Énfasis2 2 3 2" xfId="263"/>
    <cellStyle name="20% - Énfasis2 2 3 2 2" xfId="529"/>
    <cellStyle name="20% - Énfasis2 2 3 2 2 2" xfId="1058"/>
    <cellStyle name="20% - Énfasis2 2 3 2 2 2 2" xfId="2116"/>
    <cellStyle name="20% - Énfasis2 2 3 2 2 3" xfId="1588"/>
    <cellStyle name="20% - Énfasis2 2 3 2 3" xfId="794"/>
    <cellStyle name="20% - Énfasis2 2 3 2 3 2" xfId="1852"/>
    <cellStyle name="20% - Énfasis2 2 3 2 4" xfId="1324"/>
    <cellStyle name="20% - Énfasis2 2 3 3" xfId="397"/>
    <cellStyle name="20% - Énfasis2 2 3 3 2" xfId="926"/>
    <cellStyle name="20% - Énfasis2 2 3 3 2 2" xfId="1984"/>
    <cellStyle name="20% - Énfasis2 2 3 3 3" xfId="1456"/>
    <cellStyle name="20% - Énfasis2 2 3 4" xfId="662"/>
    <cellStyle name="20% - Énfasis2 2 3 4 2" xfId="1720"/>
    <cellStyle name="20% - Énfasis2 2 3 5" xfId="1192"/>
    <cellStyle name="20% - Énfasis2 2 4" xfId="199"/>
    <cellStyle name="20% - Énfasis2 2 4 2" xfId="465"/>
    <cellStyle name="20% - Énfasis2 2 4 2 2" xfId="994"/>
    <cellStyle name="20% - Énfasis2 2 4 2 2 2" xfId="2052"/>
    <cellStyle name="20% - Énfasis2 2 4 2 3" xfId="1524"/>
    <cellStyle name="20% - Énfasis2 2 4 3" xfId="730"/>
    <cellStyle name="20% - Énfasis2 2 4 3 2" xfId="1788"/>
    <cellStyle name="20% - Énfasis2 2 4 4" xfId="1260"/>
    <cellStyle name="20% - Énfasis2 2 5" xfId="332"/>
    <cellStyle name="20% - Énfasis2 2 5 2" xfId="861"/>
    <cellStyle name="20% - Énfasis2 2 5 2 2" xfId="1919"/>
    <cellStyle name="20% - Énfasis2 2 5 3" xfId="1391"/>
    <cellStyle name="20% - Énfasis2 2 6" xfId="598"/>
    <cellStyle name="20% - Énfasis2 2 6 2" xfId="1656"/>
    <cellStyle name="20% - Énfasis2 2 7" xfId="1128"/>
    <cellStyle name="20% - Énfasis2 3" xfId="65"/>
    <cellStyle name="20% - Énfasis2 3 2" xfId="143"/>
    <cellStyle name="20% - Énfasis2 3 2 2" xfId="277"/>
    <cellStyle name="20% - Énfasis2 3 2 2 2" xfId="543"/>
    <cellStyle name="20% - Énfasis2 3 2 2 2 2" xfId="1072"/>
    <cellStyle name="20% - Énfasis2 3 2 2 2 2 2" xfId="2130"/>
    <cellStyle name="20% - Énfasis2 3 2 2 2 3" xfId="1602"/>
    <cellStyle name="20% - Énfasis2 3 2 2 3" xfId="808"/>
    <cellStyle name="20% - Énfasis2 3 2 2 3 2" xfId="1866"/>
    <cellStyle name="20% - Énfasis2 3 2 2 4" xfId="1338"/>
    <cellStyle name="20% - Énfasis2 3 2 3" xfId="411"/>
    <cellStyle name="20% - Énfasis2 3 2 3 2" xfId="940"/>
    <cellStyle name="20% - Énfasis2 3 2 3 2 2" xfId="1998"/>
    <cellStyle name="20% - Énfasis2 3 2 3 3" xfId="1470"/>
    <cellStyle name="20% - Énfasis2 3 2 4" xfId="676"/>
    <cellStyle name="20% - Énfasis2 3 2 4 2" xfId="1734"/>
    <cellStyle name="20% - Énfasis2 3 2 5" xfId="1206"/>
    <cellStyle name="20% - Énfasis2 3 3" xfId="213"/>
    <cellStyle name="20% - Énfasis2 3 3 2" xfId="479"/>
    <cellStyle name="20% - Énfasis2 3 3 2 2" xfId="1008"/>
    <cellStyle name="20% - Énfasis2 3 3 2 2 2" xfId="2066"/>
    <cellStyle name="20% - Énfasis2 3 3 2 3" xfId="1538"/>
    <cellStyle name="20% - Énfasis2 3 3 3" xfId="744"/>
    <cellStyle name="20% - Énfasis2 3 3 3 2" xfId="1802"/>
    <cellStyle name="20% - Énfasis2 3 3 4" xfId="1274"/>
    <cellStyle name="20% - Énfasis2 3 4" xfId="346"/>
    <cellStyle name="20% - Énfasis2 3 4 2" xfId="875"/>
    <cellStyle name="20% - Énfasis2 3 4 2 2" xfId="1933"/>
    <cellStyle name="20% - Énfasis2 3 4 3" xfId="1405"/>
    <cellStyle name="20% - Énfasis2 3 5" xfId="612"/>
    <cellStyle name="20% - Énfasis2 3 5 2" xfId="1670"/>
    <cellStyle name="20% - Énfasis2 3 6" xfId="1142"/>
    <cellStyle name="20% - Énfasis2 4" xfId="109"/>
    <cellStyle name="20% - Énfasis2 4 2" xfId="245"/>
    <cellStyle name="20% - Énfasis2 4 2 2" xfId="511"/>
    <cellStyle name="20% - Énfasis2 4 2 2 2" xfId="1040"/>
    <cellStyle name="20% - Énfasis2 4 2 2 2 2" xfId="2098"/>
    <cellStyle name="20% - Énfasis2 4 2 2 3" xfId="1570"/>
    <cellStyle name="20% - Énfasis2 4 2 3" xfId="776"/>
    <cellStyle name="20% - Énfasis2 4 2 3 2" xfId="1834"/>
    <cellStyle name="20% - Énfasis2 4 2 4" xfId="1306"/>
    <cellStyle name="20% - Énfasis2 4 3" xfId="379"/>
    <cellStyle name="20% - Énfasis2 4 3 2" xfId="908"/>
    <cellStyle name="20% - Énfasis2 4 3 2 2" xfId="1966"/>
    <cellStyle name="20% - Énfasis2 4 3 3" xfId="1438"/>
    <cellStyle name="20% - Énfasis2 4 4" xfId="644"/>
    <cellStyle name="20% - Énfasis2 4 4 2" xfId="1702"/>
    <cellStyle name="20% - Énfasis2 4 5" xfId="1174"/>
    <cellStyle name="20% - Énfasis2 5" xfId="178"/>
    <cellStyle name="20% - Énfasis2 5 2" xfId="446"/>
    <cellStyle name="20% - Énfasis2 5 2 2" xfId="975"/>
    <cellStyle name="20% - Énfasis2 5 2 2 2" xfId="2033"/>
    <cellStyle name="20% - Énfasis2 5 2 3" xfId="1505"/>
    <cellStyle name="20% - Énfasis2 5 3" xfId="711"/>
    <cellStyle name="20% - Énfasis2 5 3 2" xfId="1769"/>
    <cellStyle name="20% - Énfasis2 5 4" xfId="1241"/>
    <cellStyle name="20% - Énfasis2 6" xfId="312"/>
    <cellStyle name="20% - Énfasis2 6 2" xfId="843"/>
    <cellStyle name="20% - Énfasis2 6 2 2" xfId="1901"/>
    <cellStyle name="20% - Énfasis2 6 3" xfId="1373"/>
    <cellStyle name="20% - Énfasis2 7" xfId="578"/>
    <cellStyle name="20% - Énfasis2 7 2" xfId="1637"/>
    <cellStyle name="20% - Énfasis2 8" xfId="1107"/>
    <cellStyle name="20% - Énfasis3" xfId="27" builtinId="38" customBuiltin="1"/>
    <cellStyle name="20% - Énfasis3 2" xfId="52"/>
    <cellStyle name="20% - Énfasis3 2 2" xfId="96"/>
    <cellStyle name="20% - Énfasis3 2 2 2" xfId="164"/>
    <cellStyle name="20% - Énfasis3 2 2 2 2" xfId="298"/>
    <cellStyle name="20% - Énfasis3 2 2 2 2 2" xfId="564"/>
    <cellStyle name="20% - Énfasis3 2 2 2 2 2 2" xfId="1093"/>
    <cellStyle name="20% - Énfasis3 2 2 2 2 2 2 2" xfId="2151"/>
    <cellStyle name="20% - Énfasis3 2 2 2 2 2 3" xfId="1623"/>
    <cellStyle name="20% - Énfasis3 2 2 2 2 3" xfId="829"/>
    <cellStyle name="20% - Énfasis3 2 2 2 2 3 2" xfId="1887"/>
    <cellStyle name="20% - Énfasis3 2 2 2 2 4" xfId="1359"/>
    <cellStyle name="20% - Énfasis3 2 2 2 3" xfId="432"/>
    <cellStyle name="20% - Énfasis3 2 2 2 3 2" xfId="961"/>
    <cellStyle name="20% - Énfasis3 2 2 2 3 2 2" xfId="2019"/>
    <cellStyle name="20% - Énfasis3 2 2 2 3 3" xfId="1491"/>
    <cellStyle name="20% - Énfasis3 2 2 2 4" xfId="697"/>
    <cellStyle name="20% - Énfasis3 2 2 2 4 2" xfId="1755"/>
    <cellStyle name="20% - Énfasis3 2 2 2 5" xfId="1227"/>
    <cellStyle name="20% - Énfasis3 2 2 3" xfId="233"/>
    <cellStyle name="20% - Énfasis3 2 2 3 2" xfId="499"/>
    <cellStyle name="20% - Énfasis3 2 2 3 2 2" xfId="1028"/>
    <cellStyle name="20% - Énfasis3 2 2 3 2 2 2" xfId="2086"/>
    <cellStyle name="20% - Énfasis3 2 2 3 2 3" xfId="1558"/>
    <cellStyle name="20% - Énfasis3 2 2 3 3" xfId="764"/>
    <cellStyle name="20% - Énfasis3 2 2 3 3 2" xfId="1822"/>
    <cellStyle name="20% - Énfasis3 2 2 3 4" xfId="1294"/>
    <cellStyle name="20% - Énfasis3 2 2 4" xfId="367"/>
    <cellStyle name="20% - Énfasis3 2 2 4 2" xfId="896"/>
    <cellStyle name="20% - Énfasis3 2 2 4 2 2" xfId="1954"/>
    <cellStyle name="20% - Énfasis3 2 2 4 3" xfId="1426"/>
    <cellStyle name="20% - Énfasis3 2 2 5" xfId="632"/>
    <cellStyle name="20% - Énfasis3 2 2 5 2" xfId="1690"/>
    <cellStyle name="20% - Énfasis3 2 2 6" xfId="1162"/>
    <cellStyle name="20% - Énfasis3 2 3" xfId="131"/>
    <cellStyle name="20% - Énfasis3 2 3 2" xfId="265"/>
    <cellStyle name="20% - Énfasis3 2 3 2 2" xfId="531"/>
    <cellStyle name="20% - Énfasis3 2 3 2 2 2" xfId="1060"/>
    <cellStyle name="20% - Énfasis3 2 3 2 2 2 2" xfId="2118"/>
    <cellStyle name="20% - Énfasis3 2 3 2 2 3" xfId="1590"/>
    <cellStyle name="20% - Énfasis3 2 3 2 3" xfId="796"/>
    <cellStyle name="20% - Énfasis3 2 3 2 3 2" xfId="1854"/>
    <cellStyle name="20% - Énfasis3 2 3 2 4" xfId="1326"/>
    <cellStyle name="20% - Énfasis3 2 3 3" xfId="399"/>
    <cellStyle name="20% - Énfasis3 2 3 3 2" xfId="928"/>
    <cellStyle name="20% - Énfasis3 2 3 3 2 2" xfId="1986"/>
    <cellStyle name="20% - Énfasis3 2 3 3 3" xfId="1458"/>
    <cellStyle name="20% - Énfasis3 2 3 4" xfId="664"/>
    <cellStyle name="20% - Énfasis3 2 3 4 2" xfId="1722"/>
    <cellStyle name="20% - Énfasis3 2 3 5" xfId="1194"/>
    <cellStyle name="20% - Énfasis3 2 4" xfId="201"/>
    <cellStyle name="20% - Énfasis3 2 4 2" xfId="467"/>
    <cellStyle name="20% - Énfasis3 2 4 2 2" xfId="996"/>
    <cellStyle name="20% - Énfasis3 2 4 2 2 2" xfId="2054"/>
    <cellStyle name="20% - Énfasis3 2 4 2 3" xfId="1526"/>
    <cellStyle name="20% - Énfasis3 2 4 3" xfId="732"/>
    <cellStyle name="20% - Énfasis3 2 4 3 2" xfId="1790"/>
    <cellStyle name="20% - Énfasis3 2 4 4" xfId="1262"/>
    <cellStyle name="20% - Énfasis3 2 5" xfId="334"/>
    <cellStyle name="20% - Énfasis3 2 5 2" xfId="863"/>
    <cellStyle name="20% - Énfasis3 2 5 2 2" xfId="1921"/>
    <cellStyle name="20% - Énfasis3 2 5 3" xfId="1393"/>
    <cellStyle name="20% - Énfasis3 2 6" xfId="600"/>
    <cellStyle name="20% - Énfasis3 2 6 2" xfId="1658"/>
    <cellStyle name="20% - Énfasis3 2 7" xfId="1130"/>
    <cellStyle name="20% - Énfasis3 3" xfId="67"/>
    <cellStyle name="20% - Énfasis3 3 2" xfId="145"/>
    <cellStyle name="20% - Énfasis3 3 2 2" xfId="279"/>
    <cellStyle name="20% - Énfasis3 3 2 2 2" xfId="545"/>
    <cellStyle name="20% - Énfasis3 3 2 2 2 2" xfId="1074"/>
    <cellStyle name="20% - Énfasis3 3 2 2 2 2 2" xfId="2132"/>
    <cellStyle name="20% - Énfasis3 3 2 2 2 3" xfId="1604"/>
    <cellStyle name="20% - Énfasis3 3 2 2 3" xfId="810"/>
    <cellStyle name="20% - Énfasis3 3 2 2 3 2" xfId="1868"/>
    <cellStyle name="20% - Énfasis3 3 2 2 4" xfId="1340"/>
    <cellStyle name="20% - Énfasis3 3 2 3" xfId="413"/>
    <cellStyle name="20% - Énfasis3 3 2 3 2" xfId="942"/>
    <cellStyle name="20% - Énfasis3 3 2 3 2 2" xfId="2000"/>
    <cellStyle name="20% - Énfasis3 3 2 3 3" xfId="1472"/>
    <cellStyle name="20% - Énfasis3 3 2 4" xfId="678"/>
    <cellStyle name="20% - Énfasis3 3 2 4 2" xfId="1736"/>
    <cellStyle name="20% - Énfasis3 3 2 5" xfId="1208"/>
    <cellStyle name="20% - Énfasis3 3 3" xfId="215"/>
    <cellStyle name="20% - Énfasis3 3 3 2" xfId="481"/>
    <cellStyle name="20% - Énfasis3 3 3 2 2" xfId="1010"/>
    <cellStyle name="20% - Énfasis3 3 3 2 2 2" xfId="2068"/>
    <cellStyle name="20% - Énfasis3 3 3 2 3" xfId="1540"/>
    <cellStyle name="20% - Énfasis3 3 3 3" xfId="746"/>
    <cellStyle name="20% - Énfasis3 3 3 3 2" xfId="1804"/>
    <cellStyle name="20% - Énfasis3 3 3 4" xfId="1276"/>
    <cellStyle name="20% - Énfasis3 3 4" xfId="348"/>
    <cellStyle name="20% - Énfasis3 3 4 2" xfId="877"/>
    <cellStyle name="20% - Énfasis3 3 4 2 2" xfId="1935"/>
    <cellStyle name="20% - Énfasis3 3 4 3" xfId="1407"/>
    <cellStyle name="20% - Énfasis3 3 5" xfId="614"/>
    <cellStyle name="20% - Énfasis3 3 5 2" xfId="1672"/>
    <cellStyle name="20% - Énfasis3 3 6" xfId="1144"/>
    <cellStyle name="20% - Énfasis3 4" xfId="111"/>
    <cellStyle name="20% - Énfasis3 4 2" xfId="247"/>
    <cellStyle name="20% - Énfasis3 4 2 2" xfId="513"/>
    <cellStyle name="20% - Énfasis3 4 2 2 2" xfId="1042"/>
    <cellStyle name="20% - Énfasis3 4 2 2 2 2" xfId="2100"/>
    <cellStyle name="20% - Énfasis3 4 2 2 3" xfId="1572"/>
    <cellStyle name="20% - Énfasis3 4 2 3" xfId="778"/>
    <cellStyle name="20% - Énfasis3 4 2 3 2" xfId="1836"/>
    <cellStyle name="20% - Énfasis3 4 2 4" xfId="1308"/>
    <cellStyle name="20% - Énfasis3 4 3" xfId="381"/>
    <cellStyle name="20% - Énfasis3 4 3 2" xfId="910"/>
    <cellStyle name="20% - Énfasis3 4 3 2 2" xfId="1968"/>
    <cellStyle name="20% - Énfasis3 4 3 3" xfId="1440"/>
    <cellStyle name="20% - Énfasis3 4 4" xfId="646"/>
    <cellStyle name="20% - Énfasis3 4 4 2" xfId="1704"/>
    <cellStyle name="20% - Énfasis3 4 5" xfId="1176"/>
    <cellStyle name="20% - Énfasis3 5" xfId="180"/>
    <cellStyle name="20% - Énfasis3 5 2" xfId="448"/>
    <cellStyle name="20% - Énfasis3 5 2 2" xfId="977"/>
    <cellStyle name="20% - Énfasis3 5 2 2 2" xfId="2035"/>
    <cellStyle name="20% - Énfasis3 5 2 3" xfId="1507"/>
    <cellStyle name="20% - Énfasis3 5 3" xfId="713"/>
    <cellStyle name="20% - Énfasis3 5 3 2" xfId="1771"/>
    <cellStyle name="20% - Énfasis3 5 4" xfId="1243"/>
    <cellStyle name="20% - Énfasis3 6" xfId="314"/>
    <cellStyle name="20% - Énfasis3 6 2" xfId="845"/>
    <cellStyle name="20% - Énfasis3 6 2 2" xfId="1903"/>
    <cellStyle name="20% - Énfasis3 6 3" xfId="1375"/>
    <cellStyle name="20% - Énfasis3 7" xfId="580"/>
    <cellStyle name="20% - Énfasis3 7 2" xfId="1639"/>
    <cellStyle name="20% - Énfasis3 8" xfId="1109"/>
    <cellStyle name="20% - Énfasis4" xfId="31" builtinId="42" customBuiltin="1"/>
    <cellStyle name="20% - Énfasis4 2" xfId="54"/>
    <cellStyle name="20% - Énfasis4 2 2" xfId="98"/>
    <cellStyle name="20% - Énfasis4 2 2 2" xfId="166"/>
    <cellStyle name="20% - Énfasis4 2 2 2 2" xfId="300"/>
    <cellStyle name="20% - Énfasis4 2 2 2 2 2" xfId="566"/>
    <cellStyle name="20% - Énfasis4 2 2 2 2 2 2" xfId="1095"/>
    <cellStyle name="20% - Énfasis4 2 2 2 2 2 2 2" xfId="2153"/>
    <cellStyle name="20% - Énfasis4 2 2 2 2 2 3" xfId="1625"/>
    <cellStyle name="20% - Énfasis4 2 2 2 2 3" xfId="831"/>
    <cellStyle name="20% - Énfasis4 2 2 2 2 3 2" xfId="1889"/>
    <cellStyle name="20% - Énfasis4 2 2 2 2 4" xfId="1361"/>
    <cellStyle name="20% - Énfasis4 2 2 2 3" xfId="434"/>
    <cellStyle name="20% - Énfasis4 2 2 2 3 2" xfId="963"/>
    <cellStyle name="20% - Énfasis4 2 2 2 3 2 2" xfId="2021"/>
    <cellStyle name="20% - Énfasis4 2 2 2 3 3" xfId="1493"/>
    <cellStyle name="20% - Énfasis4 2 2 2 4" xfId="699"/>
    <cellStyle name="20% - Énfasis4 2 2 2 4 2" xfId="1757"/>
    <cellStyle name="20% - Énfasis4 2 2 2 5" xfId="1229"/>
    <cellStyle name="20% - Énfasis4 2 2 3" xfId="235"/>
    <cellStyle name="20% - Énfasis4 2 2 3 2" xfId="501"/>
    <cellStyle name="20% - Énfasis4 2 2 3 2 2" xfId="1030"/>
    <cellStyle name="20% - Énfasis4 2 2 3 2 2 2" xfId="2088"/>
    <cellStyle name="20% - Énfasis4 2 2 3 2 3" xfId="1560"/>
    <cellStyle name="20% - Énfasis4 2 2 3 3" xfId="766"/>
    <cellStyle name="20% - Énfasis4 2 2 3 3 2" xfId="1824"/>
    <cellStyle name="20% - Énfasis4 2 2 3 4" xfId="1296"/>
    <cellStyle name="20% - Énfasis4 2 2 4" xfId="369"/>
    <cellStyle name="20% - Énfasis4 2 2 4 2" xfId="898"/>
    <cellStyle name="20% - Énfasis4 2 2 4 2 2" xfId="1956"/>
    <cellStyle name="20% - Énfasis4 2 2 4 3" xfId="1428"/>
    <cellStyle name="20% - Énfasis4 2 2 5" xfId="634"/>
    <cellStyle name="20% - Énfasis4 2 2 5 2" xfId="1692"/>
    <cellStyle name="20% - Énfasis4 2 2 6" xfId="1164"/>
    <cellStyle name="20% - Énfasis4 2 3" xfId="133"/>
    <cellStyle name="20% - Énfasis4 2 3 2" xfId="267"/>
    <cellStyle name="20% - Énfasis4 2 3 2 2" xfId="533"/>
    <cellStyle name="20% - Énfasis4 2 3 2 2 2" xfId="1062"/>
    <cellStyle name="20% - Énfasis4 2 3 2 2 2 2" xfId="2120"/>
    <cellStyle name="20% - Énfasis4 2 3 2 2 3" xfId="1592"/>
    <cellStyle name="20% - Énfasis4 2 3 2 3" xfId="798"/>
    <cellStyle name="20% - Énfasis4 2 3 2 3 2" xfId="1856"/>
    <cellStyle name="20% - Énfasis4 2 3 2 4" xfId="1328"/>
    <cellStyle name="20% - Énfasis4 2 3 3" xfId="401"/>
    <cellStyle name="20% - Énfasis4 2 3 3 2" xfId="930"/>
    <cellStyle name="20% - Énfasis4 2 3 3 2 2" xfId="1988"/>
    <cellStyle name="20% - Énfasis4 2 3 3 3" xfId="1460"/>
    <cellStyle name="20% - Énfasis4 2 3 4" xfId="666"/>
    <cellStyle name="20% - Énfasis4 2 3 4 2" xfId="1724"/>
    <cellStyle name="20% - Énfasis4 2 3 5" xfId="1196"/>
    <cellStyle name="20% - Énfasis4 2 4" xfId="203"/>
    <cellStyle name="20% - Énfasis4 2 4 2" xfId="469"/>
    <cellStyle name="20% - Énfasis4 2 4 2 2" xfId="998"/>
    <cellStyle name="20% - Énfasis4 2 4 2 2 2" xfId="2056"/>
    <cellStyle name="20% - Énfasis4 2 4 2 3" xfId="1528"/>
    <cellStyle name="20% - Énfasis4 2 4 3" xfId="734"/>
    <cellStyle name="20% - Énfasis4 2 4 3 2" xfId="1792"/>
    <cellStyle name="20% - Énfasis4 2 4 4" xfId="1264"/>
    <cellStyle name="20% - Énfasis4 2 5" xfId="336"/>
    <cellStyle name="20% - Énfasis4 2 5 2" xfId="865"/>
    <cellStyle name="20% - Énfasis4 2 5 2 2" xfId="1923"/>
    <cellStyle name="20% - Énfasis4 2 5 3" xfId="1395"/>
    <cellStyle name="20% - Énfasis4 2 6" xfId="602"/>
    <cellStyle name="20% - Énfasis4 2 6 2" xfId="1660"/>
    <cellStyle name="20% - Énfasis4 2 7" xfId="1132"/>
    <cellStyle name="20% - Énfasis4 3" xfId="69"/>
    <cellStyle name="20% - Énfasis4 3 2" xfId="147"/>
    <cellStyle name="20% - Énfasis4 3 2 2" xfId="281"/>
    <cellStyle name="20% - Énfasis4 3 2 2 2" xfId="547"/>
    <cellStyle name="20% - Énfasis4 3 2 2 2 2" xfId="1076"/>
    <cellStyle name="20% - Énfasis4 3 2 2 2 2 2" xfId="2134"/>
    <cellStyle name="20% - Énfasis4 3 2 2 2 3" xfId="1606"/>
    <cellStyle name="20% - Énfasis4 3 2 2 3" xfId="812"/>
    <cellStyle name="20% - Énfasis4 3 2 2 3 2" xfId="1870"/>
    <cellStyle name="20% - Énfasis4 3 2 2 4" xfId="1342"/>
    <cellStyle name="20% - Énfasis4 3 2 3" xfId="415"/>
    <cellStyle name="20% - Énfasis4 3 2 3 2" xfId="944"/>
    <cellStyle name="20% - Énfasis4 3 2 3 2 2" xfId="2002"/>
    <cellStyle name="20% - Énfasis4 3 2 3 3" xfId="1474"/>
    <cellStyle name="20% - Énfasis4 3 2 4" xfId="680"/>
    <cellStyle name="20% - Énfasis4 3 2 4 2" xfId="1738"/>
    <cellStyle name="20% - Énfasis4 3 2 5" xfId="1210"/>
    <cellStyle name="20% - Énfasis4 3 3" xfId="217"/>
    <cellStyle name="20% - Énfasis4 3 3 2" xfId="483"/>
    <cellStyle name="20% - Énfasis4 3 3 2 2" xfId="1012"/>
    <cellStyle name="20% - Énfasis4 3 3 2 2 2" xfId="2070"/>
    <cellStyle name="20% - Énfasis4 3 3 2 3" xfId="1542"/>
    <cellStyle name="20% - Énfasis4 3 3 3" xfId="748"/>
    <cellStyle name="20% - Énfasis4 3 3 3 2" xfId="1806"/>
    <cellStyle name="20% - Énfasis4 3 3 4" xfId="1278"/>
    <cellStyle name="20% - Énfasis4 3 4" xfId="350"/>
    <cellStyle name="20% - Énfasis4 3 4 2" xfId="879"/>
    <cellStyle name="20% - Énfasis4 3 4 2 2" xfId="1937"/>
    <cellStyle name="20% - Énfasis4 3 4 3" xfId="1409"/>
    <cellStyle name="20% - Énfasis4 3 5" xfId="616"/>
    <cellStyle name="20% - Énfasis4 3 5 2" xfId="1674"/>
    <cellStyle name="20% - Énfasis4 3 6" xfId="1146"/>
    <cellStyle name="20% - Énfasis4 4" xfId="113"/>
    <cellStyle name="20% - Énfasis4 4 2" xfId="249"/>
    <cellStyle name="20% - Énfasis4 4 2 2" xfId="515"/>
    <cellStyle name="20% - Énfasis4 4 2 2 2" xfId="1044"/>
    <cellStyle name="20% - Énfasis4 4 2 2 2 2" xfId="2102"/>
    <cellStyle name="20% - Énfasis4 4 2 2 3" xfId="1574"/>
    <cellStyle name="20% - Énfasis4 4 2 3" xfId="780"/>
    <cellStyle name="20% - Énfasis4 4 2 3 2" xfId="1838"/>
    <cellStyle name="20% - Énfasis4 4 2 4" xfId="1310"/>
    <cellStyle name="20% - Énfasis4 4 3" xfId="383"/>
    <cellStyle name="20% - Énfasis4 4 3 2" xfId="912"/>
    <cellStyle name="20% - Énfasis4 4 3 2 2" xfId="1970"/>
    <cellStyle name="20% - Énfasis4 4 3 3" xfId="1442"/>
    <cellStyle name="20% - Énfasis4 4 4" xfId="648"/>
    <cellStyle name="20% - Énfasis4 4 4 2" xfId="1706"/>
    <cellStyle name="20% - Énfasis4 4 5" xfId="1178"/>
    <cellStyle name="20% - Énfasis4 5" xfId="182"/>
    <cellStyle name="20% - Énfasis4 5 2" xfId="450"/>
    <cellStyle name="20% - Énfasis4 5 2 2" xfId="979"/>
    <cellStyle name="20% - Énfasis4 5 2 2 2" xfId="2037"/>
    <cellStyle name="20% - Énfasis4 5 2 3" xfId="1509"/>
    <cellStyle name="20% - Énfasis4 5 3" xfId="715"/>
    <cellStyle name="20% - Énfasis4 5 3 2" xfId="1773"/>
    <cellStyle name="20% - Énfasis4 5 4" xfId="1245"/>
    <cellStyle name="20% - Énfasis4 6" xfId="316"/>
    <cellStyle name="20% - Énfasis4 6 2" xfId="847"/>
    <cellStyle name="20% - Énfasis4 6 2 2" xfId="1905"/>
    <cellStyle name="20% - Énfasis4 6 3" xfId="1377"/>
    <cellStyle name="20% - Énfasis4 7" xfId="582"/>
    <cellStyle name="20% - Énfasis4 7 2" xfId="1641"/>
    <cellStyle name="20% - Énfasis4 8" xfId="1111"/>
    <cellStyle name="20% - Énfasis5" xfId="35" builtinId="46" customBuiltin="1"/>
    <cellStyle name="20% - Énfasis5 2" xfId="56"/>
    <cellStyle name="20% - Énfasis5 2 2" xfId="100"/>
    <cellStyle name="20% - Énfasis5 2 2 2" xfId="168"/>
    <cellStyle name="20% - Énfasis5 2 2 2 2" xfId="302"/>
    <cellStyle name="20% - Énfasis5 2 2 2 2 2" xfId="568"/>
    <cellStyle name="20% - Énfasis5 2 2 2 2 2 2" xfId="1097"/>
    <cellStyle name="20% - Énfasis5 2 2 2 2 2 2 2" xfId="2155"/>
    <cellStyle name="20% - Énfasis5 2 2 2 2 2 3" xfId="1627"/>
    <cellStyle name="20% - Énfasis5 2 2 2 2 3" xfId="833"/>
    <cellStyle name="20% - Énfasis5 2 2 2 2 3 2" xfId="1891"/>
    <cellStyle name="20% - Énfasis5 2 2 2 2 4" xfId="1363"/>
    <cellStyle name="20% - Énfasis5 2 2 2 3" xfId="436"/>
    <cellStyle name="20% - Énfasis5 2 2 2 3 2" xfId="965"/>
    <cellStyle name="20% - Énfasis5 2 2 2 3 2 2" xfId="2023"/>
    <cellStyle name="20% - Énfasis5 2 2 2 3 3" xfId="1495"/>
    <cellStyle name="20% - Énfasis5 2 2 2 4" xfId="701"/>
    <cellStyle name="20% - Énfasis5 2 2 2 4 2" xfId="1759"/>
    <cellStyle name="20% - Énfasis5 2 2 2 5" xfId="1231"/>
    <cellStyle name="20% - Énfasis5 2 2 3" xfId="237"/>
    <cellStyle name="20% - Énfasis5 2 2 3 2" xfId="503"/>
    <cellStyle name="20% - Énfasis5 2 2 3 2 2" xfId="1032"/>
    <cellStyle name="20% - Énfasis5 2 2 3 2 2 2" xfId="2090"/>
    <cellStyle name="20% - Énfasis5 2 2 3 2 3" xfId="1562"/>
    <cellStyle name="20% - Énfasis5 2 2 3 3" xfId="768"/>
    <cellStyle name="20% - Énfasis5 2 2 3 3 2" xfId="1826"/>
    <cellStyle name="20% - Énfasis5 2 2 3 4" xfId="1298"/>
    <cellStyle name="20% - Énfasis5 2 2 4" xfId="371"/>
    <cellStyle name="20% - Énfasis5 2 2 4 2" xfId="900"/>
    <cellStyle name="20% - Énfasis5 2 2 4 2 2" xfId="1958"/>
    <cellStyle name="20% - Énfasis5 2 2 4 3" xfId="1430"/>
    <cellStyle name="20% - Énfasis5 2 2 5" xfId="636"/>
    <cellStyle name="20% - Énfasis5 2 2 5 2" xfId="1694"/>
    <cellStyle name="20% - Énfasis5 2 2 6" xfId="1166"/>
    <cellStyle name="20% - Énfasis5 2 3" xfId="135"/>
    <cellStyle name="20% - Énfasis5 2 3 2" xfId="269"/>
    <cellStyle name="20% - Énfasis5 2 3 2 2" xfId="535"/>
    <cellStyle name="20% - Énfasis5 2 3 2 2 2" xfId="1064"/>
    <cellStyle name="20% - Énfasis5 2 3 2 2 2 2" xfId="2122"/>
    <cellStyle name="20% - Énfasis5 2 3 2 2 3" xfId="1594"/>
    <cellStyle name="20% - Énfasis5 2 3 2 3" xfId="800"/>
    <cellStyle name="20% - Énfasis5 2 3 2 3 2" xfId="1858"/>
    <cellStyle name="20% - Énfasis5 2 3 2 4" xfId="1330"/>
    <cellStyle name="20% - Énfasis5 2 3 3" xfId="403"/>
    <cellStyle name="20% - Énfasis5 2 3 3 2" xfId="932"/>
    <cellStyle name="20% - Énfasis5 2 3 3 2 2" xfId="1990"/>
    <cellStyle name="20% - Énfasis5 2 3 3 3" xfId="1462"/>
    <cellStyle name="20% - Énfasis5 2 3 4" xfId="668"/>
    <cellStyle name="20% - Énfasis5 2 3 4 2" xfId="1726"/>
    <cellStyle name="20% - Énfasis5 2 3 5" xfId="1198"/>
    <cellStyle name="20% - Énfasis5 2 4" xfId="205"/>
    <cellStyle name="20% - Énfasis5 2 4 2" xfId="471"/>
    <cellStyle name="20% - Énfasis5 2 4 2 2" xfId="1000"/>
    <cellStyle name="20% - Énfasis5 2 4 2 2 2" xfId="2058"/>
    <cellStyle name="20% - Énfasis5 2 4 2 3" xfId="1530"/>
    <cellStyle name="20% - Énfasis5 2 4 3" xfId="736"/>
    <cellStyle name="20% - Énfasis5 2 4 3 2" xfId="1794"/>
    <cellStyle name="20% - Énfasis5 2 4 4" xfId="1266"/>
    <cellStyle name="20% - Énfasis5 2 5" xfId="338"/>
    <cellStyle name="20% - Énfasis5 2 5 2" xfId="867"/>
    <cellStyle name="20% - Énfasis5 2 5 2 2" xfId="1925"/>
    <cellStyle name="20% - Énfasis5 2 5 3" xfId="1397"/>
    <cellStyle name="20% - Énfasis5 2 6" xfId="604"/>
    <cellStyle name="20% - Énfasis5 2 6 2" xfId="1662"/>
    <cellStyle name="20% - Énfasis5 2 7" xfId="1134"/>
    <cellStyle name="20% - Énfasis5 3" xfId="71"/>
    <cellStyle name="20% - Énfasis5 3 2" xfId="149"/>
    <cellStyle name="20% - Énfasis5 3 2 2" xfId="283"/>
    <cellStyle name="20% - Énfasis5 3 2 2 2" xfId="549"/>
    <cellStyle name="20% - Énfasis5 3 2 2 2 2" xfId="1078"/>
    <cellStyle name="20% - Énfasis5 3 2 2 2 2 2" xfId="2136"/>
    <cellStyle name="20% - Énfasis5 3 2 2 2 3" xfId="1608"/>
    <cellStyle name="20% - Énfasis5 3 2 2 3" xfId="814"/>
    <cellStyle name="20% - Énfasis5 3 2 2 3 2" xfId="1872"/>
    <cellStyle name="20% - Énfasis5 3 2 2 4" xfId="1344"/>
    <cellStyle name="20% - Énfasis5 3 2 3" xfId="417"/>
    <cellStyle name="20% - Énfasis5 3 2 3 2" xfId="946"/>
    <cellStyle name="20% - Énfasis5 3 2 3 2 2" xfId="2004"/>
    <cellStyle name="20% - Énfasis5 3 2 3 3" xfId="1476"/>
    <cellStyle name="20% - Énfasis5 3 2 4" xfId="682"/>
    <cellStyle name="20% - Énfasis5 3 2 4 2" xfId="1740"/>
    <cellStyle name="20% - Énfasis5 3 2 5" xfId="1212"/>
    <cellStyle name="20% - Énfasis5 3 3" xfId="219"/>
    <cellStyle name="20% - Énfasis5 3 3 2" xfId="485"/>
    <cellStyle name="20% - Énfasis5 3 3 2 2" xfId="1014"/>
    <cellStyle name="20% - Énfasis5 3 3 2 2 2" xfId="2072"/>
    <cellStyle name="20% - Énfasis5 3 3 2 3" xfId="1544"/>
    <cellStyle name="20% - Énfasis5 3 3 3" xfId="750"/>
    <cellStyle name="20% - Énfasis5 3 3 3 2" xfId="1808"/>
    <cellStyle name="20% - Énfasis5 3 3 4" xfId="1280"/>
    <cellStyle name="20% - Énfasis5 3 4" xfId="352"/>
    <cellStyle name="20% - Énfasis5 3 4 2" xfId="881"/>
    <cellStyle name="20% - Énfasis5 3 4 2 2" xfId="1939"/>
    <cellStyle name="20% - Énfasis5 3 4 3" xfId="1411"/>
    <cellStyle name="20% - Énfasis5 3 5" xfId="618"/>
    <cellStyle name="20% - Énfasis5 3 5 2" xfId="1676"/>
    <cellStyle name="20% - Énfasis5 3 6" xfId="1148"/>
    <cellStyle name="20% - Énfasis5 4" xfId="115"/>
    <cellStyle name="20% - Énfasis5 4 2" xfId="251"/>
    <cellStyle name="20% - Énfasis5 4 2 2" xfId="517"/>
    <cellStyle name="20% - Énfasis5 4 2 2 2" xfId="1046"/>
    <cellStyle name="20% - Énfasis5 4 2 2 2 2" xfId="2104"/>
    <cellStyle name="20% - Énfasis5 4 2 2 3" xfId="1576"/>
    <cellStyle name="20% - Énfasis5 4 2 3" xfId="782"/>
    <cellStyle name="20% - Énfasis5 4 2 3 2" xfId="1840"/>
    <cellStyle name="20% - Énfasis5 4 2 4" xfId="1312"/>
    <cellStyle name="20% - Énfasis5 4 3" xfId="385"/>
    <cellStyle name="20% - Énfasis5 4 3 2" xfId="914"/>
    <cellStyle name="20% - Énfasis5 4 3 2 2" xfId="1972"/>
    <cellStyle name="20% - Énfasis5 4 3 3" xfId="1444"/>
    <cellStyle name="20% - Énfasis5 4 4" xfId="650"/>
    <cellStyle name="20% - Énfasis5 4 4 2" xfId="1708"/>
    <cellStyle name="20% - Énfasis5 4 5" xfId="1180"/>
    <cellStyle name="20% - Énfasis5 5" xfId="184"/>
    <cellStyle name="20% - Énfasis5 5 2" xfId="452"/>
    <cellStyle name="20% - Énfasis5 5 2 2" xfId="981"/>
    <cellStyle name="20% - Énfasis5 5 2 2 2" xfId="2039"/>
    <cellStyle name="20% - Énfasis5 5 2 3" xfId="1511"/>
    <cellStyle name="20% - Énfasis5 5 3" xfId="717"/>
    <cellStyle name="20% - Énfasis5 5 3 2" xfId="1775"/>
    <cellStyle name="20% - Énfasis5 5 4" xfId="1247"/>
    <cellStyle name="20% - Énfasis5 6" xfId="318"/>
    <cellStyle name="20% - Énfasis5 6 2" xfId="849"/>
    <cellStyle name="20% - Énfasis5 6 2 2" xfId="1907"/>
    <cellStyle name="20% - Énfasis5 6 3" xfId="1379"/>
    <cellStyle name="20% - Énfasis5 7" xfId="584"/>
    <cellStyle name="20% - Énfasis5 7 2" xfId="1643"/>
    <cellStyle name="20% - Énfasis5 8" xfId="1113"/>
    <cellStyle name="20% - Énfasis6" xfId="39" builtinId="50" customBuiltin="1"/>
    <cellStyle name="20% - Énfasis6 2" xfId="58"/>
    <cellStyle name="20% - Énfasis6 2 2" xfId="102"/>
    <cellStyle name="20% - Énfasis6 2 2 2" xfId="170"/>
    <cellStyle name="20% - Énfasis6 2 2 2 2" xfId="304"/>
    <cellStyle name="20% - Énfasis6 2 2 2 2 2" xfId="570"/>
    <cellStyle name="20% - Énfasis6 2 2 2 2 2 2" xfId="1099"/>
    <cellStyle name="20% - Énfasis6 2 2 2 2 2 2 2" xfId="2157"/>
    <cellStyle name="20% - Énfasis6 2 2 2 2 2 3" xfId="1629"/>
    <cellStyle name="20% - Énfasis6 2 2 2 2 3" xfId="835"/>
    <cellStyle name="20% - Énfasis6 2 2 2 2 3 2" xfId="1893"/>
    <cellStyle name="20% - Énfasis6 2 2 2 2 4" xfId="1365"/>
    <cellStyle name="20% - Énfasis6 2 2 2 3" xfId="438"/>
    <cellStyle name="20% - Énfasis6 2 2 2 3 2" xfId="967"/>
    <cellStyle name="20% - Énfasis6 2 2 2 3 2 2" xfId="2025"/>
    <cellStyle name="20% - Énfasis6 2 2 2 3 3" xfId="1497"/>
    <cellStyle name="20% - Énfasis6 2 2 2 4" xfId="703"/>
    <cellStyle name="20% - Énfasis6 2 2 2 4 2" xfId="1761"/>
    <cellStyle name="20% - Énfasis6 2 2 2 5" xfId="1233"/>
    <cellStyle name="20% - Énfasis6 2 2 3" xfId="239"/>
    <cellStyle name="20% - Énfasis6 2 2 3 2" xfId="505"/>
    <cellStyle name="20% - Énfasis6 2 2 3 2 2" xfId="1034"/>
    <cellStyle name="20% - Énfasis6 2 2 3 2 2 2" xfId="2092"/>
    <cellStyle name="20% - Énfasis6 2 2 3 2 3" xfId="1564"/>
    <cellStyle name="20% - Énfasis6 2 2 3 3" xfId="770"/>
    <cellStyle name="20% - Énfasis6 2 2 3 3 2" xfId="1828"/>
    <cellStyle name="20% - Énfasis6 2 2 3 4" xfId="1300"/>
    <cellStyle name="20% - Énfasis6 2 2 4" xfId="373"/>
    <cellStyle name="20% - Énfasis6 2 2 4 2" xfId="902"/>
    <cellStyle name="20% - Énfasis6 2 2 4 2 2" xfId="1960"/>
    <cellStyle name="20% - Énfasis6 2 2 4 3" xfId="1432"/>
    <cellStyle name="20% - Énfasis6 2 2 5" xfId="638"/>
    <cellStyle name="20% - Énfasis6 2 2 5 2" xfId="1696"/>
    <cellStyle name="20% - Énfasis6 2 2 6" xfId="1168"/>
    <cellStyle name="20% - Énfasis6 2 3" xfId="137"/>
    <cellStyle name="20% - Énfasis6 2 3 2" xfId="271"/>
    <cellStyle name="20% - Énfasis6 2 3 2 2" xfId="537"/>
    <cellStyle name="20% - Énfasis6 2 3 2 2 2" xfId="1066"/>
    <cellStyle name="20% - Énfasis6 2 3 2 2 2 2" xfId="2124"/>
    <cellStyle name="20% - Énfasis6 2 3 2 2 3" xfId="1596"/>
    <cellStyle name="20% - Énfasis6 2 3 2 3" xfId="802"/>
    <cellStyle name="20% - Énfasis6 2 3 2 3 2" xfId="1860"/>
    <cellStyle name="20% - Énfasis6 2 3 2 4" xfId="1332"/>
    <cellStyle name="20% - Énfasis6 2 3 3" xfId="405"/>
    <cellStyle name="20% - Énfasis6 2 3 3 2" xfId="934"/>
    <cellStyle name="20% - Énfasis6 2 3 3 2 2" xfId="1992"/>
    <cellStyle name="20% - Énfasis6 2 3 3 3" xfId="1464"/>
    <cellStyle name="20% - Énfasis6 2 3 4" xfId="670"/>
    <cellStyle name="20% - Énfasis6 2 3 4 2" xfId="1728"/>
    <cellStyle name="20% - Énfasis6 2 3 5" xfId="1200"/>
    <cellStyle name="20% - Énfasis6 2 4" xfId="207"/>
    <cellStyle name="20% - Énfasis6 2 4 2" xfId="473"/>
    <cellStyle name="20% - Énfasis6 2 4 2 2" xfId="1002"/>
    <cellStyle name="20% - Énfasis6 2 4 2 2 2" xfId="2060"/>
    <cellStyle name="20% - Énfasis6 2 4 2 3" xfId="1532"/>
    <cellStyle name="20% - Énfasis6 2 4 3" xfId="738"/>
    <cellStyle name="20% - Énfasis6 2 4 3 2" xfId="1796"/>
    <cellStyle name="20% - Énfasis6 2 4 4" xfId="1268"/>
    <cellStyle name="20% - Énfasis6 2 5" xfId="340"/>
    <cellStyle name="20% - Énfasis6 2 5 2" xfId="869"/>
    <cellStyle name="20% - Énfasis6 2 5 2 2" xfId="1927"/>
    <cellStyle name="20% - Énfasis6 2 5 3" xfId="1399"/>
    <cellStyle name="20% - Énfasis6 2 6" xfId="606"/>
    <cellStyle name="20% - Énfasis6 2 6 2" xfId="1664"/>
    <cellStyle name="20% - Énfasis6 2 7" xfId="1136"/>
    <cellStyle name="20% - Énfasis6 3" xfId="73"/>
    <cellStyle name="20% - Énfasis6 3 2" xfId="151"/>
    <cellStyle name="20% - Énfasis6 3 2 2" xfId="285"/>
    <cellStyle name="20% - Énfasis6 3 2 2 2" xfId="551"/>
    <cellStyle name="20% - Énfasis6 3 2 2 2 2" xfId="1080"/>
    <cellStyle name="20% - Énfasis6 3 2 2 2 2 2" xfId="2138"/>
    <cellStyle name="20% - Énfasis6 3 2 2 2 3" xfId="1610"/>
    <cellStyle name="20% - Énfasis6 3 2 2 3" xfId="816"/>
    <cellStyle name="20% - Énfasis6 3 2 2 3 2" xfId="1874"/>
    <cellStyle name="20% - Énfasis6 3 2 2 4" xfId="1346"/>
    <cellStyle name="20% - Énfasis6 3 2 3" xfId="419"/>
    <cellStyle name="20% - Énfasis6 3 2 3 2" xfId="948"/>
    <cellStyle name="20% - Énfasis6 3 2 3 2 2" xfId="2006"/>
    <cellStyle name="20% - Énfasis6 3 2 3 3" xfId="1478"/>
    <cellStyle name="20% - Énfasis6 3 2 4" xfId="684"/>
    <cellStyle name="20% - Énfasis6 3 2 4 2" xfId="1742"/>
    <cellStyle name="20% - Énfasis6 3 2 5" xfId="1214"/>
    <cellStyle name="20% - Énfasis6 3 3" xfId="221"/>
    <cellStyle name="20% - Énfasis6 3 3 2" xfId="487"/>
    <cellStyle name="20% - Énfasis6 3 3 2 2" xfId="1016"/>
    <cellStyle name="20% - Énfasis6 3 3 2 2 2" xfId="2074"/>
    <cellStyle name="20% - Énfasis6 3 3 2 3" xfId="1546"/>
    <cellStyle name="20% - Énfasis6 3 3 3" xfId="752"/>
    <cellStyle name="20% - Énfasis6 3 3 3 2" xfId="1810"/>
    <cellStyle name="20% - Énfasis6 3 3 4" xfId="1282"/>
    <cellStyle name="20% - Énfasis6 3 4" xfId="354"/>
    <cellStyle name="20% - Énfasis6 3 4 2" xfId="883"/>
    <cellStyle name="20% - Énfasis6 3 4 2 2" xfId="1941"/>
    <cellStyle name="20% - Énfasis6 3 4 3" xfId="1413"/>
    <cellStyle name="20% - Énfasis6 3 5" xfId="620"/>
    <cellStyle name="20% - Énfasis6 3 5 2" xfId="1678"/>
    <cellStyle name="20% - Énfasis6 3 6" xfId="1150"/>
    <cellStyle name="20% - Énfasis6 4" xfId="117"/>
    <cellStyle name="20% - Énfasis6 4 2" xfId="253"/>
    <cellStyle name="20% - Énfasis6 4 2 2" xfId="519"/>
    <cellStyle name="20% - Énfasis6 4 2 2 2" xfId="1048"/>
    <cellStyle name="20% - Énfasis6 4 2 2 2 2" xfId="2106"/>
    <cellStyle name="20% - Énfasis6 4 2 2 3" xfId="1578"/>
    <cellStyle name="20% - Énfasis6 4 2 3" xfId="784"/>
    <cellStyle name="20% - Énfasis6 4 2 3 2" xfId="1842"/>
    <cellStyle name="20% - Énfasis6 4 2 4" xfId="1314"/>
    <cellStyle name="20% - Énfasis6 4 3" xfId="387"/>
    <cellStyle name="20% - Énfasis6 4 3 2" xfId="916"/>
    <cellStyle name="20% - Énfasis6 4 3 2 2" xfId="1974"/>
    <cellStyle name="20% - Énfasis6 4 3 3" xfId="1446"/>
    <cellStyle name="20% - Énfasis6 4 4" xfId="652"/>
    <cellStyle name="20% - Énfasis6 4 4 2" xfId="1710"/>
    <cellStyle name="20% - Énfasis6 4 5" xfId="1182"/>
    <cellStyle name="20% - Énfasis6 5" xfId="186"/>
    <cellStyle name="20% - Énfasis6 5 2" xfId="454"/>
    <cellStyle name="20% - Énfasis6 5 2 2" xfId="983"/>
    <cellStyle name="20% - Énfasis6 5 2 2 2" xfId="2041"/>
    <cellStyle name="20% - Énfasis6 5 2 3" xfId="1513"/>
    <cellStyle name="20% - Énfasis6 5 3" xfId="719"/>
    <cellStyle name="20% - Énfasis6 5 3 2" xfId="1777"/>
    <cellStyle name="20% - Énfasis6 5 4" xfId="1249"/>
    <cellStyle name="20% - Énfasis6 6" xfId="320"/>
    <cellStyle name="20% - Énfasis6 6 2" xfId="851"/>
    <cellStyle name="20% - Énfasis6 6 2 2" xfId="1909"/>
    <cellStyle name="20% - Énfasis6 6 3" xfId="1381"/>
    <cellStyle name="20% - Énfasis6 7" xfId="586"/>
    <cellStyle name="20% - Énfasis6 7 2" xfId="1645"/>
    <cellStyle name="20% - Énfasis6 8" xfId="1115"/>
    <cellStyle name="40% - Énfasis1" xfId="20" builtinId="31" customBuiltin="1"/>
    <cellStyle name="40% - Énfasis1 2" xfId="49"/>
    <cellStyle name="40% - Énfasis1 2 2" xfId="93"/>
    <cellStyle name="40% - Énfasis1 2 2 2" xfId="161"/>
    <cellStyle name="40% - Énfasis1 2 2 2 2" xfId="295"/>
    <cellStyle name="40% - Énfasis1 2 2 2 2 2" xfId="561"/>
    <cellStyle name="40% - Énfasis1 2 2 2 2 2 2" xfId="1090"/>
    <cellStyle name="40% - Énfasis1 2 2 2 2 2 2 2" xfId="2148"/>
    <cellStyle name="40% - Énfasis1 2 2 2 2 2 3" xfId="1620"/>
    <cellStyle name="40% - Énfasis1 2 2 2 2 3" xfId="826"/>
    <cellStyle name="40% - Énfasis1 2 2 2 2 3 2" xfId="1884"/>
    <cellStyle name="40% - Énfasis1 2 2 2 2 4" xfId="1356"/>
    <cellStyle name="40% - Énfasis1 2 2 2 3" xfId="429"/>
    <cellStyle name="40% - Énfasis1 2 2 2 3 2" xfId="958"/>
    <cellStyle name="40% - Énfasis1 2 2 2 3 2 2" xfId="2016"/>
    <cellStyle name="40% - Énfasis1 2 2 2 3 3" xfId="1488"/>
    <cellStyle name="40% - Énfasis1 2 2 2 4" xfId="694"/>
    <cellStyle name="40% - Énfasis1 2 2 2 4 2" xfId="1752"/>
    <cellStyle name="40% - Énfasis1 2 2 2 5" xfId="1224"/>
    <cellStyle name="40% - Énfasis1 2 2 3" xfId="230"/>
    <cellStyle name="40% - Énfasis1 2 2 3 2" xfId="496"/>
    <cellStyle name="40% - Énfasis1 2 2 3 2 2" xfId="1025"/>
    <cellStyle name="40% - Énfasis1 2 2 3 2 2 2" xfId="2083"/>
    <cellStyle name="40% - Énfasis1 2 2 3 2 3" xfId="1555"/>
    <cellStyle name="40% - Énfasis1 2 2 3 3" xfId="761"/>
    <cellStyle name="40% - Énfasis1 2 2 3 3 2" xfId="1819"/>
    <cellStyle name="40% - Énfasis1 2 2 3 4" xfId="1291"/>
    <cellStyle name="40% - Énfasis1 2 2 4" xfId="364"/>
    <cellStyle name="40% - Énfasis1 2 2 4 2" xfId="893"/>
    <cellStyle name="40% - Énfasis1 2 2 4 2 2" xfId="1951"/>
    <cellStyle name="40% - Énfasis1 2 2 4 3" xfId="1423"/>
    <cellStyle name="40% - Énfasis1 2 2 5" xfId="629"/>
    <cellStyle name="40% - Énfasis1 2 2 5 2" xfId="1687"/>
    <cellStyle name="40% - Énfasis1 2 2 6" xfId="1159"/>
    <cellStyle name="40% - Énfasis1 2 3" xfId="128"/>
    <cellStyle name="40% - Énfasis1 2 3 2" xfId="262"/>
    <cellStyle name="40% - Énfasis1 2 3 2 2" xfId="528"/>
    <cellStyle name="40% - Énfasis1 2 3 2 2 2" xfId="1057"/>
    <cellStyle name="40% - Énfasis1 2 3 2 2 2 2" xfId="2115"/>
    <cellStyle name="40% - Énfasis1 2 3 2 2 3" xfId="1587"/>
    <cellStyle name="40% - Énfasis1 2 3 2 3" xfId="793"/>
    <cellStyle name="40% - Énfasis1 2 3 2 3 2" xfId="1851"/>
    <cellStyle name="40% - Énfasis1 2 3 2 4" xfId="1323"/>
    <cellStyle name="40% - Énfasis1 2 3 3" xfId="396"/>
    <cellStyle name="40% - Énfasis1 2 3 3 2" xfId="925"/>
    <cellStyle name="40% - Énfasis1 2 3 3 2 2" xfId="1983"/>
    <cellStyle name="40% - Énfasis1 2 3 3 3" xfId="1455"/>
    <cellStyle name="40% - Énfasis1 2 3 4" xfId="661"/>
    <cellStyle name="40% - Énfasis1 2 3 4 2" xfId="1719"/>
    <cellStyle name="40% - Énfasis1 2 3 5" xfId="1191"/>
    <cellStyle name="40% - Énfasis1 2 4" xfId="198"/>
    <cellStyle name="40% - Énfasis1 2 4 2" xfId="464"/>
    <cellStyle name="40% - Énfasis1 2 4 2 2" xfId="993"/>
    <cellStyle name="40% - Énfasis1 2 4 2 2 2" xfId="2051"/>
    <cellStyle name="40% - Énfasis1 2 4 2 3" xfId="1523"/>
    <cellStyle name="40% - Énfasis1 2 4 3" xfId="729"/>
    <cellStyle name="40% - Énfasis1 2 4 3 2" xfId="1787"/>
    <cellStyle name="40% - Énfasis1 2 4 4" xfId="1259"/>
    <cellStyle name="40% - Énfasis1 2 5" xfId="331"/>
    <cellStyle name="40% - Énfasis1 2 5 2" xfId="860"/>
    <cellStyle name="40% - Énfasis1 2 5 2 2" xfId="1918"/>
    <cellStyle name="40% - Énfasis1 2 5 3" xfId="1390"/>
    <cellStyle name="40% - Énfasis1 2 6" xfId="597"/>
    <cellStyle name="40% - Énfasis1 2 6 2" xfId="1655"/>
    <cellStyle name="40% - Énfasis1 2 7" xfId="1127"/>
    <cellStyle name="40% - Énfasis1 3" xfId="64"/>
    <cellStyle name="40% - Énfasis1 3 2" xfId="142"/>
    <cellStyle name="40% - Énfasis1 3 2 2" xfId="276"/>
    <cellStyle name="40% - Énfasis1 3 2 2 2" xfId="542"/>
    <cellStyle name="40% - Énfasis1 3 2 2 2 2" xfId="1071"/>
    <cellStyle name="40% - Énfasis1 3 2 2 2 2 2" xfId="2129"/>
    <cellStyle name="40% - Énfasis1 3 2 2 2 3" xfId="1601"/>
    <cellStyle name="40% - Énfasis1 3 2 2 3" xfId="807"/>
    <cellStyle name="40% - Énfasis1 3 2 2 3 2" xfId="1865"/>
    <cellStyle name="40% - Énfasis1 3 2 2 4" xfId="1337"/>
    <cellStyle name="40% - Énfasis1 3 2 3" xfId="410"/>
    <cellStyle name="40% - Énfasis1 3 2 3 2" xfId="939"/>
    <cellStyle name="40% - Énfasis1 3 2 3 2 2" xfId="1997"/>
    <cellStyle name="40% - Énfasis1 3 2 3 3" xfId="1469"/>
    <cellStyle name="40% - Énfasis1 3 2 4" xfId="675"/>
    <cellStyle name="40% - Énfasis1 3 2 4 2" xfId="1733"/>
    <cellStyle name="40% - Énfasis1 3 2 5" xfId="1205"/>
    <cellStyle name="40% - Énfasis1 3 3" xfId="212"/>
    <cellStyle name="40% - Énfasis1 3 3 2" xfId="478"/>
    <cellStyle name="40% - Énfasis1 3 3 2 2" xfId="1007"/>
    <cellStyle name="40% - Énfasis1 3 3 2 2 2" xfId="2065"/>
    <cellStyle name="40% - Énfasis1 3 3 2 3" xfId="1537"/>
    <cellStyle name="40% - Énfasis1 3 3 3" xfId="743"/>
    <cellStyle name="40% - Énfasis1 3 3 3 2" xfId="1801"/>
    <cellStyle name="40% - Énfasis1 3 3 4" xfId="1273"/>
    <cellStyle name="40% - Énfasis1 3 4" xfId="345"/>
    <cellStyle name="40% - Énfasis1 3 4 2" xfId="874"/>
    <cellStyle name="40% - Énfasis1 3 4 2 2" xfId="1932"/>
    <cellStyle name="40% - Énfasis1 3 4 3" xfId="1404"/>
    <cellStyle name="40% - Énfasis1 3 5" xfId="611"/>
    <cellStyle name="40% - Énfasis1 3 5 2" xfId="1669"/>
    <cellStyle name="40% - Énfasis1 3 6" xfId="1141"/>
    <cellStyle name="40% - Énfasis1 4" xfId="108"/>
    <cellStyle name="40% - Énfasis1 4 2" xfId="244"/>
    <cellStyle name="40% - Énfasis1 4 2 2" xfId="510"/>
    <cellStyle name="40% - Énfasis1 4 2 2 2" xfId="1039"/>
    <cellStyle name="40% - Énfasis1 4 2 2 2 2" xfId="2097"/>
    <cellStyle name="40% - Énfasis1 4 2 2 3" xfId="1569"/>
    <cellStyle name="40% - Énfasis1 4 2 3" xfId="775"/>
    <cellStyle name="40% - Énfasis1 4 2 3 2" xfId="1833"/>
    <cellStyle name="40% - Énfasis1 4 2 4" xfId="1305"/>
    <cellStyle name="40% - Énfasis1 4 3" xfId="378"/>
    <cellStyle name="40% - Énfasis1 4 3 2" xfId="907"/>
    <cellStyle name="40% - Énfasis1 4 3 2 2" xfId="1965"/>
    <cellStyle name="40% - Énfasis1 4 3 3" xfId="1437"/>
    <cellStyle name="40% - Énfasis1 4 4" xfId="643"/>
    <cellStyle name="40% - Énfasis1 4 4 2" xfId="1701"/>
    <cellStyle name="40% - Énfasis1 4 5" xfId="1173"/>
    <cellStyle name="40% - Énfasis1 5" xfId="177"/>
    <cellStyle name="40% - Énfasis1 5 2" xfId="445"/>
    <cellStyle name="40% - Énfasis1 5 2 2" xfId="974"/>
    <cellStyle name="40% - Énfasis1 5 2 2 2" xfId="2032"/>
    <cellStyle name="40% - Énfasis1 5 2 3" xfId="1504"/>
    <cellStyle name="40% - Énfasis1 5 3" xfId="710"/>
    <cellStyle name="40% - Énfasis1 5 3 2" xfId="1768"/>
    <cellStyle name="40% - Énfasis1 5 4" xfId="1240"/>
    <cellStyle name="40% - Énfasis1 6" xfId="311"/>
    <cellStyle name="40% - Énfasis1 6 2" xfId="842"/>
    <cellStyle name="40% - Énfasis1 6 2 2" xfId="1900"/>
    <cellStyle name="40% - Énfasis1 6 3" xfId="1372"/>
    <cellStyle name="40% - Énfasis1 7" xfId="577"/>
    <cellStyle name="40% - Énfasis1 7 2" xfId="1636"/>
    <cellStyle name="40% - Énfasis1 8" xfId="1106"/>
    <cellStyle name="40% - Énfasis2" xfId="24" builtinId="35" customBuiltin="1"/>
    <cellStyle name="40% - Énfasis2 2" xfId="51"/>
    <cellStyle name="40% - Énfasis2 2 2" xfId="95"/>
    <cellStyle name="40% - Énfasis2 2 2 2" xfId="163"/>
    <cellStyle name="40% - Énfasis2 2 2 2 2" xfId="297"/>
    <cellStyle name="40% - Énfasis2 2 2 2 2 2" xfId="563"/>
    <cellStyle name="40% - Énfasis2 2 2 2 2 2 2" xfId="1092"/>
    <cellStyle name="40% - Énfasis2 2 2 2 2 2 2 2" xfId="2150"/>
    <cellStyle name="40% - Énfasis2 2 2 2 2 2 3" xfId="1622"/>
    <cellStyle name="40% - Énfasis2 2 2 2 2 3" xfId="828"/>
    <cellStyle name="40% - Énfasis2 2 2 2 2 3 2" xfId="1886"/>
    <cellStyle name="40% - Énfasis2 2 2 2 2 4" xfId="1358"/>
    <cellStyle name="40% - Énfasis2 2 2 2 3" xfId="431"/>
    <cellStyle name="40% - Énfasis2 2 2 2 3 2" xfId="960"/>
    <cellStyle name="40% - Énfasis2 2 2 2 3 2 2" xfId="2018"/>
    <cellStyle name="40% - Énfasis2 2 2 2 3 3" xfId="1490"/>
    <cellStyle name="40% - Énfasis2 2 2 2 4" xfId="696"/>
    <cellStyle name="40% - Énfasis2 2 2 2 4 2" xfId="1754"/>
    <cellStyle name="40% - Énfasis2 2 2 2 5" xfId="1226"/>
    <cellStyle name="40% - Énfasis2 2 2 3" xfId="232"/>
    <cellStyle name="40% - Énfasis2 2 2 3 2" xfId="498"/>
    <cellStyle name="40% - Énfasis2 2 2 3 2 2" xfId="1027"/>
    <cellStyle name="40% - Énfasis2 2 2 3 2 2 2" xfId="2085"/>
    <cellStyle name="40% - Énfasis2 2 2 3 2 3" xfId="1557"/>
    <cellStyle name="40% - Énfasis2 2 2 3 3" xfId="763"/>
    <cellStyle name="40% - Énfasis2 2 2 3 3 2" xfId="1821"/>
    <cellStyle name="40% - Énfasis2 2 2 3 4" xfId="1293"/>
    <cellStyle name="40% - Énfasis2 2 2 4" xfId="366"/>
    <cellStyle name="40% - Énfasis2 2 2 4 2" xfId="895"/>
    <cellStyle name="40% - Énfasis2 2 2 4 2 2" xfId="1953"/>
    <cellStyle name="40% - Énfasis2 2 2 4 3" xfId="1425"/>
    <cellStyle name="40% - Énfasis2 2 2 5" xfId="631"/>
    <cellStyle name="40% - Énfasis2 2 2 5 2" xfId="1689"/>
    <cellStyle name="40% - Énfasis2 2 2 6" xfId="1161"/>
    <cellStyle name="40% - Énfasis2 2 3" xfId="130"/>
    <cellStyle name="40% - Énfasis2 2 3 2" xfId="264"/>
    <cellStyle name="40% - Énfasis2 2 3 2 2" xfId="530"/>
    <cellStyle name="40% - Énfasis2 2 3 2 2 2" xfId="1059"/>
    <cellStyle name="40% - Énfasis2 2 3 2 2 2 2" xfId="2117"/>
    <cellStyle name="40% - Énfasis2 2 3 2 2 3" xfId="1589"/>
    <cellStyle name="40% - Énfasis2 2 3 2 3" xfId="795"/>
    <cellStyle name="40% - Énfasis2 2 3 2 3 2" xfId="1853"/>
    <cellStyle name="40% - Énfasis2 2 3 2 4" xfId="1325"/>
    <cellStyle name="40% - Énfasis2 2 3 3" xfId="398"/>
    <cellStyle name="40% - Énfasis2 2 3 3 2" xfId="927"/>
    <cellStyle name="40% - Énfasis2 2 3 3 2 2" xfId="1985"/>
    <cellStyle name="40% - Énfasis2 2 3 3 3" xfId="1457"/>
    <cellStyle name="40% - Énfasis2 2 3 4" xfId="663"/>
    <cellStyle name="40% - Énfasis2 2 3 4 2" xfId="1721"/>
    <cellStyle name="40% - Énfasis2 2 3 5" xfId="1193"/>
    <cellStyle name="40% - Énfasis2 2 4" xfId="200"/>
    <cellStyle name="40% - Énfasis2 2 4 2" xfId="466"/>
    <cellStyle name="40% - Énfasis2 2 4 2 2" xfId="995"/>
    <cellStyle name="40% - Énfasis2 2 4 2 2 2" xfId="2053"/>
    <cellStyle name="40% - Énfasis2 2 4 2 3" xfId="1525"/>
    <cellStyle name="40% - Énfasis2 2 4 3" xfId="731"/>
    <cellStyle name="40% - Énfasis2 2 4 3 2" xfId="1789"/>
    <cellStyle name="40% - Énfasis2 2 4 4" xfId="1261"/>
    <cellStyle name="40% - Énfasis2 2 5" xfId="333"/>
    <cellStyle name="40% - Énfasis2 2 5 2" xfId="862"/>
    <cellStyle name="40% - Énfasis2 2 5 2 2" xfId="1920"/>
    <cellStyle name="40% - Énfasis2 2 5 3" xfId="1392"/>
    <cellStyle name="40% - Énfasis2 2 6" xfId="599"/>
    <cellStyle name="40% - Énfasis2 2 6 2" xfId="1657"/>
    <cellStyle name="40% - Énfasis2 2 7" xfId="1129"/>
    <cellStyle name="40% - Énfasis2 3" xfId="66"/>
    <cellStyle name="40% - Énfasis2 3 2" xfId="144"/>
    <cellStyle name="40% - Énfasis2 3 2 2" xfId="278"/>
    <cellStyle name="40% - Énfasis2 3 2 2 2" xfId="544"/>
    <cellStyle name="40% - Énfasis2 3 2 2 2 2" xfId="1073"/>
    <cellStyle name="40% - Énfasis2 3 2 2 2 2 2" xfId="2131"/>
    <cellStyle name="40% - Énfasis2 3 2 2 2 3" xfId="1603"/>
    <cellStyle name="40% - Énfasis2 3 2 2 3" xfId="809"/>
    <cellStyle name="40% - Énfasis2 3 2 2 3 2" xfId="1867"/>
    <cellStyle name="40% - Énfasis2 3 2 2 4" xfId="1339"/>
    <cellStyle name="40% - Énfasis2 3 2 3" xfId="412"/>
    <cellStyle name="40% - Énfasis2 3 2 3 2" xfId="941"/>
    <cellStyle name="40% - Énfasis2 3 2 3 2 2" xfId="1999"/>
    <cellStyle name="40% - Énfasis2 3 2 3 3" xfId="1471"/>
    <cellStyle name="40% - Énfasis2 3 2 4" xfId="677"/>
    <cellStyle name="40% - Énfasis2 3 2 4 2" xfId="1735"/>
    <cellStyle name="40% - Énfasis2 3 2 5" xfId="1207"/>
    <cellStyle name="40% - Énfasis2 3 3" xfId="214"/>
    <cellStyle name="40% - Énfasis2 3 3 2" xfId="480"/>
    <cellStyle name="40% - Énfasis2 3 3 2 2" xfId="1009"/>
    <cellStyle name="40% - Énfasis2 3 3 2 2 2" xfId="2067"/>
    <cellStyle name="40% - Énfasis2 3 3 2 3" xfId="1539"/>
    <cellStyle name="40% - Énfasis2 3 3 3" xfId="745"/>
    <cellStyle name="40% - Énfasis2 3 3 3 2" xfId="1803"/>
    <cellStyle name="40% - Énfasis2 3 3 4" xfId="1275"/>
    <cellStyle name="40% - Énfasis2 3 4" xfId="347"/>
    <cellStyle name="40% - Énfasis2 3 4 2" xfId="876"/>
    <cellStyle name="40% - Énfasis2 3 4 2 2" xfId="1934"/>
    <cellStyle name="40% - Énfasis2 3 4 3" xfId="1406"/>
    <cellStyle name="40% - Énfasis2 3 5" xfId="613"/>
    <cellStyle name="40% - Énfasis2 3 5 2" xfId="1671"/>
    <cellStyle name="40% - Énfasis2 3 6" xfId="1143"/>
    <cellStyle name="40% - Énfasis2 4" xfId="110"/>
    <cellStyle name="40% - Énfasis2 4 2" xfId="246"/>
    <cellStyle name="40% - Énfasis2 4 2 2" xfId="512"/>
    <cellStyle name="40% - Énfasis2 4 2 2 2" xfId="1041"/>
    <cellStyle name="40% - Énfasis2 4 2 2 2 2" xfId="2099"/>
    <cellStyle name="40% - Énfasis2 4 2 2 3" xfId="1571"/>
    <cellStyle name="40% - Énfasis2 4 2 3" xfId="777"/>
    <cellStyle name="40% - Énfasis2 4 2 3 2" xfId="1835"/>
    <cellStyle name="40% - Énfasis2 4 2 4" xfId="1307"/>
    <cellStyle name="40% - Énfasis2 4 3" xfId="380"/>
    <cellStyle name="40% - Énfasis2 4 3 2" xfId="909"/>
    <cellStyle name="40% - Énfasis2 4 3 2 2" xfId="1967"/>
    <cellStyle name="40% - Énfasis2 4 3 3" xfId="1439"/>
    <cellStyle name="40% - Énfasis2 4 4" xfId="645"/>
    <cellStyle name="40% - Énfasis2 4 4 2" xfId="1703"/>
    <cellStyle name="40% - Énfasis2 4 5" xfId="1175"/>
    <cellStyle name="40% - Énfasis2 5" xfId="179"/>
    <cellStyle name="40% - Énfasis2 5 2" xfId="447"/>
    <cellStyle name="40% - Énfasis2 5 2 2" xfId="976"/>
    <cellStyle name="40% - Énfasis2 5 2 2 2" xfId="2034"/>
    <cellStyle name="40% - Énfasis2 5 2 3" xfId="1506"/>
    <cellStyle name="40% - Énfasis2 5 3" xfId="712"/>
    <cellStyle name="40% - Énfasis2 5 3 2" xfId="1770"/>
    <cellStyle name="40% - Énfasis2 5 4" xfId="1242"/>
    <cellStyle name="40% - Énfasis2 6" xfId="313"/>
    <cellStyle name="40% - Énfasis2 6 2" xfId="844"/>
    <cellStyle name="40% - Énfasis2 6 2 2" xfId="1902"/>
    <cellStyle name="40% - Énfasis2 6 3" xfId="1374"/>
    <cellStyle name="40% - Énfasis2 7" xfId="579"/>
    <cellStyle name="40% - Énfasis2 7 2" xfId="1638"/>
    <cellStyle name="40% - Énfasis2 8" xfId="1108"/>
    <cellStyle name="40% - Énfasis3" xfId="28" builtinId="39" customBuiltin="1"/>
    <cellStyle name="40% - Énfasis3 2" xfId="53"/>
    <cellStyle name="40% - Énfasis3 2 2" xfId="97"/>
    <cellStyle name="40% - Énfasis3 2 2 2" xfId="165"/>
    <cellStyle name="40% - Énfasis3 2 2 2 2" xfId="299"/>
    <cellStyle name="40% - Énfasis3 2 2 2 2 2" xfId="565"/>
    <cellStyle name="40% - Énfasis3 2 2 2 2 2 2" xfId="1094"/>
    <cellStyle name="40% - Énfasis3 2 2 2 2 2 2 2" xfId="2152"/>
    <cellStyle name="40% - Énfasis3 2 2 2 2 2 3" xfId="1624"/>
    <cellStyle name="40% - Énfasis3 2 2 2 2 3" xfId="830"/>
    <cellStyle name="40% - Énfasis3 2 2 2 2 3 2" xfId="1888"/>
    <cellStyle name="40% - Énfasis3 2 2 2 2 4" xfId="1360"/>
    <cellStyle name="40% - Énfasis3 2 2 2 3" xfId="433"/>
    <cellStyle name="40% - Énfasis3 2 2 2 3 2" xfId="962"/>
    <cellStyle name="40% - Énfasis3 2 2 2 3 2 2" xfId="2020"/>
    <cellStyle name="40% - Énfasis3 2 2 2 3 3" xfId="1492"/>
    <cellStyle name="40% - Énfasis3 2 2 2 4" xfId="698"/>
    <cellStyle name="40% - Énfasis3 2 2 2 4 2" xfId="1756"/>
    <cellStyle name="40% - Énfasis3 2 2 2 5" xfId="1228"/>
    <cellStyle name="40% - Énfasis3 2 2 3" xfId="234"/>
    <cellStyle name="40% - Énfasis3 2 2 3 2" xfId="500"/>
    <cellStyle name="40% - Énfasis3 2 2 3 2 2" xfId="1029"/>
    <cellStyle name="40% - Énfasis3 2 2 3 2 2 2" xfId="2087"/>
    <cellStyle name="40% - Énfasis3 2 2 3 2 3" xfId="1559"/>
    <cellStyle name="40% - Énfasis3 2 2 3 3" xfId="765"/>
    <cellStyle name="40% - Énfasis3 2 2 3 3 2" xfId="1823"/>
    <cellStyle name="40% - Énfasis3 2 2 3 4" xfId="1295"/>
    <cellStyle name="40% - Énfasis3 2 2 4" xfId="368"/>
    <cellStyle name="40% - Énfasis3 2 2 4 2" xfId="897"/>
    <cellStyle name="40% - Énfasis3 2 2 4 2 2" xfId="1955"/>
    <cellStyle name="40% - Énfasis3 2 2 4 3" xfId="1427"/>
    <cellStyle name="40% - Énfasis3 2 2 5" xfId="633"/>
    <cellStyle name="40% - Énfasis3 2 2 5 2" xfId="1691"/>
    <cellStyle name="40% - Énfasis3 2 2 6" xfId="1163"/>
    <cellStyle name="40% - Énfasis3 2 3" xfId="132"/>
    <cellStyle name="40% - Énfasis3 2 3 2" xfId="266"/>
    <cellStyle name="40% - Énfasis3 2 3 2 2" xfId="532"/>
    <cellStyle name="40% - Énfasis3 2 3 2 2 2" xfId="1061"/>
    <cellStyle name="40% - Énfasis3 2 3 2 2 2 2" xfId="2119"/>
    <cellStyle name="40% - Énfasis3 2 3 2 2 3" xfId="1591"/>
    <cellStyle name="40% - Énfasis3 2 3 2 3" xfId="797"/>
    <cellStyle name="40% - Énfasis3 2 3 2 3 2" xfId="1855"/>
    <cellStyle name="40% - Énfasis3 2 3 2 4" xfId="1327"/>
    <cellStyle name="40% - Énfasis3 2 3 3" xfId="400"/>
    <cellStyle name="40% - Énfasis3 2 3 3 2" xfId="929"/>
    <cellStyle name="40% - Énfasis3 2 3 3 2 2" xfId="1987"/>
    <cellStyle name="40% - Énfasis3 2 3 3 3" xfId="1459"/>
    <cellStyle name="40% - Énfasis3 2 3 4" xfId="665"/>
    <cellStyle name="40% - Énfasis3 2 3 4 2" xfId="1723"/>
    <cellStyle name="40% - Énfasis3 2 3 5" xfId="1195"/>
    <cellStyle name="40% - Énfasis3 2 4" xfId="202"/>
    <cellStyle name="40% - Énfasis3 2 4 2" xfId="468"/>
    <cellStyle name="40% - Énfasis3 2 4 2 2" xfId="997"/>
    <cellStyle name="40% - Énfasis3 2 4 2 2 2" xfId="2055"/>
    <cellStyle name="40% - Énfasis3 2 4 2 3" xfId="1527"/>
    <cellStyle name="40% - Énfasis3 2 4 3" xfId="733"/>
    <cellStyle name="40% - Énfasis3 2 4 3 2" xfId="1791"/>
    <cellStyle name="40% - Énfasis3 2 4 4" xfId="1263"/>
    <cellStyle name="40% - Énfasis3 2 5" xfId="335"/>
    <cellStyle name="40% - Énfasis3 2 5 2" xfId="864"/>
    <cellStyle name="40% - Énfasis3 2 5 2 2" xfId="1922"/>
    <cellStyle name="40% - Énfasis3 2 5 3" xfId="1394"/>
    <cellStyle name="40% - Énfasis3 2 6" xfId="601"/>
    <cellStyle name="40% - Énfasis3 2 6 2" xfId="1659"/>
    <cellStyle name="40% - Énfasis3 2 7" xfId="1131"/>
    <cellStyle name="40% - Énfasis3 3" xfId="68"/>
    <cellStyle name="40% - Énfasis3 3 2" xfId="146"/>
    <cellStyle name="40% - Énfasis3 3 2 2" xfId="280"/>
    <cellStyle name="40% - Énfasis3 3 2 2 2" xfId="546"/>
    <cellStyle name="40% - Énfasis3 3 2 2 2 2" xfId="1075"/>
    <cellStyle name="40% - Énfasis3 3 2 2 2 2 2" xfId="2133"/>
    <cellStyle name="40% - Énfasis3 3 2 2 2 3" xfId="1605"/>
    <cellStyle name="40% - Énfasis3 3 2 2 3" xfId="811"/>
    <cellStyle name="40% - Énfasis3 3 2 2 3 2" xfId="1869"/>
    <cellStyle name="40% - Énfasis3 3 2 2 4" xfId="1341"/>
    <cellStyle name="40% - Énfasis3 3 2 3" xfId="414"/>
    <cellStyle name="40% - Énfasis3 3 2 3 2" xfId="943"/>
    <cellStyle name="40% - Énfasis3 3 2 3 2 2" xfId="2001"/>
    <cellStyle name="40% - Énfasis3 3 2 3 3" xfId="1473"/>
    <cellStyle name="40% - Énfasis3 3 2 4" xfId="679"/>
    <cellStyle name="40% - Énfasis3 3 2 4 2" xfId="1737"/>
    <cellStyle name="40% - Énfasis3 3 2 5" xfId="1209"/>
    <cellStyle name="40% - Énfasis3 3 3" xfId="216"/>
    <cellStyle name="40% - Énfasis3 3 3 2" xfId="482"/>
    <cellStyle name="40% - Énfasis3 3 3 2 2" xfId="1011"/>
    <cellStyle name="40% - Énfasis3 3 3 2 2 2" xfId="2069"/>
    <cellStyle name="40% - Énfasis3 3 3 2 3" xfId="1541"/>
    <cellStyle name="40% - Énfasis3 3 3 3" xfId="747"/>
    <cellStyle name="40% - Énfasis3 3 3 3 2" xfId="1805"/>
    <cellStyle name="40% - Énfasis3 3 3 4" xfId="1277"/>
    <cellStyle name="40% - Énfasis3 3 4" xfId="349"/>
    <cellStyle name="40% - Énfasis3 3 4 2" xfId="878"/>
    <cellStyle name="40% - Énfasis3 3 4 2 2" xfId="1936"/>
    <cellStyle name="40% - Énfasis3 3 4 3" xfId="1408"/>
    <cellStyle name="40% - Énfasis3 3 5" xfId="615"/>
    <cellStyle name="40% - Énfasis3 3 5 2" xfId="1673"/>
    <cellStyle name="40% - Énfasis3 3 6" xfId="1145"/>
    <cellStyle name="40% - Énfasis3 4" xfId="112"/>
    <cellStyle name="40% - Énfasis3 4 2" xfId="248"/>
    <cellStyle name="40% - Énfasis3 4 2 2" xfId="514"/>
    <cellStyle name="40% - Énfasis3 4 2 2 2" xfId="1043"/>
    <cellStyle name="40% - Énfasis3 4 2 2 2 2" xfId="2101"/>
    <cellStyle name="40% - Énfasis3 4 2 2 3" xfId="1573"/>
    <cellStyle name="40% - Énfasis3 4 2 3" xfId="779"/>
    <cellStyle name="40% - Énfasis3 4 2 3 2" xfId="1837"/>
    <cellStyle name="40% - Énfasis3 4 2 4" xfId="1309"/>
    <cellStyle name="40% - Énfasis3 4 3" xfId="382"/>
    <cellStyle name="40% - Énfasis3 4 3 2" xfId="911"/>
    <cellStyle name="40% - Énfasis3 4 3 2 2" xfId="1969"/>
    <cellStyle name="40% - Énfasis3 4 3 3" xfId="1441"/>
    <cellStyle name="40% - Énfasis3 4 4" xfId="647"/>
    <cellStyle name="40% - Énfasis3 4 4 2" xfId="1705"/>
    <cellStyle name="40% - Énfasis3 4 5" xfId="1177"/>
    <cellStyle name="40% - Énfasis3 5" xfId="181"/>
    <cellStyle name="40% - Énfasis3 5 2" xfId="449"/>
    <cellStyle name="40% - Énfasis3 5 2 2" xfId="978"/>
    <cellStyle name="40% - Énfasis3 5 2 2 2" xfId="2036"/>
    <cellStyle name="40% - Énfasis3 5 2 3" xfId="1508"/>
    <cellStyle name="40% - Énfasis3 5 3" xfId="714"/>
    <cellStyle name="40% - Énfasis3 5 3 2" xfId="1772"/>
    <cellStyle name="40% - Énfasis3 5 4" xfId="1244"/>
    <cellStyle name="40% - Énfasis3 6" xfId="315"/>
    <cellStyle name="40% - Énfasis3 6 2" xfId="846"/>
    <cellStyle name="40% - Énfasis3 6 2 2" xfId="1904"/>
    <cellStyle name="40% - Énfasis3 6 3" xfId="1376"/>
    <cellStyle name="40% - Énfasis3 7" xfId="581"/>
    <cellStyle name="40% - Énfasis3 7 2" xfId="1640"/>
    <cellStyle name="40% - Énfasis3 8" xfId="1110"/>
    <cellStyle name="40% - Énfasis4" xfId="32" builtinId="43" customBuiltin="1"/>
    <cellStyle name="40% - Énfasis4 2" xfId="55"/>
    <cellStyle name="40% - Énfasis4 2 2" xfId="99"/>
    <cellStyle name="40% - Énfasis4 2 2 2" xfId="167"/>
    <cellStyle name="40% - Énfasis4 2 2 2 2" xfId="301"/>
    <cellStyle name="40% - Énfasis4 2 2 2 2 2" xfId="567"/>
    <cellStyle name="40% - Énfasis4 2 2 2 2 2 2" xfId="1096"/>
    <cellStyle name="40% - Énfasis4 2 2 2 2 2 2 2" xfId="2154"/>
    <cellStyle name="40% - Énfasis4 2 2 2 2 2 3" xfId="1626"/>
    <cellStyle name="40% - Énfasis4 2 2 2 2 3" xfId="832"/>
    <cellStyle name="40% - Énfasis4 2 2 2 2 3 2" xfId="1890"/>
    <cellStyle name="40% - Énfasis4 2 2 2 2 4" xfId="1362"/>
    <cellStyle name="40% - Énfasis4 2 2 2 3" xfId="435"/>
    <cellStyle name="40% - Énfasis4 2 2 2 3 2" xfId="964"/>
    <cellStyle name="40% - Énfasis4 2 2 2 3 2 2" xfId="2022"/>
    <cellStyle name="40% - Énfasis4 2 2 2 3 3" xfId="1494"/>
    <cellStyle name="40% - Énfasis4 2 2 2 4" xfId="700"/>
    <cellStyle name="40% - Énfasis4 2 2 2 4 2" xfId="1758"/>
    <cellStyle name="40% - Énfasis4 2 2 2 5" xfId="1230"/>
    <cellStyle name="40% - Énfasis4 2 2 3" xfId="236"/>
    <cellStyle name="40% - Énfasis4 2 2 3 2" xfId="502"/>
    <cellStyle name="40% - Énfasis4 2 2 3 2 2" xfId="1031"/>
    <cellStyle name="40% - Énfasis4 2 2 3 2 2 2" xfId="2089"/>
    <cellStyle name="40% - Énfasis4 2 2 3 2 3" xfId="1561"/>
    <cellStyle name="40% - Énfasis4 2 2 3 3" xfId="767"/>
    <cellStyle name="40% - Énfasis4 2 2 3 3 2" xfId="1825"/>
    <cellStyle name="40% - Énfasis4 2 2 3 4" xfId="1297"/>
    <cellStyle name="40% - Énfasis4 2 2 4" xfId="370"/>
    <cellStyle name="40% - Énfasis4 2 2 4 2" xfId="899"/>
    <cellStyle name="40% - Énfasis4 2 2 4 2 2" xfId="1957"/>
    <cellStyle name="40% - Énfasis4 2 2 4 3" xfId="1429"/>
    <cellStyle name="40% - Énfasis4 2 2 5" xfId="635"/>
    <cellStyle name="40% - Énfasis4 2 2 5 2" xfId="1693"/>
    <cellStyle name="40% - Énfasis4 2 2 6" xfId="1165"/>
    <cellStyle name="40% - Énfasis4 2 3" xfId="134"/>
    <cellStyle name="40% - Énfasis4 2 3 2" xfId="268"/>
    <cellStyle name="40% - Énfasis4 2 3 2 2" xfId="534"/>
    <cellStyle name="40% - Énfasis4 2 3 2 2 2" xfId="1063"/>
    <cellStyle name="40% - Énfasis4 2 3 2 2 2 2" xfId="2121"/>
    <cellStyle name="40% - Énfasis4 2 3 2 2 3" xfId="1593"/>
    <cellStyle name="40% - Énfasis4 2 3 2 3" xfId="799"/>
    <cellStyle name="40% - Énfasis4 2 3 2 3 2" xfId="1857"/>
    <cellStyle name="40% - Énfasis4 2 3 2 4" xfId="1329"/>
    <cellStyle name="40% - Énfasis4 2 3 3" xfId="402"/>
    <cellStyle name="40% - Énfasis4 2 3 3 2" xfId="931"/>
    <cellStyle name="40% - Énfasis4 2 3 3 2 2" xfId="1989"/>
    <cellStyle name="40% - Énfasis4 2 3 3 3" xfId="1461"/>
    <cellStyle name="40% - Énfasis4 2 3 4" xfId="667"/>
    <cellStyle name="40% - Énfasis4 2 3 4 2" xfId="1725"/>
    <cellStyle name="40% - Énfasis4 2 3 5" xfId="1197"/>
    <cellStyle name="40% - Énfasis4 2 4" xfId="204"/>
    <cellStyle name="40% - Énfasis4 2 4 2" xfId="470"/>
    <cellStyle name="40% - Énfasis4 2 4 2 2" xfId="999"/>
    <cellStyle name="40% - Énfasis4 2 4 2 2 2" xfId="2057"/>
    <cellStyle name="40% - Énfasis4 2 4 2 3" xfId="1529"/>
    <cellStyle name="40% - Énfasis4 2 4 3" xfId="735"/>
    <cellStyle name="40% - Énfasis4 2 4 3 2" xfId="1793"/>
    <cellStyle name="40% - Énfasis4 2 4 4" xfId="1265"/>
    <cellStyle name="40% - Énfasis4 2 5" xfId="337"/>
    <cellStyle name="40% - Énfasis4 2 5 2" xfId="866"/>
    <cellStyle name="40% - Énfasis4 2 5 2 2" xfId="1924"/>
    <cellStyle name="40% - Énfasis4 2 5 3" xfId="1396"/>
    <cellStyle name="40% - Énfasis4 2 6" xfId="603"/>
    <cellStyle name="40% - Énfasis4 2 6 2" xfId="1661"/>
    <cellStyle name="40% - Énfasis4 2 7" xfId="1133"/>
    <cellStyle name="40% - Énfasis4 3" xfId="70"/>
    <cellStyle name="40% - Énfasis4 3 2" xfId="148"/>
    <cellStyle name="40% - Énfasis4 3 2 2" xfId="282"/>
    <cellStyle name="40% - Énfasis4 3 2 2 2" xfId="548"/>
    <cellStyle name="40% - Énfasis4 3 2 2 2 2" xfId="1077"/>
    <cellStyle name="40% - Énfasis4 3 2 2 2 2 2" xfId="2135"/>
    <cellStyle name="40% - Énfasis4 3 2 2 2 3" xfId="1607"/>
    <cellStyle name="40% - Énfasis4 3 2 2 3" xfId="813"/>
    <cellStyle name="40% - Énfasis4 3 2 2 3 2" xfId="1871"/>
    <cellStyle name="40% - Énfasis4 3 2 2 4" xfId="1343"/>
    <cellStyle name="40% - Énfasis4 3 2 3" xfId="416"/>
    <cellStyle name="40% - Énfasis4 3 2 3 2" xfId="945"/>
    <cellStyle name="40% - Énfasis4 3 2 3 2 2" xfId="2003"/>
    <cellStyle name="40% - Énfasis4 3 2 3 3" xfId="1475"/>
    <cellStyle name="40% - Énfasis4 3 2 4" xfId="681"/>
    <cellStyle name="40% - Énfasis4 3 2 4 2" xfId="1739"/>
    <cellStyle name="40% - Énfasis4 3 2 5" xfId="1211"/>
    <cellStyle name="40% - Énfasis4 3 3" xfId="218"/>
    <cellStyle name="40% - Énfasis4 3 3 2" xfId="484"/>
    <cellStyle name="40% - Énfasis4 3 3 2 2" xfId="1013"/>
    <cellStyle name="40% - Énfasis4 3 3 2 2 2" xfId="2071"/>
    <cellStyle name="40% - Énfasis4 3 3 2 3" xfId="1543"/>
    <cellStyle name="40% - Énfasis4 3 3 3" xfId="749"/>
    <cellStyle name="40% - Énfasis4 3 3 3 2" xfId="1807"/>
    <cellStyle name="40% - Énfasis4 3 3 4" xfId="1279"/>
    <cellStyle name="40% - Énfasis4 3 4" xfId="351"/>
    <cellStyle name="40% - Énfasis4 3 4 2" xfId="880"/>
    <cellStyle name="40% - Énfasis4 3 4 2 2" xfId="1938"/>
    <cellStyle name="40% - Énfasis4 3 4 3" xfId="1410"/>
    <cellStyle name="40% - Énfasis4 3 5" xfId="617"/>
    <cellStyle name="40% - Énfasis4 3 5 2" xfId="1675"/>
    <cellStyle name="40% - Énfasis4 3 6" xfId="1147"/>
    <cellStyle name="40% - Énfasis4 4" xfId="114"/>
    <cellStyle name="40% - Énfasis4 4 2" xfId="250"/>
    <cellStyle name="40% - Énfasis4 4 2 2" xfId="516"/>
    <cellStyle name="40% - Énfasis4 4 2 2 2" xfId="1045"/>
    <cellStyle name="40% - Énfasis4 4 2 2 2 2" xfId="2103"/>
    <cellStyle name="40% - Énfasis4 4 2 2 3" xfId="1575"/>
    <cellStyle name="40% - Énfasis4 4 2 3" xfId="781"/>
    <cellStyle name="40% - Énfasis4 4 2 3 2" xfId="1839"/>
    <cellStyle name="40% - Énfasis4 4 2 4" xfId="1311"/>
    <cellStyle name="40% - Énfasis4 4 3" xfId="384"/>
    <cellStyle name="40% - Énfasis4 4 3 2" xfId="913"/>
    <cellStyle name="40% - Énfasis4 4 3 2 2" xfId="1971"/>
    <cellStyle name="40% - Énfasis4 4 3 3" xfId="1443"/>
    <cellStyle name="40% - Énfasis4 4 4" xfId="649"/>
    <cellStyle name="40% - Énfasis4 4 4 2" xfId="1707"/>
    <cellStyle name="40% - Énfasis4 4 5" xfId="1179"/>
    <cellStyle name="40% - Énfasis4 5" xfId="183"/>
    <cellStyle name="40% - Énfasis4 5 2" xfId="451"/>
    <cellStyle name="40% - Énfasis4 5 2 2" xfId="980"/>
    <cellStyle name="40% - Énfasis4 5 2 2 2" xfId="2038"/>
    <cellStyle name="40% - Énfasis4 5 2 3" xfId="1510"/>
    <cellStyle name="40% - Énfasis4 5 3" xfId="716"/>
    <cellStyle name="40% - Énfasis4 5 3 2" xfId="1774"/>
    <cellStyle name="40% - Énfasis4 5 4" xfId="1246"/>
    <cellStyle name="40% - Énfasis4 6" xfId="317"/>
    <cellStyle name="40% - Énfasis4 6 2" xfId="848"/>
    <cellStyle name="40% - Énfasis4 6 2 2" xfId="1906"/>
    <cellStyle name="40% - Énfasis4 6 3" xfId="1378"/>
    <cellStyle name="40% - Énfasis4 7" xfId="583"/>
    <cellStyle name="40% - Énfasis4 7 2" xfId="1642"/>
    <cellStyle name="40% - Énfasis4 8" xfId="1112"/>
    <cellStyle name="40% - Énfasis5" xfId="36" builtinId="47" customBuiltin="1"/>
    <cellStyle name="40% - Énfasis5 2" xfId="57"/>
    <cellStyle name="40% - Énfasis5 2 2" xfId="101"/>
    <cellStyle name="40% - Énfasis5 2 2 2" xfId="169"/>
    <cellStyle name="40% - Énfasis5 2 2 2 2" xfId="303"/>
    <cellStyle name="40% - Énfasis5 2 2 2 2 2" xfId="569"/>
    <cellStyle name="40% - Énfasis5 2 2 2 2 2 2" xfId="1098"/>
    <cellStyle name="40% - Énfasis5 2 2 2 2 2 2 2" xfId="2156"/>
    <cellStyle name="40% - Énfasis5 2 2 2 2 2 3" xfId="1628"/>
    <cellStyle name="40% - Énfasis5 2 2 2 2 3" xfId="834"/>
    <cellStyle name="40% - Énfasis5 2 2 2 2 3 2" xfId="1892"/>
    <cellStyle name="40% - Énfasis5 2 2 2 2 4" xfId="1364"/>
    <cellStyle name="40% - Énfasis5 2 2 2 3" xfId="437"/>
    <cellStyle name="40% - Énfasis5 2 2 2 3 2" xfId="966"/>
    <cellStyle name="40% - Énfasis5 2 2 2 3 2 2" xfId="2024"/>
    <cellStyle name="40% - Énfasis5 2 2 2 3 3" xfId="1496"/>
    <cellStyle name="40% - Énfasis5 2 2 2 4" xfId="702"/>
    <cellStyle name="40% - Énfasis5 2 2 2 4 2" xfId="1760"/>
    <cellStyle name="40% - Énfasis5 2 2 2 5" xfId="1232"/>
    <cellStyle name="40% - Énfasis5 2 2 3" xfId="238"/>
    <cellStyle name="40% - Énfasis5 2 2 3 2" xfId="504"/>
    <cellStyle name="40% - Énfasis5 2 2 3 2 2" xfId="1033"/>
    <cellStyle name="40% - Énfasis5 2 2 3 2 2 2" xfId="2091"/>
    <cellStyle name="40% - Énfasis5 2 2 3 2 3" xfId="1563"/>
    <cellStyle name="40% - Énfasis5 2 2 3 3" xfId="769"/>
    <cellStyle name="40% - Énfasis5 2 2 3 3 2" xfId="1827"/>
    <cellStyle name="40% - Énfasis5 2 2 3 4" xfId="1299"/>
    <cellStyle name="40% - Énfasis5 2 2 4" xfId="372"/>
    <cellStyle name="40% - Énfasis5 2 2 4 2" xfId="901"/>
    <cellStyle name="40% - Énfasis5 2 2 4 2 2" xfId="1959"/>
    <cellStyle name="40% - Énfasis5 2 2 4 3" xfId="1431"/>
    <cellStyle name="40% - Énfasis5 2 2 5" xfId="637"/>
    <cellStyle name="40% - Énfasis5 2 2 5 2" xfId="1695"/>
    <cellStyle name="40% - Énfasis5 2 2 6" xfId="1167"/>
    <cellStyle name="40% - Énfasis5 2 3" xfId="136"/>
    <cellStyle name="40% - Énfasis5 2 3 2" xfId="270"/>
    <cellStyle name="40% - Énfasis5 2 3 2 2" xfId="536"/>
    <cellStyle name="40% - Énfasis5 2 3 2 2 2" xfId="1065"/>
    <cellStyle name="40% - Énfasis5 2 3 2 2 2 2" xfId="2123"/>
    <cellStyle name="40% - Énfasis5 2 3 2 2 3" xfId="1595"/>
    <cellStyle name="40% - Énfasis5 2 3 2 3" xfId="801"/>
    <cellStyle name="40% - Énfasis5 2 3 2 3 2" xfId="1859"/>
    <cellStyle name="40% - Énfasis5 2 3 2 4" xfId="1331"/>
    <cellStyle name="40% - Énfasis5 2 3 3" xfId="404"/>
    <cellStyle name="40% - Énfasis5 2 3 3 2" xfId="933"/>
    <cellStyle name="40% - Énfasis5 2 3 3 2 2" xfId="1991"/>
    <cellStyle name="40% - Énfasis5 2 3 3 3" xfId="1463"/>
    <cellStyle name="40% - Énfasis5 2 3 4" xfId="669"/>
    <cellStyle name="40% - Énfasis5 2 3 4 2" xfId="1727"/>
    <cellStyle name="40% - Énfasis5 2 3 5" xfId="1199"/>
    <cellStyle name="40% - Énfasis5 2 4" xfId="206"/>
    <cellStyle name="40% - Énfasis5 2 4 2" xfId="472"/>
    <cellStyle name="40% - Énfasis5 2 4 2 2" xfId="1001"/>
    <cellStyle name="40% - Énfasis5 2 4 2 2 2" xfId="2059"/>
    <cellStyle name="40% - Énfasis5 2 4 2 3" xfId="1531"/>
    <cellStyle name="40% - Énfasis5 2 4 3" xfId="737"/>
    <cellStyle name="40% - Énfasis5 2 4 3 2" xfId="1795"/>
    <cellStyle name="40% - Énfasis5 2 4 4" xfId="1267"/>
    <cellStyle name="40% - Énfasis5 2 5" xfId="339"/>
    <cellStyle name="40% - Énfasis5 2 5 2" xfId="868"/>
    <cellStyle name="40% - Énfasis5 2 5 2 2" xfId="1926"/>
    <cellStyle name="40% - Énfasis5 2 5 3" xfId="1398"/>
    <cellStyle name="40% - Énfasis5 2 6" xfId="605"/>
    <cellStyle name="40% - Énfasis5 2 6 2" xfId="1663"/>
    <cellStyle name="40% - Énfasis5 2 7" xfId="1135"/>
    <cellStyle name="40% - Énfasis5 3" xfId="72"/>
    <cellStyle name="40% - Énfasis5 3 2" xfId="150"/>
    <cellStyle name="40% - Énfasis5 3 2 2" xfId="284"/>
    <cellStyle name="40% - Énfasis5 3 2 2 2" xfId="550"/>
    <cellStyle name="40% - Énfasis5 3 2 2 2 2" xfId="1079"/>
    <cellStyle name="40% - Énfasis5 3 2 2 2 2 2" xfId="2137"/>
    <cellStyle name="40% - Énfasis5 3 2 2 2 3" xfId="1609"/>
    <cellStyle name="40% - Énfasis5 3 2 2 3" xfId="815"/>
    <cellStyle name="40% - Énfasis5 3 2 2 3 2" xfId="1873"/>
    <cellStyle name="40% - Énfasis5 3 2 2 4" xfId="1345"/>
    <cellStyle name="40% - Énfasis5 3 2 3" xfId="418"/>
    <cellStyle name="40% - Énfasis5 3 2 3 2" xfId="947"/>
    <cellStyle name="40% - Énfasis5 3 2 3 2 2" xfId="2005"/>
    <cellStyle name="40% - Énfasis5 3 2 3 3" xfId="1477"/>
    <cellStyle name="40% - Énfasis5 3 2 4" xfId="683"/>
    <cellStyle name="40% - Énfasis5 3 2 4 2" xfId="1741"/>
    <cellStyle name="40% - Énfasis5 3 2 5" xfId="1213"/>
    <cellStyle name="40% - Énfasis5 3 3" xfId="220"/>
    <cellStyle name="40% - Énfasis5 3 3 2" xfId="486"/>
    <cellStyle name="40% - Énfasis5 3 3 2 2" xfId="1015"/>
    <cellStyle name="40% - Énfasis5 3 3 2 2 2" xfId="2073"/>
    <cellStyle name="40% - Énfasis5 3 3 2 3" xfId="1545"/>
    <cellStyle name="40% - Énfasis5 3 3 3" xfId="751"/>
    <cellStyle name="40% - Énfasis5 3 3 3 2" xfId="1809"/>
    <cellStyle name="40% - Énfasis5 3 3 4" xfId="1281"/>
    <cellStyle name="40% - Énfasis5 3 4" xfId="353"/>
    <cellStyle name="40% - Énfasis5 3 4 2" xfId="882"/>
    <cellStyle name="40% - Énfasis5 3 4 2 2" xfId="1940"/>
    <cellStyle name="40% - Énfasis5 3 4 3" xfId="1412"/>
    <cellStyle name="40% - Énfasis5 3 5" xfId="619"/>
    <cellStyle name="40% - Énfasis5 3 5 2" xfId="1677"/>
    <cellStyle name="40% - Énfasis5 3 6" xfId="1149"/>
    <cellStyle name="40% - Énfasis5 4" xfId="116"/>
    <cellStyle name="40% - Énfasis5 4 2" xfId="252"/>
    <cellStyle name="40% - Énfasis5 4 2 2" xfId="518"/>
    <cellStyle name="40% - Énfasis5 4 2 2 2" xfId="1047"/>
    <cellStyle name="40% - Énfasis5 4 2 2 2 2" xfId="2105"/>
    <cellStyle name="40% - Énfasis5 4 2 2 3" xfId="1577"/>
    <cellStyle name="40% - Énfasis5 4 2 3" xfId="783"/>
    <cellStyle name="40% - Énfasis5 4 2 3 2" xfId="1841"/>
    <cellStyle name="40% - Énfasis5 4 2 4" xfId="1313"/>
    <cellStyle name="40% - Énfasis5 4 3" xfId="386"/>
    <cellStyle name="40% - Énfasis5 4 3 2" xfId="915"/>
    <cellStyle name="40% - Énfasis5 4 3 2 2" xfId="1973"/>
    <cellStyle name="40% - Énfasis5 4 3 3" xfId="1445"/>
    <cellStyle name="40% - Énfasis5 4 4" xfId="651"/>
    <cellStyle name="40% - Énfasis5 4 4 2" xfId="1709"/>
    <cellStyle name="40% - Énfasis5 4 5" xfId="1181"/>
    <cellStyle name="40% - Énfasis5 5" xfId="185"/>
    <cellStyle name="40% - Énfasis5 5 2" xfId="453"/>
    <cellStyle name="40% - Énfasis5 5 2 2" xfId="982"/>
    <cellStyle name="40% - Énfasis5 5 2 2 2" xfId="2040"/>
    <cellStyle name="40% - Énfasis5 5 2 3" xfId="1512"/>
    <cellStyle name="40% - Énfasis5 5 3" xfId="718"/>
    <cellStyle name="40% - Énfasis5 5 3 2" xfId="1776"/>
    <cellStyle name="40% - Énfasis5 5 4" xfId="1248"/>
    <cellStyle name="40% - Énfasis5 6" xfId="319"/>
    <cellStyle name="40% - Énfasis5 6 2" xfId="850"/>
    <cellStyle name="40% - Énfasis5 6 2 2" xfId="1908"/>
    <cellStyle name="40% - Énfasis5 6 3" xfId="1380"/>
    <cellStyle name="40% - Énfasis5 7" xfId="585"/>
    <cellStyle name="40% - Énfasis5 7 2" xfId="1644"/>
    <cellStyle name="40% - Énfasis5 8" xfId="1114"/>
    <cellStyle name="40% - Énfasis6" xfId="40" builtinId="51" customBuiltin="1"/>
    <cellStyle name="40% - Énfasis6 2" xfId="59"/>
    <cellStyle name="40% - Énfasis6 2 2" xfId="103"/>
    <cellStyle name="40% - Énfasis6 2 2 2" xfId="171"/>
    <cellStyle name="40% - Énfasis6 2 2 2 2" xfId="305"/>
    <cellStyle name="40% - Énfasis6 2 2 2 2 2" xfId="571"/>
    <cellStyle name="40% - Énfasis6 2 2 2 2 2 2" xfId="1100"/>
    <cellStyle name="40% - Énfasis6 2 2 2 2 2 2 2" xfId="2158"/>
    <cellStyle name="40% - Énfasis6 2 2 2 2 2 3" xfId="1630"/>
    <cellStyle name="40% - Énfasis6 2 2 2 2 3" xfId="836"/>
    <cellStyle name="40% - Énfasis6 2 2 2 2 3 2" xfId="1894"/>
    <cellStyle name="40% - Énfasis6 2 2 2 2 4" xfId="1366"/>
    <cellStyle name="40% - Énfasis6 2 2 2 3" xfId="439"/>
    <cellStyle name="40% - Énfasis6 2 2 2 3 2" xfId="968"/>
    <cellStyle name="40% - Énfasis6 2 2 2 3 2 2" xfId="2026"/>
    <cellStyle name="40% - Énfasis6 2 2 2 3 3" xfId="1498"/>
    <cellStyle name="40% - Énfasis6 2 2 2 4" xfId="704"/>
    <cellStyle name="40% - Énfasis6 2 2 2 4 2" xfId="1762"/>
    <cellStyle name="40% - Énfasis6 2 2 2 5" xfId="1234"/>
    <cellStyle name="40% - Énfasis6 2 2 3" xfId="240"/>
    <cellStyle name="40% - Énfasis6 2 2 3 2" xfId="506"/>
    <cellStyle name="40% - Énfasis6 2 2 3 2 2" xfId="1035"/>
    <cellStyle name="40% - Énfasis6 2 2 3 2 2 2" xfId="2093"/>
    <cellStyle name="40% - Énfasis6 2 2 3 2 3" xfId="1565"/>
    <cellStyle name="40% - Énfasis6 2 2 3 3" xfId="771"/>
    <cellStyle name="40% - Énfasis6 2 2 3 3 2" xfId="1829"/>
    <cellStyle name="40% - Énfasis6 2 2 3 4" xfId="1301"/>
    <cellStyle name="40% - Énfasis6 2 2 4" xfId="374"/>
    <cellStyle name="40% - Énfasis6 2 2 4 2" xfId="903"/>
    <cellStyle name="40% - Énfasis6 2 2 4 2 2" xfId="1961"/>
    <cellStyle name="40% - Énfasis6 2 2 4 3" xfId="1433"/>
    <cellStyle name="40% - Énfasis6 2 2 5" xfId="639"/>
    <cellStyle name="40% - Énfasis6 2 2 5 2" xfId="1697"/>
    <cellStyle name="40% - Énfasis6 2 2 6" xfId="1169"/>
    <cellStyle name="40% - Énfasis6 2 3" xfId="138"/>
    <cellStyle name="40% - Énfasis6 2 3 2" xfId="272"/>
    <cellStyle name="40% - Énfasis6 2 3 2 2" xfId="538"/>
    <cellStyle name="40% - Énfasis6 2 3 2 2 2" xfId="1067"/>
    <cellStyle name="40% - Énfasis6 2 3 2 2 2 2" xfId="2125"/>
    <cellStyle name="40% - Énfasis6 2 3 2 2 3" xfId="1597"/>
    <cellStyle name="40% - Énfasis6 2 3 2 3" xfId="803"/>
    <cellStyle name="40% - Énfasis6 2 3 2 3 2" xfId="1861"/>
    <cellStyle name="40% - Énfasis6 2 3 2 4" xfId="1333"/>
    <cellStyle name="40% - Énfasis6 2 3 3" xfId="406"/>
    <cellStyle name="40% - Énfasis6 2 3 3 2" xfId="935"/>
    <cellStyle name="40% - Énfasis6 2 3 3 2 2" xfId="1993"/>
    <cellStyle name="40% - Énfasis6 2 3 3 3" xfId="1465"/>
    <cellStyle name="40% - Énfasis6 2 3 4" xfId="671"/>
    <cellStyle name="40% - Énfasis6 2 3 4 2" xfId="1729"/>
    <cellStyle name="40% - Énfasis6 2 3 5" xfId="1201"/>
    <cellStyle name="40% - Énfasis6 2 4" xfId="208"/>
    <cellStyle name="40% - Énfasis6 2 4 2" xfId="474"/>
    <cellStyle name="40% - Énfasis6 2 4 2 2" xfId="1003"/>
    <cellStyle name="40% - Énfasis6 2 4 2 2 2" xfId="2061"/>
    <cellStyle name="40% - Énfasis6 2 4 2 3" xfId="1533"/>
    <cellStyle name="40% - Énfasis6 2 4 3" xfId="739"/>
    <cellStyle name="40% - Énfasis6 2 4 3 2" xfId="1797"/>
    <cellStyle name="40% - Énfasis6 2 4 4" xfId="1269"/>
    <cellStyle name="40% - Énfasis6 2 5" xfId="341"/>
    <cellStyle name="40% - Énfasis6 2 5 2" xfId="870"/>
    <cellStyle name="40% - Énfasis6 2 5 2 2" xfId="1928"/>
    <cellStyle name="40% - Énfasis6 2 5 3" xfId="1400"/>
    <cellStyle name="40% - Énfasis6 2 6" xfId="607"/>
    <cellStyle name="40% - Énfasis6 2 6 2" xfId="1665"/>
    <cellStyle name="40% - Énfasis6 2 7" xfId="1137"/>
    <cellStyle name="40% - Énfasis6 3" xfId="74"/>
    <cellStyle name="40% - Énfasis6 3 2" xfId="152"/>
    <cellStyle name="40% - Énfasis6 3 2 2" xfId="286"/>
    <cellStyle name="40% - Énfasis6 3 2 2 2" xfId="552"/>
    <cellStyle name="40% - Énfasis6 3 2 2 2 2" xfId="1081"/>
    <cellStyle name="40% - Énfasis6 3 2 2 2 2 2" xfId="2139"/>
    <cellStyle name="40% - Énfasis6 3 2 2 2 3" xfId="1611"/>
    <cellStyle name="40% - Énfasis6 3 2 2 3" xfId="817"/>
    <cellStyle name="40% - Énfasis6 3 2 2 3 2" xfId="1875"/>
    <cellStyle name="40% - Énfasis6 3 2 2 4" xfId="1347"/>
    <cellStyle name="40% - Énfasis6 3 2 3" xfId="420"/>
    <cellStyle name="40% - Énfasis6 3 2 3 2" xfId="949"/>
    <cellStyle name="40% - Énfasis6 3 2 3 2 2" xfId="2007"/>
    <cellStyle name="40% - Énfasis6 3 2 3 3" xfId="1479"/>
    <cellStyle name="40% - Énfasis6 3 2 4" xfId="685"/>
    <cellStyle name="40% - Énfasis6 3 2 4 2" xfId="1743"/>
    <cellStyle name="40% - Énfasis6 3 2 5" xfId="1215"/>
    <cellStyle name="40% - Énfasis6 3 3" xfId="222"/>
    <cellStyle name="40% - Énfasis6 3 3 2" xfId="488"/>
    <cellStyle name="40% - Énfasis6 3 3 2 2" xfId="1017"/>
    <cellStyle name="40% - Énfasis6 3 3 2 2 2" xfId="2075"/>
    <cellStyle name="40% - Énfasis6 3 3 2 3" xfId="1547"/>
    <cellStyle name="40% - Énfasis6 3 3 3" xfId="753"/>
    <cellStyle name="40% - Énfasis6 3 3 3 2" xfId="1811"/>
    <cellStyle name="40% - Énfasis6 3 3 4" xfId="1283"/>
    <cellStyle name="40% - Énfasis6 3 4" xfId="355"/>
    <cellStyle name="40% - Énfasis6 3 4 2" xfId="884"/>
    <cellStyle name="40% - Énfasis6 3 4 2 2" xfId="1942"/>
    <cellStyle name="40% - Énfasis6 3 4 3" xfId="1414"/>
    <cellStyle name="40% - Énfasis6 3 5" xfId="621"/>
    <cellStyle name="40% - Énfasis6 3 5 2" xfId="1679"/>
    <cellStyle name="40% - Énfasis6 3 6" xfId="1151"/>
    <cellStyle name="40% - Énfasis6 4" xfId="118"/>
    <cellStyle name="40% - Énfasis6 4 2" xfId="254"/>
    <cellStyle name="40% - Énfasis6 4 2 2" xfId="520"/>
    <cellStyle name="40% - Énfasis6 4 2 2 2" xfId="1049"/>
    <cellStyle name="40% - Énfasis6 4 2 2 2 2" xfId="2107"/>
    <cellStyle name="40% - Énfasis6 4 2 2 3" xfId="1579"/>
    <cellStyle name="40% - Énfasis6 4 2 3" xfId="785"/>
    <cellStyle name="40% - Énfasis6 4 2 3 2" xfId="1843"/>
    <cellStyle name="40% - Énfasis6 4 2 4" xfId="1315"/>
    <cellStyle name="40% - Énfasis6 4 3" xfId="388"/>
    <cellStyle name="40% - Énfasis6 4 3 2" xfId="917"/>
    <cellStyle name="40% - Énfasis6 4 3 2 2" xfId="1975"/>
    <cellStyle name="40% - Énfasis6 4 3 3" xfId="1447"/>
    <cellStyle name="40% - Énfasis6 4 4" xfId="653"/>
    <cellStyle name="40% - Énfasis6 4 4 2" xfId="1711"/>
    <cellStyle name="40% - Énfasis6 4 5" xfId="1183"/>
    <cellStyle name="40% - Énfasis6 5" xfId="187"/>
    <cellStyle name="40% - Énfasis6 5 2" xfId="455"/>
    <cellStyle name="40% - Énfasis6 5 2 2" xfId="984"/>
    <cellStyle name="40% - Énfasis6 5 2 2 2" xfId="2042"/>
    <cellStyle name="40% - Énfasis6 5 2 3" xfId="1514"/>
    <cellStyle name="40% - Énfasis6 5 3" xfId="720"/>
    <cellStyle name="40% - Énfasis6 5 3 2" xfId="1778"/>
    <cellStyle name="40% - Énfasis6 5 4" xfId="1250"/>
    <cellStyle name="40% - Énfasis6 6" xfId="321"/>
    <cellStyle name="40% - Énfasis6 6 2" xfId="852"/>
    <cellStyle name="40% - Énfasis6 6 2 2" xfId="1910"/>
    <cellStyle name="40% - Énfasis6 6 3" xfId="1382"/>
    <cellStyle name="40% - Énfasis6 7" xfId="587"/>
    <cellStyle name="40% - Énfasis6 7 2" xfId="1646"/>
    <cellStyle name="40% - Énfasis6 8" xfId="1116"/>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10" builtinId="20" customBuiltin="1"/>
    <cellStyle name="Incorrecto" xfId="8" builtinId="27" customBuiltin="1"/>
    <cellStyle name="Millares" xfId="1" builtinId="3"/>
    <cellStyle name="Millares 10" xfId="175"/>
    <cellStyle name="Millares 10 2" xfId="443"/>
    <cellStyle name="Millares 10 2 2" xfId="972"/>
    <cellStyle name="Millares 10 2 2 2" xfId="2030"/>
    <cellStyle name="Millares 10 2 3" xfId="1502"/>
    <cellStyle name="Millares 10 3" xfId="708"/>
    <cellStyle name="Millares 10 3 2" xfId="1766"/>
    <cellStyle name="Millares 10 4" xfId="1238"/>
    <cellStyle name="Millares 11" xfId="323"/>
    <cellStyle name="Millares 12" xfId="309"/>
    <cellStyle name="Millares 12 2" xfId="840"/>
    <cellStyle name="Millares 12 2 2" xfId="1898"/>
    <cellStyle name="Millares 12 3" xfId="1370"/>
    <cellStyle name="Millares 13" xfId="589"/>
    <cellStyle name="Millares 14" xfId="1119"/>
    <cellStyle name="Millares 15" xfId="1104"/>
    <cellStyle name="Millares 2" xfId="43"/>
    <cellStyle name="Millares 2 2" xfId="87"/>
    <cellStyle name="Millares 2 2 2" xfId="155"/>
    <cellStyle name="Millares 2 2 2 2" xfId="289"/>
    <cellStyle name="Millares 2 2 2 2 2" xfId="555"/>
    <cellStyle name="Millares 2 2 2 2 2 2" xfId="1084"/>
    <cellStyle name="Millares 2 2 2 2 2 2 2" xfId="2142"/>
    <cellStyle name="Millares 2 2 2 2 2 3" xfId="1614"/>
    <cellStyle name="Millares 2 2 2 2 3" xfId="820"/>
    <cellStyle name="Millares 2 2 2 2 3 2" xfId="1878"/>
    <cellStyle name="Millares 2 2 2 2 4" xfId="1350"/>
    <cellStyle name="Millares 2 2 2 3" xfId="423"/>
    <cellStyle name="Millares 2 2 2 3 2" xfId="952"/>
    <cellStyle name="Millares 2 2 2 3 2 2" xfId="2010"/>
    <cellStyle name="Millares 2 2 2 3 3" xfId="1482"/>
    <cellStyle name="Millares 2 2 2 4" xfId="688"/>
    <cellStyle name="Millares 2 2 2 4 2" xfId="1746"/>
    <cellStyle name="Millares 2 2 2 5" xfId="1218"/>
    <cellStyle name="Millares 2 2 3" xfId="224"/>
    <cellStyle name="Millares 2 2 3 2" xfId="490"/>
    <cellStyle name="Millares 2 2 3 2 2" xfId="1019"/>
    <cellStyle name="Millares 2 2 3 2 2 2" xfId="2077"/>
    <cellStyle name="Millares 2 2 3 2 3" xfId="1549"/>
    <cellStyle name="Millares 2 2 3 3" xfId="755"/>
    <cellStyle name="Millares 2 2 3 3 2" xfId="1813"/>
    <cellStyle name="Millares 2 2 3 4" xfId="1285"/>
    <cellStyle name="Millares 2 2 4" xfId="358"/>
    <cellStyle name="Millares 2 2 4 2" xfId="887"/>
    <cellStyle name="Millares 2 2 4 2 2" xfId="1945"/>
    <cellStyle name="Millares 2 2 4 3" xfId="1417"/>
    <cellStyle name="Millares 2 2 5" xfId="623"/>
    <cellStyle name="Millares 2 2 5 2" xfId="1681"/>
    <cellStyle name="Millares 2 2 6" xfId="1153"/>
    <cellStyle name="Millares 2 3" xfId="80"/>
    <cellStyle name="Millares 2 4" xfId="122"/>
    <cellStyle name="Millares 2 4 2" xfId="256"/>
    <cellStyle name="Millares 2 4 2 2" xfId="522"/>
    <cellStyle name="Millares 2 4 2 2 2" xfId="1051"/>
    <cellStyle name="Millares 2 4 2 2 2 2" xfId="2109"/>
    <cellStyle name="Millares 2 4 2 2 3" xfId="1581"/>
    <cellStyle name="Millares 2 4 2 3" xfId="787"/>
    <cellStyle name="Millares 2 4 2 3 2" xfId="1845"/>
    <cellStyle name="Millares 2 4 2 4" xfId="1317"/>
    <cellStyle name="Millares 2 4 3" xfId="390"/>
    <cellStyle name="Millares 2 4 3 2" xfId="919"/>
    <cellStyle name="Millares 2 4 3 2 2" xfId="1977"/>
    <cellStyle name="Millares 2 4 3 3" xfId="1449"/>
    <cellStyle name="Millares 2 4 4" xfId="655"/>
    <cellStyle name="Millares 2 4 4 2" xfId="1713"/>
    <cellStyle name="Millares 2 4 5" xfId="1185"/>
    <cellStyle name="Millares 2 5" xfId="192"/>
    <cellStyle name="Millares 2 5 2" xfId="458"/>
    <cellStyle name="Millares 2 5 2 2" xfId="987"/>
    <cellStyle name="Millares 2 5 2 2 2" xfId="2045"/>
    <cellStyle name="Millares 2 5 2 3" xfId="1517"/>
    <cellStyle name="Millares 2 5 3" xfId="723"/>
    <cellStyle name="Millares 2 5 3 2" xfId="1781"/>
    <cellStyle name="Millares 2 5 4" xfId="1253"/>
    <cellStyle name="Millares 2 6" xfId="325"/>
    <cellStyle name="Millares 2 6 2" xfId="854"/>
    <cellStyle name="Millares 2 6 2 2" xfId="1912"/>
    <cellStyle name="Millares 2 6 3" xfId="1384"/>
    <cellStyle name="Millares 2 7" xfId="591"/>
    <cellStyle name="Millares 2 7 2" xfId="1649"/>
    <cellStyle name="Millares 2 8" xfId="1121"/>
    <cellStyle name="Millares 3" xfId="46"/>
    <cellStyle name="Millares 3 2" xfId="90"/>
    <cellStyle name="Millares 3 2 2" xfId="158"/>
    <cellStyle name="Millares 3 2 2 2" xfId="292"/>
    <cellStyle name="Millares 3 2 2 2 2" xfId="558"/>
    <cellStyle name="Millares 3 2 2 2 2 2" xfId="1087"/>
    <cellStyle name="Millares 3 2 2 2 2 2 2" xfId="2145"/>
    <cellStyle name="Millares 3 2 2 2 2 3" xfId="1617"/>
    <cellStyle name="Millares 3 2 2 2 3" xfId="823"/>
    <cellStyle name="Millares 3 2 2 2 3 2" xfId="1881"/>
    <cellStyle name="Millares 3 2 2 2 4" xfId="1353"/>
    <cellStyle name="Millares 3 2 2 3" xfId="426"/>
    <cellStyle name="Millares 3 2 2 3 2" xfId="955"/>
    <cellStyle name="Millares 3 2 2 3 2 2" xfId="2013"/>
    <cellStyle name="Millares 3 2 2 3 3" xfId="1485"/>
    <cellStyle name="Millares 3 2 2 4" xfId="691"/>
    <cellStyle name="Millares 3 2 2 4 2" xfId="1749"/>
    <cellStyle name="Millares 3 2 2 5" xfId="1221"/>
    <cellStyle name="Millares 3 2 3" xfId="227"/>
    <cellStyle name="Millares 3 2 3 2" xfId="493"/>
    <cellStyle name="Millares 3 2 3 2 2" xfId="1022"/>
    <cellStyle name="Millares 3 2 3 2 2 2" xfId="2080"/>
    <cellStyle name="Millares 3 2 3 2 3" xfId="1552"/>
    <cellStyle name="Millares 3 2 3 3" xfId="758"/>
    <cellStyle name="Millares 3 2 3 3 2" xfId="1816"/>
    <cellStyle name="Millares 3 2 3 4" xfId="1288"/>
    <cellStyle name="Millares 3 2 4" xfId="361"/>
    <cellStyle name="Millares 3 2 4 2" xfId="890"/>
    <cellStyle name="Millares 3 2 4 2 2" xfId="1948"/>
    <cellStyle name="Millares 3 2 4 3" xfId="1420"/>
    <cellStyle name="Millares 3 2 5" xfId="626"/>
    <cellStyle name="Millares 3 2 5 2" xfId="1684"/>
    <cellStyle name="Millares 3 2 6" xfId="1156"/>
    <cellStyle name="Millares 3 3" xfId="82"/>
    <cellStyle name="Millares 3 4" xfId="125"/>
    <cellStyle name="Millares 3 4 2" xfId="259"/>
    <cellStyle name="Millares 3 4 2 2" xfId="525"/>
    <cellStyle name="Millares 3 4 2 2 2" xfId="1054"/>
    <cellStyle name="Millares 3 4 2 2 2 2" xfId="2112"/>
    <cellStyle name="Millares 3 4 2 2 3" xfId="1584"/>
    <cellStyle name="Millares 3 4 2 3" xfId="790"/>
    <cellStyle name="Millares 3 4 2 3 2" xfId="1848"/>
    <cellStyle name="Millares 3 4 2 4" xfId="1320"/>
    <cellStyle name="Millares 3 4 3" xfId="393"/>
    <cellStyle name="Millares 3 4 3 2" xfId="922"/>
    <cellStyle name="Millares 3 4 3 2 2" xfId="1980"/>
    <cellStyle name="Millares 3 4 3 3" xfId="1452"/>
    <cellStyle name="Millares 3 4 4" xfId="658"/>
    <cellStyle name="Millares 3 4 4 2" xfId="1716"/>
    <cellStyle name="Millares 3 4 5" xfId="1188"/>
    <cellStyle name="Millares 3 5" xfId="195"/>
    <cellStyle name="Millares 3 5 2" xfId="461"/>
    <cellStyle name="Millares 3 5 2 2" xfId="990"/>
    <cellStyle name="Millares 3 5 2 2 2" xfId="2048"/>
    <cellStyle name="Millares 3 5 2 3" xfId="1520"/>
    <cellStyle name="Millares 3 5 3" xfId="726"/>
    <cellStyle name="Millares 3 5 3 2" xfId="1784"/>
    <cellStyle name="Millares 3 5 4" xfId="1256"/>
    <cellStyle name="Millares 3 6" xfId="328"/>
    <cellStyle name="Millares 3 6 2" xfId="857"/>
    <cellStyle name="Millares 3 6 2 2" xfId="1915"/>
    <cellStyle name="Millares 3 6 3" xfId="1387"/>
    <cellStyle name="Millares 3 7" xfId="594"/>
    <cellStyle name="Millares 3 7 2" xfId="1652"/>
    <cellStyle name="Millares 3 8" xfId="1124"/>
    <cellStyle name="Millares 4" xfId="77"/>
    <cellStyle name="Millares 5" xfId="62"/>
    <cellStyle name="Millares 5 2" xfId="140"/>
    <cellStyle name="Millares 5 2 2" xfId="274"/>
    <cellStyle name="Millares 5 2 2 2" xfId="540"/>
    <cellStyle name="Millares 5 2 2 2 2" xfId="1069"/>
    <cellStyle name="Millares 5 2 2 2 2 2" xfId="2127"/>
    <cellStyle name="Millares 5 2 2 2 3" xfId="1599"/>
    <cellStyle name="Millares 5 2 2 3" xfId="805"/>
    <cellStyle name="Millares 5 2 2 3 2" xfId="1863"/>
    <cellStyle name="Millares 5 2 2 4" xfId="1335"/>
    <cellStyle name="Millares 5 2 3" xfId="408"/>
    <cellStyle name="Millares 5 2 3 2" xfId="937"/>
    <cellStyle name="Millares 5 2 3 2 2" xfId="1995"/>
    <cellStyle name="Millares 5 2 3 3" xfId="1467"/>
    <cellStyle name="Millares 5 2 4" xfId="673"/>
    <cellStyle name="Millares 5 2 4 2" xfId="1731"/>
    <cellStyle name="Millares 5 2 5" xfId="1203"/>
    <cellStyle name="Millares 5 3" xfId="210"/>
    <cellStyle name="Millares 5 3 2" xfId="476"/>
    <cellStyle name="Millares 5 3 2 2" xfId="1005"/>
    <cellStyle name="Millares 5 3 2 2 2" xfId="2063"/>
    <cellStyle name="Millares 5 3 2 3" xfId="1535"/>
    <cellStyle name="Millares 5 3 3" xfId="741"/>
    <cellStyle name="Millares 5 3 3 2" xfId="1799"/>
    <cellStyle name="Millares 5 3 4" xfId="1271"/>
    <cellStyle name="Millares 5 4" xfId="343"/>
    <cellStyle name="Millares 5 4 2" xfId="872"/>
    <cellStyle name="Millares 5 4 2 2" xfId="1930"/>
    <cellStyle name="Millares 5 4 3" xfId="1402"/>
    <cellStyle name="Millares 5 5" xfId="609"/>
    <cellStyle name="Millares 5 5 2" xfId="1667"/>
    <cellStyle name="Millares 5 6" xfId="1139"/>
    <cellStyle name="Millares 6" xfId="120"/>
    <cellStyle name="Millares 7" xfId="106"/>
    <cellStyle name="Millares 7 2" xfId="242"/>
    <cellStyle name="Millares 7 2 2" xfId="508"/>
    <cellStyle name="Millares 7 2 2 2" xfId="1037"/>
    <cellStyle name="Millares 7 2 2 2 2" xfId="2095"/>
    <cellStyle name="Millares 7 2 2 3" xfId="1567"/>
    <cellStyle name="Millares 7 2 3" xfId="773"/>
    <cellStyle name="Millares 7 2 3 2" xfId="1831"/>
    <cellStyle name="Millares 7 2 4" xfId="1303"/>
    <cellStyle name="Millares 7 3" xfId="376"/>
    <cellStyle name="Millares 7 3 2" xfId="905"/>
    <cellStyle name="Millares 7 3 2 2" xfId="1963"/>
    <cellStyle name="Millares 7 3 3" xfId="1435"/>
    <cellStyle name="Millares 7 4" xfId="641"/>
    <cellStyle name="Millares 7 4 2" xfId="1699"/>
    <cellStyle name="Millares 7 5" xfId="1171"/>
    <cellStyle name="Millares 8" xfId="173"/>
    <cellStyle name="Millares 8 2" xfId="307"/>
    <cellStyle name="Millares 8 2 2" xfId="573"/>
    <cellStyle name="Millares 8 2 2 2" xfId="1102"/>
    <cellStyle name="Millares 8 2 2 2 2" xfId="2160"/>
    <cellStyle name="Millares 8 2 2 3" xfId="1632"/>
    <cellStyle name="Millares 8 2 3" xfId="838"/>
    <cellStyle name="Millares 8 2 3 2" xfId="1896"/>
    <cellStyle name="Millares 8 2 4" xfId="1368"/>
    <cellStyle name="Millares 8 3" xfId="441"/>
    <cellStyle name="Millares 8 3 2" xfId="970"/>
    <cellStyle name="Millares 8 3 2 2" xfId="2028"/>
    <cellStyle name="Millares 8 3 3" xfId="1500"/>
    <cellStyle name="Millares 8 4" xfId="706"/>
    <cellStyle name="Millares 8 4 2" xfId="1764"/>
    <cellStyle name="Millares 8 5" xfId="1236"/>
    <cellStyle name="Millares 9" xfId="190"/>
    <cellStyle name="Neutral" xfId="9" builtinId="28" customBuiltin="1"/>
    <cellStyle name="Normal" xfId="0" builtinId="0"/>
    <cellStyle name="Normal 10" xfId="105"/>
    <cellStyle name="Normal 10 2" xfId="241"/>
    <cellStyle name="Normal 10 2 2" xfId="507"/>
    <cellStyle name="Normal 10 2 2 2" xfId="1036"/>
    <cellStyle name="Normal 10 2 2 2 2" xfId="2094"/>
    <cellStyle name="Normal 10 2 2 3" xfId="1566"/>
    <cellStyle name="Normal 10 2 3" xfId="772"/>
    <cellStyle name="Normal 10 2 3 2" xfId="1830"/>
    <cellStyle name="Normal 10 2 4" xfId="1302"/>
    <cellStyle name="Normal 10 3" xfId="375"/>
    <cellStyle name="Normal 10 3 2" xfId="904"/>
    <cellStyle name="Normal 10 3 2 2" xfId="1962"/>
    <cellStyle name="Normal 10 3 3" xfId="1434"/>
    <cellStyle name="Normal 10 4" xfId="640"/>
    <cellStyle name="Normal 10 4 2" xfId="1698"/>
    <cellStyle name="Normal 10 5" xfId="1170"/>
    <cellStyle name="Normal 11" xfId="172"/>
    <cellStyle name="Normal 11 2" xfId="306"/>
    <cellStyle name="Normal 11 2 2" xfId="572"/>
    <cellStyle name="Normal 11 2 2 2" xfId="1101"/>
    <cellStyle name="Normal 11 2 2 2 2" xfId="2159"/>
    <cellStyle name="Normal 11 2 2 3" xfId="1631"/>
    <cellStyle name="Normal 11 2 3" xfId="837"/>
    <cellStyle name="Normal 11 2 3 2" xfId="1895"/>
    <cellStyle name="Normal 11 2 4" xfId="1367"/>
    <cellStyle name="Normal 11 3" xfId="440"/>
    <cellStyle name="Normal 11 3 2" xfId="969"/>
    <cellStyle name="Normal 11 3 2 2" xfId="2027"/>
    <cellStyle name="Normal 11 3 3" xfId="1499"/>
    <cellStyle name="Normal 11 4" xfId="705"/>
    <cellStyle name="Normal 11 4 2" xfId="1763"/>
    <cellStyle name="Normal 11 5" xfId="1235"/>
    <cellStyle name="Normal 12" xfId="189"/>
    <cellStyle name="Normal 13" xfId="174"/>
    <cellStyle name="Normal 13 2" xfId="442"/>
    <cellStyle name="Normal 13 2 2" xfId="971"/>
    <cellStyle name="Normal 13 2 2 2" xfId="2029"/>
    <cellStyle name="Normal 13 2 3" xfId="1501"/>
    <cellStyle name="Normal 13 3" xfId="707"/>
    <cellStyle name="Normal 13 3 2" xfId="1765"/>
    <cellStyle name="Normal 13 4" xfId="1237"/>
    <cellStyle name="Normal 14" xfId="322"/>
    <cellStyle name="Normal 15" xfId="308"/>
    <cellStyle name="Normal 15 2" xfId="839"/>
    <cellStyle name="Normal 15 2 2" xfId="1897"/>
    <cellStyle name="Normal 15 3" xfId="1369"/>
    <cellStyle name="Normal 16" xfId="574"/>
    <cellStyle name="Normal 16 2" xfId="1633"/>
    <cellStyle name="Normal 17" xfId="588"/>
    <cellStyle name="Normal 17 2" xfId="1647"/>
    <cellStyle name="Normal 18" xfId="1118"/>
    <cellStyle name="Normal 18 2" xfId="2161"/>
    <cellStyle name="Normal 19" xfId="1103"/>
    <cellStyle name="Normal 2" xfId="42"/>
    <cellStyle name="Normal 2 2" xfId="83"/>
    <cellStyle name="Normal 2 3" xfId="86"/>
    <cellStyle name="Normal 2 3 2" xfId="154"/>
    <cellStyle name="Normal 2 3 2 2" xfId="288"/>
    <cellStyle name="Normal 2 3 2 2 2" xfId="554"/>
    <cellStyle name="Normal 2 3 2 2 2 2" xfId="1083"/>
    <cellStyle name="Normal 2 3 2 2 2 2 2" xfId="2141"/>
    <cellStyle name="Normal 2 3 2 2 2 3" xfId="1613"/>
    <cellStyle name="Normal 2 3 2 2 3" xfId="819"/>
    <cellStyle name="Normal 2 3 2 2 3 2" xfId="1877"/>
    <cellStyle name="Normal 2 3 2 2 4" xfId="1349"/>
    <cellStyle name="Normal 2 3 2 3" xfId="422"/>
    <cellStyle name="Normal 2 3 2 3 2" xfId="951"/>
    <cellStyle name="Normal 2 3 2 3 2 2" xfId="2009"/>
    <cellStyle name="Normal 2 3 2 3 3" xfId="1481"/>
    <cellStyle name="Normal 2 3 2 4" xfId="687"/>
    <cellStyle name="Normal 2 3 2 4 2" xfId="1745"/>
    <cellStyle name="Normal 2 3 2 5" xfId="1217"/>
    <cellStyle name="Normal 2 3 3" xfId="223"/>
    <cellStyle name="Normal 2 3 3 2" xfId="489"/>
    <cellStyle name="Normal 2 3 3 2 2" xfId="1018"/>
    <cellStyle name="Normal 2 3 3 2 2 2" xfId="2076"/>
    <cellStyle name="Normal 2 3 3 2 3" xfId="1548"/>
    <cellStyle name="Normal 2 3 3 3" xfId="754"/>
    <cellStyle name="Normal 2 3 3 3 2" xfId="1812"/>
    <cellStyle name="Normal 2 3 3 4" xfId="1284"/>
    <cellStyle name="Normal 2 3 4" xfId="357"/>
    <cellStyle name="Normal 2 3 4 2" xfId="886"/>
    <cellStyle name="Normal 2 3 4 2 2" xfId="1944"/>
    <cellStyle name="Normal 2 3 4 3" xfId="1416"/>
    <cellStyle name="Normal 2 3 5" xfId="622"/>
    <cellStyle name="Normal 2 3 5 2" xfId="1680"/>
    <cellStyle name="Normal 2 3 6" xfId="1152"/>
    <cellStyle name="Normal 2 4" xfId="78"/>
    <cellStyle name="Normal 2 5" xfId="121"/>
    <cellStyle name="Normal 2 5 2" xfId="255"/>
    <cellStyle name="Normal 2 5 2 2" xfId="521"/>
    <cellStyle name="Normal 2 5 2 2 2" xfId="1050"/>
    <cellStyle name="Normal 2 5 2 2 2 2" xfId="2108"/>
    <cellStyle name="Normal 2 5 2 2 3" xfId="1580"/>
    <cellStyle name="Normal 2 5 2 3" xfId="786"/>
    <cellStyle name="Normal 2 5 2 3 2" xfId="1844"/>
    <cellStyle name="Normal 2 5 2 4" xfId="1316"/>
    <cellStyle name="Normal 2 5 3" xfId="389"/>
    <cellStyle name="Normal 2 5 3 2" xfId="918"/>
    <cellStyle name="Normal 2 5 3 2 2" xfId="1976"/>
    <cellStyle name="Normal 2 5 3 3" xfId="1448"/>
    <cellStyle name="Normal 2 5 4" xfId="654"/>
    <cellStyle name="Normal 2 5 4 2" xfId="1712"/>
    <cellStyle name="Normal 2 5 5" xfId="1184"/>
    <cellStyle name="Normal 2 6" xfId="191"/>
    <cellStyle name="Normal 2 6 2" xfId="457"/>
    <cellStyle name="Normal 2 6 2 2" xfId="986"/>
    <cellStyle name="Normal 2 6 2 2 2" xfId="2044"/>
    <cellStyle name="Normal 2 6 2 3" xfId="1516"/>
    <cellStyle name="Normal 2 6 3" xfId="722"/>
    <cellStyle name="Normal 2 6 3 2" xfId="1780"/>
    <cellStyle name="Normal 2 6 4" xfId="1252"/>
    <cellStyle name="Normal 2 7" xfId="324"/>
    <cellStyle name="Normal 2 7 2" xfId="853"/>
    <cellStyle name="Normal 2 7 2 2" xfId="1911"/>
    <cellStyle name="Normal 2 7 3" xfId="1383"/>
    <cellStyle name="Normal 2 8" xfId="590"/>
    <cellStyle name="Normal 2 8 2" xfId="1648"/>
    <cellStyle name="Normal 2 9" xfId="1120"/>
    <cellStyle name="Normal 20" xfId="2162"/>
    <cellStyle name="Normal 21" xfId="2163"/>
    <cellStyle name="Normal 22" xfId="2164"/>
    <cellStyle name="Normal 3" xfId="45"/>
    <cellStyle name="Normal 3 2" xfId="89"/>
    <cellStyle name="Normal 3 2 2" xfId="157"/>
    <cellStyle name="Normal 3 2 2 2" xfId="291"/>
    <cellStyle name="Normal 3 2 2 2 2" xfId="557"/>
    <cellStyle name="Normal 3 2 2 2 2 2" xfId="1086"/>
    <cellStyle name="Normal 3 2 2 2 2 2 2" xfId="2144"/>
    <cellStyle name="Normal 3 2 2 2 2 3" xfId="1616"/>
    <cellStyle name="Normal 3 2 2 2 3" xfId="822"/>
    <cellStyle name="Normal 3 2 2 2 3 2" xfId="1880"/>
    <cellStyle name="Normal 3 2 2 2 4" xfId="1352"/>
    <cellStyle name="Normal 3 2 2 3" xfId="425"/>
    <cellStyle name="Normal 3 2 2 3 2" xfId="954"/>
    <cellStyle name="Normal 3 2 2 3 2 2" xfId="2012"/>
    <cellStyle name="Normal 3 2 2 3 3" xfId="1484"/>
    <cellStyle name="Normal 3 2 2 4" xfId="690"/>
    <cellStyle name="Normal 3 2 2 4 2" xfId="1748"/>
    <cellStyle name="Normal 3 2 2 5" xfId="1220"/>
    <cellStyle name="Normal 3 2 3" xfId="226"/>
    <cellStyle name="Normal 3 2 3 2" xfId="492"/>
    <cellStyle name="Normal 3 2 3 2 2" xfId="1021"/>
    <cellStyle name="Normal 3 2 3 2 2 2" xfId="2079"/>
    <cellStyle name="Normal 3 2 3 2 3" xfId="1551"/>
    <cellStyle name="Normal 3 2 3 3" xfId="757"/>
    <cellStyle name="Normal 3 2 3 3 2" xfId="1815"/>
    <cellStyle name="Normal 3 2 3 4" xfId="1287"/>
    <cellStyle name="Normal 3 2 4" xfId="360"/>
    <cellStyle name="Normal 3 2 4 2" xfId="889"/>
    <cellStyle name="Normal 3 2 4 2 2" xfId="1947"/>
    <cellStyle name="Normal 3 2 4 3" xfId="1419"/>
    <cellStyle name="Normal 3 2 5" xfId="625"/>
    <cellStyle name="Normal 3 2 5 2" xfId="1683"/>
    <cellStyle name="Normal 3 2 6" xfId="1155"/>
    <cellStyle name="Normal 3 3" xfId="81"/>
    <cellStyle name="Normal 3 4" xfId="124"/>
    <cellStyle name="Normal 3 4 2" xfId="258"/>
    <cellStyle name="Normal 3 4 2 2" xfId="524"/>
    <cellStyle name="Normal 3 4 2 2 2" xfId="1053"/>
    <cellStyle name="Normal 3 4 2 2 2 2" xfId="2111"/>
    <cellStyle name="Normal 3 4 2 2 3" xfId="1583"/>
    <cellStyle name="Normal 3 4 2 3" xfId="789"/>
    <cellStyle name="Normal 3 4 2 3 2" xfId="1847"/>
    <cellStyle name="Normal 3 4 2 4" xfId="1319"/>
    <cellStyle name="Normal 3 4 3" xfId="392"/>
    <cellStyle name="Normal 3 4 3 2" xfId="921"/>
    <cellStyle name="Normal 3 4 3 2 2" xfId="1979"/>
    <cellStyle name="Normal 3 4 3 3" xfId="1451"/>
    <cellStyle name="Normal 3 4 4" xfId="657"/>
    <cellStyle name="Normal 3 4 4 2" xfId="1715"/>
    <cellStyle name="Normal 3 4 5" xfId="1187"/>
    <cellStyle name="Normal 3 5" xfId="194"/>
    <cellStyle name="Normal 3 5 2" xfId="460"/>
    <cellStyle name="Normal 3 5 2 2" xfId="989"/>
    <cellStyle name="Normal 3 5 2 2 2" xfId="2047"/>
    <cellStyle name="Normal 3 5 2 3" xfId="1519"/>
    <cellStyle name="Normal 3 5 3" xfId="725"/>
    <cellStyle name="Normal 3 5 3 2" xfId="1783"/>
    <cellStyle name="Normal 3 5 4" xfId="1255"/>
    <cellStyle name="Normal 3 6" xfId="327"/>
    <cellStyle name="Normal 3 6 2" xfId="856"/>
    <cellStyle name="Normal 3 6 2 2" xfId="1914"/>
    <cellStyle name="Normal 3 6 3" xfId="1386"/>
    <cellStyle name="Normal 3 7" xfId="593"/>
    <cellStyle name="Normal 3 7 2" xfId="1651"/>
    <cellStyle name="Normal 3 8" xfId="1123"/>
    <cellStyle name="Normal 4" xfId="84"/>
    <cellStyle name="Normal 5" xfId="75"/>
    <cellStyle name="Normal 5 2" xfId="104"/>
    <cellStyle name="Normal 6" xfId="85"/>
    <cellStyle name="Normal 7" xfId="61"/>
    <cellStyle name="Normal 7 2" xfId="139"/>
    <cellStyle name="Normal 7 2 2" xfId="273"/>
    <cellStyle name="Normal 7 2 2 2" xfId="539"/>
    <cellStyle name="Normal 7 2 2 2 2" xfId="1068"/>
    <cellStyle name="Normal 7 2 2 2 2 2" xfId="2126"/>
    <cellStyle name="Normal 7 2 2 2 3" xfId="1598"/>
    <cellStyle name="Normal 7 2 2 3" xfId="804"/>
    <cellStyle name="Normal 7 2 2 3 2" xfId="1862"/>
    <cellStyle name="Normal 7 2 2 4" xfId="1334"/>
    <cellStyle name="Normal 7 2 3" xfId="407"/>
    <cellStyle name="Normal 7 2 3 2" xfId="936"/>
    <cellStyle name="Normal 7 2 3 2 2" xfId="1994"/>
    <cellStyle name="Normal 7 2 3 3" xfId="1466"/>
    <cellStyle name="Normal 7 2 4" xfId="672"/>
    <cellStyle name="Normal 7 2 4 2" xfId="1730"/>
    <cellStyle name="Normal 7 2 5" xfId="1202"/>
    <cellStyle name="Normal 7 3" xfId="209"/>
    <cellStyle name="Normal 7 3 2" xfId="475"/>
    <cellStyle name="Normal 7 3 2 2" xfId="1004"/>
    <cellStyle name="Normal 7 3 2 2 2" xfId="2062"/>
    <cellStyle name="Normal 7 3 2 3" xfId="1534"/>
    <cellStyle name="Normal 7 3 3" xfId="740"/>
    <cellStyle name="Normal 7 3 3 2" xfId="1798"/>
    <cellStyle name="Normal 7 3 4" xfId="1270"/>
    <cellStyle name="Normal 7 4" xfId="342"/>
    <cellStyle name="Normal 7 4 2" xfId="871"/>
    <cellStyle name="Normal 7 4 2 2" xfId="1929"/>
    <cellStyle name="Normal 7 4 3" xfId="1401"/>
    <cellStyle name="Normal 7 5" xfId="608"/>
    <cellStyle name="Normal 7 5 2" xfId="1666"/>
    <cellStyle name="Normal 7 6" xfId="1138"/>
    <cellStyle name="Normal 8" xfId="119"/>
    <cellStyle name="Normal 9" xfId="79"/>
    <cellStyle name="Normal 9 2" xfId="153"/>
    <cellStyle name="Normal 9 2 2" xfId="287"/>
    <cellStyle name="Normal 9 2 2 2" xfId="553"/>
    <cellStyle name="Normal 9 2 2 2 2" xfId="1082"/>
    <cellStyle name="Normal 9 2 2 2 2 2" xfId="2140"/>
    <cellStyle name="Normal 9 2 2 2 3" xfId="1612"/>
    <cellStyle name="Normal 9 2 2 3" xfId="818"/>
    <cellStyle name="Normal 9 2 2 3 2" xfId="1876"/>
    <cellStyle name="Normal 9 2 2 4" xfId="1348"/>
    <cellStyle name="Normal 9 2 3" xfId="421"/>
    <cellStyle name="Normal 9 2 3 2" xfId="950"/>
    <cellStyle name="Normal 9 2 3 2 2" xfId="2008"/>
    <cellStyle name="Normal 9 2 3 3" xfId="1480"/>
    <cellStyle name="Normal 9 2 4" xfId="686"/>
    <cellStyle name="Normal 9 2 4 2" xfId="1744"/>
    <cellStyle name="Normal 9 2 5" xfId="1216"/>
    <cellStyle name="Normal 9 3" xfId="188"/>
    <cellStyle name="Normal 9 3 2" xfId="456"/>
    <cellStyle name="Normal 9 3 2 2" xfId="985"/>
    <cellStyle name="Normal 9 3 2 2 2" xfId="2043"/>
    <cellStyle name="Normal 9 3 2 3" xfId="1515"/>
    <cellStyle name="Normal 9 3 3" xfId="721"/>
    <cellStyle name="Normal 9 3 3 2" xfId="1779"/>
    <cellStyle name="Normal 9 3 4" xfId="1251"/>
    <cellStyle name="Normal 9 4" xfId="356"/>
    <cellStyle name="Normal 9 4 2" xfId="885"/>
    <cellStyle name="Normal 9 4 2 2" xfId="1943"/>
    <cellStyle name="Normal 9 4 3" xfId="1415"/>
    <cellStyle name="Normal 9 5" xfId="575"/>
    <cellStyle name="Normal 9 5 2" xfId="1634"/>
    <cellStyle name="Normal 9 6" xfId="1117"/>
    <cellStyle name="Notas 2" xfId="44"/>
    <cellStyle name="Notas 2 2" xfId="88"/>
    <cellStyle name="Notas 2 2 2" xfId="156"/>
    <cellStyle name="Notas 2 2 2 2" xfId="290"/>
    <cellStyle name="Notas 2 2 2 2 2" xfId="556"/>
    <cellStyle name="Notas 2 2 2 2 2 2" xfId="1085"/>
    <cellStyle name="Notas 2 2 2 2 2 2 2" xfId="2143"/>
    <cellStyle name="Notas 2 2 2 2 2 3" xfId="1615"/>
    <cellStyle name="Notas 2 2 2 2 3" xfId="821"/>
    <cellStyle name="Notas 2 2 2 2 3 2" xfId="1879"/>
    <cellStyle name="Notas 2 2 2 2 4" xfId="1351"/>
    <cellStyle name="Notas 2 2 2 3" xfId="424"/>
    <cellStyle name="Notas 2 2 2 3 2" xfId="953"/>
    <cellStyle name="Notas 2 2 2 3 2 2" xfId="2011"/>
    <cellStyle name="Notas 2 2 2 3 3" xfId="1483"/>
    <cellStyle name="Notas 2 2 2 4" xfId="689"/>
    <cellStyle name="Notas 2 2 2 4 2" xfId="1747"/>
    <cellStyle name="Notas 2 2 2 5" xfId="1219"/>
    <cellStyle name="Notas 2 2 3" xfId="225"/>
    <cellStyle name="Notas 2 2 3 2" xfId="491"/>
    <cellStyle name="Notas 2 2 3 2 2" xfId="1020"/>
    <cellStyle name="Notas 2 2 3 2 2 2" xfId="2078"/>
    <cellStyle name="Notas 2 2 3 2 3" xfId="1550"/>
    <cellStyle name="Notas 2 2 3 3" xfId="756"/>
    <cellStyle name="Notas 2 2 3 3 2" xfId="1814"/>
    <cellStyle name="Notas 2 2 3 4" xfId="1286"/>
    <cellStyle name="Notas 2 2 4" xfId="359"/>
    <cellStyle name="Notas 2 2 4 2" xfId="888"/>
    <cellStyle name="Notas 2 2 4 2 2" xfId="1946"/>
    <cellStyle name="Notas 2 2 4 3" xfId="1418"/>
    <cellStyle name="Notas 2 2 5" xfId="624"/>
    <cellStyle name="Notas 2 2 5 2" xfId="1682"/>
    <cellStyle name="Notas 2 2 6" xfId="1154"/>
    <cellStyle name="Notas 2 3" xfId="123"/>
    <cellStyle name="Notas 2 3 2" xfId="257"/>
    <cellStyle name="Notas 2 3 2 2" xfId="523"/>
    <cellStyle name="Notas 2 3 2 2 2" xfId="1052"/>
    <cellStyle name="Notas 2 3 2 2 2 2" xfId="2110"/>
    <cellStyle name="Notas 2 3 2 2 3" xfId="1582"/>
    <cellStyle name="Notas 2 3 2 3" xfId="788"/>
    <cellStyle name="Notas 2 3 2 3 2" xfId="1846"/>
    <cellStyle name="Notas 2 3 2 4" xfId="1318"/>
    <cellStyle name="Notas 2 3 3" xfId="391"/>
    <cellStyle name="Notas 2 3 3 2" xfId="920"/>
    <cellStyle name="Notas 2 3 3 2 2" xfId="1978"/>
    <cellStyle name="Notas 2 3 3 3" xfId="1450"/>
    <cellStyle name="Notas 2 3 4" xfId="656"/>
    <cellStyle name="Notas 2 3 4 2" xfId="1714"/>
    <cellStyle name="Notas 2 3 5" xfId="1186"/>
    <cellStyle name="Notas 2 4" xfId="193"/>
    <cellStyle name="Notas 2 4 2" xfId="459"/>
    <cellStyle name="Notas 2 4 2 2" xfId="988"/>
    <cellStyle name="Notas 2 4 2 2 2" xfId="2046"/>
    <cellStyle name="Notas 2 4 2 3" xfId="1518"/>
    <cellStyle name="Notas 2 4 3" xfId="724"/>
    <cellStyle name="Notas 2 4 3 2" xfId="1782"/>
    <cellStyle name="Notas 2 4 4" xfId="1254"/>
    <cellStyle name="Notas 2 5" xfId="326"/>
    <cellStyle name="Notas 2 5 2" xfId="855"/>
    <cellStyle name="Notas 2 5 2 2" xfId="1913"/>
    <cellStyle name="Notas 2 5 3" xfId="1385"/>
    <cellStyle name="Notas 2 6" xfId="592"/>
    <cellStyle name="Notas 2 6 2" xfId="1650"/>
    <cellStyle name="Notas 2 7" xfId="1122"/>
    <cellStyle name="Notas 3" xfId="47"/>
    <cellStyle name="Notas 3 2" xfId="91"/>
    <cellStyle name="Notas 3 2 2" xfId="159"/>
    <cellStyle name="Notas 3 2 2 2" xfId="293"/>
    <cellStyle name="Notas 3 2 2 2 2" xfId="559"/>
    <cellStyle name="Notas 3 2 2 2 2 2" xfId="1088"/>
    <cellStyle name="Notas 3 2 2 2 2 2 2" xfId="2146"/>
    <cellStyle name="Notas 3 2 2 2 2 3" xfId="1618"/>
    <cellStyle name="Notas 3 2 2 2 3" xfId="824"/>
    <cellStyle name="Notas 3 2 2 2 3 2" xfId="1882"/>
    <cellStyle name="Notas 3 2 2 2 4" xfId="1354"/>
    <cellStyle name="Notas 3 2 2 3" xfId="427"/>
    <cellStyle name="Notas 3 2 2 3 2" xfId="956"/>
    <cellStyle name="Notas 3 2 2 3 2 2" xfId="2014"/>
    <cellStyle name="Notas 3 2 2 3 3" xfId="1486"/>
    <cellStyle name="Notas 3 2 2 4" xfId="692"/>
    <cellStyle name="Notas 3 2 2 4 2" xfId="1750"/>
    <cellStyle name="Notas 3 2 2 5" xfId="1222"/>
    <cellStyle name="Notas 3 2 3" xfId="228"/>
    <cellStyle name="Notas 3 2 3 2" xfId="494"/>
    <cellStyle name="Notas 3 2 3 2 2" xfId="1023"/>
    <cellStyle name="Notas 3 2 3 2 2 2" xfId="2081"/>
    <cellStyle name="Notas 3 2 3 2 3" xfId="1553"/>
    <cellStyle name="Notas 3 2 3 3" xfId="759"/>
    <cellStyle name="Notas 3 2 3 3 2" xfId="1817"/>
    <cellStyle name="Notas 3 2 3 4" xfId="1289"/>
    <cellStyle name="Notas 3 2 4" xfId="362"/>
    <cellStyle name="Notas 3 2 4 2" xfId="891"/>
    <cellStyle name="Notas 3 2 4 2 2" xfId="1949"/>
    <cellStyle name="Notas 3 2 4 3" xfId="1421"/>
    <cellStyle name="Notas 3 2 5" xfId="627"/>
    <cellStyle name="Notas 3 2 5 2" xfId="1685"/>
    <cellStyle name="Notas 3 2 6" xfId="1157"/>
    <cellStyle name="Notas 3 3" xfId="126"/>
    <cellStyle name="Notas 3 3 2" xfId="260"/>
    <cellStyle name="Notas 3 3 2 2" xfId="526"/>
    <cellStyle name="Notas 3 3 2 2 2" xfId="1055"/>
    <cellStyle name="Notas 3 3 2 2 2 2" xfId="2113"/>
    <cellStyle name="Notas 3 3 2 2 3" xfId="1585"/>
    <cellStyle name="Notas 3 3 2 3" xfId="791"/>
    <cellStyle name="Notas 3 3 2 3 2" xfId="1849"/>
    <cellStyle name="Notas 3 3 2 4" xfId="1321"/>
    <cellStyle name="Notas 3 3 3" xfId="394"/>
    <cellStyle name="Notas 3 3 3 2" xfId="923"/>
    <cellStyle name="Notas 3 3 3 2 2" xfId="1981"/>
    <cellStyle name="Notas 3 3 3 3" xfId="1453"/>
    <cellStyle name="Notas 3 3 4" xfId="659"/>
    <cellStyle name="Notas 3 3 4 2" xfId="1717"/>
    <cellStyle name="Notas 3 3 5" xfId="1189"/>
    <cellStyle name="Notas 3 4" xfId="196"/>
    <cellStyle name="Notas 3 4 2" xfId="462"/>
    <cellStyle name="Notas 3 4 2 2" xfId="991"/>
    <cellStyle name="Notas 3 4 2 2 2" xfId="2049"/>
    <cellStyle name="Notas 3 4 2 3" xfId="1521"/>
    <cellStyle name="Notas 3 4 3" xfId="727"/>
    <cellStyle name="Notas 3 4 3 2" xfId="1785"/>
    <cellStyle name="Notas 3 4 4" xfId="1257"/>
    <cellStyle name="Notas 3 5" xfId="329"/>
    <cellStyle name="Notas 3 5 2" xfId="858"/>
    <cellStyle name="Notas 3 5 2 2" xfId="1916"/>
    <cellStyle name="Notas 3 5 3" xfId="1388"/>
    <cellStyle name="Notas 3 6" xfId="595"/>
    <cellStyle name="Notas 3 6 2" xfId="1653"/>
    <cellStyle name="Notas 3 7" xfId="1125"/>
    <cellStyle name="Salida" xfId="11" builtinId="21" customBuiltin="1"/>
    <cellStyle name="Texto de advertencia" xfId="15" builtinId="11" customBuiltin="1"/>
    <cellStyle name="Texto explicativo" xfId="16" builtinId="53" customBuiltin="1"/>
    <cellStyle name="Título" xfId="2" builtinId="15" customBuiltin="1"/>
    <cellStyle name="Título 2" xfId="4" builtinId="17" customBuiltin="1"/>
    <cellStyle name="Título 3" xfId="5" builtinId="18" customBuiltin="1"/>
    <cellStyle name="Título 4" xfId="60"/>
    <cellStyle name="Total" xfId="17"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1149804</xdr:colOff>
      <xdr:row>74</xdr:row>
      <xdr:rowOff>131986</xdr:rowOff>
    </xdr:from>
    <xdr:to>
      <xdr:col>3</xdr:col>
      <xdr:colOff>435429</xdr:colOff>
      <xdr:row>78</xdr:row>
      <xdr:rowOff>847</xdr:rowOff>
    </xdr:to>
    <xdr:sp macro="" textlink="">
      <xdr:nvSpPr>
        <xdr:cNvPr id="3" name="Cuadro de texto 2"/>
        <xdr:cNvSpPr txBox="1">
          <a:spLocks noChangeArrowheads="1"/>
        </xdr:cNvSpPr>
      </xdr:nvSpPr>
      <xdr:spPr bwMode="auto">
        <a:xfrm>
          <a:off x="1319893" y="13364932"/>
          <a:ext cx="2197554" cy="52200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a:t>
          </a:r>
        </a:p>
        <a:p>
          <a:pPr algn="ctr">
            <a:lnSpc>
              <a:spcPct val="115000"/>
            </a:lnSpc>
            <a:spcAft>
              <a:spcPts val="0"/>
            </a:spcAft>
          </a:pPr>
          <a:r>
            <a:rPr lang="es-MX" sz="900">
              <a:effectLst/>
              <a:latin typeface="+mn-lt"/>
              <a:ea typeface="Calibri"/>
              <a:cs typeface="Times New Roman"/>
            </a:rPr>
            <a:t>Dr. Luis Armando González Placencia</a:t>
          </a:r>
        </a:p>
        <a:p>
          <a:pPr algn="ctr">
            <a:lnSpc>
              <a:spcPct val="115000"/>
            </a:lnSpc>
            <a:spcAft>
              <a:spcPts val="0"/>
            </a:spcAft>
          </a:pPr>
          <a:r>
            <a:rPr lang="es-MX" sz="900">
              <a:effectLst/>
              <a:latin typeface="+mn-lt"/>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5</xdr:col>
      <xdr:colOff>172811</xdr:colOff>
      <xdr:row>74</xdr:row>
      <xdr:rowOff>148315</xdr:rowOff>
    </xdr:from>
    <xdr:to>
      <xdr:col>6</xdr:col>
      <xdr:colOff>200026</xdr:colOff>
      <xdr:row>78</xdr:row>
      <xdr:rowOff>17176</xdr:rowOff>
    </xdr:to>
    <xdr:sp macro="" textlink="">
      <xdr:nvSpPr>
        <xdr:cNvPr id="4" name="Cuadro de texto 2"/>
        <xdr:cNvSpPr txBox="1">
          <a:spLocks noChangeArrowheads="1"/>
        </xdr:cNvSpPr>
      </xdr:nvSpPr>
      <xdr:spPr bwMode="auto">
        <a:xfrm>
          <a:off x="4275365" y="13381261"/>
          <a:ext cx="2197554" cy="52200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a:t>
          </a:r>
        </a:p>
        <a:p>
          <a:pPr algn="ctr">
            <a:lnSpc>
              <a:spcPct val="115000"/>
            </a:lnSpc>
            <a:spcAft>
              <a:spcPts val="0"/>
            </a:spcAft>
          </a:pPr>
          <a:r>
            <a:rPr lang="es-MX" sz="900">
              <a:effectLst/>
              <a:latin typeface="+mn-lt"/>
              <a:ea typeface="Calibri"/>
              <a:cs typeface="Times New Roman"/>
            </a:rPr>
            <a:t>Lic.</a:t>
          </a:r>
          <a:r>
            <a:rPr lang="es-MX" sz="900" baseline="0">
              <a:effectLst/>
              <a:latin typeface="+mn-lt"/>
              <a:ea typeface="Calibri"/>
              <a:cs typeface="Times New Roman"/>
            </a:rPr>
            <a:t> Rosamparo Flores Cortés</a:t>
          </a:r>
        </a:p>
        <a:p>
          <a:pPr algn="ctr">
            <a:lnSpc>
              <a:spcPct val="115000"/>
            </a:lnSpc>
            <a:spcAft>
              <a:spcPts val="0"/>
            </a:spcAft>
          </a:pPr>
          <a:r>
            <a:rPr lang="es-MX" sz="900" baseline="0">
              <a:effectLst/>
              <a:latin typeface="+mn-lt"/>
              <a:ea typeface="Calibri"/>
              <a:cs typeface="Times New Roman"/>
            </a:rPr>
            <a:t>Secretaria Administrativa</a:t>
          </a:r>
          <a:endParaRPr lang="es-MX" sz="900">
            <a:effectLst/>
            <a:latin typeface="+mn-lt"/>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34</xdr:row>
      <xdr:rowOff>16809</xdr:rowOff>
    </xdr:from>
    <xdr:to>
      <xdr:col>11</xdr:col>
      <xdr:colOff>40897</xdr:colOff>
      <xdr:row>37</xdr:row>
      <xdr:rowOff>71087</xdr:rowOff>
    </xdr:to>
    <xdr:sp macro="" textlink="">
      <xdr:nvSpPr>
        <xdr:cNvPr id="2" name="Cuadro de texto 2"/>
        <xdr:cNvSpPr txBox="1">
          <a:spLocks noChangeArrowheads="1"/>
        </xdr:cNvSpPr>
      </xdr:nvSpPr>
      <xdr:spPr bwMode="auto">
        <a:xfrm>
          <a:off x="2969559" y="6958853"/>
          <a:ext cx="1973912"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a:t>
          </a:r>
        </a:p>
        <a:p>
          <a:pPr marL="0" marR="0" indent="0" algn="ctr" defTabSz="914400" eaLnBrk="1" fontAlgn="auto" latinLnBrk="0" hangingPunct="1">
            <a:lnSpc>
              <a:spcPct val="115000"/>
            </a:lnSpc>
            <a:spcBef>
              <a:spcPts val="0"/>
            </a:spcBef>
            <a:spcAft>
              <a:spcPts val="0"/>
            </a:spcAft>
            <a:buClrTx/>
            <a:buSzTx/>
            <a:buFontTx/>
            <a:buNone/>
            <a:tabLst/>
            <a:defRPr/>
          </a:pPr>
          <a:r>
            <a:rPr lang="es-MX" sz="900">
              <a:effectLst/>
              <a:latin typeface="+mn-lt"/>
              <a:ea typeface="+mn-ea"/>
              <a:cs typeface="+mn-cs"/>
            </a:rPr>
            <a:t>Lic. Rosamparo Flores Cortés</a:t>
          </a:r>
          <a:endParaRPr lang="es-MX" sz="900">
            <a:effectLst/>
            <a:latin typeface="+mn-lt"/>
            <a:ea typeface="Calibri"/>
            <a:cs typeface="Times New Roman"/>
          </a:endParaRPr>
        </a:p>
        <a:p>
          <a:pPr algn="ctr">
            <a:lnSpc>
              <a:spcPct val="115000"/>
            </a:lnSpc>
            <a:spcAft>
              <a:spcPts val="0"/>
            </a:spcAft>
          </a:pPr>
          <a:r>
            <a:rPr lang="es-MX" sz="900">
              <a:effectLst/>
              <a:latin typeface="+mn-lt"/>
              <a:ea typeface="Calibri"/>
              <a:cs typeface="Times New Roman"/>
            </a:rPr>
            <a:t>Secretaria Administrativa</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549087</xdr:colOff>
      <xdr:row>34</xdr:row>
      <xdr:rowOff>20729</xdr:rowOff>
    </xdr:from>
    <xdr:to>
      <xdr:col>4</xdr:col>
      <xdr:colOff>504263</xdr:colOff>
      <xdr:row>37</xdr:row>
      <xdr:rowOff>47623</xdr:rowOff>
    </xdr:to>
    <xdr:sp macro="" textlink="">
      <xdr:nvSpPr>
        <xdr:cNvPr id="3" name="Cuadro de texto 2"/>
        <xdr:cNvSpPr txBox="1">
          <a:spLocks noChangeArrowheads="1"/>
        </xdr:cNvSpPr>
      </xdr:nvSpPr>
      <xdr:spPr bwMode="auto">
        <a:xfrm>
          <a:off x="549087" y="6962773"/>
          <a:ext cx="2173941"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247650</xdr:colOff>
      <xdr:row>19</xdr:row>
      <xdr:rowOff>114300</xdr:rowOff>
    </xdr:from>
    <xdr:to>
      <xdr:col>8</xdr:col>
      <xdr:colOff>504823</xdr:colOff>
      <xdr:row>22</xdr:row>
      <xdr:rowOff>160734</xdr:rowOff>
    </xdr:to>
    <xdr:sp macro="" textlink="">
      <xdr:nvSpPr>
        <xdr:cNvPr id="2" name="Cuadro de texto 2"/>
        <xdr:cNvSpPr txBox="1">
          <a:spLocks noChangeArrowheads="1"/>
        </xdr:cNvSpPr>
      </xdr:nvSpPr>
      <xdr:spPr bwMode="auto">
        <a:xfrm>
          <a:off x="4749800" y="4083050"/>
          <a:ext cx="2124073"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a:t>
          </a:r>
        </a:p>
        <a:p>
          <a:pPr algn="ctr">
            <a:lnSpc>
              <a:spcPct val="115000"/>
            </a:lnSpc>
            <a:spcAft>
              <a:spcPts val="0"/>
            </a:spcAft>
          </a:pPr>
          <a:r>
            <a:rPr lang="es-MX" sz="900">
              <a:effectLst/>
              <a:latin typeface="+mn-lt"/>
              <a:ea typeface="+mn-ea"/>
              <a:cs typeface="+mn-cs"/>
            </a:rPr>
            <a:t>Lic. Rosamparo Flores Cortés</a:t>
          </a:r>
          <a:endParaRPr lang="es-MX" sz="900">
            <a:effectLst/>
            <a:latin typeface="+mn-lt"/>
            <a:ea typeface="Calibri"/>
            <a:cs typeface="Times New Roman"/>
          </a:endParaRPr>
        </a:p>
        <a:p>
          <a:pPr algn="ctr">
            <a:lnSpc>
              <a:spcPct val="115000"/>
            </a:lnSpc>
            <a:spcAft>
              <a:spcPts val="0"/>
            </a:spcAft>
          </a:pPr>
          <a:r>
            <a:rPr lang="es-MX" sz="900">
              <a:effectLst/>
              <a:latin typeface="+mn-lt"/>
              <a:ea typeface="Calibri"/>
              <a:cs typeface="Times New Roman"/>
            </a:rPr>
            <a:t>Secretaria Administrativa</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1460500</xdr:colOff>
      <xdr:row>19</xdr:row>
      <xdr:rowOff>124570</xdr:rowOff>
    </xdr:from>
    <xdr:to>
      <xdr:col>3</xdr:col>
      <xdr:colOff>260747</xdr:colOff>
      <xdr:row>22</xdr:row>
      <xdr:rowOff>143620</xdr:rowOff>
    </xdr:to>
    <xdr:sp macro="" textlink="">
      <xdr:nvSpPr>
        <xdr:cNvPr id="3" name="Cuadro de texto 2"/>
        <xdr:cNvSpPr txBox="1">
          <a:spLocks noChangeArrowheads="1"/>
        </xdr:cNvSpPr>
      </xdr:nvSpPr>
      <xdr:spPr bwMode="auto">
        <a:xfrm>
          <a:off x="1460500" y="4093320"/>
          <a:ext cx="2210197"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1038956</xdr:colOff>
      <xdr:row>51</xdr:row>
      <xdr:rowOff>113111</xdr:rowOff>
    </xdr:from>
    <xdr:to>
      <xdr:col>4</xdr:col>
      <xdr:colOff>219856</xdr:colOff>
      <xdr:row>55</xdr:row>
      <xdr:rowOff>4063</xdr:rowOff>
    </xdr:to>
    <xdr:sp macro="" textlink="">
      <xdr:nvSpPr>
        <xdr:cNvPr id="6" name="Cuadro de texto 2"/>
        <xdr:cNvSpPr txBox="1">
          <a:spLocks noChangeArrowheads="1"/>
        </xdr:cNvSpPr>
      </xdr:nvSpPr>
      <xdr:spPr bwMode="auto">
        <a:xfrm>
          <a:off x="3485690" y="9316642"/>
          <a:ext cx="2252713" cy="53389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a:t>
          </a:r>
        </a:p>
        <a:p>
          <a:pPr algn="ctr"/>
          <a:r>
            <a:rPr lang="es-MX" sz="900">
              <a:effectLst/>
              <a:latin typeface="+mn-lt"/>
              <a:ea typeface="+mn-ea"/>
              <a:cs typeface="+mn-cs"/>
            </a:rPr>
            <a:t>Lic. Rosamparo Flores Cortés</a:t>
          </a:r>
          <a:endParaRPr lang="es-MX" sz="900">
            <a:effectLst/>
          </a:endParaRPr>
        </a:p>
        <a:p>
          <a:pPr algn="ctr">
            <a:lnSpc>
              <a:spcPct val="115000"/>
            </a:lnSpc>
            <a:spcAft>
              <a:spcPts val="0"/>
            </a:spcAft>
          </a:pPr>
          <a:r>
            <a:rPr lang="es-MX" sz="900">
              <a:effectLst/>
              <a:latin typeface="+mn-lt"/>
              <a:ea typeface="Calibri"/>
              <a:cs typeface="Times New Roman"/>
            </a:rPr>
            <a:t>Secretaria Administrativa</a:t>
          </a: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601253</xdr:colOff>
      <xdr:row>51</xdr:row>
      <xdr:rowOff>136081</xdr:rowOff>
    </xdr:from>
    <xdr:to>
      <xdr:col>1</xdr:col>
      <xdr:colOff>436410</xdr:colOff>
      <xdr:row>54</xdr:row>
      <xdr:rowOff>160384</xdr:rowOff>
    </xdr:to>
    <xdr:sp macro="" textlink="">
      <xdr:nvSpPr>
        <xdr:cNvPr id="7" name="Cuadro de texto 2"/>
        <xdr:cNvSpPr txBox="1">
          <a:spLocks noChangeArrowheads="1"/>
        </xdr:cNvSpPr>
      </xdr:nvSpPr>
      <xdr:spPr bwMode="auto">
        <a:xfrm>
          <a:off x="601253" y="9339612"/>
          <a:ext cx="2281891" cy="506506"/>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304800</xdr:colOff>
      <xdr:row>70</xdr:row>
      <xdr:rowOff>95250</xdr:rowOff>
    </xdr:from>
    <xdr:to>
      <xdr:col>6</xdr:col>
      <xdr:colOff>31749</xdr:colOff>
      <xdr:row>73</xdr:row>
      <xdr:rowOff>141684</xdr:rowOff>
    </xdr:to>
    <xdr:sp macro="" textlink="">
      <xdr:nvSpPr>
        <xdr:cNvPr id="2" name="Cuadro de texto 2"/>
        <xdr:cNvSpPr txBox="1">
          <a:spLocks noChangeArrowheads="1"/>
        </xdr:cNvSpPr>
      </xdr:nvSpPr>
      <xdr:spPr bwMode="auto">
        <a:xfrm>
          <a:off x="3098800" y="10909300"/>
          <a:ext cx="2089149"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a:t>
          </a:r>
        </a:p>
        <a:p>
          <a:pPr algn="ctr">
            <a:lnSpc>
              <a:spcPct val="115000"/>
            </a:lnSpc>
            <a:spcAft>
              <a:spcPts val="0"/>
            </a:spcAft>
          </a:pPr>
          <a:r>
            <a:rPr lang="es-MX" sz="900">
              <a:effectLst/>
              <a:latin typeface="+mn-lt"/>
              <a:ea typeface="+mn-ea"/>
              <a:cs typeface="+mn-cs"/>
            </a:rPr>
            <a:t>Lic. Rosamparo Flores Cortés</a:t>
          </a:r>
        </a:p>
        <a:p>
          <a:pPr algn="ctr">
            <a:lnSpc>
              <a:spcPct val="115000"/>
            </a:lnSpc>
            <a:spcAft>
              <a:spcPts val="0"/>
            </a:spcAft>
          </a:pPr>
          <a:r>
            <a:rPr lang="es-MX" sz="900">
              <a:effectLst/>
              <a:latin typeface="+mn-lt"/>
              <a:ea typeface="Calibri"/>
              <a:cs typeface="Times New Roman"/>
            </a:rPr>
            <a:t>Secretaria Administrativa</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438150</xdr:colOff>
      <xdr:row>70</xdr:row>
      <xdr:rowOff>92820</xdr:rowOff>
    </xdr:from>
    <xdr:to>
      <xdr:col>1</xdr:col>
      <xdr:colOff>368300</xdr:colOff>
      <xdr:row>73</xdr:row>
      <xdr:rowOff>111870</xdr:rowOff>
    </xdr:to>
    <xdr:sp macro="" textlink="">
      <xdr:nvSpPr>
        <xdr:cNvPr id="3" name="Cuadro de texto 2"/>
        <xdr:cNvSpPr txBox="1">
          <a:spLocks noChangeArrowheads="1"/>
        </xdr:cNvSpPr>
      </xdr:nvSpPr>
      <xdr:spPr bwMode="auto">
        <a:xfrm>
          <a:off x="438150" y="10906870"/>
          <a:ext cx="2133600"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578640</xdr:colOff>
      <xdr:row>157</xdr:row>
      <xdr:rowOff>32686</xdr:rowOff>
    </xdr:from>
    <xdr:to>
      <xdr:col>6</xdr:col>
      <xdr:colOff>63500</xdr:colOff>
      <xdr:row>160</xdr:row>
      <xdr:rowOff>79120</xdr:rowOff>
    </xdr:to>
    <xdr:sp macro="" textlink="">
      <xdr:nvSpPr>
        <xdr:cNvPr id="2" name="Cuadro de texto 2"/>
        <xdr:cNvSpPr txBox="1">
          <a:spLocks noChangeArrowheads="1"/>
        </xdr:cNvSpPr>
      </xdr:nvSpPr>
      <xdr:spPr bwMode="auto">
        <a:xfrm>
          <a:off x="3906787" y="19833480"/>
          <a:ext cx="2252713" cy="53389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a:t>
          </a:r>
        </a:p>
        <a:p>
          <a:pPr algn="ctr"/>
          <a:r>
            <a:rPr lang="es-MX" sz="900">
              <a:effectLst/>
              <a:latin typeface="+mn-lt"/>
              <a:ea typeface="+mn-ea"/>
              <a:cs typeface="+mn-cs"/>
            </a:rPr>
            <a:t>Lic. Rosamparo Flores Cortés</a:t>
          </a:r>
          <a:endParaRPr lang="es-MX" sz="900">
            <a:effectLst/>
          </a:endParaRPr>
        </a:p>
        <a:p>
          <a:pPr algn="ctr">
            <a:lnSpc>
              <a:spcPct val="115000"/>
            </a:lnSpc>
            <a:spcAft>
              <a:spcPts val="0"/>
            </a:spcAft>
          </a:pPr>
          <a:r>
            <a:rPr lang="es-MX" sz="900">
              <a:effectLst/>
              <a:latin typeface="+mn-lt"/>
              <a:ea typeface="Calibri"/>
              <a:cs typeface="Times New Roman"/>
            </a:rPr>
            <a:t>Secretaria Administrativa</a:t>
          </a: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1022350</xdr:colOff>
      <xdr:row>157</xdr:row>
      <xdr:rowOff>44450</xdr:rowOff>
    </xdr:from>
    <xdr:to>
      <xdr:col>1</xdr:col>
      <xdr:colOff>654050</xdr:colOff>
      <xdr:row>160</xdr:row>
      <xdr:rowOff>63500</xdr:rowOff>
    </xdr:to>
    <xdr:sp macro="" textlink="">
      <xdr:nvSpPr>
        <xdr:cNvPr id="3" name="Cuadro de texto 2"/>
        <xdr:cNvSpPr txBox="1">
          <a:spLocks noChangeArrowheads="1"/>
        </xdr:cNvSpPr>
      </xdr:nvSpPr>
      <xdr:spPr bwMode="auto">
        <a:xfrm>
          <a:off x="1022350" y="20034250"/>
          <a:ext cx="2279650"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522237</xdr:colOff>
      <xdr:row>28</xdr:row>
      <xdr:rowOff>44450</xdr:rowOff>
    </xdr:from>
    <xdr:to>
      <xdr:col>6</xdr:col>
      <xdr:colOff>361950</xdr:colOff>
      <xdr:row>31</xdr:row>
      <xdr:rowOff>83040</xdr:rowOff>
    </xdr:to>
    <xdr:sp macro="" textlink="">
      <xdr:nvSpPr>
        <xdr:cNvPr id="4" name="Cuadro de texto 2"/>
        <xdr:cNvSpPr txBox="1">
          <a:spLocks noChangeArrowheads="1"/>
        </xdr:cNvSpPr>
      </xdr:nvSpPr>
      <xdr:spPr bwMode="auto">
        <a:xfrm>
          <a:off x="2846337" y="4565650"/>
          <a:ext cx="2252713" cy="53389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a:t>
          </a:r>
        </a:p>
        <a:p>
          <a:pPr algn="ctr"/>
          <a:r>
            <a:rPr lang="es-MX" sz="900">
              <a:effectLst/>
              <a:latin typeface="+mn-lt"/>
              <a:ea typeface="+mn-ea"/>
              <a:cs typeface="+mn-cs"/>
            </a:rPr>
            <a:t>Lic. Rosamparo Flores Cortés</a:t>
          </a:r>
          <a:endParaRPr lang="es-MX" sz="900">
            <a:effectLst/>
          </a:endParaRPr>
        </a:p>
        <a:p>
          <a:pPr algn="ctr">
            <a:lnSpc>
              <a:spcPct val="115000"/>
            </a:lnSpc>
            <a:spcAft>
              <a:spcPts val="0"/>
            </a:spcAft>
          </a:pPr>
          <a:r>
            <a:rPr lang="es-MX" sz="900">
              <a:effectLst/>
              <a:latin typeface="+mn-lt"/>
              <a:ea typeface="Calibri"/>
              <a:cs typeface="Times New Roman"/>
            </a:rPr>
            <a:t>Secretaria Administrativa</a:t>
          </a: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374650</xdr:colOff>
      <xdr:row>28</xdr:row>
      <xdr:rowOff>42020</xdr:rowOff>
    </xdr:from>
    <xdr:to>
      <xdr:col>2</xdr:col>
      <xdr:colOff>332441</xdr:colOff>
      <xdr:row>31</xdr:row>
      <xdr:rowOff>53226</xdr:rowOff>
    </xdr:to>
    <xdr:sp macro="" textlink="">
      <xdr:nvSpPr>
        <xdr:cNvPr id="5" name="Cuadro de texto 2"/>
        <xdr:cNvSpPr txBox="1">
          <a:spLocks noChangeArrowheads="1"/>
        </xdr:cNvSpPr>
      </xdr:nvSpPr>
      <xdr:spPr bwMode="auto">
        <a:xfrm>
          <a:off x="374650" y="4563220"/>
          <a:ext cx="2281891" cy="506506"/>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104085</xdr:colOff>
      <xdr:row>72</xdr:row>
      <xdr:rowOff>84068</xdr:rowOff>
    </xdr:from>
    <xdr:to>
      <xdr:col>5</xdr:col>
      <xdr:colOff>526638</xdr:colOff>
      <xdr:row>76</xdr:row>
      <xdr:rowOff>5636</xdr:rowOff>
    </xdr:to>
    <xdr:sp macro="" textlink="">
      <xdr:nvSpPr>
        <xdr:cNvPr id="8" name="Cuadro de texto 2"/>
        <xdr:cNvSpPr txBox="1">
          <a:spLocks noChangeArrowheads="1"/>
        </xdr:cNvSpPr>
      </xdr:nvSpPr>
      <xdr:spPr bwMode="auto">
        <a:xfrm>
          <a:off x="3124871" y="9649889"/>
          <a:ext cx="2252713" cy="53389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Lic. Rosamparo Flores Cortés</a:t>
          </a:r>
          <a:endParaRPr lang="es-MX" sz="900">
            <a:effectLst/>
          </a:endParaRPr>
        </a:p>
        <a:p>
          <a:pPr algn="ctr">
            <a:lnSpc>
              <a:spcPct val="115000"/>
            </a:lnSpc>
            <a:spcAft>
              <a:spcPts val="0"/>
            </a:spcAft>
          </a:pPr>
          <a:r>
            <a:rPr lang="es-MX" sz="900">
              <a:effectLst/>
              <a:latin typeface="+mn-lt"/>
              <a:ea typeface="Calibri"/>
              <a:cs typeface="Times New Roman"/>
            </a:rPr>
            <a:t>Secretaria Administrativa</a:t>
          </a: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653184</xdr:colOff>
      <xdr:row>72</xdr:row>
      <xdr:rowOff>81638</xdr:rowOff>
    </xdr:from>
    <xdr:to>
      <xdr:col>1</xdr:col>
      <xdr:colOff>526611</xdr:colOff>
      <xdr:row>75</xdr:row>
      <xdr:rowOff>125501</xdr:rowOff>
    </xdr:to>
    <xdr:sp macro="" textlink="">
      <xdr:nvSpPr>
        <xdr:cNvPr id="9" name="Cuadro de texto 2"/>
        <xdr:cNvSpPr txBox="1">
          <a:spLocks noChangeArrowheads="1"/>
        </xdr:cNvSpPr>
      </xdr:nvSpPr>
      <xdr:spPr bwMode="auto">
        <a:xfrm>
          <a:off x="653184" y="9647459"/>
          <a:ext cx="2281891" cy="506506"/>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46479</xdr:colOff>
      <xdr:row>32</xdr:row>
      <xdr:rowOff>68371</xdr:rowOff>
    </xdr:from>
    <xdr:to>
      <xdr:col>5</xdr:col>
      <xdr:colOff>657961</xdr:colOff>
      <xdr:row>35</xdr:row>
      <xdr:rowOff>118684</xdr:rowOff>
    </xdr:to>
    <xdr:sp macro="" textlink="">
      <xdr:nvSpPr>
        <xdr:cNvPr id="6" name="Cuadro de texto 2"/>
        <xdr:cNvSpPr txBox="1">
          <a:spLocks noChangeArrowheads="1"/>
        </xdr:cNvSpPr>
      </xdr:nvSpPr>
      <xdr:spPr bwMode="auto">
        <a:xfrm>
          <a:off x="3490133" y="6567352"/>
          <a:ext cx="2252713" cy="53389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a:t>
          </a:r>
        </a:p>
        <a:p>
          <a:pPr algn="ctr"/>
          <a:r>
            <a:rPr lang="es-MX" sz="900">
              <a:effectLst/>
              <a:latin typeface="+mn-lt"/>
              <a:ea typeface="+mn-ea"/>
              <a:cs typeface="+mn-cs"/>
            </a:rPr>
            <a:t>Lic. Rosamparo Flores Cortés</a:t>
          </a:r>
          <a:endParaRPr lang="es-MX" sz="900">
            <a:effectLst/>
          </a:endParaRPr>
        </a:p>
        <a:p>
          <a:pPr algn="ctr">
            <a:lnSpc>
              <a:spcPct val="115000"/>
            </a:lnSpc>
            <a:spcAft>
              <a:spcPts val="0"/>
            </a:spcAft>
          </a:pPr>
          <a:r>
            <a:rPr lang="es-MX" sz="900">
              <a:effectLst/>
              <a:latin typeface="+mn-lt"/>
              <a:ea typeface="Calibri"/>
              <a:cs typeface="Times New Roman"/>
            </a:rPr>
            <a:t>Secretaria Administrativa</a:t>
          </a: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747347</xdr:colOff>
      <xdr:row>32</xdr:row>
      <xdr:rowOff>65941</xdr:rowOff>
    </xdr:from>
    <xdr:to>
      <xdr:col>2</xdr:col>
      <xdr:colOff>406200</xdr:colOff>
      <xdr:row>35</xdr:row>
      <xdr:rowOff>88870</xdr:rowOff>
    </xdr:to>
    <xdr:sp macro="" textlink="">
      <xdr:nvSpPr>
        <xdr:cNvPr id="7" name="Cuadro de texto 2"/>
        <xdr:cNvSpPr txBox="1">
          <a:spLocks noChangeArrowheads="1"/>
        </xdr:cNvSpPr>
      </xdr:nvSpPr>
      <xdr:spPr bwMode="auto">
        <a:xfrm>
          <a:off x="747347" y="6564922"/>
          <a:ext cx="2281891" cy="506506"/>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J79"/>
  <sheetViews>
    <sheetView tabSelected="1" zoomScale="140" zoomScaleNormal="140" workbookViewId="0">
      <selection activeCell="F44" sqref="F44"/>
    </sheetView>
  </sheetViews>
  <sheetFormatPr baseColWidth="10" defaultColWidth="8.83203125" defaultRowHeight="12.75" x14ac:dyDescent="0.2"/>
  <cols>
    <col min="1" max="1" width="3" style="3" bestFit="1" customWidth="1"/>
    <col min="2" max="2" width="38" customWidth="1"/>
    <col min="3" max="4" width="13" customWidth="1"/>
    <col min="5" max="5" width="4.83203125" style="3" customWidth="1"/>
    <col min="6" max="6" width="38" customWidth="1"/>
    <col min="7" max="8" width="13" customWidth="1"/>
  </cols>
  <sheetData>
    <row r="1" spans="2:10" x14ac:dyDescent="0.2">
      <c r="B1" s="265" t="s">
        <v>130</v>
      </c>
      <c r="C1" s="266"/>
      <c r="D1" s="266"/>
      <c r="E1" s="266"/>
      <c r="F1" s="266"/>
      <c r="G1" s="266"/>
      <c r="H1" s="267"/>
    </row>
    <row r="2" spans="2:10" x14ac:dyDescent="0.2">
      <c r="B2" s="268" t="s">
        <v>167</v>
      </c>
      <c r="C2" s="269"/>
      <c r="D2" s="269"/>
      <c r="E2" s="269"/>
      <c r="F2" s="269"/>
      <c r="G2" s="269"/>
      <c r="H2" s="270"/>
    </row>
    <row r="3" spans="2:10" x14ac:dyDescent="0.2">
      <c r="B3" s="268" t="s">
        <v>449</v>
      </c>
      <c r="C3" s="269"/>
      <c r="D3" s="269"/>
      <c r="E3" s="269"/>
      <c r="F3" s="269"/>
      <c r="G3" s="269"/>
      <c r="H3" s="270"/>
    </row>
    <row r="4" spans="2:10" x14ac:dyDescent="0.2">
      <c r="B4" s="268" t="s">
        <v>375</v>
      </c>
      <c r="C4" s="269"/>
      <c r="D4" s="269"/>
      <c r="E4" s="269"/>
      <c r="F4" s="269"/>
      <c r="G4" s="269"/>
      <c r="H4" s="270"/>
    </row>
    <row r="5" spans="2:10" ht="24.75" x14ac:dyDescent="0.2">
      <c r="B5" s="153" t="s">
        <v>50</v>
      </c>
      <c r="C5" s="154" t="s">
        <v>445</v>
      </c>
      <c r="D5" s="154" t="s">
        <v>446</v>
      </c>
      <c r="E5" s="155"/>
      <c r="F5" s="156" t="s">
        <v>50</v>
      </c>
      <c r="G5" s="154" t="s">
        <v>445</v>
      </c>
      <c r="H5" s="154" t="s">
        <v>446</v>
      </c>
      <c r="J5" t="s">
        <v>90</v>
      </c>
    </row>
    <row r="6" spans="2:10" ht="12" customHeight="1" x14ac:dyDescent="0.2">
      <c r="B6" s="9" t="s">
        <v>178</v>
      </c>
      <c r="C6" s="10"/>
      <c r="D6" s="11"/>
      <c r="E6" s="12"/>
      <c r="F6" s="9" t="s">
        <v>179</v>
      </c>
      <c r="G6" s="13"/>
      <c r="H6" s="14"/>
    </row>
    <row r="7" spans="2:10" ht="12" customHeight="1" x14ac:dyDescent="0.2">
      <c r="B7" s="15" t="s">
        <v>180</v>
      </c>
      <c r="C7" s="10"/>
      <c r="D7" s="11"/>
      <c r="E7" s="16"/>
      <c r="F7" s="15" t="s">
        <v>181</v>
      </c>
      <c r="G7" s="17"/>
      <c r="H7" s="18"/>
    </row>
    <row r="8" spans="2:10" ht="16.5" x14ac:dyDescent="0.2">
      <c r="B8" s="15" t="s">
        <v>132</v>
      </c>
      <c r="C8" s="19">
        <f>C9+C10+C11+C12+C13+C14+C15</f>
        <v>330125096</v>
      </c>
      <c r="D8" s="19">
        <f>D9+D10+D11+D12+D13+D14+D15</f>
        <v>301761597</v>
      </c>
      <c r="E8" s="16"/>
      <c r="F8" s="15" t="s">
        <v>139</v>
      </c>
      <c r="G8" s="19">
        <f>G9+G10+G11+G12+G13+G14+G15+G16+G17</f>
        <v>348871079</v>
      </c>
      <c r="H8" s="19">
        <f>H9+H10+H11+H12+H13+H14+H15+H16+H17</f>
        <v>239606724</v>
      </c>
    </row>
    <row r="9" spans="2:10" ht="12" customHeight="1" x14ac:dyDescent="0.2">
      <c r="B9" s="25" t="s">
        <v>182</v>
      </c>
      <c r="C9" s="21">
        <v>0</v>
      </c>
      <c r="D9" s="21">
        <v>0</v>
      </c>
      <c r="E9" s="16"/>
      <c r="F9" s="25" t="s">
        <v>183</v>
      </c>
      <c r="G9" s="22">
        <v>196752984</v>
      </c>
      <c r="H9" s="22">
        <v>77019437</v>
      </c>
    </row>
    <row r="10" spans="2:10" ht="12" customHeight="1" x14ac:dyDescent="0.2">
      <c r="B10" s="25" t="s">
        <v>184</v>
      </c>
      <c r="C10" s="21">
        <v>205374898</v>
      </c>
      <c r="D10" s="21">
        <v>72833110</v>
      </c>
      <c r="E10" s="16"/>
      <c r="F10" s="25" t="s">
        <v>185</v>
      </c>
      <c r="G10" s="22">
        <v>2495469</v>
      </c>
      <c r="H10" s="22">
        <v>7638178</v>
      </c>
    </row>
    <row r="11" spans="2:10" ht="16.5" x14ac:dyDescent="0.2">
      <c r="B11" s="25" t="s">
        <v>186</v>
      </c>
      <c r="C11" s="21">
        <v>0</v>
      </c>
      <c r="D11" s="21">
        <v>0</v>
      </c>
      <c r="E11" s="16"/>
      <c r="F11" s="25" t="s">
        <v>187</v>
      </c>
      <c r="G11" s="22">
        <v>0</v>
      </c>
      <c r="H11" s="22">
        <v>0</v>
      </c>
    </row>
    <row r="12" spans="2:10" ht="16.5" x14ac:dyDescent="0.2">
      <c r="B12" s="25" t="s">
        <v>188</v>
      </c>
      <c r="C12" s="21">
        <v>124750198</v>
      </c>
      <c r="D12" s="21">
        <v>228928487</v>
      </c>
      <c r="E12" s="16"/>
      <c r="F12" s="25" t="s">
        <v>189</v>
      </c>
      <c r="G12" s="22">
        <v>0</v>
      </c>
      <c r="H12" s="22">
        <v>0</v>
      </c>
    </row>
    <row r="13" spans="2:10" ht="12" customHeight="1" x14ac:dyDescent="0.2">
      <c r="B13" s="25" t="s">
        <v>190</v>
      </c>
      <c r="C13" s="21">
        <v>0</v>
      </c>
      <c r="D13" s="21">
        <v>0</v>
      </c>
      <c r="E13" s="16"/>
      <c r="F13" s="25" t="s">
        <v>191</v>
      </c>
      <c r="G13" s="22">
        <v>0</v>
      </c>
      <c r="H13" s="22">
        <v>0</v>
      </c>
    </row>
    <row r="14" spans="2:10" ht="16.5" x14ac:dyDescent="0.2">
      <c r="B14" s="25" t="s">
        <v>192</v>
      </c>
      <c r="C14" s="21">
        <v>0</v>
      </c>
      <c r="D14" s="21">
        <v>0</v>
      </c>
      <c r="E14" s="16"/>
      <c r="F14" s="25" t="s">
        <v>193</v>
      </c>
      <c r="G14" s="22">
        <v>0</v>
      </c>
      <c r="H14" s="22">
        <v>0</v>
      </c>
    </row>
    <row r="15" spans="2:10" ht="16.5" x14ac:dyDescent="0.2">
      <c r="B15" s="25" t="s">
        <v>194</v>
      </c>
      <c r="C15" s="21">
        <v>0</v>
      </c>
      <c r="D15" s="21">
        <v>0</v>
      </c>
      <c r="E15" s="16"/>
      <c r="F15" s="25" t="s">
        <v>195</v>
      </c>
      <c r="G15" s="22">
        <v>149622626</v>
      </c>
      <c r="H15" s="22">
        <v>154949109</v>
      </c>
    </row>
    <row r="16" spans="2:10" ht="17.25" customHeight="1" x14ac:dyDescent="0.2">
      <c r="B16" s="15" t="s">
        <v>133</v>
      </c>
      <c r="C16" s="23">
        <f>C17+C18+C19+C20+C21+C22+C23</f>
        <v>200179235</v>
      </c>
      <c r="D16" s="19">
        <f>D17+D18+D19+D20+D21+D22+D23</f>
        <v>76471473</v>
      </c>
      <c r="E16" s="16"/>
      <c r="F16" s="25" t="s">
        <v>196</v>
      </c>
      <c r="G16" s="22">
        <v>0</v>
      </c>
      <c r="H16" s="22">
        <v>0</v>
      </c>
    </row>
    <row r="17" spans="2:8" ht="12" customHeight="1" x14ac:dyDescent="0.15">
      <c r="B17" s="25" t="s">
        <v>197</v>
      </c>
      <c r="C17" s="193">
        <v>0</v>
      </c>
      <c r="D17" s="193">
        <v>0</v>
      </c>
      <c r="E17" s="16"/>
      <c r="F17" s="25" t="s">
        <v>198</v>
      </c>
      <c r="G17" s="22">
        <v>0</v>
      </c>
      <c r="H17" s="22">
        <v>0</v>
      </c>
    </row>
    <row r="18" spans="2:8" ht="12" customHeight="1" x14ac:dyDescent="0.15">
      <c r="B18" s="25" t="s">
        <v>199</v>
      </c>
      <c r="C18" s="193">
        <v>5244757</v>
      </c>
      <c r="D18" s="193">
        <v>5244757</v>
      </c>
      <c r="E18" s="16"/>
      <c r="F18" s="15" t="s">
        <v>140</v>
      </c>
      <c r="G18" s="19">
        <f>G19+G20+G21</f>
        <v>7524573</v>
      </c>
      <c r="H18" s="19">
        <f>H19+H20+H21</f>
        <v>12137082</v>
      </c>
    </row>
    <row r="19" spans="2:8" ht="12" customHeight="1" x14ac:dyDescent="0.15">
      <c r="B19" s="25" t="s">
        <v>200</v>
      </c>
      <c r="C19" s="193">
        <v>6551964</v>
      </c>
      <c r="D19" s="193">
        <v>5934238</v>
      </c>
      <c r="E19" s="16"/>
      <c r="F19" s="25" t="s">
        <v>201</v>
      </c>
      <c r="G19" s="22">
        <v>0</v>
      </c>
      <c r="H19" s="22">
        <v>0</v>
      </c>
    </row>
    <row r="20" spans="2:8" ht="16.5" x14ac:dyDescent="0.2">
      <c r="B20" s="25" t="s">
        <v>202</v>
      </c>
      <c r="C20" s="21">
        <v>0</v>
      </c>
      <c r="D20" s="21">
        <v>0</v>
      </c>
      <c r="E20" s="16"/>
      <c r="F20" s="25" t="s">
        <v>203</v>
      </c>
      <c r="G20" s="22">
        <v>0</v>
      </c>
      <c r="H20" s="22">
        <v>0</v>
      </c>
    </row>
    <row r="21" spans="2:8" ht="12" customHeight="1" x14ac:dyDescent="0.2">
      <c r="B21" s="25" t="s">
        <v>204</v>
      </c>
      <c r="C21" s="21">
        <v>0</v>
      </c>
      <c r="D21" s="21">
        <v>0</v>
      </c>
      <c r="E21" s="16"/>
      <c r="F21" s="25" t="s">
        <v>205</v>
      </c>
      <c r="G21" s="22">
        <v>7524573</v>
      </c>
      <c r="H21" s="22">
        <v>12137082</v>
      </c>
    </row>
    <row r="22" spans="2:8" ht="15.75" customHeight="1" x14ac:dyDescent="0.2">
      <c r="B22" s="25" t="s">
        <v>206</v>
      </c>
      <c r="C22" s="21">
        <v>188316320</v>
      </c>
      <c r="D22" s="21">
        <v>65298664</v>
      </c>
      <c r="E22" s="16"/>
      <c r="F22" s="15" t="s">
        <v>146</v>
      </c>
      <c r="G22" s="19">
        <f>G23+G24</f>
        <v>0</v>
      </c>
      <c r="H22" s="19">
        <f>H23+H24</f>
        <v>0</v>
      </c>
    </row>
    <row r="23" spans="2:8" ht="16.5" x14ac:dyDescent="0.2">
      <c r="B23" s="25" t="s">
        <v>207</v>
      </c>
      <c r="C23" s="21">
        <v>66194</v>
      </c>
      <c r="D23" s="21">
        <v>-6186</v>
      </c>
      <c r="E23" s="16"/>
      <c r="F23" s="25" t="s">
        <v>208</v>
      </c>
      <c r="G23" s="22">
        <v>0</v>
      </c>
      <c r="H23" s="22">
        <v>0</v>
      </c>
    </row>
    <row r="24" spans="2:8" ht="16.5" x14ac:dyDescent="0.2">
      <c r="B24" s="15" t="s">
        <v>134</v>
      </c>
      <c r="C24" s="23">
        <f>C25+C26+C27+C28+C29</f>
        <v>2477967</v>
      </c>
      <c r="D24" s="19">
        <f>D25+D26+D27+D28+D29</f>
        <v>4464007</v>
      </c>
      <c r="E24" s="16"/>
      <c r="F24" s="25" t="s">
        <v>209</v>
      </c>
      <c r="G24" s="22">
        <v>0</v>
      </c>
      <c r="H24" s="22">
        <v>0</v>
      </c>
    </row>
    <row r="25" spans="2:8" ht="16.5" customHeight="1" x14ac:dyDescent="0.2">
      <c r="B25" s="20" t="s">
        <v>210</v>
      </c>
      <c r="C25" s="21">
        <v>118048</v>
      </c>
      <c r="D25" s="21">
        <v>0</v>
      </c>
      <c r="E25" s="16"/>
      <c r="F25" s="15" t="s">
        <v>145</v>
      </c>
      <c r="G25" s="19">
        <v>0</v>
      </c>
      <c r="H25" s="19">
        <v>0</v>
      </c>
    </row>
    <row r="26" spans="2:8" ht="16.5" x14ac:dyDescent="0.2">
      <c r="B26" s="20" t="s">
        <v>211</v>
      </c>
      <c r="C26" s="21">
        <v>1615077</v>
      </c>
      <c r="D26" s="21">
        <v>1615077</v>
      </c>
      <c r="E26" s="16"/>
      <c r="F26" s="15" t="s">
        <v>144</v>
      </c>
      <c r="G26" s="19">
        <f>G27+G28+G29</f>
        <v>0</v>
      </c>
      <c r="H26" s="19">
        <f>H27+H28+H29</f>
        <v>0</v>
      </c>
    </row>
    <row r="27" spans="2:8" ht="16.5" x14ac:dyDescent="0.2">
      <c r="B27" s="20" t="s">
        <v>212</v>
      </c>
      <c r="C27" s="21">
        <v>829798</v>
      </c>
      <c r="D27" s="21">
        <v>829798</v>
      </c>
      <c r="E27" s="16"/>
      <c r="F27" s="25" t="s">
        <v>213</v>
      </c>
      <c r="G27" s="22">
        <v>0</v>
      </c>
      <c r="H27" s="22">
        <v>0</v>
      </c>
    </row>
    <row r="28" spans="2:8" ht="16.5" x14ac:dyDescent="0.2">
      <c r="B28" s="20" t="s">
        <v>214</v>
      </c>
      <c r="C28" s="21">
        <v>-84956</v>
      </c>
      <c r="D28" s="21">
        <v>2019132</v>
      </c>
      <c r="E28" s="16"/>
      <c r="F28" s="25" t="s">
        <v>215</v>
      </c>
      <c r="G28" s="22">
        <v>0</v>
      </c>
      <c r="H28" s="22">
        <v>0</v>
      </c>
    </row>
    <row r="29" spans="2:8" ht="16.5" x14ac:dyDescent="0.2">
      <c r="B29" s="20" t="s">
        <v>216</v>
      </c>
      <c r="C29" s="21">
        <v>0</v>
      </c>
      <c r="D29" s="21">
        <v>0</v>
      </c>
      <c r="E29" s="16"/>
      <c r="F29" s="25" t="s">
        <v>217</v>
      </c>
      <c r="G29" s="22">
        <v>0</v>
      </c>
      <c r="H29" s="22">
        <v>0</v>
      </c>
    </row>
    <row r="30" spans="2:8" ht="16.5" customHeight="1" x14ac:dyDescent="0.2">
      <c r="B30" s="15" t="s">
        <v>135</v>
      </c>
      <c r="C30" s="19">
        <f>C31+C32+C33+C34+C35</f>
        <v>0</v>
      </c>
      <c r="D30" s="19">
        <f>D31+D32+D33+D34+D35</f>
        <v>0</v>
      </c>
      <c r="E30" s="16"/>
      <c r="F30" s="15" t="s">
        <v>143</v>
      </c>
      <c r="G30" s="19">
        <f>G31+G32+G33+G34+G35+G36</f>
        <v>0</v>
      </c>
      <c r="H30" s="19">
        <f>H31+H32+H33+H34+H35+H36</f>
        <v>0</v>
      </c>
    </row>
    <row r="31" spans="2:8" ht="12" customHeight="1" x14ac:dyDescent="0.2">
      <c r="B31" s="20" t="s">
        <v>218</v>
      </c>
      <c r="C31" s="21">
        <v>0</v>
      </c>
      <c r="D31" s="21">
        <v>0</v>
      </c>
      <c r="E31" s="16"/>
      <c r="F31" s="25" t="s">
        <v>219</v>
      </c>
      <c r="G31" s="22">
        <v>0</v>
      </c>
      <c r="H31" s="22">
        <v>0</v>
      </c>
    </row>
    <row r="32" spans="2:8" ht="12" customHeight="1" x14ac:dyDescent="0.2">
      <c r="B32" s="20" t="s">
        <v>220</v>
      </c>
      <c r="C32" s="21">
        <v>0</v>
      </c>
      <c r="D32" s="21">
        <v>0</v>
      </c>
      <c r="E32" s="16"/>
      <c r="F32" s="25" t="s">
        <v>221</v>
      </c>
      <c r="G32" s="22">
        <v>0</v>
      </c>
      <c r="H32" s="22">
        <v>0</v>
      </c>
    </row>
    <row r="33" spans="2:8" ht="12" customHeight="1" x14ac:dyDescent="0.2">
      <c r="B33" s="20" t="s">
        <v>222</v>
      </c>
      <c r="C33" s="21">
        <v>0</v>
      </c>
      <c r="D33" s="21">
        <v>0</v>
      </c>
      <c r="E33" s="16"/>
      <c r="F33" s="25" t="s">
        <v>223</v>
      </c>
      <c r="G33" s="22">
        <v>0</v>
      </c>
      <c r="H33" s="22">
        <v>0</v>
      </c>
    </row>
    <row r="34" spans="2:8" ht="16.5" x14ac:dyDescent="0.2">
      <c r="B34" s="20" t="s">
        <v>224</v>
      </c>
      <c r="C34" s="21">
        <v>0</v>
      </c>
      <c r="D34" s="21">
        <v>0</v>
      </c>
      <c r="E34" s="16"/>
      <c r="F34" s="25" t="s">
        <v>225</v>
      </c>
      <c r="G34" s="22">
        <v>0</v>
      </c>
      <c r="H34" s="22">
        <v>0</v>
      </c>
    </row>
    <row r="35" spans="2:8" ht="15.75" customHeight="1" x14ac:dyDescent="0.2">
      <c r="B35" s="20" t="s">
        <v>226</v>
      </c>
      <c r="C35" s="21">
        <v>0</v>
      </c>
      <c r="D35" s="21">
        <v>0</v>
      </c>
      <c r="E35" s="16"/>
      <c r="F35" s="25" t="s">
        <v>227</v>
      </c>
      <c r="G35" s="22">
        <v>0</v>
      </c>
      <c r="H35" s="22">
        <v>0</v>
      </c>
    </row>
    <row r="36" spans="2:8" ht="12" customHeight="1" x14ac:dyDescent="0.2">
      <c r="B36" s="15" t="s">
        <v>136</v>
      </c>
      <c r="C36" s="24"/>
      <c r="D36" s="23">
        <v>0</v>
      </c>
      <c r="E36" s="16"/>
      <c r="F36" s="25" t="s">
        <v>228</v>
      </c>
      <c r="G36" s="22">
        <v>0</v>
      </c>
      <c r="H36" s="22">
        <v>0</v>
      </c>
    </row>
    <row r="37" spans="2:8" ht="16.5" x14ac:dyDescent="0.2">
      <c r="B37" s="15" t="s">
        <v>137</v>
      </c>
      <c r="C37" s="19">
        <f>C38+C39</f>
        <v>0</v>
      </c>
      <c r="D37" s="19">
        <f>D38+D39</f>
        <v>0</v>
      </c>
      <c r="E37" s="16"/>
      <c r="F37" s="15" t="s">
        <v>142</v>
      </c>
      <c r="G37" s="19">
        <f>G38+G39+G40</f>
        <v>0</v>
      </c>
      <c r="H37" s="19">
        <f>H38+H39+H40</f>
        <v>0</v>
      </c>
    </row>
    <row r="38" spans="2:8" ht="16.5" x14ac:dyDescent="0.2">
      <c r="B38" s="20" t="s">
        <v>229</v>
      </c>
      <c r="C38" s="21">
        <v>0</v>
      </c>
      <c r="D38" s="21">
        <v>0</v>
      </c>
      <c r="E38" s="16"/>
      <c r="F38" s="20" t="s">
        <v>230</v>
      </c>
      <c r="G38" s="22">
        <v>0</v>
      </c>
      <c r="H38" s="22">
        <v>0</v>
      </c>
    </row>
    <row r="39" spans="2:8" ht="12" customHeight="1" x14ac:dyDescent="0.2">
      <c r="B39" s="25" t="s">
        <v>231</v>
      </c>
      <c r="C39" s="21">
        <v>0</v>
      </c>
      <c r="D39" s="21">
        <v>0</v>
      </c>
      <c r="E39" s="16"/>
      <c r="F39" s="20" t="s">
        <v>232</v>
      </c>
      <c r="G39" s="22">
        <v>0</v>
      </c>
      <c r="H39" s="22">
        <v>0</v>
      </c>
    </row>
    <row r="40" spans="2:8" ht="12" customHeight="1" x14ac:dyDescent="0.2">
      <c r="B40" s="15" t="s">
        <v>138</v>
      </c>
      <c r="C40" s="19">
        <f>C41+C42+C43+C44</f>
        <v>0</v>
      </c>
      <c r="D40" s="19">
        <f>D41+D42+D43+D44</f>
        <v>0</v>
      </c>
      <c r="E40" s="16"/>
      <c r="F40" s="20" t="s">
        <v>233</v>
      </c>
      <c r="G40" s="22">
        <v>0</v>
      </c>
      <c r="H40" s="22">
        <v>0</v>
      </c>
    </row>
    <row r="41" spans="2:8" ht="12" customHeight="1" x14ac:dyDescent="0.2">
      <c r="B41" s="20" t="s">
        <v>234</v>
      </c>
      <c r="C41" s="21">
        <v>0</v>
      </c>
      <c r="D41" s="21">
        <v>0</v>
      </c>
      <c r="E41" s="16"/>
      <c r="F41" s="15" t="s">
        <v>141</v>
      </c>
      <c r="G41" s="19">
        <f>G42+G43+G44</f>
        <v>127435</v>
      </c>
      <c r="H41" s="19">
        <f>H42+H43+H44</f>
        <v>127435</v>
      </c>
    </row>
    <row r="42" spans="2:8" ht="12" customHeight="1" x14ac:dyDescent="0.2">
      <c r="B42" s="20" t="s">
        <v>235</v>
      </c>
      <c r="C42" s="21">
        <v>0</v>
      </c>
      <c r="D42" s="21">
        <v>0</v>
      </c>
      <c r="E42" s="16"/>
      <c r="F42" s="20" t="s">
        <v>236</v>
      </c>
      <c r="G42" s="22">
        <v>0</v>
      </c>
      <c r="H42" s="22">
        <v>0</v>
      </c>
    </row>
    <row r="43" spans="2:8" ht="16.5" x14ac:dyDescent="0.2">
      <c r="B43" s="20" t="s">
        <v>237</v>
      </c>
      <c r="C43" s="21">
        <v>0</v>
      </c>
      <c r="D43" s="21">
        <v>0</v>
      </c>
      <c r="E43" s="16"/>
      <c r="F43" s="20" t="s">
        <v>238</v>
      </c>
      <c r="G43" s="22">
        <v>0</v>
      </c>
      <c r="H43" s="22">
        <v>0</v>
      </c>
    </row>
    <row r="44" spans="2:8" ht="12" customHeight="1" x14ac:dyDescent="0.2">
      <c r="B44" s="20" t="s">
        <v>239</v>
      </c>
      <c r="C44" s="21">
        <v>0</v>
      </c>
      <c r="D44" s="21">
        <v>0</v>
      </c>
      <c r="E44" s="16"/>
      <c r="F44" s="20" t="s">
        <v>240</v>
      </c>
      <c r="G44" s="22">
        <v>127435</v>
      </c>
      <c r="H44" s="22">
        <v>127435</v>
      </c>
    </row>
    <row r="45" spans="2:8" ht="18.75" customHeight="1" x14ac:dyDescent="0.2">
      <c r="B45" s="26" t="s">
        <v>241</v>
      </c>
      <c r="C45" s="27">
        <f>C8+C16+C24+C30+C37+C40</f>
        <v>532782298</v>
      </c>
      <c r="D45" s="27">
        <f>D8+D16+D24+D30+D37+D40</f>
        <v>382697077</v>
      </c>
      <c r="E45" s="28"/>
      <c r="F45" s="26" t="s">
        <v>242</v>
      </c>
      <c r="G45" s="27">
        <f>G8+G18+G22+G26+G30+G37+G41</f>
        <v>356523087</v>
      </c>
      <c r="H45" s="27">
        <f>H8+H18+H22+H26+H30+H37+H41</f>
        <v>251871241</v>
      </c>
    </row>
    <row r="46" spans="2:8" ht="9.75" customHeight="1" x14ac:dyDescent="0.2">
      <c r="B46" s="29"/>
      <c r="C46" s="30"/>
      <c r="D46" s="31"/>
      <c r="E46" s="32"/>
      <c r="F46" s="29"/>
      <c r="G46" s="33"/>
      <c r="H46" s="31"/>
    </row>
    <row r="47" spans="2:8" ht="9.75" customHeight="1" x14ac:dyDescent="0.2">
      <c r="B47" s="34"/>
      <c r="C47" s="35"/>
      <c r="D47" s="36"/>
      <c r="E47" s="37"/>
      <c r="F47" s="34"/>
      <c r="G47" s="35"/>
      <c r="H47" s="36"/>
    </row>
    <row r="48" spans="2:8" ht="12" customHeight="1" x14ac:dyDescent="0.2">
      <c r="B48" s="15" t="s">
        <v>90</v>
      </c>
      <c r="C48" s="38"/>
      <c r="D48" s="39"/>
      <c r="E48" s="16"/>
      <c r="F48" s="15" t="s">
        <v>243</v>
      </c>
      <c r="G48" s="40"/>
      <c r="H48" s="41"/>
    </row>
    <row r="49" spans="2:8" ht="12" customHeight="1" x14ac:dyDescent="0.2">
      <c r="B49" s="42" t="s">
        <v>244</v>
      </c>
      <c r="C49" s="39">
        <v>0</v>
      </c>
      <c r="D49" s="39">
        <v>0</v>
      </c>
      <c r="E49" s="16"/>
      <c r="F49" s="42" t="s">
        <v>245</v>
      </c>
      <c r="G49" s="41">
        <v>0</v>
      </c>
      <c r="H49" s="41">
        <v>0</v>
      </c>
    </row>
    <row r="50" spans="2:8" ht="12" customHeight="1" x14ac:dyDescent="0.2">
      <c r="B50" s="42" t="s">
        <v>246</v>
      </c>
      <c r="C50" s="39">
        <v>0</v>
      </c>
      <c r="D50" s="39">
        <v>0</v>
      </c>
      <c r="E50" s="16"/>
      <c r="F50" s="42" t="s">
        <v>247</v>
      </c>
      <c r="G50" s="41">
        <v>0</v>
      </c>
      <c r="H50" s="41">
        <v>0</v>
      </c>
    </row>
    <row r="51" spans="2:8" ht="16.5" x14ac:dyDescent="0.2">
      <c r="B51" s="42" t="s">
        <v>248</v>
      </c>
      <c r="C51" s="39">
        <v>579098214</v>
      </c>
      <c r="D51" s="39">
        <v>579098214</v>
      </c>
      <c r="E51" s="16"/>
      <c r="F51" s="42" t="s">
        <v>249</v>
      </c>
      <c r="G51" s="41">
        <v>0</v>
      </c>
      <c r="H51" s="41">
        <v>0</v>
      </c>
    </row>
    <row r="52" spans="2:8" ht="12" customHeight="1" x14ac:dyDescent="0.2">
      <c r="B52" s="132" t="s">
        <v>250</v>
      </c>
      <c r="C52" s="39">
        <v>369205325</v>
      </c>
      <c r="D52" s="39">
        <v>368853865</v>
      </c>
      <c r="E52" s="16"/>
      <c r="F52" s="42" t="s">
        <v>251</v>
      </c>
      <c r="G52" s="41">
        <v>0</v>
      </c>
      <c r="H52" s="41">
        <v>0</v>
      </c>
    </row>
    <row r="53" spans="2:8" ht="16.5" customHeight="1" x14ac:dyDescent="0.2">
      <c r="B53" s="132" t="s">
        <v>252</v>
      </c>
      <c r="C53" s="39">
        <v>33840594</v>
      </c>
      <c r="D53" s="39">
        <v>33840594</v>
      </c>
      <c r="E53" s="16"/>
      <c r="F53" s="42" t="s">
        <v>253</v>
      </c>
      <c r="G53" s="41">
        <v>0</v>
      </c>
      <c r="H53" s="41">
        <v>0</v>
      </c>
    </row>
    <row r="54" spans="2:8" ht="16.5" x14ac:dyDescent="0.2">
      <c r="B54" s="42" t="s">
        <v>254</v>
      </c>
      <c r="C54" s="39">
        <v>-343070956</v>
      </c>
      <c r="D54" s="39">
        <v>-343070956</v>
      </c>
      <c r="E54" s="16"/>
      <c r="F54" s="42" t="s">
        <v>255</v>
      </c>
      <c r="G54" s="41">
        <v>0</v>
      </c>
      <c r="H54" s="41">
        <v>0</v>
      </c>
    </row>
    <row r="55" spans="2:8" ht="12" customHeight="1" x14ac:dyDescent="0.2">
      <c r="B55" s="132" t="s">
        <v>256</v>
      </c>
      <c r="C55" s="39">
        <v>0</v>
      </c>
      <c r="D55" s="39">
        <v>0</v>
      </c>
      <c r="E55" s="16"/>
      <c r="F55" s="43"/>
      <c r="G55" s="40"/>
      <c r="H55" s="41"/>
    </row>
    <row r="56" spans="2:8" ht="16.5" x14ac:dyDescent="0.2">
      <c r="B56" s="42" t="s">
        <v>257</v>
      </c>
      <c r="C56" s="39">
        <v>0</v>
      </c>
      <c r="D56" s="39">
        <v>0</v>
      </c>
      <c r="E56" s="16"/>
      <c r="F56" s="15" t="s">
        <v>258</v>
      </c>
      <c r="G56" s="44">
        <f>G49+G50+G51+G52+G53+G54</f>
        <v>0</v>
      </c>
      <c r="H56" s="44">
        <f>H49+H50+H51+H52+H53+H54</f>
        <v>0</v>
      </c>
    </row>
    <row r="57" spans="2:8" ht="12" customHeight="1" x14ac:dyDescent="0.2">
      <c r="B57" s="132" t="s">
        <v>259</v>
      </c>
      <c r="C57" s="39">
        <v>0</v>
      </c>
      <c r="D57" s="39">
        <v>0</v>
      </c>
      <c r="E57" s="16"/>
      <c r="F57" s="45" t="s">
        <v>260</v>
      </c>
      <c r="G57" s="44">
        <f>G45+G56</f>
        <v>356523087</v>
      </c>
      <c r="H57" s="44">
        <f>H45+H56</f>
        <v>251871241</v>
      </c>
    </row>
    <row r="58" spans="2:8" ht="17.25" customHeight="1" x14ac:dyDescent="0.2">
      <c r="B58" s="15" t="s">
        <v>261</v>
      </c>
      <c r="C58" s="44">
        <f>C49+C50+C51+C52+C53+C54+C55+C56+C57</f>
        <v>639073177</v>
      </c>
      <c r="D58" s="44">
        <f>D49+D50+D51+D52+D53+D54+D55+D56+D57</f>
        <v>638721717</v>
      </c>
      <c r="E58" s="16"/>
      <c r="F58" s="45" t="s">
        <v>262</v>
      </c>
      <c r="G58" s="44"/>
      <c r="H58" s="41"/>
    </row>
    <row r="59" spans="2:8" ht="16.5" x14ac:dyDescent="0.2">
      <c r="B59" s="15" t="s">
        <v>263</v>
      </c>
      <c r="C59" s="44">
        <f>C45+C58</f>
        <v>1171855475</v>
      </c>
      <c r="D59" s="44">
        <f>D45+D58</f>
        <v>1021418794</v>
      </c>
      <c r="E59" s="16"/>
      <c r="F59" s="45" t="s">
        <v>264</v>
      </c>
      <c r="G59" s="44">
        <f>G60+G61+G62</f>
        <v>423640354</v>
      </c>
      <c r="H59" s="44">
        <f>H60+H61+H62</f>
        <v>423626736</v>
      </c>
    </row>
    <row r="60" spans="2:8" ht="12" customHeight="1" x14ac:dyDescent="0.2">
      <c r="B60" s="46"/>
      <c r="C60" s="38"/>
      <c r="D60" s="40"/>
      <c r="E60" s="16"/>
      <c r="F60" s="42" t="s">
        <v>265</v>
      </c>
      <c r="G60" s="41">
        <v>423640354</v>
      </c>
      <c r="H60" s="41">
        <v>423626736</v>
      </c>
    </row>
    <row r="61" spans="2:8" ht="12" customHeight="1" x14ac:dyDescent="0.2">
      <c r="B61" s="46"/>
      <c r="C61" s="38"/>
      <c r="D61" s="40"/>
      <c r="E61" s="16"/>
      <c r="F61" s="42" t="s">
        <v>266</v>
      </c>
      <c r="G61" s="41">
        <v>0</v>
      </c>
      <c r="H61" s="41">
        <v>0</v>
      </c>
    </row>
    <row r="62" spans="2:8" ht="12" customHeight="1" x14ac:dyDescent="0.2">
      <c r="B62" s="46"/>
      <c r="C62" s="38"/>
      <c r="D62" s="40"/>
      <c r="E62" s="16"/>
      <c r="F62" s="42" t="s">
        <v>267</v>
      </c>
      <c r="G62" s="41">
        <v>0</v>
      </c>
      <c r="H62" s="41">
        <v>0</v>
      </c>
    </row>
    <row r="63" spans="2:8" ht="18" customHeight="1" x14ac:dyDescent="0.2">
      <c r="B63" s="46"/>
      <c r="C63" s="38"/>
      <c r="D63" s="40"/>
      <c r="E63" s="16"/>
      <c r="F63" s="45" t="s">
        <v>268</v>
      </c>
      <c r="G63" s="44">
        <f>G64+G65+G66+G67+G68</f>
        <v>391692034</v>
      </c>
      <c r="H63" s="44">
        <f>H64+H65+H66+H67+H68</f>
        <v>345920817</v>
      </c>
    </row>
    <row r="64" spans="2:8" ht="12" customHeight="1" x14ac:dyDescent="0.2">
      <c r="B64" s="46"/>
      <c r="C64" s="38"/>
      <c r="D64" s="40"/>
      <c r="E64" s="16"/>
      <c r="F64" s="42" t="s">
        <v>269</v>
      </c>
      <c r="G64" s="139">
        <v>45802434</v>
      </c>
      <c r="H64" s="139">
        <v>61572210</v>
      </c>
    </row>
    <row r="65" spans="2:8" ht="12" customHeight="1" x14ac:dyDescent="0.2">
      <c r="B65" s="46"/>
      <c r="C65" s="38"/>
      <c r="D65" s="40"/>
      <c r="E65" s="16"/>
      <c r="F65" s="42" t="s">
        <v>270</v>
      </c>
      <c r="G65" s="139">
        <v>295002405</v>
      </c>
      <c r="H65" s="41">
        <v>233461412</v>
      </c>
    </row>
    <row r="66" spans="2:8" ht="12" customHeight="1" x14ac:dyDescent="0.2">
      <c r="B66" s="46"/>
      <c r="C66" s="38"/>
      <c r="D66" s="40"/>
      <c r="E66" s="16"/>
      <c r="F66" s="42" t="s">
        <v>271</v>
      </c>
      <c r="G66" s="41">
        <v>0</v>
      </c>
      <c r="H66" s="41">
        <v>0</v>
      </c>
    </row>
    <row r="67" spans="2:8" ht="12" customHeight="1" x14ac:dyDescent="0.2">
      <c r="B67" s="46"/>
      <c r="C67" s="38"/>
      <c r="D67" s="40"/>
      <c r="E67" s="16"/>
      <c r="F67" s="42" t="s">
        <v>272</v>
      </c>
      <c r="G67" s="41">
        <v>0</v>
      </c>
      <c r="H67" s="41">
        <v>0</v>
      </c>
    </row>
    <row r="68" spans="2:8" ht="12" customHeight="1" x14ac:dyDescent="0.2">
      <c r="B68" s="46"/>
      <c r="C68" s="38"/>
      <c r="D68" s="40"/>
      <c r="E68" s="16"/>
      <c r="F68" s="42" t="s">
        <v>273</v>
      </c>
      <c r="G68" s="22">
        <v>50887195</v>
      </c>
      <c r="H68" s="41">
        <v>50887195</v>
      </c>
    </row>
    <row r="69" spans="2:8" ht="15.75" customHeight="1" x14ac:dyDescent="0.2">
      <c r="B69" s="46"/>
      <c r="C69" s="38"/>
      <c r="D69" s="40"/>
      <c r="E69" s="16"/>
      <c r="F69" s="15" t="s">
        <v>274</v>
      </c>
      <c r="G69" s="44">
        <f>G70+G71</f>
        <v>0</v>
      </c>
      <c r="H69" s="44">
        <f>H70+H71</f>
        <v>0</v>
      </c>
    </row>
    <row r="70" spans="2:8" ht="12" customHeight="1" x14ac:dyDescent="0.2">
      <c r="B70" s="46"/>
      <c r="C70" s="38"/>
      <c r="D70" s="40"/>
      <c r="E70" s="16"/>
      <c r="F70" s="42" t="s">
        <v>275</v>
      </c>
      <c r="G70" s="41">
        <v>0</v>
      </c>
      <c r="H70" s="41">
        <v>0</v>
      </c>
    </row>
    <row r="71" spans="2:8" ht="12" customHeight="1" x14ac:dyDescent="0.2">
      <c r="B71" s="46"/>
      <c r="C71" s="38"/>
      <c r="D71" s="40"/>
      <c r="E71" s="16"/>
      <c r="F71" s="42" t="s">
        <v>276</v>
      </c>
      <c r="G71" s="41">
        <v>0</v>
      </c>
      <c r="H71" s="41">
        <v>0</v>
      </c>
    </row>
    <row r="72" spans="2:8" ht="16.5" x14ac:dyDescent="0.2">
      <c r="B72" s="46"/>
      <c r="C72" s="38"/>
      <c r="D72" s="40"/>
      <c r="E72" s="16"/>
      <c r="F72" s="15" t="s">
        <v>277</v>
      </c>
      <c r="G72" s="44">
        <f>G59+G63+G69</f>
        <v>815332388</v>
      </c>
      <c r="H72" s="44">
        <f>H59+H63+H69</f>
        <v>769547553</v>
      </c>
    </row>
    <row r="73" spans="2:8" ht="16.5" x14ac:dyDescent="0.2">
      <c r="B73" s="47"/>
      <c r="C73" s="48"/>
      <c r="D73" s="49"/>
      <c r="E73" s="28"/>
      <c r="F73" s="26" t="s">
        <v>278</v>
      </c>
      <c r="G73" s="50">
        <f>G57+G72</f>
        <v>1171855475</v>
      </c>
      <c r="H73" s="50">
        <f>H57+H72</f>
        <v>1021418794</v>
      </c>
    </row>
    <row r="74" spans="2:8" x14ac:dyDescent="0.2">
      <c r="B74" s="51"/>
      <c r="C74" s="51"/>
      <c r="D74" s="51"/>
      <c r="E74" s="52"/>
      <c r="F74" s="51"/>
      <c r="G74" s="51"/>
      <c r="H74" s="51"/>
    </row>
    <row r="75" spans="2:8" x14ac:dyDescent="0.2">
      <c r="B75" s="51"/>
      <c r="C75" s="51"/>
      <c r="D75" s="51"/>
      <c r="E75" s="52"/>
      <c r="F75" s="51"/>
      <c r="G75" s="51"/>
      <c r="H75" s="51"/>
    </row>
    <row r="76" spans="2:8" x14ac:dyDescent="0.2">
      <c r="B76" s="51"/>
      <c r="C76" s="51"/>
      <c r="D76" s="51"/>
      <c r="E76" s="52"/>
      <c r="F76" s="51"/>
      <c r="G76" s="51"/>
      <c r="H76" s="51"/>
    </row>
    <row r="77" spans="2:8" x14ac:dyDescent="0.2">
      <c r="B77" s="51"/>
      <c r="C77" s="51"/>
      <c r="D77" s="51"/>
      <c r="E77" s="52"/>
      <c r="F77" s="51"/>
      <c r="G77" s="51"/>
      <c r="H77" s="51"/>
    </row>
    <row r="78" spans="2:8" x14ac:dyDescent="0.2">
      <c r="B78" s="51"/>
      <c r="C78" s="51"/>
      <c r="D78" s="51"/>
      <c r="E78" s="52"/>
      <c r="F78" s="51"/>
      <c r="G78" s="51"/>
      <c r="H78" s="51"/>
    </row>
    <row r="79" spans="2:8" x14ac:dyDescent="0.2">
      <c r="B79" s="51"/>
      <c r="C79" s="51"/>
      <c r="D79" s="51"/>
      <c r="E79" s="52"/>
      <c r="F79" s="51"/>
      <c r="G79" s="51"/>
      <c r="H79" s="51"/>
    </row>
  </sheetData>
  <mergeCells count="4">
    <mergeCell ref="B1:H1"/>
    <mergeCell ref="B2:H2"/>
    <mergeCell ref="B3:H3"/>
    <mergeCell ref="B4:H4"/>
  </mergeCells>
  <printOptions horizontalCentered="1"/>
  <pageMargins left="0.70866141732283472" right="0.70866141732283472" top="0.15748031496062992" bottom="0.15748031496062992" header="0.31496062992125984" footer="0.31496062992125984"/>
  <pageSetup scale="9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Q38"/>
  <sheetViews>
    <sheetView topLeftCell="A22" zoomScale="170" zoomScaleNormal="170" workbookViewId="0">
      <selection activeCell="F44" sqref="F44"/>
    </sheetView>
  </sheetViews>
  <sheetFormatPr baseColWidth="10" defaultColWidth="8.83203125" defaultRowHeight="12.75" x14ac:dyDescent="0.2"/>
  <cols>
    <col min="1" max="1" width="23.6640625" customWidth="1"/>
    <col min="2" max="2" width="1.33203125" customWidth="1"/>
    <col min="3" max="3" width="11.83203125" customWidth="1"/>
    <col min="4" max="4" width="2" customWidth="1"/>
    <col min="5" max="5" width="10.33203125" customWidth="1"/>
    <col min="6" max="6" width="2.83203125" customWidth="1"/>
    <col min="7" max="7" width="10.5" customWidth="1"/>
    <col min="8" max="8" width="3.83203125" customWidth="1"/>
    <col min="9" max="9" width="8.1640625" customWidth="1"/>
    <col min="10" max="10" width="6.6640625" customWidth="1"/>
    <col min="11" max="11" width="4.6640625" customWidth="1"/>
    <col min="12" max="12" width="5.83203125" customWidth="1"/>
    <col min="13" max="13" width="5.1640625" customWidth="1"/>
    <col min="14" max="14" width="10.5" customWidth="1"/>
    <col min="15" max="15" width="3.1640625" customWidth="1"/>
  </cols>
  <sheetData>
    <row r="1" spans="1:17" ht="13.9" customHeight="1" x14ac:dyDescent="0.2">
      <c r="A1" s="301" t="s">
        <v>130</v>
      </c>
      <c r="B1" s="302"/>
      <c r="C1" s="302"/>
      <c r="D1" s="302"/>
      <c r="E1" s="302"/>
      <c r="F1" s="302"/>
      <c r="G1" s="302"/>
      <c r="H1" s="302"/>
      <c r="I1" s="302"/>
      <c r="J1" s="302"/>
      <c r="K1" s="302"/>
      <c r="L1" s="302"/>
      <c r="M1" s="302"/>
      <c r="N1" s="302"/>
      <c r="O1" s="303"/>
    </row>
    <row r="2" spans="1:17" ht="13.9" customHeight="1" x14ac:dyDescent="0.2">
      <c r="A2" s="304" t="s">
        <v>165</v>
      </c>
      <c r="B2" s="269"/>
      <c r="C2" s="269"/>
      <c r="D2" s="269"/>
      <c r="E2" s="269"/>
      <c r="F2" s="269"/>
      <c r="G2" s="269"/>
      <c r="H2" s="269"/>
      <c r="I2" s="269"/>
      <c r="J2" s="269"/>
      <c r="K2" s="269"/>
      <c r="L2" s="269"/>
      <c r="M2" s="269"/>
      <c r="N2" s="269"/>
      <c r="O2" s="305"/>
    </row>
    <row r="3" spans="1:17" ht="13.9" customHeight="1" x14ac:dyDescent="0.2">
      <c r="A3" s="304" t="s">
        <v>448</v>
      </c>
      <c r="B3" s="269"/>
      <c r="C3" s="269"/>
      <c r="D3" s="269"/>
      <c r="E3" s="269"/>
      <c r="F3" s="269"/>
      <c r="G3" s="269"/>
      <c r="H3" s="269"/>
      <c r="I3" s="269"/>
      <c r="J3" s="269"/>
      <c r="K3" s="269"/>
      <c r="L3" s="269"/>
      <c r="M3" s="269"/>
      <c r="N3" s="269"/>
      <c r="O3" s="305"/>
    </row>
    <row r="4" spans="1:17" ht="13.9" customHeight="1" x14ac:dyDescent="0.2">
      <c r="A4" s="306" t="s">
        <v>166</v>
      </c>
      <c r="B4" s="307"/>
      <c r="C4" s="307"/>
      <c r="D4" s="307"/>
      <c r="E4" s="307"/>
      <c r="F4" s="307"/>
      <c r="G4" s="307"/>
      <c r="H4" s="307"/>
      <c r="I4" s="307"/>
      <c r="J4" s="307"/>
      <c r="K4" s="307"/>
      <c r="L4" s="307"/>
      <c r="M4" s="307"/>
      <c r="N4" s="307"/>
      <c r="O4" s="308"/>
    </row>
    <row r="5" spans="1:17" ht="42.75" customHeight="1" x14ac:dyDescent="0.2">
      <c r="A5" s="157" t="s">
        <v>279</v>
      </c>
      <c r="B5" s="309" t="s">
        <v>447</v>
      </c>
      <c r="C5" s="310"/>
      <c r="D5" s="309" t="s">
        <v>280</v>
      </c>
      <c r="E5" s="311"/>
      <c r="F5" s="309" t="s">
        <v>281</v>
      </c>
      <c r="G5" s="311"/>
      <c r="H5" s="309" t="s">
        <v>282</v>
      </c>
      <c r="I5" s="311"/>
      <c r="J5" s="312" t="s">
        <v>359</v>
      </c>
      <c r="K5" s="310"/>
      <c r="L5" s="309" t="s">
        <v>283</v>
      </c>
      <c r="M5" s="311"/>
      <c r="N5" s="309" t="s">
        <v>284</v>
      </c>
      <c r="O5" s="311"/>
    </row>
    <row r="6" spans="1:17" x14ac:dyDescent="0.2">
      <c r="A6" s="53" t="s">
        <v>285</v>
      </c>
      <c r="B6" s="297">
        <f>B7+B11</f>
        <v>0</v>
      </c>
      <c r="C6" s="298"/>
      <c r="D6" s="297">
        <f t="shared" ref="D6" si="0">D7+D11</f>
        <v>0</v>
      </c>
      <c r="E6" s="298"/>
      <c r="F6" s="297">
        <f t="shared" ref="F6" si="1">F7+F11</f>
        <v>0</v>
      </c>
      <c r="G6" s="298"/>
      <c r="H6" s="297">
        <f t="shared" ref="H6" si="2">H7+H11</f>
        <v>0</v>
      </c>
      <c r="I6" s="298"/>
      <c r="J6" s="297">
        <f t="shared" ref="J6" si="3">J7+J11</f>
        <v>0</v>
      </c>
      <c r="K6" s="298"/>
      <c r="L6" s="297">
        <f t="shared" ref="L6" si="4">L7+L11</f>
        <v>0</v>
      </c>
      <c r="M6" s="298"/>
      <c r="N6" s="297">
        <f t="shared" ref="N6" si="5">N7+N11</f>
        <v>0</v>
      </c>
      <c r="O6" s="298"/>
    </row>
    <row r="7" spans="1:17" ht="13.15" customHeight="1" x14ac:dyDescent="0.2">
      <c r="A7" s="54" t="s">
        <v>286</v>
      </c>
      <c r="B7" s="292">
        <f>B8+B9+B10</f>
        <v>0</v>
      </c>
      <c r="C7" s="293"/>
      <c r="D7" s="292">
        <f t="shared" ref="D7" si="6">D8+D9+D10</f>
        <v>0</v>
      </c>
      <c r="E7" s="293"/>
      <c r="F7" s="292">
        <f t="shared" ref="F7" si="7">F8+F9+F10</f>
        <v>0</v>
      </c>
      <c r="G7" s="293"/>
      <c r="H7" s="292">
        <f t="shared" ref="H7" si="8">H8+H9+H10</f>
        <v>0</v>
      </c>
      <c r="I7" s="293"/>
      <c r="J7" s="292">
        <f t="shared" ref="J7" si="9">J8+J9+J10</f>
        <v>0</v>
      </c>
      <c r="K7" s="293"/>
      <c r="L7" s="292">
        <f t="shared" ref="L7" si="10">L8+L9+L10</f>
        <v>0</v>
      </c>
      <c r="M7" s="293"/>
      <c r="N7" s="292">
        <f t="shared" ref="N7" si="11">N8+N9+N10</f>
        <v>0</v>
      </c>
      <c r="O7" s="293"/>
    </row>
    <row r="8" spans="1:17" ht="13.15" customHeight="1" x14ac:dyDescent="0.2">
      <c r="A8" s="55" t="s">
        <v>287</v>
      </c>
      <c r="B8" s="271">
        <v>0</v>
      </c>
      <c r="C8" s="272"/>
      <c r="D8" s="271">
        <v>0</v>
      </c>
      <c r="E8" s="272"/>
      <c r="F8" s="271">
        <v>0</v>
      </c>
      <c r="G8" s="272"/>
      <c r="H8" s="271">
        <v>0</v>
      </c>
      <c r="I8" s="272"/>
      <c r="J8" s="271">
        <v>0</v>
      </c>
      <c r="K8" s="272"/>
      <c r="L8" s="271">
        <v>0</v>
      </c>
      <c r="M8" s="272"/>
      <c r="N8" s="271">
        <v>0</v>
      </c>
      <c r="O8" s="272"/>
    </row>
    <row r="9" spans="1:17" ht="13.9" customHeight="1" x14ac:dyDescent="0.2">
      <c r="A9" s="55" t="s">
        <v>288</v>
      </c>
      <c r="B9" s="271">
        <v>0</v>
      </c>
      <c r="C9" s="272"/>
      <c r="D9" s="271">
        <v>0</v>
      </c>
      <c r="E9" s="272"/>
      <c r="F9" s="271">
        <v>0</v>
      </c>
      <c r="G9" s="272"/>
      <c r="H9" s="271">
        <v>0</v>
      </c>
      <c r="I9" s="272"/>
      <c r="J9" s="271">
        <v>0</v>
      </c>
      <c r="K9" s="272"/>
      <c r="L9" s="271">
        <v>0</v>
      </c>
      <c r="M9" s="272"/>
      <c r="N9" s="271">
        <v>0</v>
      </c>
      <c r="O9" s="272"/>
    </row>
    <row r="10" spans="1:17" ht="13.15" customHeight="1" x14ac:dyDescent="0.2">
      <c r="A10" s="55" t="s">
        <v>289</v>
      </c>
      <c r="B10" s="271">
        <v>0</v>
      </c>
      <c r="C10" s="272"/>
      <c r="D10" s="271">
        <v>0</v>
      </c>
      <c r="E10" s="272"/>
      <c r="F10" s="271">
        <v>0</v>
      </c>
      <c r="G10" s="272"/>
      <c r="H10" s="271">
        <v>0</v>
      </c>
      <c r="I10" s="272"/>
      <c r="J10" s="271">
        <v>0</v>
      </c>
      <c r="K10" s="272"/>
      <c r="L10" s="271">
        <v>0</v>
      </c>
      <c r="M10" s="272"/>
      <c r="N10" s="271">
        <v>0</v>
      </c>
      <c r="O10" s="272"/>
    </row>
    <row r="11" spans="1:17" ht="13.15" customHeight="1" x14ac:dyDescent="0.2">
      <c r="A11" s="56" t="s">
        <v>290</v>
      </c>
      <c r="B11" s="292">
        <f>B12+B13+B14</f>
        <v>0</v>
      </c>
      <c r="C11" s="293"/>
      <c r="D11" s="292">
        <f t="shared" ref="D11" si="12">D12+D13+D14</f>
        <v>0</v>
      </c>
      <c r="E11" s="293"/>
      <c r="F11" s="292">
        <f t="shared" ref="F11" si="13">F12+F13+F14</f>
        <v>0</v>
      </c>
      <c r="G11" s="293"/>
      <c r="H11" s="292">
        <f t="shared" ref="H11" si="14">H12+H13+H14</f>
        <v>0</v>
      </c>
      <c r="I11" s="293"/>
      <c r="J11" s="292">
        <f t="shared" ref="J11" si="15">J12+J13+J14</f>
        <v>0</v>
      </c>
      <c r="K11" s="293"/>
      <c r="L11" s="292">
        <f t="shared" ref="L11" si="16">L12+L13+L14</f>
        <v>0</v>
      </c>
      <c r="M11" s="293"/>
      <c r="N11" s="292">
        <f t="shared" ref="N11" si="17">N12+N13+N14</f>
        <v>0</v>
      </c>
      <c r="O11" s="293"/>
    </row>
    <row r="12" spans="1:17" ht="13.15" customHeight="1" x14ac:dyDescent="0.2">
      <c r="A12" s="55" t="s">
        <v>291</v>
      </c>
      <c r="B12" s="271">
        <v>0</v>
      </c>
      <c r="C12" s="272"/>
      <c r="D12" s="271">
        <v>0</v>
      </c>
      <c r="E12" s="272"/>
      <c r="F12" s="271">
        <v>0</v>
      </c>
      <c r="G12" s="272"/>
      <c r="H12" s="271">
        <v>0</v>
      </c>
      <c r="I12" s="272"/>
      <c r="J12" s="271">
        <v>0</v>
      </c>
      <c r="K12" s="272"/>
      <c r="L12" s="271">
        <v>0</v>
      </c>
      <c r="M12" s="272"/>
      <c r="N12" s="271">
        <v>0</v>
      </c>
      <c r="O12" s="272"/>
    </row>
    <row r="13" spans="1:17" ht="13.15" customHeight="1" x14ac:dyDescent="0.2">
      <c r="A13" s="55" t="s">
        <v>292</v>
      </c>
      <c r="B13" s="271">
        <v>0</v>
      </c>
      <c r="C13" s="272"/>
      <c r="D13" s="271">
        <v>0</v>
      </c>
      <c r="E13" s="272"/>
      <c r="F13" s="271">
        <v>0</v>
      </c>
      <c r="G13" s="272"/>
      <c r="H13" s="271">
        <v>0</v>
      </c>
      <c r="I13" s="272"/>
      <c r="J13" s="271">
        <v>0</v>
      </c>
      <c r="K13" s="272"/>
      <c r="L13" s="271">
        <v>0</v>
      </c>
      <c r="M13" s="272"/>
      <c r="N13" s="271">
        <v>0</v>
      </c>
      <c r="O13" s="272"/>
    </row>
    <row r="14" spans="1:17" ht="10.9" customHeight="1" x14ac:dyDescent="0.2">
      <c r="A14" s="55" t="s">
        <v>293</v>
      </c>
      <c r="B14" s="271">
        <v>0</v>
      </c>
      <c r="C14" s="272"/>
      <c r="D14" s="271">
        <v>0</v>
      </c>
      <c r="E14" s="272"/>
      <c r="F14" s="271">
        <v>0</v>
      </c>
      <c r="G14" s="272"/>
      <c r="H14" s="271">
        <v>0</v>
      </c>
      <c r="I14" s="272"/>
      <c r="J14" s="271">
        <v>0</v>
      </c>
      <c r="K14" s="272"/>
      <c r="L14" s="271">
        <v>0</v>
      </c>
      <c r="M14" s="272"/>
      <c r="N14" s="271">
        <v>0</v>
      </c>
      <c r="O14" s="272"/>
    </row>
    <row r="15" spans="1:17" ht="12" customHeight="1" x14ac:dyDescent="0.2">
      <c r="A15" s="6" t="s">
        <v>294</v>
      </c>
      <c r="B15" s="294">
        <v>251871242</v>
      </c>
      <c r="C15" s="295"/>
      <c r="D15" s="290">
        <v>0</v>
      </c>
      <c r="E15" s="291"/>
      <c r="F15" s="290">
        <v>0</v>
      </c>
      <c r="G15" s="291"/>
      <c r="H15" s="290">
        <v>0</v>
      </c>
      <c r="I15" s="291"/>
      <c r="J15" s="294">
        <v>356523087</v>
      </c>
      <c r="K15" s="295"/>
      <c r="L15" s="290">
        <v>0</v>
      </c>
      <c r="M15" s="291"/>
      <c r="N15" s="290">
        <v>0</v>
      </c>
      <c r="O15" s="291"/>
      <c r="P15" s="2" t="s">
        <v>90</v>
      </c>
      <c r="Q15" s="4"/>
    </row>
    <row r="16" spans="1:17" ht="24.75" x14ac:dyDescent="0.2">
      <c r="A16" s="57" t="s">
        <v>295</v>
      </c>
      <c r="B16" s="288">
        <f>B6+B15</f>
        <v>251871242</v>
      </c>
      <c r="C16" s="289"/>
      <c r="D16" s="288">
        <f>D6+D15</f>
        <v>0</v>
      </c>
      <c r="E16" s="289"/>
      <c r="F16" s="288">
        <f>F6+F15</f>
        <v>0</v>
      </c>
      <c r="G16" s="289"/>
      <c r="H16" s="286">
        <f t="shared" ref="H16" si="18">H6+H15</f>
        <v>0</v>
      </c>
      <c r="I16" s="287"/>
      <c r="J16" s="288">
        <f>J6+J15</f>
        <v>356523087</v>
      </c>
      <c r="K16" s="289"/>
      <c r="L16" s="286">
        <f t="shared" ref="L16" si="19">L6+L15</f>
        <v>0</v>
      </c>
      <c r="M16" s="287"/>
      <c r="N16" s="286">
        <f t="shared" ref="N16" si="20">N6+N15</f>
        <v>0</v>
      </c>
      <c r="O16" s="287"/>
      <c r="Q16" s="8"/>
    </row>
    <row r="17" spans="1:15" ht="19.899999999999999" customHeight="1" x14ac:dyDescent="0.2">
      <c r="A17" s="58" t="s">
        <v>296</v>
      </c>
      <c r="B17" s="271"/>
      <c r="C17" s="272"/>
      <c r="D17" s="271"/>
      <c r="E17" s="272"/>
      <c r="F17" s="271"/>
      <c r="G17" s="272"/>
      <c r="H17" s="271"/>
      <c r="I17" s="272"/>
      <c r="J17" s="271"/>
      <c r="K17" s="272"/>
      <c r="L17" s="271"/>
      <c r="M17" s="272"/>
      <c r="N17" s="271"/>
      <c r="O17" s="272"/>
    </row>
    <row r="18" spans="1:15" ht="13.15" customHeight="1" x14ac:dyDescent="0.2">
      <c r="A18" s="59" t="s">
        <v>297</v>
      </c>
      <c r="B18" s="271">
        <v>0</v>
      </c>
      <c r="C18" s="272"/>
      <c r="D18" s="271">
        <v>0</v>
      </c>
      <c r="E18" s="272"/>
      <c r="F18" s="271">
        <v>0</v>
      </c>
      <c r="G18" s="272"/>
      <c r="H18" s="271">
        <v>0</v>
      </c>
      <c r="I18" s="272"/>
      <c r="J18" s="271">
        <v>0</v>
      </c>
      <c r="K18" s="272"/>
      <c r="L18" s="271">
        <v>0</v>
      </c>
      <c r="M18" s="272"/>
      <c r="N18" s="271">
        <v>0</v>
      </c>
      <c r="O18" s="272"/>
    </row>
    <row r="19" spans="1:15" ht="12" customHeight="1" x14ac:dyDescent="0.2">
      <c r="A19" s="59" t="s">
        <v>298</v>
      </c>
      <c r="B19" s="271">
        <v>0</v>
      </c>
      <c r="C19" s="272"/>
      <c r="D19" s="271">
        <v>0</v>
      </c>
      <c r="E19" s="272"/>
      <c r="F19" s="271">
        <v>0</v>
      </c>
      <c r="G19" s="272"/>
      <c r="H19" s="271">
        <v>0</v>
      </c>
      <c r="I19" s="272"/>
      <c r="J19" s="271">
        <v>0</v>
      </c>
      <c r="K19" s="272"/>
      <c r="L19" s="271">
        <v>0</v>
      </c>
      <c r="M19" s="272"/>
      <c r="N19" s="271">
        <v>0</v>
      </c>
      <c r="O19" s="272"/>
    </row>
    <row r="20" spans="1:15" x14ac:dyDescent="0.2">
      <c r="A20" s="59" t="s">
        <v>299</v>
      </c>
      <c r="B20" s="271">
        <v>0</v>
      </c>
      <c r="C20" s="272"/>
      <c r="D20" s="271">
        <v>0</v>
      </c>
      <c r="E20" s="272"/>
      <c r="F20" s="271">
        <v>0</v>
      </c>
      <c r="G20" s="272"/>
      <c r="H20" s="271">
        <v>0</v>
      </c>
      <c r="I20" s="272"/>
      <c r="J20" s="271">
        <v>0</v>
      </c>
      <c r="K20" s="272"/>
      <c r="L20" s="271">
        <v>0</v>
      </c>
      <c r="M20" s="272"/>
      <c r="N20" s="271">
        <v>0</v>
      </c>
      <c r="O20" s="272"/>
    </row>
    <row r="21" spans="1:15" ht="25.5" x14ac:dyDescent="0.2">
      <c r="A21" s="60" t="s">
        <v>300</v>
      </c>
      <c r="B21" s="271"/>
      <c r="C21" s="272"/>
      <c r="D21" s="271"/>
      <c r="E21" s="272"/>
      <c r="F21" s="271"/>
      <c r="G21" s="272"/>
      <c r="H21" s="271"/>
      <c r="I21" s="272"/>
      <c r="J21" s="271"/>
      <c r="K21" s="272"/>
      <c r="L21" s="271"/>
      <c r="M21" s="272"/>
      <c r="N21" s="271"/>
      <c r="O21" s="272"/>
    </row>
    <row r="22" spans="1:15" ht="13.15" customHeight="1" x14ac:dyDescent="0.2">
      <c r="A22" s="59" t="s">
        <v>301</v>
      </c>
      <c r="B22" s="271">
        <v>0</v>
      </c>
      <c r="C22" s="272"/>
      <c r="D22" s="271">
        <v>0</v>
      </c>
      <c r="E22" s="272"/>
      <c r="F22" s="271">
        <v>0</v>
      </c>
      <c r="G22" s="272"/>
      <c r="H22" s="271">
        <v>0</v>
      </c>
      <c r="I22" s="272"/>
      <c r="J22" s="271">
        <v>0</v>
      </c>
      <c r="K22" s="272"/>
      <c r="L22" s="271">
        <v>0</v>
      </c>
      <c r="M22" s="272"/>
      <c r="N22" s="271">
        <v>0</v>
      </c>
      <c r="O22" s="272"/>
    </row>
    <row r="23" spans="1:15" ht="13.9" customHeight="1" x14ac:dyDescent="0.2">
      <c r="A23" s="59" t="s">
        <v>302</v>
      </c>
      <c r="B23" s="271">
        <v>0</v>
      </c>
      <c r="C23" s="272"/>
      <c r="D23" s="271">
        <v>0</v>
      </c>
      <c r="E23" s="272"/>
      <c r="F23" s="271">
        <v>0</v>
      </c>
      <c r="G23" s="272"/>
      <c r="H23" s="271">
        <v>0</v>
      </c>
      <c r="I23" s="272"/>
      <c r="J23" s="271">
        <v>0</v>
      </c>
      <c r="K23" s="272"/>
      <c r="L23" s="271">
        <v>0</v>
      </c>
      <c r="M23" s="272"/>
      <c r="N23" s="271">
        <v>0</v>
      </c>
      <c r="O23" s="272"/>
    </row>
    <row r="24" spans="1:15" ht="16.5" x14ac:dyDescent="0.2">
      <c r="A24" s="61" t="s">
        <v>303</v>
      </c>
      <c r="B24" s="273">
        <v>0</v>
      </c>
      <c r="C24" s="274"/>
      <c r="D24" s="273">
        <v>0</v>
      </c>
      <c r="E24" s="274"/>
      <c r="F24" s="273">
        <v>0</v>
      </c>
      <c r="G24" s="274"/>
      <c r="H24" s="273">
        <v>0</v>
      </c>
      <c r="I24" s="274"/>
      <c r="J24" s="273">
        <v>0</v>
      </c>
      <c r="K24" s="274"/>
      <c r="L24" s="273">
        <v>0</v>
      </c>
      <c r="M24" s="274"/>
      <c r="N24" s="273">
        <v>0</v>
      </c>
      <c r="O24" s="274"/>
    </row>
    <row r="25" spans="1:15" x14ac:dyDescent="0.2">
      <c r="A25" s="296"/>
      <c r="B25" s="296"/>
      <c r="C25" s="296"/>
      <c r="D25" s="296"/>
      <c r="E25" s="296"/>
      <c r="F25" s="296"/>
      <c r="G25" s="296"/>
      <c r="H25" s="296"/>
      <c r="I25" s="296"/>
      <c r="J25" s="296"/>
      <c r="K25" s="296"/>
      <c r="L25" s="296"/>
      <c r="M25" s="296"/>
      <c r="N25" s="296"/>
      <c r="O25" s="296"/>
    </row>
    <row r="26" spans="1:15" s="1" customFormat="1" ht="31.5" customHeight="1" x14ac:dyDescent="0.2">
      <c r="A26" s="276" t="s">
        <v>131</v>
      </c>
      <c r="B26" s="276"/>
      <c r="C26" s="276"/>
      <c r="D26" s="276"/>
      <c r="E26" s="276"/>
      <c r="F26" s="276"/>
      <c r="G26" s="276"/>
      <c r="H26" s="276"/>
      <c r="I26" s="276"/>
      <c r="J26" s="276"/>
      <c r="K26" s="276"/>
      <c r="L26" s="276"/>
      <c r="M26" s="276"/>
      <c r="N26" s="276"/>
      <c r="O26" s="276"/>
    </row>
    <row r="27" spans="1:15" s="1" customFormat="1" ht="15" customHeight="1" x14ac:dyDescent="0.2">
      <c r="A27" s="275" t="s">
        <v>49</v>
      </c>
      <c r="B27" s="275"/>
      <c r="C27" s="275"/>
      <c r="D27" s="275"/>
      <c r="E27" s="275"/>
      <c r="F27" s="275"/>
      <c r="G27" s="275"/>
      <c r="H27" s="275"/>
      <c r="I27" s="275"/>
      <c r="J27" s="275"/>
      <c r="K27" s="275"/>
      <c r="L27" s="275"/>
      <c r="M27" s="275"/>
      <c r="N27" s="275"/>
      <c r="O27" s="275"/>
    </row>
    <row r="28" spans="1:15" s="1" customFormat="1" ht="7.5" customHeight="1" x14ac:dyDescent="0.2">
      <c r="A28" s="277"/>
      <c r="B28" s="277"/>
      <c r="C28" s="277"/>
      <c r="D28" s="277"/>
      <c r="E28" s="277"/>
      <c r="F28" s="277"/>
      <c r="G28" s="277"/>
      <c r="H28" s="277"/>
      <c r="I28" s="277"/>
      <c r="J28" s="277"/>
      <c r="K28" s="277"/>
      <c r="L28" s="277"/>
      <c r="M28" s="277"/>
      <c r="N28" s="277"/>
      <c r="O28" s="277"/>
    </row>
    <row r="29" spans="1:15" ht="37.9" customHeight="1" x14ac:dyDescent="0.2">
      <c r="A29" s="299" t="s">
        <v>304</v>
      </c>
      <c r="B29" s="300"/>
      <c r="C29" s="299" t="s">
        <v>305</v>
      </c>
      <c r="D29" s="300"/>
      <c r="E29" s="299" t="s">
        <v>306</v>
      </c>
      <c r="F29" s="300"/>
      <c r="G29" s="299" t="s">
        <v>307</v>
      </c>
      <c r="H29" s="300"/>
      <c r="I29" s="299" t="s">
        <v>308</v>
      </c>
      <c r="J29" s="300"/>
      <c r="K29" s="299" t="s">
        <v>309</v>
      </c>
      <c r="L29" s="300"/>
      <c r="M29" s="51"/>
      <c r="N29" s="51"/>
      <c r="O29" s="51"/>
    </row>
    <row r="30" spans="1:15" ht="18" customHeight="1" x14ac:dyDescent="0.2">
      <c r="A30" s="284" t="s">
        <v>310</v>
      </c>
      <c r="B30" s="285"/>
      <c r="C30" s="278"/>
      <c r="D30" s="279"/>
      <c r="E30" s="278"/>
      <c r="F30" s="279"/>
      <c r="G30" s="278"/>
      <c r="H30" s="279"/>
      <c r="I30" s="278"/>
      <c r="J30" s="279"/>
      <c r="K30" s="278"/>
      <c r="L30" s="279"/>
      <c r="M30" s="51"/>
      <c r="N30" s="51"/>
      <c r="O30" s="51"/>
    </row>
    <row r="31" spans="1:15" ht="13.15" customHeight="1" x14ac:dyDescent="0.2">
      <c r="A31" s="282" t="s">
        <v>311</v>
      </c>
      <c r="B31" s="283"/>
      <c r="C31" s="271">
        <v>0</v>
      </c>
      <c r="D31" s="272"/>
      <c r="E31" s="271">
        <v>0</v>
      </c>
      <c r="F31" s="272"/>
      <c r="G31" s="271">
        <v>0</v>
      </c>
      <c r="H31" s="272"/>
      <c r="I31" s="271">
        <v>0</v>
      </c>
      <c r="J31" s="272"/>
      <c r="K31" s="271">
        <v>0</v>
      </c>
      <c r="L31" s="272"/>
      <c r="M31" s="51"/>
      <c r="N31" s="51"/>
      <c r="O31" s="51"/>
    </row>
    <row r="32" spans="1:15" ht="13.15" customHeight="1" x14ac:dyDescent="0.2">
      <c r="A32" s="282" t="s">
        <v>312</v>
      </c>
      <c r="B32" s="283"/>
      <c r="C32" s="271">
        <v>0</v>
      </c>
      <c r="D32" s="272"/>
      <c r="E32" s="271">
        <v>0</v>
      </c>
      <c r="F32" s="272"/>
      <c r="G32" s="271">
        <v>0</v>
      </c>
      <c r="H32" s="272"/>
      <c r="I32" s="271">
        <v>0</v>
      </c>
      <c r="J32" s="272"/>
      <c r="K32" s="271">
        <v>0</v>
      </c>
      <c r="L32" s="272"/>
      <c r="M32" s="51"/>
      <c r="N32" s="51"/>
      <c r="O32" s="51"/>
    </row>
    <row r="33" spans="1:15" ht="13.15" customHeight="1" x14ac:dyDescent="0.2">
      <c r="A33" s="280" t="s">
        <v>313</v>
      </c>
      <c r="B33" s="281"/>
      <c r="C33" s="273">
        <v>0</v>
      </c>
      <c r="D33" s="274"/>
      <c r="E33" s="273">
        <v>0</v>
      </c>
      <c r="F33" s="274"/>
      <c r="G33" s="273">
        <v>0</v>
      </c>
      <c r="H33" s="274"/>
      <c r="I33" s="273">
        <v>0</v>
      </c>
      <c r="J33" s="274"/>
      <c r="K33" s="273">
        <v>0</v>
      </c>
      <c r="L33" s="274"/>
      <c r="M33" s="51"/>
      <c r="N33" s="51"/>
      <c r="O33" s="51"/>
    </row>
    <row r="34" spans="1:15" x14ac:dyDescent="0.2">
      <c r="A34" s="51"/>
      <c r="B34" s="51"/>
      <c r="C34" s="51"/>
      <c r="D34" s="51"/>
      <c r="E34" s="51"/>
      <c r="F34" s="51"/>
      <c r="G34" s="51"/>
      <c r="H34" s="51"/>
      <c r="I34" s="51"/>
      <c r="J34" s="51"/>
      <c r="K34" s="51"/>
      <c r="L34" s="51"/>
      <c r="M34" s="51"/>
      <c r="N34" s="51"/>
      <c r="O34" s="51"/>
    </row>
    <row r="35" spans="1:15" x14ac:dyDescent="0.2">
      <c r="A35" s="51"/>
      <c r="B35" s="51"/>
      <c r="C35" s="51"/>
      <c r="D35" s="51"/>
      <c r="E35" s="51"/>
      <c r="F35" s="51"/>
      <c r="G35" s="51"/>
      <c r="H35" s="51"/>
      <c r="I35" s="51"/>
      <c r="J35" s="51"/>
      <c r="K35" s="51"/>
      <c r="L35" s="51"/>
      <c r="M35" s="51"/>
      <c r="N35" s="51"/>
      <c r="O35" s="51"/>
    </row>
    <row r="36" spans="1:15" x14ac:dyDescent="0.2">
      <c r="A36" s="51"/>
      <c r="B36" s="51"/>
      <c r="C36" s="51"/>
      <c r="D36" s="51"/>
      <c r="E36" s="51"/>
      <c r="F36" s="51"/>
      <c r="G36" s="51"/>
      <c r="H36" s="51"/>
      <c r="I36" s="51"/>
      <c r="J36" s="51"/>
      <c r="K36" s="51"/>
      <c r="L36" s="51"/>
      <c r="M36" s="51"/>
      <c r="N36" s="51"/>
      <c r="O36" s="51"/>
    </row>
    <row r="37" spans="1:15" x14ac:dyDescent="0.2">
      <c r="A37" s="51"/>
      <c r="B37" s="51"/>
      <c r="C37" s="51"/>
      <c r="D37" s="51"/>
      <c r="E37" s="51"/>
      <c r="F37" s="51"/>
      <c r="G37" s="51"/>
      <c r="H37" s="51"/>
      <c r="I37" s="51"/>
      <c r="J37" s="51"/>
      <c r="K37" s="51"/>
      <c r="L37" s="51"/>
      <c r="M37" s="51"/>
      <c r="N37" s="51"/>
      <c r="O37" s="51"/>
    </row>
    <row r="38" spans="1:15" x14ac:dyDescent="0.2">
      <c r="A38" s="51"/>
      <c r="B38" s="51"/>
      <c r="C38" s="51"/>
      <c r="D38" s="51"/>
      <c r="E38" s="51"/>
      <c r="F38" s="51"/>
      <c r="G38" s="51"/>
      <c r="H38" s="51"/>
      <c r="I38" s="51"/>
      <c r="J38" s="51"/>
      <c r="K38" s="51"/>
      <c r="L38" s="51"/>
      <c r="M38" s="51"/>
      <c r="N38" s="51"/>
      <c r="O38" s="51"/>
    </row>
  </sheetData>
  <mergeCells count="178">
    <mergeCell ref="A29:B29"/>
    <mergeCell ref="K29:L29"/>
    <mergeCell ref="E29:F29"/>
    <mergeCell ref="G29:H29"/>
    <mergeCell ref="I29:J29"/>
    <mergeCell ref="A1:O1"/>
    <mergeCell ref="A2:O2"/>
    <mergeCell ref="A3:O3"/>
    <mergeCell ref="A4:O4"/>
    <mergeCell ref="B5:C5"/>
    <mergeCell ref="D5:E5"/>
    <mergeCell ref="F5:G5"/>
    <mergeCell ref="H5:I5"/>
    <mergeCell ref="J5:K5"/>
    <mergeCell ref="L5:M5"/>
    <mergeCell ref="N5:O5"/>
    <mergeCell ref="C29:D29"/>
    <mergeCell ref="L6:M6"/>
    <mergeCell ref="N6:O6"/>
    <mergeCell ref="B7:C7"/>
    <mergeCell ref="B8:C8"/>
    <mergeCell ref="B9:C9"/>
    <mergeCell ref="F9:G9"/>
    <mergeCell ref="H7:I7"/>
    <mergeCell ref="J7:K7"/>
    <mergeCell ref="J8:K8"/>
    <mergeCell ref="J9:K9"/>
    <mergeCell ref="A25:O25"/>
    <mergeCell ref="B6:C6"/>
    <mergeCell ref="D6:E6"/>
    <mergeCell ref="F6:G6"/>
    <mergeCell ref="H6:I6"/>
    <mergeCell ref="J6:K6"/>
    <mergeCell ref="B15:C15"/>
    <mergeCell ref="D7:E7"/>
    <mergeCell ref="D8:E8"/>
    <mergeCell ref="D9:E9"/>
    <mergeCell ref="D10:E10"/>
    <mergeCell ref="D11:E11"/>
    <mergeCell ref="D12:E12"/>
    <mergeCell ref="D13:E13"/>
    <mergeCell ref="D14:E14"/>
    <mergeCell ref="D15:E15"/>
    <mergeCell ref="B10:C10"/>
    <mergeCell ref="B11:C11"/>
    <mergeCell ref="B12:C12"/>
    <mergeCell ref="B13:C13"/>
    <mergeCell ref="B14:C14"/>
    <mergeCell ref="F7:G7"/>
    <mergeCell ref="F8:G8"/>
    <mergeCell ref="H12:I12"/>
    <mergeCell ref="H13:I13"/>
    <mergeCell ref="H14:I14"/>
    <mergeCell ref="F10:G10"/>
    <mergeCell ref="F11:G11"/>
    <mergeCell ref="F12:G12"/>
    <mergeCell ref="F13:G13"/>
    <mergeCell ref="F14:G14"/>
    <mergeCell ref="H8:I8"/>
    <mergeCell ref="H9:I9"/>
    <mergeCell ref="F15:G15"/>
    <mergeCell ref="H15:I15"/>
    <mergeCell ref="J15:K15"/>
    <mergeCell ref="J10:K10"/>
    <mergeCell ref="J11:K11"/>
    <mergeCell ref="J12:K12"/>
    <mergeCell ref="J13:K13"/>
    <mergeCell ref="J14:K14"/>
    <mergeCell ref="L15:M15"/>
    <mergeCell ref="H10:I10"/>
    <mergeCell ref="H11:I11"/>
    <mergeCell ref="N15:O15"/>
    <mergeCell ref="L14:M14"/>
    <mergeCell ref="N7:O7"/>
    <mergeCell ref="N8:O8"/>
    <mergeCell ref="N9:O9"/>
    <mergeCell ref="N10:O10"/>
    <mergeCell ref="N11:O11"/>
    <mergeCell ref="N12:O12"/>
    <mergeCell ref="N13:O13"/>
    <mergeCell ref="N14:O14"/>
    <mergeCell ref="L9:M9"/>
    <mergeCell ref="L10:M10"/>
    <mergeCell ref="L11:M11"/>
    <mergeCell ref="L12:M12"/>
    <mergeCell ref="L13:M13"/>
    <mergeCell ref="L7:M7"/>
    <mergeCell ref="L8:M8"/>
    <mergeCell ref="B21:C21"/>
    <mergeCell ref="B22:C22"/>
    <mergeCell ref="B23:C23"/>
    <mergeCell ref="B24:C24"/>
    <mergeCell ref="D16:E16"/>
    <mergeCell ref="D17:E17"/>
    <mergeCell ref="D18:E18"/>
    <mergeCell ref="D19:E19"/>
    <mergeCell ref="D20:E20"/>
    <mergeCell ref="D21:E21"/>
    <mergeCell ref="D22:E22"/>
    <mergeCell ref="D23:E23"/>
    <mergeCell ref="D24:E24"/>
    <mergeCell ref="B16:C16"/>
    <mergeCell ref="B17:C17"/>
    <mergeCell ref="B18:C18"/>
    <mergeCell ref="B19:C19"/>
    <mergeCell ref="B20:C20"/>
    <mergeCell ref="L24:M24"/>
    <mergeCell ref="J16:K16"/>
    <mergeCell ref="J17:K17"/>
    <mergeCell ref="J18:K18"/>
    <mergeCell ref="J19:K19"/>
    <mergeCell ref="J20:K20"/>
    <mergeCell ref="F21:G21"/>
    <mergeCell ref="F22:G22"/>
    <mergeCell ref="F23:G23"/>
    <mergeCell ref="F24:G24"/>
    <mergeCell ref="H16:I16"/>
    <mergeCell ref="H17:I17"/>
    <mergeCell ref="H18:I18"/>
    <mergeCell ref="H19:I19"/>
    <mergeCell ref="H20:I20"/>
    <mergeCell ref="H21:I21"/>
    <mergeCell ref="H22:I22"/>
    <mergeCell ref="H23:I23"/>
    <mergeCell ref="H24:I24"/>
    <mergeCell ref="F16:G16"/>
    <mergeCell ref="F17:G17"/>
    <mergeCell ref="F18:G18"/>
    <mergeCell ref="F19:G19"/>
    <mergeCell ref="F20:G20"/>
    <mergeCell ref="N21:O21"/>
    <mergeCell ref="N22:O22"/>
    <mergeCell ref="N23:O23"/>
    <mergeCell ref="N24:O24"/>
    <mergeCell ref="C30:D30"/>
    <mergeCell ref="G30:H30"/>
    <mergeCell ref="K30:L30"/>
    <mergeCell ref="N16:O16"/>
    <mergeCell ref="N17:O17"/>
    <mergeCell ref="N18:O18"/>
    <mergeCell ref="N19:O19"/>
    <mergeCell ref="N20:O20"/>
    <mergeCell ref="J21:K21"/>
    <mergeCell ref="J22:K22"/>
    <mergeCell ref="J23:K23"/>
    <mergeCell ref="J24:K24"/>
    <mergeCell ref="L16:M16"/>
    <mergeCell ref="L17:M17"/>
    <mergeCell ref="L18:M18"/>
    <mergeCell ref="L19:M19"/>
    <mergeCell ref="L20:M20"/>
    <mergeCell ref="L21:M21"/>
    <mergeCell ref="L22:M22"/>
    <mergeCell ref="L23:M23"/>
    <mergeCell ref="K31:L31"/>
    <mergeCell ref="K32:L32"/>
    <mergeCell ref="K33:L33"/>
    <mergeCell ref="A27:O27"/>
    <mergeCell ref="A26:O26"/>
    <mergeCell ref="A28:O28"/>
    <mergeCell ref="G31:H31"/>
    <mergeCell ref="G32:H32"/>
    <mergeCell ref="G33:H33"/>
    <mergeCell ref="I30:J30"/>
    <mergeCell ref="I31:J31"/>
    <mergeCell ref="I32:J32"/>
    <mergeCell ref="I33:J33"/>
    <mergeCell ref="C31:D31"/>
    <mergeCell ref="C32:D32"/>
    <mergeCell ref="C33:D33"/>
    <mergeCell ref="E30:F30"/>
    <mergeCell ref="E31:F31"/>
    <mergeCell ref="E32:F32"/>
    <mergeCell ref="E33:F33"/>
    <mergeCell ref="A33:B33"/>
    <mergeCell ref="A32:B32"/>
    <mergeCell ref="A31:B31"/>
    <mergeCell ref="A30:B30"/>
  </mergeCells>
  <printOptions horizontalCentered="1"/>
  <pageMargins left="0.51181102362204722" right="0.31496062992125984" top="0.55118110236220474" bottom="0.74803149606299213" header="0.31496062992125984" footer="0.31496062992125984"/>
  <pageSetup scale="9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24"/>
  <sheetViews>
    <sheetView zoomScale="150" zoomScaleNormal="150" workbookViewId="0">
      <selection activeCell="F44" sqref="F44"/>
    </sheetView>
  </sheetViews>
  <sheetFormatPr baseColWidth="10" defaultColWidth="8.83203125" defaultRowHeight="12.75" x14ac:dyDescent="0.2"/>
  <cols>
    <col min="1" max="1" width="40.5" customWidth="1"/>
    <col min="2" max="6" width="9.5" customWidth="1"/>
    <col min="7" max="11" width="11.5" customWidth="1"/>
  </cols>
  <sheetData>
    <row r="1" spans="1:11" x14ac:dyDescent="0.2">
      <c r="A1" s="313" t="s">
        <v>130</v>
      </c>
      <c r="B1" s="314"/>
      <c r="C1" s="314"/>
      <c r="D1" s="314"/>
      <c r="E1" s="314"/>
      <c r="F1" s="314"/>
      <c r="G1" s="314"/>
      <c r="H1" s="314"/>
      <c r="I1" s="314"/>
      <c r="J1" s="314"/>
      <c r="K1" s="315"/>
    </row>
    <row r="2" spans="1:11" x14ac:dyDescent="0.2">
      <c r="A2" s="316" t="s">
        <v>168</v>
      </c>
      <c r="B2" s="317"/>
      <c r="C2" s="317"/>
      <c r="D2" s="317"/>
      <c r="E2" s="317"/>
      <c r="F2" s="317"/>
      <c r="G2" s="317"/>
      <c r="H2" s="317"/>
      <c r="I2" s="317"/>
      <c r="J2" s="317"/>
      <c r="K2" s="318"/>
    </row>
    <row r="3" spans="1:11" x14ac:dyDescent="0.2">
      <c r="A3" s="316" t="s">
        <v>448</v>
      </c>
      <c r="B3" s="317"/>
      <c r="C3" s="317"/>
      <c r="D3" s="317"/>
      <c r="E3" s="317"/>
      <c r="F3" s="317"/>
      <c r="G3" s="317"/>
      <c r="H3" s="317"/>
      <c r="I3" s="317"/>
      <c r="J3" s="317"/>
      <c r="K3" s="318"/>
    </row>
    <row r="4" spans="1:11" x14ac:dyDescent="0.2">
      <c r="A4" s="319" t="s">
        <v>166</v>
      </c>
      <c r="B4" s="320"/>
      <c r="C4" s="320"/>
      <c r="D4" s="320"/>
      <c r="E4" s="320"/>
      <c r="F4" s="320"/>
      <c r="G4" s="320"/>
      <c r="H4" s="320"/>
      <c r="I4" s="320"/>
      <c r="J4" s="320"/>
      <c r="K4" s="321"/>
    </row>
    <row r="5" spans="1:11" ht="69" customHeight="1" x14ac:dyDescent="0.2">
      <c r="A5" s="157" t="s">
        <v>360</v>
      </c>
      <c r="B5" s="157" t="s">
        <v>361</v>
      </c>
      <c r="C5" s="157" t="s">
        <v>362</v>
      </c>
      <c r="D5" s="157" t="s">
        <v>363</v>
      </c>
      <c r="E5" s="157" t="s">
        <v>364</v>
      </c>
      <c r="F5" s="157" t="s">
        <v>365</v>
      </c>
      <c r="G5" s="157" t="s">
        <v>366</v>
      </c>
      <c r="H5" s="157" t="s">
        <v>367</v>
      </c>
      <c r="I5" s="157" t="s">
        <v>368</v>
      </c>
      <c r="J5" s="157" t="s">
        <v>369</v>
      </c>
      <c r="K5" s="157" t="s">
        <v>370</v>
      </c>
    </row>
    <row r="6" spans="1:11" s="5" customFormat="1" ht="17.25" customHeight="1" x14ac:dyDescent="0.2">
      <c r="A6" s="62" t="s">
        <v>314</v>
      </c>
      <c r="B6" s="63"/>
      <c r="C6" s="63"/>
      <c r="D6" s="63"/>
      <c r="E6" s="63">
        <f t="shared" ref="E6:K6" si="0">E7+E8+E9+E10</f>
        <v>0</v>
      </c>
      <c r="F6" s="63"/>
      <c r="G6" s="63">
        <f t="shared" si="0"/>
        <v>0</v>
      </c>
      <c r="H6" s="63">
        <f t="shared" si="0"/>
        <v>0</v>
      </c>
      <c r="I6" s="63">
        <f t="shared" si="0"/>
        <v>0</v>
      </c>
      <c r="J6" s="63">
        <f t="shared" si="0"/>
        <v>0</v>
      </c>
      <c r="K6" s="63">
        <f t="shared" si="0"/>
        <v>0</v>
      </c>
    </row>
    <row r="7" spans="1:11" s="5" customFormat="1" x14ac:dyDescent="0.2">
      <c r="A7" s="64" t="s">
        <v>315</v>
      </c>
      <c r="B7" s="65"/>
      <c r="C7" s="65"/>
      <c r="D7" s="65"/>
      <c r="E7" s="65">
        <v>0</v>
      </c>
      <c r="F7" s="65"/>
      <c r="G7" s="65">
        <v>0</v>
      </c>
      <c r="H7" s="65">
        <v>0</v>
      </c>
      <c r="I7" s="65">
        <v>0</v>
      </c>
      <c r="J7" s="65">
        <v>0</v>
      </c>
      <c r="K7" s="65">
        <v>0</v>
      </c>
    </row>
    <row r="8" spans="1:11" s="5" customFormat="1" x14ac:dyDescent="0.2">
      <c r="A8" s="64" t="s">
        <v>316</v>
      </c>
      <c r="B8" s="65"/>
      <c r="C8" s="65"/>
      <c r="D8" s="65"/>
      <c r="E8" s="65">
        <v>0</v>
      </c>
      <c r="F8" s="65"/>
      <c r="G8" s="65">
        <v>0</v>
      </c>
      <c r="H8" s="65">
        <v>0</v>
      </c>
      <c r="I8" s="65">
        <v>0</v>
      </c>
      <c r="J8" s="65">
        <v>0</v>
      </c>
      <c r="K8" s="65">
        <v>0</v>
      </c>
    </row>
    <row r="9" spans="1:11" s="5" customFormat="1" x14ac:dyDescent="0.2">
      <c r="A9" s="64" t="s">
        <v>317</v>
      </c>
      <c r="B9" s="65"/>
      <c r="C9" s="65"/>
      <c r="D9" s="65"/>
      <c r="E9" s="65">
        <v>0</v>
      </c>
      <c r="F9" s="65"/>
      <c r="G9" s="65">
        <v>0</v>
      </c>
      <c r="H9" s="65">
        <v>0</v>
      </c>
      <c r="I9" s="65">
        <v>0</v>
      </c>
      <c r="J9" s="65">
        <v>0</v>
      </c>
      <c r="K9" s="65">
        <v>0</v>
      </c>
    </row>
    <row r="10" spans="1:11" s="5" customFormat="1" x14ac:dyDescent="0.2">
      <c r="A10" s="64" t="s">
        <v>318</v>
      </c>
      <c r="B10" s="65"/>
      <c r="C10" s="65"/>
      <c r="D10" s="65"/>
      <c r="E10" s="65">
        <v>0</v>
      </c>
      <c r="F10" s="65"/>
      <c r="G10" s="65">
        <v>0</v>
      </c>
      <c r="H10" s="65">
        <v>0</v>
      </c>
      <c r="I10" s="65">
        <v>0</v>
      </c>
      <c r="J10" s="65">
        <v>0</v>
      </c>
      <c r="K10" s="65">
        <v>0</v>
      </c>
    </row>
    <row r="11" spans="1:11" s="5" customFormat="1" x14ac:dyDescent="0.2">
      <c r="A11" s="66" t="s">
        <v>319</v>
      </c>
      <c r="B11" s="63"/>
      <c r="C11" s="63"/>
      <c r="D11" s="63"/>
      <c r="E11" s="63">
        <f t="shared" ref="E11" si="1">E12+E13+E14+E15</f>
        <v>0</v>
      </c>
      <c r="F11" s="63"/>
      <c r="G11" s="63">
        <f t="shared" ref="G11" si="2">G12+G13+G14+G15</f>
        <v>0</v>
      </c>
      <c r="H11" s="63">
        <f t="shared" ref="H11" si="3">H12+H13+H14+H15</f>
        <v>0</v>
      </c>
      <c r="I11" s="63">
        <f t="shared" ref="I11" si="4">I12+I13+I14+I15</f>
        <v>0</v>
      </c>
      <c r="J11" s="63">
        <f t="shared" ref="J11" si="5">J12+J13+J14+J15</f>
        <v>0</v>
      </c>
      <c r="K11" s="63">
        <f t="shared" ref="K11" si="6">K12+K13+K14+K15</f>
        <v>0</v>
      </c>
    </row>
    <row r="12" spans="1:11" s="5" customFormat="1" x14ac:dyDescent="0.2">
      <c r="A12" s="64" t="s">
        <v>320</v>
      </c>
      <c r="B12" s="65"/>
      <c r="C12" s="65"/>
      <c r="D12" s="65"/>
      <c r="E12" s="65">
        <v>0</v>
      </c>
      <c r="F12" s="65"/>
      <c r="G12" s="65">
        <v>0</v>
      </c>
      <c r="H12" s="65">
        <v>0</v>
      </c>
      <c r="I12" s="65">
        <v>0</v>
      </c>
      <c r="J12" s="65">
        <v>0</v>
      </c>
      <c r="K12" s="65">
        <v>0</v>
      </c>
    </row>
    <row r="13" spans="1:11" s="5" customFormat="1" x14ac:dyDescent="0.2">
      <c r="A13" s="64" t="s">
        <v>321</v>
      </c>
      <c r="B13" s="65"/>
      <c r="C13" s="65"/>
      <c r="D13" s="65"/>
      <c r="E13" s="65">
        <v>0</v>
      </c>
      <c r="F13" s="65"/>
      <c r="G13" s="65">
        <v>0</v>
      </c>
      <c r="H13" s="65">
        <v>0</v>
      </c>
      <c r="I13" s="65">
        <v>0</v>
      </c>
      <c r="J13" s="65">
        <v>0</v>
      </c>
      <c r="K13" s="65">
        <v>0</v>
      </c>
    </row>
    <row r="14" spans="1:11" s="5" customFormat="1" x14ac:dyDescent="0.2">
      <c r="A14" s="64" t="s">
        <v>322</v>
      </c>
      <c r="B14" s="65"/>
      <c r="C14" s="65"/>
      <c r="D14" s="65"/>
      <c r="E14" s="65">
        <v>0</v>
      </c>
      <c r="F14" s="65"/>
      <c r="G14" s="65">
        <v>0</v>
      </c>
      <c r="H14" s="65">
        <v>0</v>
      </c>
      <c r="I14" s="65">
        <v>0</v>
      </c>
      <c r="J14" s="65">
        <v>0</v>
      </c>
      <c r="K14" s="65">
        <v>0</v>
      </c>
    </row>
    <row r="15" spans="1:11" s="5" customFormat="1" x14ac:dyDescent="0.2">
      <c r="A15" s="64" t="s">
        <v>323</v>
      </c>
      <c r="B15" s="65"/>
      <c r="C15" s="65"/>
      <c r="D15" s="65"/>
      <c r="E15" s="65">
        <v>0</v>
      </c>
      <c r="F15" s="65"/>
      <c r="G15" s="65">
        <v>0</v>
      </c>
      <c r="H15" s="65">
        <v>0</v>
      </c>
      <c r="I15" s="65">
        <v>0</v>
      </c>
      <c r="J15" s="65">
        <v>0</v>
      </c>
      <c r="K15" s="65">
        <v>0</v>
      </c>
    </row>
    <row r="16" spans="1:11" s="5" customFormat="1" ht="18" x14ac:dyDescent="0.2">
      <c r="A16" s="67" t="s">
        <v>324</v>
      </c>
      <c r="B16" s="68"/>
      <c r="C16" s="68"/>
      <c r="D16" s="68"/>
      <c r="E16" s="68">
        <f t="shared" ref="E16:K16" si="7">E6+E11</f>
        <v>0</v>
      </c>
      <c r="F16" s="68"/>
      <c r="G16" s="68">
        <f t="shared" si="7"/>
        <v>0</v>
      </c>
      <c r="H16" s="68">
        <f t="shared" si="7"/>
        <v>0</v>
      </c>
      <c r="I16" s="68">
        <f t="shared" si="7"/>
        <v>0</v>
      </c>
      <c r="J16" s="68">
        <f t="shared" si="7"/>
        <v>0</v>
      </c>
      <c r="K16" s="68">
        <f t="shared" si="7"/>
        <v>0</v>
      </c>
    </row>
    <row r="17" spans="1:11" s="5" customFormat="1" x14ac:dyDescent="0.2">
      <c r="A17" s="184"/>
      <c r="B17" s="185"/>
      <c r="C17" s="185"/>
      <c r="D17" s="185"/>
      <c r="E17" s="185"/>
      <c r="F17" s="185"/>
      <c r="G17" s="185"/>
      <c r="H17" s="185"/>
      <c r="I17" s="185"/>
      <c r="J17" s="185"/>
      <c r="K17" s="185"/>
    </row>
    <row r="18" spans="1:11" s="5" customFormat="1" x14ac:dyDescent="0.2">
      <c r="A18" s="184"/>
      <c r="B18" s="185"/>
      <c r="C18" s="185"/>
      <c r="D18" s="185"/>
      <c r="E18" s="185"/>
      <c r="F18" s="185"/>
      <c r="G18" s="185"/>
      <c r="H18" s="185"/>
      <c r="I18" s="185"/>
      <c r="J18" s="185"/>
      <c r="K18" s="185"/>
    </row>
    <row r="19" spans="1:11" x14ac:dyDescent="0.2">
      <c r="A19" s="51"/>
      <c r="B19" s="51"/>
      <c r="C19" s="51"/>
      <c r="D19" s="51"/>
      <c r="E19" s="51"/>
      <c r="F19" s="51"/>
      <c r="G19" s="51"/>
      <c r="H19" s="51"/>
      <c r="I19" s="51"/>
      <c r="J19" s="51"/>
      <c r="K19" s="51"/>
    </row>
    <row r="20" spans="1:11" x14ac:dyDescent="0.2">
      <c r="A20" s="51"/>
      <c r="B20" s="51"/>
      <c r="C20" s="51"/>
      <c r="D20" s="51"/>
      <c r="E20" s="51"/>
      <c r="F20" s="51"/>
      <c r="G20" s="51"/>
      <c r="H20" s="51"/>
      <c r="I20" s="51"/>
      <c r="J20" s="51"/>
      <c r="K20" s="51"/>
    </row>
    <row r="21" spans="1:11" x14ac:dyDescent="0.2">
      <c r="A21" s="51"/>
      <c r="B21" s="51"/>
      <c r="C21" s="51"/>
      <c r="D21" s="51"/>
      <c r="E21" s="51"/>
      <c r="F21" s="51"/>
      <c r="G21" s="51"/>
      <c r="H21" s="51"/>
      <c r="I21" s="51"/>
      <c r="J21" s="51"/>
      <c r="K21" s="51"/>
    </row>
    <row r="22" spans="1:11" x14ac:dyDescent="0.2">
      <c r="A22" s="51"/>
      <c r="B22" s="51"/>
      <c r="C22" s="51"/>
      <c r="D22" s="51"/>
      <c r="E22" s="51"/>
      <c r="F22" s="51"/>
      <c r="G22" s="51"/>
      <c r="H22" s="51"/>
      <c r="I22" s="51"/>
      <c r="J22" s="51"/>
      <c r="K22" s="51"/>
    </row>
    <row r="23" spans="1:11" x14ac:dyDescent="0.2">
      <c r="A23" s="51"/>
      <c r="B23" s="51"/>
      <c r="C23" s="51"/>
      <c r="D23" s="51"/>
      <c r="E23" s="51"/>
      <c r="F23" s="51"/>
      <c r="G23" s="51"/>
      <c r="H23" s="51"/>
      <c r="I23" s="51"/>
      <c r="J23" s="51"/>
      <c r="K23" s="51"/>
    </row>
    <row r="24" spans="1:11" x14ac:dyDescent="0.2">
      <c r="A24" s="51"/>
      <c r="B24" s="51"/>
      <c r="C24" s="51"/>
      <c r="D24" s="51"/>
      <c r="E24" s="51"/>
      <c r="F24" s="51"/>
      <c r="G24" s="51"/>
      <c r="H24" s="51"/>
      <c r="I24" s="51"/>
      <c r="J24" s="51"/>
      <c r="K24" s="51"/>
    </row>
  </sheetData>
  <mergeCells count="4">
    <mergeCell ref="A1:K1"/>
    <mergeCell ref="A2:K2"/>
    <mergeCell ref="A3:K3"/>
    <mergeCell ref="A4:K4"/>
  </mergeCells>
  <printOptions horizontalCentered="1"/>
  <pageMargins left="0.11811023622047245" right="0.11811023622047245" top="0.74803149606299213" bottom="0.74803149606299213" header="0.31496062992125984" footer="0.31496062992125984"/>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G56"/>
  <sheetViews>
    <sheetView topLeftCell="A40" zoomScale="160" zoomScaleNormal="160" workbookViewId="0">
      <selection activeCell="F44" sqref="F44"/>
    </sheetView>
  </sheetViews>
  <sheetFormatPr baseColWidth="10" defaultColWidth="8.83203125" defaultRowHeight="12.75" x14ac:dyDescent="0.2"/>
  <cols>
    <col min="1" max="1" width="42.83203125" customWidth="1"/>
    <col min="2" max="2" width="20.83203125" customWidth="1"/>
    <col min="3" max="5" width="16.5" customWidth="1"/>
  </cols>
  <sheetData>
    <row r="1" spans="1:7" ht="12" customHeight="1" x14ac:dyDescent="0.2">
      <c r="A1" s="326" t="s">
        <v>130</v>
      </c>
      <c r="B1" s="327"/>
      <c r="C1" s="327"/>
      <c r="D1" s="327"/>
      <c r="E1" s="328"/>
    </row>
    <row r="2" spans="1:7" x14ac:dyDescent="0.2">
      <c r="A2" s="340" t="s">
        <v>326</v>
      </c>
      <c r="B2" s="341"/>
      <c r="C2" s="341"/>
      <c r="D2" s="341"/>
      <c r="E2" s="342"/>
    </row>
    <row r="3" spans="1:7" x14ac:dyDescent="0.2">
      <c r="A3" s="340" t="s">
        <v>448</v>
      </c>
      <c r="B3" s="341"/>
      <c r="C3" s="341"/>
      <c r="D3" s="341"/>
      <c r="E3" s="342"/>
    </row>
    <row r="4" spans="1:7" x14ac:dyDescent="0.2">
      <c r="A4" s="352" t="s">
        <v>166</v>
      </c>
      <c r="B4" s="353"/>
      <c r="C4" s="341"/>
      <c r="D4" s="341"/>
      <c r="E4" s="342"/>
    </row>
    <row r="5" spans="1:7" ht="26.25" customHeight="1" x14ac:dyDescent="0.2">
      <c r="A5" s="359" t="s">
        <v>50</v>
      </c>
      <c r="B5" s="360"/>
      <c r="C5" s="158" t="s">
        <v>160</v>
      </c>
      <c r="D5" s="158" t="s">
        <v>106</v>
      </c>
      <c r="E5" s="158" t="s">
        <v>107</v>
      </c>
    </row>
    <row r="6" spans="1:7" ht="19.149999999999999" customHeight="1" x14ac:dyDescent="0.2">
      <c r="A6" s="333" t="s">
        <v>327</v>
      </c>
      <c r="B6" s="334"/>
      <c r="C6" s="69">
        <f>C7+C8+C9</f>
        <v>839791802</v>
      </c>
      <c r="D6" s="69">
        <f>D7+D8+D9</f>
        <v>810615884</v>
      </c>
      <c r="E6" s="69">
        <f t="shared" ref="E6" si="0">E7+E8+E9</f>
        <v>237542914</v>
      </c>
    </row>
    <row r="7" spans="1:7" ht="11.25" customHeight="1" x14ac:dyDescent="0.2">
      <c r="A7" s="335" t="s">
        <v>328</v>
      </c>
      <c r="B7" s="336"/>
      <c r="C7" s="70">
        <f>'FORMATO 5'!B14</f>
        <v>60000000</v>
      </c>
      <c r="D7" s="70">
        <f>'FORMATO 5'!E39</f>
        <v>30824082</v>
      </c>
      <c r="E7" s="70">
        <f>'FORMATO 5'!F39</f>
        <v>30824082</v>
      </c>
    </row>
    <row r="8" spans="1:7" ht="12" customHeight="1" x14ac:dyDescent="0.2">
      <c r="A8" s="335" t="s">
        <v>329</v>
      </c>
      <c r="B8" s="337"/>
      <c r="C8" s="71">
        <f>'FORMATO 5'!B60</f>
        <v>779791802</v>
      </c>
      <c r="D8" s="70">
        <f>'FORMATO 5'!E62</f>
        <v>779791802</v>
      </c>
      <c r="E8" s="70">
        <f>'FORMATO 5'!F62</f>
        <v>206718832</v>
      </c>
      <c r="G8" s="4"/>
    </row>
    <row r="9" spans="1:7" ht="13.15" customHeight="1" x14ac:dyDescent="0.2">
      <c r="A9" s="335" t="s">
        <v>330</v>
      </c>
      <c r="B9" s="336"/>
      <c r="C9" s="70">
        <v>0</v>
      </c>
      <c r="D9" s="70">
        <v>0</v>
      </c>
      <c r="E9" s="70">
        <v>0</v>
      </c>
    </row>
    <row r="10" spans="1:7" ht="13.9" customHeight="1" x14ac:dyDescent="0.2">
      <c r="A10" s="338" t="s">
        <v>331</v>
      </c>
      <c r="B10" s="339"/>
      <c r="C10" s="69">
        <f>C11+C12</f>
        <v>839791802</v>
      </c>
      <c r="D10" s="69">
        <f t="shared" ref="D10:E10" si="1">D11+D12</f>
        <v>192271691.59</v>
      </c>
      <c r="E10" s="69">
        <f t="shared" si="1"/>
        <v>186202862.21000001</v>
      </c>
    </row>
    <row r="11" spans="1:7" ht="12" customHeight="1" x14ac:dyDescent="0.2">
      <c r="A11" s="335" t="s">
        <v>332</v>
      </c>
      <c r="B11" s="336"/>
      <c r="C11" s="70">
        <f>'FORMATO 6A'!B7</f>
        <v>60000000</v>
      </c>
      <c r="D11" s="70">
        <f>'FORMATO 6A'!E7</f>
        <v>15293858</v>
      </c>
      <c r="E11" s="70">
        <f>'FORMATO 6A'!F7</f>
        <v>14344320</v>
      </c>
    </row>
    <row r="12" spans="1:7" ht="9.75" customHeight="1" x14ac:dyDescent="0.2">
      <c r="A12" s="335" t="s">
        <v>333</v>
      </c>
      <c r="B12" s="336"/>
      <c r="C12" s="70">
        <f>'FORMATO 6A'!B82</f>
        <v>779791802</v>
      </c>
      <c r="D12" s="70">
        <f>'FORMATO 6A'!E82</f>
        <v>176977833.59</v>
      </c>
      <c r="E12" s="70">
        <f>'FORMATO 6A'!F82</f>
        <v>171858542.21000001</v>
      </c>
    </row>
    <row r="13" spans="1:7" ht="12" customHeight="1" x14ac:dyDescent="0.2">
      <c r="A13" s="347" t="s">
        <v>334</v>
      </c>
      <c r="B13" s="361"/>
      <c r="C13" s="141">
        <f>C14+C15</f>
        <v>0</v>
      </c>
      <c r="D13" s="69">
        <f t="shared" ref="D13:E13" si="2">D14+D15</f>
        <v>0</v>
      </c>
      <c r="E13" s="69">
        <f t="shared" si="2"/>
        <v>0</v>
      </c>
    </row>
    <row r="14" spans="1:7" ht="13.5" customHeight="1" x14ac:dyDescent="0.2">
      <c r="A14" s="335" t="s">
        <v>335</v>
      </c>
      <c r="B14" s="336"/>
      <c r="C14" s="70">
        <v>0</v>
      </c>
      <c r="D14" s="70">
        <v>0</v>
      </c>
      <c r="E14" s="70">
        <v>0</v>
      </c>
    </row>
    <row r="15" spans="1:7" ht="13.5" customHeight="1" x14ac:dyDescent="0.2">
      <c r="A15" s="335" t="s">
        <v>173</v>
      </c>
      <c r="B15" s="336"/>
      <c r="C15" s="143">
        <v>0</v>
      </c>
      <c r="D15" s="70">
        <v>0</v>
      </c>
      <c r="E15" s="70">
        <v>0</v>
      </c>
    </row>
    <row r="16" spans="1:7" x14ac:dyDescent="0.2">
      <c r="A16" s="347" t="s">
        <v>97</v>
      </c>
      <c r="B16" s="339"/>
      <c r="C16" s="69">
        <f>C6-C10+C13</f>
        <v>0</v>
      </c>
      <c r="D16" s="69">
        <f>D6-D10+D13</f>
        <v>618344192.40999997</v>
      </c>
      <c r="E16" s="69">
        <f>E6-E10+E13</f>
        <v>51340051.789999992</v>
      </c>
    </row>
    <row r="17" spans="1:5" x14ac:dyDescent="0.2">
      <c r="A17" s="347" t="s">
        <v>96</v>
      </c>
      <c r="B17" s="339"/>
      <c r="C17" s="69">
        <f>C16-C9</f>
        <v>0</v>
      </c>
      <c r="D17" s="69">
        <f t="shared" ref="D17:E17" si="3">D16-D9</f>
        <v>618344192.40999997</v>
      </c>
      <c r="E17" s="69">
        <f t="shared" si="3"/>
        <v>51340051.789999992</v>
      </c>
    </row>
    <row r="18" spans="1:5" ht="18.75" customHeight="1" x14ac:dyDescent="0.2">
      <c r="A18" s="356" t="s">
        <v>336</v>
      </c>
      <c r="B18" s="355"/>
      <c r="C18" s="73">
        <f>C17-C13</f>
        <v>0</v>
      </c>
      <c r="D18" s="73">
        <f t="shared" ref="D18" si="4">D17-D13</f>
        <v>618344192.40999997</v>
      </c>
      <c r="E18" s="73">
        <f>E17-E13</f>
        <v>51340051.789999992</v>
      </c>
    </row>
    <row r="19" spans="1:5" ht="9" customHeight="1" x14ac:dyDescent="0.2">
      <c r="A19" s="72"/>
      <c r="B19" s="72"/>
      <c r="C19" s="74"/>
      <c r="D19" s="74"/>
      <c r="E19" s="74"/>
    </row>
    <row r="20" spans="1:5" x14ac:dyDescent="0.2">
      <c r="A20" s="357" t="s">
        <v>164</v>
      </c>
      <c r="B20" s="358"/>
      <c r="C20" s="158" t="s">
        <v>161</v>
      </c>
      <c r="D20" s="158" t="s">
        <v>106</v>
      </c>
      <c r="E20" s="158" t="s">
        <v>108</v>
      </c>
    </row>
    <row r="21" spans="1:5" x14ac:dyDescent="0.2">
      <c r="A21" s="343" t="s">
        <v>169</v>
      </c>
      <c r="B21" s="344"/>
      <c r="C21" s="75">
        <f>C22+C23</f>
        <v>0</v>
      </c>
      <c r="D21" s="75">
        <f t="shared" ref="D21:E21" si="5">D22+D23</f>
        <v>0</v>
      </c>
      <c r="E21" s="75">
        <f t="shared" si="5"/>
        <v>0</v>
      </c>
    </row>
    <row r="22" spans="1:5" x14ac:dyDescent="0.2">
      <c r="A22" s="348" t="s">
        <v>98</v>
      </c>
      <c r="B22" s="349"/>
      <c r="C22" s="76">
        <v>0</v>
      </c>
      <c r="D22" s="75">
        <v>0</v>
      </c>
      <c r="E22" s="75">
        <v>0</v>
      </c>
    </row>
    <row r="23" spans="1:5" ht="16.5" customHeight="1" x14ac:dyDescent="0.2">
      <c r="A23" s="348" t="s">
        <v>99</v>
      </c>
      <c r="B23" s="350"/>
      <c r="C23" s="75">
        <v>0</v>
      </c>
      <c r="D23" s="75">
        <v>0</v>
      </c>
      <c r="E23" s="75">
        <v>0</v>
      </c>
    </row>
    <row r="24" spans="1:5" x14ac:dyDescent="0.2">
      <c r="A24" s="354" t="s">
        <v>337</v>
      </c>
      <c r="B24" s="355"/>
      <c r="C24" s="77">
        <f>C18+C21</f>
        <v>0</v>
      </c>
      <c r="D24" s="77">
        <f>D18+D21</f>
        <v>618344192.40999997</v>
      </c>
      <c r="E24" s="77">
        <f t="shared" ref="E24" si="6">E18+E21</f>
        <v>51340051.789999992</v>
      </c>
    </row>
    <row r="25" spans="1:5" ht="18" x14ac:dyDescent="0.2">
      <c r="A25" s="359" t="s">
        <v>164</v>
      </c>
      <c r="B25" s="358"/>
      <c r="C25" s="158" t="s">
        <v>162</v>
      </c>
      <c r="D25" s="158" t="s">
        <v>106</v>
      </c>
      <c r="E25" s="158" t="s">
        <v>107</v>
      </c>
    </row>
    <row r="26" spans="1:5" ht="14.25" customHeight="1" x14ac:dyDescent="0.2">
      <c r="A26" s="333" t="s">
        <v>171</v>
      </c>
      <c r="B26" s="334"/>
      <c r="C26" s="77">
        <f>C27+C28</f>
        <v>0</v>
      </c>
      <c r="D26" s="77">
        <f t="shared" ref="D26:E26" si="7">D27+D28</f>
        <v>0</v>
      </c>
      <c r="E26" s="77">
        <f t="shared" si="7"/>
        <v>0</v>
      </c>
    </row>
    <row r="27" spans="1:5" x14ac:dyDescent="0.2">
      <c r="A27" s="329" t="s">
        <v>100</v>
      </c>
      <c r="B27" s="330"/>
      <c r="C27" s="75">
        <v>0</v>
      </c>
      <c r="D27" s="75">
        <v>0</v>
      </c>
      <c r="E27" s="75">
        <v>0</v>
      </c>
    </row>
    <row r="28" spans="1:5" x14ac:dyDescent="0.2">
      <c r="A28" s="329" t="s">
        <v>101</v>
      </c>
      <c r="B28" s="330"/>
      <c r="C28" s="75">
        <v>0</v>
      </c>
      <c r="D28" s="75">
        <v>0</v>
      </c>
      <c r="E28" s="75">
        <v>0</v>
      </c>
    </row>
    <row r="29" spans="1:5" x14ac:dyDescent="0.2">
      <c r="A29" s="331" t="s">
        <v>170</v>
      </c>
      <c r="B29" s="351"/>
      <c r="C29" s="77">
        <f>C30+C31</f>
        <v>0</v>
      </c>
      <c r="D29" s="77">
        <f t="shared" ref="D29:E29" si="8">D30+D31</f>
        <v>0</v>
      </c>
      <c r="E29" s="77">
        <f t="shared" si="8"/>
        <v>0</v>
      </c>
    </row>
    <row r="30" spans="1:5" x14ac:dyDescent="0.2">
      <c r="A30" s="329" t="s">
        <v>103</v>
      </c>
      <c r="B30" s="350"/>
      <c r="C30" s="75">
        <v>0</v>
      </c>
      <c r="D30" s="75">
        <v>0</v>
      </c>
      <c r="E30" s="75">
        <v>0</v>
      </c>
    </row>
    <row r="31" spans="1:5" x14ac:dyDescent="0.2">
      <c r="A31" s="329" t="s">
        <v>102</v>
      </c>
      <c r="B31" s="350"/>
      <c r="C31" s="75">
        <v>0</v>
      </c>
      <c r="D31" s="75">
        <v>0</v>
      </c>
      <c r="E31" s="75">
        <v>0</v>
      </c>
    </row>
    <row r="32" spans="1:5" ht="16.5" customHeight="1" x14ac:dyDescent="0.2">
      <c r="A32" s="322" t="s">
        <v>338</v>
      </c>
      <c r="B32" s="323"/>
      <c r="C32" s="78">
        <f>C26-C29</f>
        <v>0</v>
      </c>
      <c r="D32" s="78">
        <f t="shared" ref="D32:E32" si="9">D26-D29</f>
        <v>0</v>
      </c>
      <c r="E32" s="79">
        <f t="shared" si="9"/>
        <v>0</v>
      </c>
    </row>
    <row r="33" spans="1:5" ht="16.899999999999999" customHeight="1" x14ac:dyDescent="0.2">
      <c r="A33" s="159" t="s">
        <v>164</v>
      </c>
      <c r="B33" s="160"/>
      <c r="C33" s="161" t="s">
        <v>162</v>
      </c>
      <c r="D33" s="161" t="s">
        <v>106</v>
      </c>
      <c r="E33" s="162" t="s">
        <v>163</v>
      </c>
    </row>
    <row r="34" spans="1:5" x14ac:dyDescent="0.2">
      <c r="A34" s="345" t="s">
        <v>328</v>
      </c>
      <c r="B34" s="346"/>
      <c r="C34" s="84">
        <f>C7</f>
        <v>60000000</v>
      </c>
      <c r="D34" s="84">
        <f>D7</f>
        <v>30824082</v>
      </c>
      <c r="E34" s="85">
        <f t="shared" ref="E34" si="10">E7</f>
        <v>30824082</v>
      </c>
    </row>
    <row r="35" spans="1:5" ht="18.75" customHeight="1" x14ac:dyDescent="0.2">
      <c r="A35" s="324" t="s">
        <v>175</v>
      </c>
      <c r="B35" s="325"/>
      <c r="C35" s="80">
        <f>C36-C37</f>
        <v>0</v>
      </c>
      <c r="D35" s="80">
        <f t="shared" ref="D35:E35" si="11">D36-D37</f>
        <v>0</v>
      </c>
      <c r="E35" s="81">
        <f t="shared" si="11"/>
        <v>0</v>
      </c>
    </row>
    <row r="36" spans="1:5" ht="12.75" customHeight="1" x14ac:dyDescent="0.2">
      <c r="A36" s="329" t="s">
        <v>100</v>
      </c>
      <c r="B36" s="330"/>
      <c r="C36" s="80">
        <v>0</v>
      </c>
      <c r="D36" s="80">
        <v>0</v>
      </c>
      <c r="E36" s="81">
        <v>0</v>
      </c>
    </row>
    <row r="37" spans="1:5" x14ac:dyDescent="0.2">
      <c r="A37" s="329" t="s">
        <v>104</v>
      </c>
      <c r="B37" s="330"/>
      <c r="C37" s="80">
        <v>0</v>
      </c>
      <c r="D37" s="80">
        <v>0</v>
      </c>
      <c r="E37" s="81">
        <v>0</v>
      </c>
    </row>
    <row r="38" spans="1:5" x14ac:dyDescent="0.2">
      <c r="A38" s="324" t="s">
        <v>332</v>
      </c>
      <c r="B38" s="325"/>
      <c r="C38" s="80">
        <f>C11</f>
        <v>60000000</v>
      </c>
      <c r="D38" s="80">
        <f>D11</f>
        <v>15293858</v>
      </c>
      <c r="E38" s="81">
        <f t="shared" ref="E38" si="12">E11</f>
        <v>14344320</v>
      </c>
    </row>
    <row r="39" spans="1:5" ht="14.25" customHeight="1" x14ac:dyDescent="0.2">
      <c r="A39" s="324" t="s">
        <v>335</v>
      </c>
      <c r="B39" s="325"/>
      <c r="C39" s="80">
        <f>C14</f>
        <v>0</v>
      </c>
      <c r="D39" s="80">
        <f t="shared" ref="D39:E39" si="13">D14</f>
        <v>0</v>
      </c>
      <c r="E39" s="81">
        <f t="shared" si="13"/>
        <v>0</v>
      </c>
    </row>
    <row r="40" spans="1:5" ht="14.25" customHeight="1" x14ac:dyDescent="0.2">
      <c r="A40" s="331" t="s">
        <v>176</v>
      </c>
      <c r="B40" s="332"/>
      <c r="C40" s="82">
        <f>C34+C35-C38+C39</f>
        <v>0</v>
      </c>
      <c r="D40" s="82">
        <f>D34+D35-D38+D39</f>
        <v>15530224</v>
      </c>
      <c r="E40" s="83">
        <f t="shared" ref="E40" si="14">E34+E35-E38+E39</f>
        <v>16479762</v>
      </c>
    </row>
    <row r="41" spans="1:5" ht="17.25" customHeight="1" x14ac:dyDescent="0.2">
      <c r="A41" s="322" t="s">
        <v>105</v>
      </c>
      <c r="B41" s="323"/>
      <c r="C41" s="82">
        <f>C40-C35</f>
        <v>0</v>
      </c>
      <c r="D41" s="82">
        <f>D40-D35</f>
        <v>15530224</v>
      </c>
      <c r="E41" s="83">
        <f t="shared" ref="E41" si="15">E40-E35</f>
        <v>16479762</v>
      </c>
    </row>
    <row r="42" spans="1:5" ht="16.5" customHeight="1" x14ac:dyDescent="0.2">
      <c r="A42" s="163" t="s">
        <v>164</v>
      </c>
      <c r="B42" s="164"/>
      <c r="C42" s="161" t="s">
        <v>162</v>
      </c>
      <c r="D42" s="161" t="s">
        <v>106</v>
      </c>
      <c r="E42" s="162" t="s">
        <v>163</v>
      </c>
    </row>
    <row r="43" spans="1:5" ht="15" customHeight="1" x14ac:dyDescent="0.2">
      <c r="A43" s="324" t="s">
        <v>329</v>
      </c>
      <c r="B43" s="325"/>
      <c r="C43" s="75">
        <f>C8</f>
        <v>779791802</v>
      </c>
      <c r="D43" s="75">
        <f>D8</f>
        <v>779791802</v>
      </c>
      <c r="E43" s="81">
        <f t="shared" ref="E43" si="16">E8</f>
        <v>206718832</v>
      </c>
    </row>
    <row r="44" spans="1:5" ht="18" customHeight="1" x14ac:dyDescent="0.2">
      <c r="A44" s="324" t="s">
        <v>172</v>
      </c>
      <c r="B44" s="351"/>
      <c r="C44" s="75">
        <f>C45-C46</f>
        <v>0</v>
      </c>
      <c r="D44" s="75">
        <f t="shared" ref="D44:E44" si="17">D45-D46</f>
        <v>0</v>
      </c>
      <c r="E44" s="81">
        <f t="shared" si="17"/>
        <v>0</v>
      </c>
    </row>
    <row r="45" spans="1:5" ht="15" customHeight="1" x14ac:dyDescent="0.2">
      <c r="A45" s="329" t="s">
        <v>101</v>
      </c>
      <c r="B45" s="350"/>
      <c r="C45" s="75">
        <f>C28</f>
        <v>0</v>
      </c>
      <c r="D45" s="75">
        <f t="shared" ref="D45:E45" si="18">D28</f>
        <v>0</v>
      </c>
      <c r="E45" s="75">
        <f t="shared" si="18"/>
        <v>0</v>
      </c>
    </row>
    <row r="46" spans="1:5" ht="15" customHeight="1" x14ac:dyDescent="0.2">
      <c r="A46" s="329" t="s">
        <v>102</v>
      </c>
      <c r="B46" s="350"/>
      <c r="C46" s="75">
        <f>C31</f>
        <v>0</v>
      </c>
      <c r="D46" s="75">
        <f>D31</f>
        <v>0</v>
      </c>
      <c r="E46" s="75">
        <f>E31</f>
        <v>0</v>
      </c>
    </row>
    <row r="47" spans="1:5" ht="15" customHeight="1" x14ac:dyDescent="0.2">
      <c r="A47" s="324" t="s">
        <v>333</v>
      </c>
      <c r="B47" s="325"/>
      <c r="C47" s="75">
        <f>C12</f>
        <v>779791802</v>
      </c>
      <c r="D47" s="75">
        <f t="shared" ref="D47:E47" si="19">D12</f>
        <v>176977833.59</v>
      </c>
      <c r="E47" s="75">
        <f t="shared" si="19"/>
        <v>171858542.21000001</v>
      </c>
    </row>
    <row r="48" spans="1:5" ht="15" customHeight="1" x14ac:dyDescent="0.2">
      <c r="A48" s="324" t="s">
        <v>173</v>
      </c>
      <c r="B48" s="325"/>
      <c r="C48" s="75">
        <f>C15</f>
        <v>0</v>
      </c>
      <c r="D48" s="75">
        <f t="shared" ref="D48:E48" si="20">D15</f>
        <v>0</v>
      </c>
      <c r="E48" s="75">
        <f t="shared" si="20"/>
        <v>0</v>
      </c>
    </row>
    <row r="49" spans="1:5" ht="15" customHeight="1" x14ac:dyDescent="0.2">
      <c r="A49" s="322" t="s">
        <v>174</v>
      </c>
      <c r="B49" s="323"/>
      <c r="C49" s="77">
        <f>C43+C44-C47+C48</f>
        <v>0</v>
      </c>
      <c r="D49" s="77">
        <f>D43+D44-D47+D48</f>
        <v>602813968.40999997</v>
      </c>
      <c r="E49" s="77">
        <f>E43+E44-E47+E48</f>
        <v>34860289.789999992</v>
      </c>
    </row>
    <row r="50" spans="1:5" ht="18.75" customHeight="1" x14ac:dyDescent="0.2">
      <c r="A50" s="322" t="s">
        <v>109</v>
      </c>
      <c r="B50" s="323"/>
      <c r="C50" s="78">
        <f>C49-C44</f>
        <v>0</v>
      </c>
      <c r="D50" s="78">
        <f>D49-D44</f>
        <v>602813968.40999997</v>
      </c>
      <c r="E50" s="78">
        <f>E49-E44</f>
        <v>34860289.789999992</v>
      </c>
    </row>
    <row r="51" spans="1:5" x14ac:dyDescent="0.2">
      <c r="A51" s="51"/>
      <c r="B51" s="51"/>
      <c r="C51" s="51"/>
      <c r="D51" s="51"/>
      <c r="E51" s="51"/>
    </row>
    <row r="52" spans="1:5" x14ac:dyDescent="0.2">
      <c r="A52" s="51"/>
      <c r="B52" s="51"/>
      <c r="C52" s="51"/>
      <c r="D52" s="51"/>
      <c r="E52" s="51"/>
    </row>
    <row r="53" spans="1:5" x14ac:dyDescent="0.2">
      <c r="A53" s="51"/>
      <c r="B53" s="51"/>
      <c r="C53" s="51"/>
      <c r="D53" s="51"/>
      <c r="E53" s="51"/>
    </row>
    <row r="54" spans="1:5" x14ac:dyDescent="0.2">
      <c r="A54" s="51"/>
      <c r="B54" s="51"/>
      <c r="C54" s="51"/>
      <c r="D54" s="51"/>
      <c r="E54" s="51"/>
    </row>
    <row r="55" spans="1:5" x14ac:dyDescent="0.2">
      <c r="A55" s="51"/>
      <c r="B55" s="51"/>
      <c r="C55" s="51"/>
      <c r="D55" s="51"/>
      <c r="E55" s="51"/>
    </row>
    <row r="56" spans="1:5" x14ac:dyDescent="0.2">
      <c r="A56" s="51"/>
      <c r="B56" s="51"/>
      <c r="C56" s="51"/>
      <c r="D56" s="51"/>
      <c r="E56" s="51"/>
    </row>
  </sheetData>
  <mergeCells count="47">
    <mergeCell ref="A43:B43"/>
    <mergeCell ref="A46:B46"/>
    <mergeCell ref="A47:B47"/>
    <mergeCell ref="A48:B48"/>
    <mergeCell ref="A44:B44"/>
    <mergeCell ref="A45:B45"/>
    <mergeCell ref="A4:E4"/>
    <mergeCell ref="A24:B24"/>
    <mergeCell ref="A18:B18"/>
    <mergeCell ref="A20:B20"/>
    <mergeCell ref="A25:B25"/>
    <mergeCell ref="A16:B16"/>
    <mergeCell ref="A5:B5"/>
    <mergeCell ref="A11:B11"/>
    <mergeCell ref="A12:B12"/>
    <mergeCell ref="A13:B13"/>
    <mergeCell ref="A14:B14"/>
    <mergeCell ref="A15:B15"/>
    <mergeCell ref="A35:B35"/>
    <mergeCell ref="A34:B34"/>
    <mergeCell ref="A36:B36"/>
    <mergeCell ref="A17:B17"/>
    <mergeCell ref="A22:B22"/>
    <mergeCell ref="A23:B23"/>
    <mergeCell ref="A26:B26"/>
    <mergeCell ref="A27:B27"/>
    <mergeCell ref="A31:B31"/>
    <mergeCell ref="A32:B32"/>
    <mergeCell ref="A29:B29"/>
    <mergeCell ref="A30:B30"/>
    <mergeCell ref="A28:B28"/>
    <mergeCell ref="A50:B50"/>
    <mergeCell ref="A49:B49"/>
    <mergeCell ref="A39:B39"/>
    <mergeCell ref="A1:E1"/>
    <mergeCell ref="A37:B37"/>
    <mergeCell ref="A38:B38"/>
    <mergeCell ref="A40:B40"/>
    <mergeCell ref="A41:B41"/>
    <mergeCell ref="A6:B6"/>
    <mergeCell ref="A7:B7"/>
    <mergeCell ref="A8:B8"/>
    <mergeCell ref="A9:B9"/>
    <mergeCell ref="A10:B10"/>
    <mergeCell ref="A2:E2"/>
    <mergeCell ref="A21:B21"/>
    <mergeCell ref="A3:E3"/>
  </mergeCells>
  <printOptions horizontalCentered="1"/>
  <pageMargins left="0.51181102362204722" right="0.51181102362204722" top="0.59055118110236227" bottom="0.35433070866141736" header="0.31496062992125984" footer="0.31496062992125984"/>
  <pageSetup paperSize="9" scale="9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J76"/>
  <sheetViews>
    <sheetView topLeftCell="A58" zoomScale="150" zoomScaleNormal="150" workbookViewId="0">
      <selection activeCell="F44" sqref="F44"/>
    </sheetView>
  </sheetViews>
  <sheetFormatPr baseColWidth="10" defaultColWidth="8.83203125" defaultRowHeight="12.75" x14ac:dyDescent="0.2"/>
  <cols>
    <col min="1" max="1" width="38.5" customWidth="1"/>
    <col min="2" max="7" width="10.33203125" customWidth="1"/>
    <col min="8" max="8" width="13" bestFit="1" customWidth="1"/>
  </cols>
  <sheetData>
    <row r="1" spans="1:10" ht="10.9" customHeight="1" x14ac:dyDescent="0.2">
      <c r="A1" s="362" t="s">
        <v>130</v>
      </c>
      <c r="B1" s="363"/>
      <c r="C1" s="363"/>
      <c r="D1" s="363"/>
      <c r="E1" s="363"/>
      <c r="F1" s="363"/>
      <c r="G1" s="364"/>
    </row>
    <row r="2" spans="1:10" ht="10.15" customHeight="1" x14ac:dyDescent="0.2">
      <c r="A2" s="365" t="s">
        <v>339</v>
      </c>
      <c r="B2" s="366"/>
      <c r="C2" s="366"/>
      <c r="D2" s="366"/>
      <c r="E2" s="366"/>
      <c r="F2" s="366"/>
      <c r="G2" s="367"/>
    </row>
    <row r="3" spans="1:10" ht="10.15" customHeight="1" x14ac:dyDescent="0.2">
      <c r="A3" s="365" t="s">
        <v>448</v>
      </c>
      <c r="B3" s="366"/>
      <c r="C3" s="366"/>
      <c r="D3" s="366"/>
      <c r="E3" s="366"/>
      <c r="F3" s="366"/>
      <c r="G3" s="367"/>
    </row>
    <row r="4" spans="1:10" ht="10.9" customHeight="1" x14ac:dyDescent="0.2">
      <c r="A4" s="165"/>
      <c r="B4" s="166"/>
      <c r="C4" s="167" t="s">
        <v>166</v>
      </c>
      <c r="D4" s="166"/>
      <c r="E4" s="166"/>
      <c r="F4" s="166"/>
      <c r="G4" s="168"/>
    </row>
    <row r="5" spans="1:10" ht="10.9" customHeight="1" x14ac:dyDescent="0.2">
      <c r="A5" s="368" t="s">
        <v>50</v>
      </c>
      <c r="B5" s="370" t="s">
        <v>371</v>
      </c>
      <c r="C5" s="371"/>
      <c r="D5" s="371"/>
      <c r="E5" s="371"/>
      <c r="F5" s="371"/>
      <c r="G5" s="372" t="s">
        <v>147</v>
      </c>
    </row>
    <row r="6" spans="1:10" ht="19.5" customHeight="1" x14ac:dyDescent="0.2">
      <c r="A6" s="369"/>
      <c r="B6" s="214" t="s">
        <v>372</v>
      </c>
      <c r="C6" s="214" t="s">
        <v>129</v>
      </c>
      <c r="D6" s="214" t="s">
        <v>356</v>
      </c>
      <c r="E6" s="214" t="s">
        <v>106</v>
      </c>
      <c r="F6" s="153" t="s">
        <v>373</v>
      </c>
      <c r="G6" s="373"/>
    </row>
    <row r="7" spans="1:10" ht="10.5" customHeight="1" x14ac:dyDescent="0.2">
      <c r="A7" s="86" t="s">
        <v>0</v>
      </c>
      <c r="B7" s="87"/>
      <c r="C7" s="88" t="s">
        <v>90</v>
      </c>
      <c r="D7" s="87"/>
      <c r="E7" s="87"/>
      <c r="F7" s="89"/>
      <c r="G7" s="87"/>
    </row>
    <row r="8" spans="1:10" ht="10.15" customHeight="1" x14ac:dyDescent="0.2">
      <c r="A8" s="20" t="s">
        <v>1</v>
      </c>
      <c r="B8" s="90">
        <v>0</v>
      </c>
      <c r="C8" s="90">
        <v>0</v>
      </c>
      <c r="D8" s="90">
        <f>B8+C8</f>
        <v>0</v>
      </c>
      <c r="E8" s="90">
        <v>0</v>
      </c>
      <c r="F8" s="90">
        <v>0</v>
      </c>
      <c r="G8" s="90">
        <f>F8-B8</f>
        <v>0</v>
      </c>
    </row>
    <row r="9" spans="1:10" ht="10.9" customHeight="1" x14ac:dyDescent="0.2">
      <c r="A9" s="20" t="s">
        <v>112</v>
      </c>
      <c r="B9" s="90">
        <v>0</v>
      </c>
      <c r="C9" s="90">
        <v>0</v>
      </c>
      <c r="D9" s="90">
        <f t="shared" ref="D9:D13" si="0">B9+C9</f>
        <v>0</v>
      </c>
      <c r="E9" s="90">
        <v>0</v>
      </c>
      <c r="F9" s="90">
        <v>0</v>
      </c>
      <c r="G9" s="90">
        <f t="shared" ref="G9:G11" si="1">F9-B9</f>
        <v>0</v>
      </c>
      <c r="I9" s="4"/>
    </row>
    <row r="10" spans="1:10" ht="10.9" customHeight="1" x14ac:dyDescent="0.2">
      <c r="A10" s="20" t="s">
        <v>2</v>
      </c>
      <c r="B10" s="90">
        <v>0</v>
      </c>
      <c r="C10" s="90">
        <v>0</v>
      </c>
      <c r="D10" s="90">
        <f t="shared" si="0"/>
        <v>0</v>
      </c>
      <c r="E10" s="90">
        <v>0</v>
      </c>
      <c r="F10" s="90">
        <v>0</v>
      </c>
      <c r="G10" s="90">
        <f t="shared" si="1"/>
        <v>0</v>
      </c>
    </row>
    <row r="11" spans="1:10" ht="10.9" customHeight="1" x14ac:dyDescent="0.2">
      <c r="A11" s="20" t="s">
        <v>3</v>
      </c>
      <c r="B11" s="90">
        <v>0</v>
      </c>
      <c r="C11" s="90">
        <v>0</v>
      </c>
      <c r="D11" s="90">
        <f>B11+C11</f>
        <v>0</v>
      </c>
      <c r="E11" s="90">
        <v>0</v>
      </c>
      <c r="F11" s="90">
        <v>0</v>
      </c>
      <c r="G11" s="90">
        <f t="shared" si="1"/>
        <v>0</v>
      </c>
    </row>
    <row r="12" spans="1:10" ht="10.9" customHeight="1" x14ac:dyDescent="0.2">
      <c r="A12" s="20" t="s">
        <v>4</v>
      </c>
      <c r="B12" s="90">
        <v>0</v>
      </c>
      <c r="C12" s="90">
        <v>93912</v>
      </c>
      <c r="D12" s="90">
        <f>B12+C12</f>
        <v>93912</v>
      </c>
      <c r="E12" s="90">
        <v>134311</v>
      </c>
      <c r="F12" s="90">
        <v>134311</v>
      </c>
      <c r="G12" s="90">
        <f>F12-B12</f>
        <v>134311</v>
      </c>
    </row>
    <row r="13" spans="1:10" ht="10.9" customHeight="1" x14ac:dyDescent="0.2">
      <c r="A13" s="20" t="s">
        <v>5</v>
      </c>
      <c r="B13" s="90">
        <v>0</v>
      </c>
      <c r="C13" s="258">
        <v>0</v>
      </c>
      <c r="D13" s="262">
        <f t="shared" si="0"/>
        <v>0</v>
      </c>
      <c r="E13" s="262">
        <v>0</v>
      </c>
      <c r="F13" s="262">
        <v>0</v>
      </c>
      <c r="G13" s="262">
        <f>F13-B13</f>
        <v>0</v>
      </c>
      <c r="J13" s="263"/>
    </row>
    <row r="14" spans="1:10" ht="10.9" customHeight="1" x14ac:dyDescent="0.2">
      <c r="A14" s="20" t="s">
        <v>113</v>
      </c>
      <c r="B14" s="90">
        <v>60000000</v>
      </c>
      <c r="C14" s="261">
        <v>0</v>
      </c>
      <c r="D14" s="258">
        <f>B14+C14</f>
        <v>60000000</v>
      </c>
      <c r="E14" s="258">
        <v>30689771</v>
      </c>
      <c r="F14" s="258">
        <v>30689771</v>
      </c>
      <c r="G14" s="258">
        <f>F14-B14</f>
        <v>-29310229</v>
      </c>
    </row>
    <row r="15" spans="1:10" ht="18.75" customHeight="1" x14ac:dyDescent="0.2">
      <c r="A15" s="20" t="s">
        <v>6</v>
      </c>
      <c r="B15" s="260">
        <f>B16+B17+B18+B19+B20+B21+B22+B23+B24+B25+B26</f>
        <v>0</v>
      </c>
      <c r="C15" s="260">
        <f>C16+C17+C18+C19+C20+C21+C22+C23+C24+C25+C26</f>
        <v>0</v>
      </c>
      <c r="D15" s="260">
        <f>SUM(D16:D26)</f>
        <v>0</v>
      </c>
      <c r="E15" s="260">
        <f t="shared" ref="E15:F15" si="2">E16+E17+E18+E19+E20+E21+E22+E23+E24+E25+E26</f>
        <v>0</v>
      </c>
      <c r="F15" s="260">
        <f t="shared" si="2"/>
        <v>0</v>
      </c>
      <c r="G15" s="260">
        <f>SUM(G16:G26)</f>
        <v>0</v>
      </c>
    </row>
    <row r="16" spans="1:10" ht="9.75" customHeight="1" x14ac:dyDescent="0.2">
      <c r="A16" s="92" t="s">
        <v>7</v>
      </c>
      <c r="B16" s="91">
        <v>0</v>
      </c>
      <c r="C16" s="91">
        <v>0</v>
      </c>
      <c r="D16" s="90">
        <f>B16+C16</f>
        <v>0</v>
      </c>
      <c r="E16" s="91">
        <v>0</v>
      </c>
      <c r="F16" s="91">
        <v>0</v>
      </c>
      <c r="G16" s="90">
        <f>F16-B16</f>
        <v>0</v>
      </c>
    </row>
    <row r="17" spans="1:7" ht="9.75" customHeight="1" x14ac:dyDescent="0.2">
      <c r="A17" s="92" t="s">
        <v>57</v>
      </c>
      <c r="B17" s="91">
        <v>0</v>
      </c>
      <c r="C17" s="91">
        <v>0</v>
      </c>
      <c r="D17" s="90">
        <f t="shared" ref="D17:D26" si="3">B17+C17</f>
        <v>0</v>
      </c>
      <c r="E17" s="91">
        <v>0</v>
      </c>
      <c r="F17" s="91">
        <v>0</v>
      </c>
      <c r="G17" s="90">
        <f t="shared" ref="G17:G33" si="4">F17-B17</f>
        <v>0</v>
      </c>
    </row>
    <row r="18" spans="1:7" ht="9.75" customHeight="1" x14ac:dyDescent="0.2">
      <c r="A18" s="92" t="s">
        <v>51</v>
      </c>
      <c r="B18" s="91">
        <v>0</v>
      </c>
      <c r="C18" s="91">
        <v>0</v>
      </c>
      <c r="D18" s="90">
        <f t="shared" si="3"/>
        <v>0</v>
      </c>
      <c r="E18" s="91">
        <v>0</v>
      </c>
      <c r="F18" s="91">
        <v>0</v>
      </c>
      <c r="G18" s="90">
        <f t="shared" si="4"/>
        <v>0</v>
      </c>
    </row>
    <row r="19" spans="1:7" ht="9.75" customHeight="1" x14ac:dyDescent="0.2">
      <c r="A19" s="92" t="s">
        <v>58</v>
      </c>
      <c r="B19" s="91">
        <v>0</v>
      </c>
      <c r="C19" s="91">
        <v>0</v>
      </c>
      <c r="D19" s="90">
        <f t="shared" si="3"/>
        <v>0</v>
      </c>
      <c r="E19" s="91">
        <v>0</v>
      </c>
      <c r="F19" s="91">
        <v>0</v>
      </c>
      <c r="G19" s="90">
        <f t="shared" si="4"/>
        <v>0</v>
      </c>
    </row>
    <row r="20" spans="1:7" ht="10.9" customHeight="1" x14ac:dyDescent="0.2">
      <c r="A20" s="92" t="s">
        <v>8</v>
      </c>
      <c r="B20" s="91">
        <v>0</v>
      </c>
      <c r="C20" s="91">
        <v>0</v>
      </c>
      <c r="D20" s="90">
        <f t="shared" si="3"/>
        <v>0</v>
      </c>
      <c r="E20" s="91">
        <v>0</v>
      </c>
      <c r="F20" s="91">
        <v>0</v>
      </c>
      <c r="G20" s="90">
        <f t="shared" si="4"/>
        <v>0</v>
      </c>
    </row>
    <row r="21" spans="1:7" ht="9" customHeight="1" x14ac:dyDescent="0.2">
      <c r="A21" s="92" t="s">
        <v>52</v>
      </c>
      <c r="B21" s="91">
        <v>0</v>
      </c>
      <c r="C21" s="91">
        <v>0</v>
      </c>
      <c r="D21" s="90">
        <f t="shared" si="3"/>
        <v>0</v>
      </c>
      <c r="E21" s="91">
        <v>0</v>
      </c>
      <c r="F21" s="91">
        <v>0</v>
      </c>
      <c r="G21" s="90">
        <f t="shared" si="4"/>
        <v>0</v>
      </c>
    </row>
    <row r="22" spans="1:7" ht="10.5" customHeight="1" x14ac:dyDescent="0.2">
      <c r="A22" s="92" t="s">
        <v>9</v>
      </c>
      <c r="B22" s="91">
        <v>0</v>
      </c>
      <c r="C22" s="91">
        <v>0</v>
      </c>
      <c r="D22" s="90">
        <f t="shared" si="3"/>
        <v>0</v>
      </c>
      <c r="E22" s="91">
        <v>0</v>
      </c>
      <c r="F22" s="91">
        <v>0</v>
      </c>
      <c r="G22" s="90">
        <v>0</v>
      </c>
    </row>
    <row r="23" spans="1:7" ht="10.9" customHeight="1" x14ac:dyDescent="0.2">
      <c r="A23" s="92" t="s">
        <v>10</v>
      </c>
      <c r="B23" s="91">
        <v>0</v>
      </c>
      <c r="C23" s="91">
        <v>0</v>
      </c>
      <c r="D23" s="90">
        <f t="shared" si="3"/>
        <v>0</v>
      </c>
      <c r="E23" s="91">
        <v>0</v>
      </c>
      <c r="F23" s="91">
        <v>0</v>
      </c>
      <c r="G23" s="90">
        <f t="shared" si="4"/>
        <v>0</v>
      </c>
    </row>
    <row r="24" spans="1:7" ht="10.9" customHeight="1" x14ac:dyDescent="0.2">
      <c r="A24" s="92" t="s">
        <v>53</v>
      </c>
      <c r="B24" s="91">
        <v>0</v>
      </c>
      <c r="C24" s="91">
        <v>0</v>
      </c>
      <c r="D24" s="90">
        <f t="shared" si="3"/>
        <v>0</v>
      </c>
      <c r="E24" s="91">
        <v>0</v>
      </c>
      <c r="F24" s="91">
        <v>0</v>
      </c>
      <c r="G24" s="90">
        <f t="shared" si="4"/>
        <v>0</v>
      </c>
    </row>
    <row r="25" spans="1:7" ht="10.9" customHeight="1" x14ac:dyDescent="0.2">
      <c r="A25" s="92" t="s">
        <v>54</v>
      </c>
      <c r="B25" s="91">
        <v>0</v>
      </c>
      <c r="C25" s="91">
        <v>0</v>
      </c>
      <c r="D25" s="90">
        <f t="shared" si="3"/>
        <v>0</v>
      </c>
      <c r="E25" s="91">
        <v>0</v>
      </c>
      <c r="F25" s="91">
        <v>0</v>
      </c>
      <c r="G25" s="90">
        <f t="shared" si="4"/>
        <v>0</v>
      </c>
    </row>
    <row r="26" spans="1:7" ht="18" customHeight="1" x14ac:dyDescent="0.2">
      <c r="A26" s="92" t="s">
        <v>11</v>
      </c>
      <c r="B26" s="91">
        <v>0</v>
      </c>
      <c r="C26" s="91">
        <v>0</v>
      </c>
      <c r="D26" s="90">
        <f t="shared" si="3"/>
        <v>0</v>
      </c>
      <c r="E26" s="91">
        <v>0</v>
      </c>
      <c r="F26" s="91">
        <v>0</v>
      </c>
      <c r="G26" s="90">
        <f t="shared" si="4"/>
        <v>0</v>
      </c>
    </row>
    <row r="27" spans="1:7" ht="18" customHeight="1" x14ac:dyDescent="0.2">
      <c r="A27" s="20" t="s">
        <v>12</v>
      </c>
      <c r="B27" s="90">
        <f>B28+B29+B30+B31+B32</f>
        <v>0</v>
      </c>
      <c r="C27" s="90">
        <f t="shared" ref="C27:F27" si="5">C28+C29+C30+C31+C32</f>
        <v>0</v>
      </c>
      <c r="D27" s="90">
        <f>SUM(D28:D32)</f>
        <v>0</v>
      </c>
      <c r="E27" s="90">
        <f t="shared" si="5"/>
        <v>0</v>
      </c>
      <c r="F27" s="90">
        <f t="shared" si="5"/>
        <v>0</v>
      </c>
      <c r="G27" s="90">
        <f>SUM(G28:G32)</f>
        <v>0</v>
      </c>
    </row>
    <row r="28" spans="1:7" ht="10.9" customHeight="1" x14ac:dyDescent="0.2">
      <c r="A28" s="92" t="s">
        <v>59</v>
      </c>
      <c r="B28" s="91">
        <v>0</v>
      </c>
      <c r="C28" s="91">
        <v>0</v>
      </c>
      <c r="D28" s="90">
        <f>B28+C28</f>
        <v>0</v>
      </c>
      <c r="E28" s="91">
        <v>0</v>
      </c>
      <c r="F28" s="91">
        <v>0</v>
      </c>
      <c r="G28" s="90">
        <f t="shared" si="4"/>
        <v>0</v>
      </c>
    </row>
    <row r="29" spans="1:7" ht="10.9" customHeight="1" x14ac:dyDescent="0.2">
      <c r="A29" s="92" t="s">
        <v>55</v>
      </c>
      <c r="B29" s="91">
        <v>0</v>
      </c>
      <c r="C29" s="91">
        <v>0</v>
      </c>
      <c r="D29" s="90">
        <f t="shared" ref="D29:D33" si="6">B29+C29</f>
        <v>0</v>
      </c>
      <c r="E29" s="91">
        <v>0</v>
      </c>
      <c r="F29" s="91">
        <v>0</v>
      </c>
      <c r="G29" s="90">
        <f>F29-B29</f>
        <v>0</v>
      </c>
    </row>
    <row r="30" spans="1:7" ht="10.9" customHeight="1" x14ac:dyDescent="0.2">
      <c r="A30" s="92" t="s">
        <v>56</v>
      </c>
      <c r="B30" s="91">
        <v>0</v>
      </c>
      <c r="C30" s="91">
        <v>0</v>
      </c>
      <c r="D30" s="90">
        <f t="shared" si="6"/>
        <v>0</v>
      </c>
      <c r="E30" s="91">
        <v>0</v>
      </c>
      <c r="F30" s="91">
        <v>0</v>
      </c>
      <c r="G30" s="90">
        <f t="shared" si="4"/>
        <v>0</v>
      </c>
    </row>
    <row r="31" spans="1:7" ht="11.25" customHeight="1" x14ac:dyDescent="0.2">
      <c r="A31" s="92" t="s">
        <v>13</v>
      </c>
      <c r="B31" s="91">
        <v>0</v>
      </c>
      <c r="C31" s="91">
        <v>0</v>
      </c>
      <c r="D31" s="90">
        <f t="shared" si="6"/>
        <v>0</v>
      </c>
      <c r="E31" s="91">
        <v>0</v>
      </c>
      <c r="F31" s="91">
        <v>0</v>
      </c>
      <c r="G31" s="90">
        <f t="shared" si="4"/>
        <v>0</v>
      </c>
    </row>
    <row r="32" spans="1:7" ht="9.75" customHeight="1" x14ac:dyDescent="0.2">
      <c r="A32" s="92" t="s">
        <v>60</v>
      </c>
      <c r="B32" s="91">
        <v>0</v>
      </c>
      <c r="C32" s="91">
        <v>0</v>
      </c>
      <c r="D32" s="90">
        <f t="shared" si="6"/>
        <v>0</v>
      </c>
      <c r="E32" s="91">
        <v>0</v>
      </c>
      <c r="F32" s="91">
        <v>0</v>
      </c>
      <c r="G32" s="90">
        <f t="shared" si="4"/>
        <v>0</v>
      </c>
    </row>
    <row r="33" spans="1:7" ht="9.75" customHeight="1" x14ac:dyDescent="0.2">
      <c r="A33" s="20" t="s">
        <v>91</v>
      </c>
      <c r="B33" s="91">
        <v>0</v>
      </c>
      <c r="C33" s="91">
        <v>0</v>
      </c>
      <c r="D33" s="90">
        <f t="shared" si="6"/>
        <v>0</v>
      </c>
      <c r="E33" s="91">
        <v>0</v>
      </c>
      <c r="F33" s="91">
        <v>0</v>
      </c>
      <c r="G33" s="90">
        <f t="shared" si="4"/>
        <v>0</v>
      </c>
    </row>
    <row r="34" spans="1:7" ht="10.5" customHeight="1" x14ac:dyDescent="0.2">
      <c r="A34" s="20" t="s">
        <v>114</v>
      </c>
      <c r="B34" s="91">
        <f>B35</f>
        <v>0</v>
      </c>
      <c r="C34" s="91">
        <f>C35</f>
        <v>0</v>
      </c>
      <c r="D34" s="91">
        <f>D35</f>
        <v>0</v>
      </c>
      <c r="E34" s="91">
        <f>E35</f>
        <v>0</v>
      </c>
      <c r="F34" s="91">
        <f t="shared" ref="F34:G34" si="7">F35</f>
        <v>0</v>
      </c>
      <c r="G34" s="91">
        <f t="shared" si="7"/>
        <v>0</v>
      </c>
    </row>
    <row r="35" spans="1:7" ht="9" customHeight="1" x14ac:dyDescent="0.2">
      <c r="A35" s="92" t="s">
        <v>115</v>
      </c>
      <c r="B35" s="91">
        <v>0</v>
      </c>
      <c r="C35" s="91">
        <v>0</v>
      </c>
      <c r="D35" s="90">
        <f t="shared" ref="D35" si="8">B35+C35</f>
        <v>0</v>
      </c>
      <c r="E35" s="91">
        <v>0</v>
      </c>
      <c r="F35" s="91">
        <v>0</v>
      </c>
      <c r="G35" s="90">
        <f>F35-B35</f>
        <v>0</v>
      </c>
    </row>
    <row r="36" spans="1:7" ht="9.75" customHeight="1" x14ac:dyDescent="0.2">
      <c r="A36" s="20" t="s">
        <v>116</v>
      </c>
      <c r="B36" s="91">
        <f>B37+B38</f>
        <v>0</v>
      </c>
      <c r="C36" s="91">
        <f t="shared" ref="C36:G36" si="9">C37+C38</f>
        <v>0</v>
      </c>
      <c r="D36" s="90">
        <f t="shared" si="9"/>
        <v>0</v>
      </c>
      <c r="E36" s="91">
        <f t="shared" si="9"/>
        <v>0</v>
      </c>
      <c r="F36" s="91">
        <f t="shared" si="9"/>
        <v>0</v>
      </c>
      <c r="G36" s="90">
        <f t="shared" si="9"/>
        <v>0</v>
      </c>
    </row>
    <row r="37" spans="1:7" ht="9.75" customHeight="1" x14ac:dyDescent="0.2">
      <c r="A37" s="92" t="s">
        <v>110</v>
      </c>
      <c r="B37" s="91">
        <v>0</v>
      </c>
      <c r="C37" s="91">
        <v>0</v>
      </c>
      <c r="D37" s="90">
        <v>0</v>
      </c>
      <c r="E37" s="91">
        <v>0</v>
      </c>
      <c r="F37" s="91">
        <v>0</v>
      </c>
      <c r="G37" s="90">
        <v>0</v>
      </c>
    </row>
    <row r="38" spans="1:7" ht="9.75" customHeight="1" x14ac:dyDescent="0.2">
      <c r="A38" s="92" t="s">
        <v>111</v>
      </c>
      <c r="B38" s="91">
        <v>0</v>
      </c>
      <c r="C38" s="91">
        <v>0</v>
      </c>
      <c r="D38" s="91">
        <v>0</v>
      </c>
      <c r="E38" s="91">
        <v>0</v>
      </c>
      <c r="F38" s="91">
        <v>0</v>
      </c>
      <c r="G38" s="91">
        <v>0</v>
      </c>
    </row>
    <row r="39" spans="1:7" ht="17.25" customHeight="1" x14ac:dyDescent="0.2">
      <c r="A39" s="93" t="s">
        <v>122</v>
      </c>
      <c r="B39" s="94">
        <f t="shared" ref="B39:G39" si="10">B8+B9+B10+B11+B12+B13+B14+B15+B27+B33+B34+B36</f>
        <v>60000000</v>
      </c>
      <c r="C39" s="94">
        <f>C8+C9+C10+C11+C12+C13+C14+C15+C27+C33+C34+C36</f>
        <v>93912</v>
      </c>
      <c r="D39" s="94">
        <f t="shared" si="10"/>
        <v>60093912</v>
      </c>
      <c r="E39" s="94">
        <f t="shared" si="10"/>
        <v>30824082</v>
      </c>
      <c r="F39" s="94">
        <f t="shared" si="10"/>
        <v>30824082</v>
      </c>
      <c r="G39" s="94">
        <f t="shared" si="10"/>
        <v>-29175918</v>
      </c>
    </row>
    <row r="40" spans="1:7" ht="10.5" customHeight="1" x14ac:dyDescent="0.2">
      <c r="A40" s="95" t="s">
        <v>61</v>
      </c>
      <c r="B40" s="96"/>
      <c r="C40" s="96"/>
      <c r="D40" s="96"/>
      <c r="E40" s="96"/>
      <c r="F40" s="97"/>
      <c r="G40" s="96"/>
    </row>
    <row r="41" spans="1:7" ht="4.5" customHeight="1" x14ac:dyDescent="0.2">
      <c r="A41" s="93"/>
      <c r="B41" s="96"/>
      <c r="C41" s="96"/>
      <c r="D41" s="96"/>
      <c r="E41" s="96"/>
      <c r="F41" s="97"/>
      <c r="G41" s="96"/>
    </row>
    <row r="42" spans="1:7" ht="9.75" customHeight="1" x14ac:dyDescent="0.2">
      <c r="A42" s="93" t="s">
        <v>62</v>
      </c>
      <c r="B42" s="96"/>
      <c r="C42" s="96"/>
      <c r="D42" s="96"/>
      <c r="E42" s="96"/>
      <c r="F42" s="97"/>
      <c r="G42" s="96"/>
    </row>
    <row r="43" spans="1:7" ht="10.5" customHeight="1" x14ac:dyDescent="0.2">
      <c r="A43" s="20" t="s">
        <v>117</v>
      </c>
      <c r="B43" s="98">
        <f>B44+B45+B46+B47+B48+B49+B50+B51</f>
        <v>0</v>
      </c>
      <c r="C43" s="259">
        <v>0</v>
      </c>
      <c r="D43" s="259">
        <f>D44+D45+D46+D47+D48+D49+D50+D51</f>
        <v>0</v>
      </c>
      <c r="E43" s="259">
        <f>E44+E45+E46+E47+E48+E49+E50+E51</f>
        <v>0</v>
      </c>
      <c r="F43" s="259">
        <f t="shared" ref="F43:G43" si="11">F44+F45+F46+F47+F48+F49+F50+F51</f>
        <v>0</v>
      </c>
      <c r="G43" s="259">
        <f t="shared" si="11"/>
        <v>0</v>
      </c>
    </row>
    <row r="44" spans="1:7" ht="19.5" customHeight="1" x14ac:dyDescent="0.2">
      <c r="A44" s="92" t="s">
        <v>63</v>
      </c>
      <c r="B44" s="98">
        <v>0</v>
      </c>
      <c r="C44" s="98">
        <v>0</v>
      </c>
      <c r="D44" s="90">
        <f t="shared" ref="D44:D49" si="12">B44+C44</f>
        <v>0</v>
      </c>
      <c r="E44" s="98">
        <v>0</v>
      </c>
      <c r="F44" s="98">
        <v>0</v>
      </c>
      <c r="G44" s="90">
        <f>F44-B44</f>
        <v>0</v>
      </c>
    </row>
    <row r="45" spans="1:7" ht="16.5" customHeight="1" x14ac:dyDescent="0.2">
      <c r="A45" s="92" t="s">
        <v>64</v>
      </c>
      <c r="B45" s="98">
        <v>0</v>
      </c>
      <c r="C45" s="98">
        <v>0</v>
      </c>
      <c r="D45" s="90">
        <f t="shared" si="12"/>
        <v>0</v>
      </c>
      <c r="E45" s="98">
        <v>0</v>
      </c>
      <c r="F45" s="98">
        <v>0</v>
      </c>
      <c r="G45" s="90">
        <f t="shared" ref="G45:G55" si="13">F45-B45</f>
        <v>0</v>
      </c>
    </row>
    <row r="46" spans="1:7" ht="15.75" customHeight="1" x14ac:dyDescent="0.2">
      <c r="A46" s="92" t="s">
        <v>325</v>
      </c>
      <c r="B46" s="98">
        <v>0</v>
      </c>
      <c r="C46" s="98">
        <v>0</v>
      </c>
      <c r="D46" s="90">
        <f t="shared" si="12"/>
        <v>0</v>
      </c>
      <c r="E46" s="98">
        <v>0</v>
      </c>
      <c r="F46" s="98">
        <v>0</v>
      </c>
      <c r="G46" s="90">
        <f t="shared" si="13"/>
        <v>0</v>
      </c>
    </row>
    <row r="47" spans="1:7" ht="24.75" x14ac:dyDescent="0.2">
      <c r="A47" s="92" t="s">
        <v>65</v>
      </c>
      <c r="B47" s="98">
        <v>0</v>
      </c>
      <c r="C47" s="98">
        <v>0</v>
      </c>
      <c r="D47" s="90">
        <f t="shared" si="12"/>
        <v>0</v>
      </c>
      <c r="E47" s="98">
        <v>0</v>
      </c>
      <c r="F47" s="98">
        <v>0</v>
      </c>
      <c r="G47" s="90">
        <f t="shared" si="13"/>
        <v>0</v>
      </c>
    </row>
    <row r="48" spans="1:7" ht="10.5" customHeight="1" x14ac:dyDescent="0.2">
      <c r="A48" s="92" t="s">
        <v>66</v>
      </c>
      <c r="B48" s="98">
        <v>0</v>
      </c>
      <c r="C48" s="259">
        <v>0</v>
      </c>
      <c r="D48" s="258">
        <f>B48+C48</f>
        <v>0</v>
      </c>
      <c r="E48" s="259">
        <v>0</v>
      </c>
      <c r="F48" s="259">
        <v>0</v>
      </c>
      <c r="G48" s="258">
        <f>F48-B48</f>
        <v>0</v>
      </c>
    </row>
    <row r="49" spans="1:9" ht="16.5" x14ac:dyDescent="0.2">
      <c r="A49" s="92" t="s">
        <v>67</v>
      </c>
      <c r="B49" s="98">
        <v>0</v>
      </c>
      <c r="C49" s="98">
        <v>0</v>
      </c>
      <c r="D49" s="90">
        <f t="shared" si="12"/>
        <v>0</v>
      </c>
      <c r="E49" s="98">
        <v>0</v>
      </c>
      <c r="F49" s="98">
        <v>0</v>
      </c>
      <c r="G49" s="90">
        <f t="shared" si="13"/>
        <v>0</v>
      </c>
    </row>
    <row r="50" spans="1:9" ht="16.5" x14ac:dyDescent="0.2">
      <c r="A50" s="92" t="s">
        <v>68</v>
      </c>
      <c r="B50" s="98">
        <v>0</v>
      </c>
      <c r="C50" s="98">
        <v>0</v>
      </c>
      <c r="D50" s="18">
        <f>B50+C50</f>
        <v>0</v>
      </c>
      <c r="E50" s="98">
        <v>0</v>
      </c>
      <c r="F50" s="98">
        <v>0</v>
      </c>
      <c r="G50" s="18">
        <f t="shared" si="13"/>
        <v>0</v>
      </c>
    </row>
    <row r="51" spans="1:9" ht="16.5" x14ac:dyDescent="0.2">
      <c r="A51" s="92" t="s">
        <v>69</v>
      </c>
      <c r="B51" s="98">
        <v>0</v>
      </c>
      <c r="C51" s="98">
        <v>0</v>
      </c>
      <c r="D51" s="18">
        <f>B51+C51</f>
        <v>0</v>
      </c>
      <c r="E51" s="98">
        <v>0</v>
      </c>
      <c r="F51" s="98">
        <v>0</v>
      </c>
      <c r="G51" s="18">
        <f t="shared" si="13"/>
        <v>0</v>
      </c>
    </row>
    <row r="52" spans="1:9" ht="10.5" customHeight="1" x14ac:dyDescent="0.2">
      <c r="A52" s="20" t="s">
        <v>118</v>
      </c>
      <c r="B52" s="99">
        <f>B53+B54+B55+B56</f>
        <v>0</v>
      </c>
      <c r="C52" s="99">
        <v>0</v>
      </c>
      <c r="D52" s="99">
        <f>D53+D54+D55+D56</f>
        <v>0</v>
      </c>
      <c r="E52" s="99">
        <f t="shared" ref="E52:G52" si="14">E53+E54+E55+E56</f>
        <v>0</v>
      </c>
      <c r="F52" s="99">
        <f t="shared" si="14"/>
        <v>0</v>
      </c>
      <c r="G52" s="99">
        <f t="shared" si="14"/>
        <v>0</v>
      </c>
      <c r="I52" s="4"/>
    </row>
    <row r="53" spans="1:9" ht="10.5" customHeight="1" x14ac:dyDescent="0.2">
      <c r="A53" s="92" t="s">
        <v>95</v>
      </c>
      <c r="B53" s="99">
        <v>0</v>
      </c>
      <c r="C53" s="99">
        <v>0</v>
      </c>
      <c r="D53" s="18">
        <f>B53+C53</f>
        <v>0</v>
      </c>
      <c r="E53" s="99">
        <v>0</v>
      </c>
      <c r="F53" s="100">
        <v>0</v>
      </c>
      <c r="G53" s="18">
        <f t="shared" si="13"/>
        <v>0</v>
      </c>
    </row>
    <row r="54" spans="1:9" ht="11.25" customHeight="1" x14ac:dyDescent="0.2">
      <c r="A54" s="92" t="s">
        <v>94</v>
      </c>
      <c r="B54" s="99">
        <v>0</v>
      </c>
      <c r="C54" s="99">
        <v>0</v>
      </c>
      <c r="D54" s="18">
        <f>B54+C54</f>
        <v>0</v>
      </c>
      <c r="E54" s="99">
        <v>0</v>
      </c>
      <c r="F54" s="100">
        <v>0</v>
      </c>
      <c r="G54" s="18">
        <f t="shared" si="13"/>
        <v>0</v>
      </c>
    </row>
    <row r="55" spans="1:9" ht="10.5" customHeight="1" x14ac:dyDescent="0.2">
      <c r="A55" s="92" t="s">
        <v>93</v>
      </c>
      <c r="B55" s="99">
        <v>0</v>
      </c>
      <c r="C55" s="215">
        <v>0</v>
      </c>
      <c r="D55" s="208">
        <f>B55+C55</f>
        <v>0</v>
      </c>
      <c r="E55" s="215">
        <v>0</v>
      </c>
      <c r="F55" s="215">
        <v>0</v>
      </c>
      <c r="G55" s="217">
        <f t="shared" si="13"/>
        <v>0</v>
      </c>
    </row>
    <row r="56" spans="1:9" ht="9.75" customHeight="1" x14ac:dyDescent="0.2">
      <c r="A56" s="92" t="s">
        <v>92</v>
      </c>
      <c r="B56" s="18">
        <v>0</v>
      </c>
      <c r="C56" s="208">
        <v>0</v>
      </c>
      <c r="D56" s="216">
        <f>B56+C56</f>
        <v>0</v>
      </c>
      <c r="E56" s="208">
        <v>0</v>
      </c>
      <c r="F56" s="208">
        <v>0</v>
      </c>
      <c r="G56" s="216">
        <f>+F56-B56</f>
        <v>0</v>
      </c>
      <c r="I56" s="4"/>
    </row>
    <row r="57" spans="1:9" ht="11.25" customHeight="1" x14ac:dyDescent="0.2">
      <c r="A57" s="20" t="s">
        <v>119</v>
      </c>
      <c r="B57" s="99">
        <f>B58+B59</f>
        <v>0</v>
      </c>
      <c r="C57" s="99">
        <f t="shared" ref="C57:F57" si="15">C58+C59</f>
        <v>0</v>
      </c>
      <c r="D57" s="99">
        <f>D58+D59</f>
        <v>0</v>
      </c>
      <c r="E57" s="99">
        <f t="shared" si="15"/>
        <v>0</v>
      </c>
      <c r="F57" s="99">
        <f t="shared" si="15"/>
        <v>0</v>
      </c>
      <c r="G57" s="99">
        <f>G58+G59</f>
        <v>0</v>
      </c>
    </row>
    <row r="58" spans="1:9" ht="16.5" x14ac:dyDescent="0.2">
      <c r="A58" s="92" t="s">
        <v>70</v>
      </c>
      <c r="B58" s="99">
        <v>0</v>
      </c>
      <c r="C58" s="99">
        <v>0</v>
      </c>
      <c r="D58" s="18">
        <f t="shared" ref="D58:D59" si="16">B58+C58</f>
        <v>0</v>
      </c>
      <c r="E58" s="99">
        <v>0</v>
      </c>
      <c r="F58" s="100">
        <v>0</v>
      </c>
      <c r="G58" s="18">
        <f t="shared" ref="G58:G59" si="17">F58-B58</f>
        <v>0</v>
      </c>
    </row>
    <row r="59" spans="1:9" ht="10.5" customHeight="1" x14ac:dyDescent="0.2">
      <c r="A59" s="92" t="s">
        <v>71</v>
      </c>
      <c r="B59" s="99">
        <v>0</v>
      </c>
      <c r="C59" s="99">
        <v>0</v>
      </c>
      <c r="D59" s="18">
        <f t="shared" si="16"/>
        <v>0</v>
      </c>
      <c r="E59" s="99">
        <v>0</v>
      </c>
      <c r="F59" s="100">
        <v>0</v>
      </c>
      <c r="G59" s="18">
        <f t="shared" si="17"/>
        <v>0</v>
      </c>
    </row>
    <row r="60" spans="1:9" ht="16.5" x14ac:dyDescent="0.2">
      <c r="A60" s="20" t="s">
        <v>120</v>
      </c>
      <c r="B60" s="18">
        <v>779791802</v>
      </c>
      <c r="C60" s="18">
        <v>0</v>
      </c>
      <c r="D60" s="99">
        <f>B60+C60</f>
        <v>779791802</v>
      </c>
      <c r="E60" s="18">
        <v>779791802</v>
      </c>
      <c r="F60" s="18">
        <v>206718832</v>
      </c>
      <c r="G60" s="99">
        <f>+F60-B60</f>
        <v>-573072970</v>
      </c>
      <c r="I60" s="4"/>
    </row>
    <row r="61" spans="1:9" x14ac:dyDescent="0.2">
      <c r="A61" s="20" t="s">
        <v>121</v>
      </c>
      <c r="B61" s="99">
        <v>0</v>
      </c>
      <c r="C61" s="99">
        <v>157147</v>
      </c>
      <c r="D61" s="18">
        <f t="shared" ref="D61" si="18">B61+C61</f>
        <v>157147</v>
      </c>
      <c r="E61" s="99">
        <v>0</v>
      </c>
      <c r="F61" s="100">
        <v>0</v>
      </c>
      <c r="G61" s="18">
        <f t="shared" ref="G61" si="19">F61-B61</f>
        <v>0</v>
      </c>
    </row>
    <row r="62" spans="1:9" ht="16.5" x14ac:dyDescent="0.2">
      <c r="A62" s="93" t="s">
        <v>123</v>
      </c>
      <c r="B62" s="101">
        <f t="shared" ref="B62:G62" si="20">B43+B52+B57+B60+B61</f>
        <v>779791802</v>
      </c>
      <c r="C62" s="101">
        <f>C43+C52+C57+C60+C61</f>
        <v>157147</v>
      </c>
      <c r="D62" s="101">
        <f t="shared" si="20"/>
        <v>779948949</v>
      </c>
      <c r="E62" s="101">
        <f>E43+E52+E57+E60+E61</f>
        <v>779791802</v>
      </c>
      <c r="F62" s="101">
        <f t="shared" si="20"/>
        <v>206718832</v>
      </c>
      <c r="G62" s="101">
        <f t="shared" si="20"/>
        <v>-573072970</v>
      </c>
    </row>
    <row r="63" spans="1:9" ht="9.75" customHeight="1" x14ac:dyDescent="0.2">
      <c r="A63" s="93" t="s">
        <v>72</v>
      </c>
      <c r="B63" s="101">
        <f>B64</f>
        <v>0</v>
      </c>
      <c r="C63" s="101">
        <f>C64</f>
        <v>0</v>
      </c>
      <c r="D63" s="101">
        <f>D64</f>
        <v>0</v>
      </c>
      <c r="E63" s="101">
        <f t="shared" ref="E63:G63" si="21">E64</f>
        <v>0</v>
      </c>
      <c r="F63" s="101">
        <f t="shared" si="21"/>
        <v>0</v>
      </c>
      <c r="G63" s="101">
        <f t="shared" si="21"/>
        <v>0</v>
      </c>
    </row>
    <row r="64" spans="1:9" x14ac:dyDescent="0.2">
      <c r="A64" s="20" t="s">
        <v>73</v>
      </c>
      <c r="B64" s="99">
        <v>0</v>
      </c>
      <c r="C64" s="99">
        <v>0</v>
      </c>
      <c r="D64" s="18">
        <f>B64+C64</f>
        <v>0</v>
      </c>
      <c r="E64" s="99">
        <v>0</v>
      </c>
      <c r="F64" s="100">
        <v>0</v>
      </c>
      <c r="G64" s="18">
        <f t="shared" ref="G64" si="22">F64-B64</f>
        <v>0</v>
      </c>
    </row>
    <row r="65" spans="1:8" ht="10.5" customHeight="1" x14ac:dyDescent="0.2">
      <c r="A65" s="93" t="s">
        <v>74</v>
      </c>
      <c r="B65" s="101">
        <f>B39+B62+B63</f>
        <v>839791802</v>
      </c>
      <c r="C65" s="101">
        <f>C39+C62+C63</f>
        <v>251059</v>
      </c>
      <c r="D65" s="101">
        <f t="shared" ref="D65" si="23">D39+D62+D63</f>
        <v>840042861</v>
      </c>
      <c r="E65" s="101">
        <f>E39+E62+E63</f>
        <v>810615884</v>
      </c>
      <c r="F65" s="101">
        <f>F39+F62+F63</f>
        <v>237542914</v>
      </c>
      <c r="G65" s="101">
        <f>G39+G62+G63</f>
        <v>-602248888</v>
      </c>
      <c r="H65" s="190"/>
    </row>
    <row r="66" spans="1:8" ht="9" customHeight="1" x14ac:dyDescent="0.2">
      <c r="A66" s="102" t="s">
        <v>75</v>
      </c>
      <c r="B66" s="99"/>
      <c r="C66" s="99"/>
      <c r="D66" s="99"/>
      <c r="E66" s="99"/>
      <c r="F66" s="100"/>
      <c r="G66" s="99"/>
    </row>
    <row r="67" spans="1:8" ht="16.5" x14ac:dyDescent="0.2">
      <c r="A67" s="20" t="s">
        <v>76</v>
      </c>
      <c r="B67" s="99">
        <v>0</v>
      </c>
      <c r="C67" s="99">
        <v>0</v>
      </c>
      <c r="D67" s="18">
        <f t="shared" ref="D67:D68" si="24">B67+C67</f>
        <v>0</v>
      </c>
      <c r="E67" s="99">
        <v>0</v>
      </c>
      <c r="F67" s="99">
        <v>0</v>
      </c>
      <c r="G67" s="18">
        <f t="shared" ref="G67:G68" si="25">F67-B67</f>
        <v>0</v>
      </c>
    </row>
    <row r="68" spans="1:8" ht="16.5" x14ac:dyDescent="0.2">
      <c r="A68" s="20" t="s">
        <v>77</v>
      </c>
      <c r="B68" s="99">
        <v>0</v>
      </c>
      <c r="C68" s="99">
        <v>0</v>
      </c>
      <c r="D68" s="18">
        <f t="shared" si="24"/>
        <v>0</v>
      </c>
      <c r="E68" s="99">
        <v>0</v>
      </c>
      <c r="F68" s="99">
        <v>0</v>
      </c>
      <c r="G68" s="18">
        <f t="shared" si="25"/>
        <v>0</v>
      </c>
    </row>
    <row r="69" spans="1:8" ht="12" customHeight="1" x14ac:dyDescent="0.2">
      <c r="A69" s="103" t="s">
        <v>78</v>
      </c>
      <c r="B69" s="104">
        <f>B67+B68</f>
        <v>0</v>
      </c>
      <c r="C69" s="104">
        <f t="shared" ref="C69:G69" si="26">C67+C68</f>
        <v>0</v>
      </c>
      <c r="D69" s="104">
        <f t="shared" si="26"/>
        <v>0</v>
      </c>
      <c r="E69" s="104">
        <f t="shared" si="26"/>
        <v>0</v>
      </c>
      <c r="F69" s="104">
        <f t="shared" si="26"/>
        <v>0</v>
      </c>
      <c r="G69" s="104">
        <f t="shared" si="26"/>
        <v>0</v>
      </c>
    </row>
    <row r="70" spans="1:8" x14ac:dyDescent="0.2">
      <c r="A70" s="51"/>
      <c r="B70" s="51"/>
      <c r="C70" s="51"/>
      <c r="D70" s="51"/>
      <c r="E70" s="51"/>
      <c r="F70" s="51"/>
      <c r="G70" s="51"/>
    </row>
    <row r="71" spans="1:8" x14ac:dyDescent="0.2">
      <c r="A71" s="51"/>
      <c r="B71" s="51"/>
      <c r="C71" s="51"/>
      <c r="D71" s="51"/>
      <c r="E71" s="51"/>
      <c r="F71" s="51"/>
      <c r="G71" s="51"/>
    </row>
    <row r="72" spans="1:8" x14ac:dyDescent="0.2">
      <c r="A72" s="51"/>
      <c r="B72" s="51"/>
      <c r="C72" s="51"/>
      <c r="D72" s="51"/>
      <c r="E72" s="51"/>
      <c r="F72" s="51"/>
      <c r="G72" s="51"/>
    </row>
    <row r="73" spans="1:8" x14ac:dyDescent="0.2">
      <c r="A73" s="51"/>
      <c r="B73" s="51"/>
      <c r="C73" s="51"/>
      <c r="D73" s="51"/>
      <c r="E73" s="51"/>
      <c r="F73" s="51"/>
      <c r="G73" s="51"/>
    </row>
    <row r="74" spans="1:8" x14ac:dyDescent="0.2">
      <c r="A74" s="51"/>
      <c r="B74" s="51"/>
      <c r="C74" s="51"/>
      <c r="D74" s="51"/>
      <c r="E74" s="51"/>
      <c r="F74" s="51"/>
      <c r="G74" s="51"/>
    </row>
    <row r="76" spans="1:8" hidden="1" x14ac:dyDescent="0.2"/>
  </sheetData>
  <mergeCells count="6">
    <mergeCell ref="A1:G1"/>
    <mergeCell ref="A2:G2"/>
    <mergeCell ref="A3:G3"/>
    <mergeCell ref="A5:A6"/>
    <mergeCell ref="B5:F5"/>
    <mergeCell ref="G5:G6"/>
  </mergeCells>
  <printOptions horizontalCentered="1"/>
  <pageMargins left="0.11811023622047245" right="0.11811023622047245" top="0.35433070866141736" bottom="0.15748031496062992" header="0.31496062992125984" footer="0.31496062992125984"/>
  <pageSetup scale="83" orientation="portrait" r:id="rId1"/>
  <ignoredErrors>
    <ignoredError sqref="D15 G15 D27 D34 G27 G34 G52 D52 D56:D57 D48 G60"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J165"/>
  <sheetViews>
    <sheetView zoomScale="170" zoomScaleNormal="170" workbookViewId="0">
      <selection activeCell="F44" sqref="F44"/>
    </sheetView>
  </sheetViews>
  <sheetFormatPr baseColWidth="10" defaultColWidth="8.83203125" defaultRowHeight="12.75" x14ac:dyDescent="0.2"/>
  <cols>
    <col min="1" max="1" width="46.33203125" customWidth="1"/>
    <col min="2" max="2" width="11.83203125" customWidth="1"/>
    <col min="3" max="3" width="12.1640625" customWidth="1"/>
    <col min="4" max="4" width="12" customWidth="1"/>
    <col min="5" max="7" width="12.1640625" customWidth="1"/>
    <col min="10" max="10" width="11.5" bestFit="1" customWidth="1"/>
    <col min="11" max="16" width="16.1640625" customWidth="1"/>
  </cols>
  <sheetData>
    <row r="1" spans="1:7" ht="9.75" customHeight="1" x14ac:dyDescent="0.2">
      <c r="A1" s="377" t="s">
        <v>130</v>
      </c>
      <c r="B1" s="378"/>
      <c r="C1" s="378"/>
      <c r="D1" s="378"/>
      <c r="E1" s="378"/>
      <c r="F1" s="378"/>
      <c r="G1" s="379"/>
    </row>
    <row r="2" spans="1:7" ht="9.75" customHeight="1" x14ac:dyDescent="0.2">
      <c r="A2" s="304" t="s">
        <v>148</v>
      </c>
      <c r="B2" s="269"/>
      <c r="C2" s="269"/>
      <c r="D2" s="269"/>
      <c r="E2" s="269"/>
      <c r="F2" s="269"/>
      <c r="G2" s="270"/>
    </row>
    <row r="3" spans="1:7" ht="9" customHeight="1" x14ac:dyDescent="0.2">
      <c r="A3" s="304" t="s">
        <v>149</v>
      </c>
      <c r="B3" s="269"/>
      <c r="C3" s="269"/>
      <c r="D3" s="269"/>
      <c r="E3" s="269"/>
      <c r="F3" s="269"/>
      <c r="G3" s="270"/>
    </row>
    <row r="4" spans="1:7" ht="9" customHeight="1" x14ac:dyDescent="0.2">
      <c r="A4" s="304" t="s">
        <v>450</v>
      </c>
      <c r="B4" s="269"/>
      <c r="C4" s="269"/>
      <c r="D4" s="269"/>
      <c r="E4" s="269"/>
      <c r="F4" s="269"/>
      <c r="G4" s="270"/>
    </row>
    <row r="5" spans="1:7" ht="9" customHeight="1" x14ac:dyDescent="0.2">
      <c r="A5" s="374" t="s">
        <v>166</v>
      </c>
      <c r="B5" s="375"/>
      <c r="C5" s="375"/>
      <c r="D5" s="375"/>
      <c r="E5" s="375"/>
      <c r="F5" s="375"/>
      <c r="G5" s="376"/>
    </row>
    <row r="6" spans="1:7" ht="14.25" customHeight="1" x14ac:dyDescent="0.2">
      <c r="A6" s="169" t="s">
        <v>50</v>
      </c>
      <c r="B6" s="169" t="s">
        <v>355</v>
      </c>
      <c r="C6" s="169" t="s">
        <v>129</v>
      </c>
      <c r="D6" s="169" t="s">
        <v>356</v>
      </c>
      <c r="E6" s="169" t="s">
        <v>106</v>
      </c>
      <c r="F6" s="169" t="s">
        <v>108</v>
      </c>
      <c r="G6" s="169" t="s">
        <v>374</v>
      </c>
    </row>
    <row r="7" spans="1:7" ht="9" customHeight="1" x14ac:dyDescent="0.2">
      <c r="A7" s="105" t="s">
        <v>376</v>
      </c>
      <c r="B7" s="144">
        <f>B8+B16+B26+B36+B46+B56+B60+B69+B73</f>
        <v>60000000</v>
      </c>
      <c r="C7" s="144">
        <f>C8+C16+C26+C36+C46+C56+C60+C69+C73</f>
        <v>0</v>
      </c>
      <c r="D7" s="144">
        <f t="shared" ref="D7:G7" si="0">D8+D16+D26+D36+D46+D56+D60+D69+D73</f>
        <v>60000000</v>
      </c>
      <c r="E7" s="144">
        <f t="shared" si="0"/>
        <v>15293858</v>
      </c>
      <c r="F7" s="144">
        <f>F8+F16+F26+F36+F46+F56+F60+F69+F73</f>
        <v>14344320</v>
      </c>
      <c r="G7" s="144">
        <f t="shared" si="0"/>
        <v>44706142</v>
      </c>
    </row>
    <row r="8" spans="1:7" ht="9.75" customHeight="1" x14ac:dyDescent="0.2">
      <c r="A8" s="194" t="s">
        <v>80</v>
      </c>
      <c r="B8" s="195">
        <f>B9+B10+B11+B12+B13+B14+B15</f>
        <v>27000000</v>
      </c>
      <c r="C8" s="195">
        <f>C9+C10+C11+C12+C13+C14+C15</f>
        <v>-1716828</v>
      </c>
      <c r="D8" s="195">
        <f>D9+D10+D11+D12+D13+D14+D15</f>
        <v>25283172</v>
      </c>
      <c r="E8" s="195">
        <f t="shared" ref="E8" si="1">E9+E10+E11+E12+E13+E14+E15</f>
        <v>8940508</v>
      </c>
      <c r="F8" s="195">
        <f t="shared" ref="F8" si="2">F9+F10+F11+F12+F13+F14+F15</f>
        <v>8940508</v>
      </c>
      <c r="G8" s="195">
        <f>D8-E8</f>
        <v>16342664</v>
      </c>
    </row>
    <row r="9" spans="1:7" ht="10.5" customHeight="1" x14ac:dyDescent="0.2">
      <c r="A9" s="106" t="s">
        <v>124</v>
      </c>
      <c r="B9" s="146">
        <v>17109122</v>
      </c>
      <c r="C9" s="146">
        <v>-542479</v>
      </c>
      <c r="D9" s="146">
        <f>+B9+C9</f>
        <v>16566643</v>
      </c>
      <c r="E9" s="146">
        <v>6655623</v>
      </c>
      <c r="F9" s="146">
        <v>6655623</v>
      </c>
      <c r="G9" s="146">
        <f t="shared" ref="G9:G15" si="3">D9-E9</f>
        <v>9911020</v>
      </c>
    </row>
    <row r="10" spans="1:7" ht="10.5" customHeight="1" x14ac:dyDescent="0.2">
      <c r="A10" s="106" t="s">
        <v>377</v>
      </c>
      <c r="B10" s="146">
        <v>4323978</v>
      </c>
      <c r="C10" s="146">
        <v>-380772</v>
      </c>
      <c r="D10" s="146">
        <f t="shared" ref="D10:D15" si="4">+B10+C10</f>
        <v>3943206</v>
      </c>
      <c r="E10" s="146">
        <v>1465877</v>
      </c>
      <c r="F10" s="146">
        <v>1465877</v>
      </c>
      <c r="G10" s="146">
        <f t="shared" si="3"/>
        <v>2477329</v>
      </c>
    </row>
    <row r="11" spans="1:7" ht="9.75" customHeight="1" x14ac:dyDescent="0.2">
      <c r="A11" s="106" t="s">
        <v>126</v>
      </c>
      <c r="B11" s="146">
        <v>3091895</v>
      </c>
      <c r="C11" s="146">
        <v>-787177</v>
      </c>
      <c r="D11" s="146">
        <f t="shared" si="4"/>
        <v>2304718</v>
      </c>
      <c r="E11" s="146">
        <v>158255</v>
      </c>
      <c r="F11" s="146">
        <v>158255</v>
      </c>
      <c r="G11" s="146">
        <f>D11-E11</f>
        <v>2146463</v>
      </c>
    </row>
    <row r="12" spans="1:7" ht="10.5" customHeight="1" x14ac:dyDescent="0.2">
      <c r="A12" s="106" t="s">
        <v>81</v>
      </c>
      <c r="B12" s="146">
        <v>0</v>
      </c>
      <c r="C12" s="146">
        <v>0</v>
      </c>
      <c r="D12" s="146">
        <f>+B12+C12</f>
        <v>0</v>
      </c>
      <c r="E12" s="146">
        <v>0</v>
      </c>
      <c r="F12" s="146">
        <v>0</v>
      </c>
      <c r="G12" s="146">
        <f t="shared" si="3"/>
        <v>0</v>
      </c>
    </row>
    <row r="13" spans="1:7" ht="10.5" customHeight="1" x14ac:dyDescent="0.2">
      <c r="A13" s="106" t="s">
        <v>127</v>
      </c>
      <c r="B13" s="146">
        <v>2475005</v>
      </c>
      <c r="C13" s="146">
        <v>-6400</v>
      </c>
      <c r="D13" s="146">
        <f t="shared" si="4"/>
        <v>2468605</v>
      </c>
      <c r="E13" s="146">
        <v>660753</v>
      </c>
      <c r="F13" s="146">
        <v>660753</v>
      </c>
      <c r="G13" s="146">
        <f t="shared" si="3"/>
        <v>1807852</v>
      </c>
    </row>
    <row r="14" spans="1:7" ht="9" customHeight="1" x14ac:dyDescent="0.2">
      <c r="A14" s="106" t="s">
        <v>378</v>
      </c>
      <c r="B14" s="146">
        <v>0</v>
      </c>
      <c r="C14" s="146">
        <v>0</v>
      </c>
      <c r="D14" s="146">
        <f t="shared" si="4"/>
        <v>0</v>
      </c>
      <c r="E14" s="146">
        <v>0</v>
      </c>
      <c r="F14" s="146">
        <v>0</v>
      </c>
      <c r="G14" s="146">
        <f t="shared" si="3"/>
        <v>0</v>
      </c>
    </row>
    <row r="15" spans="1:7" ht="10.5" customHeight="1" x14ac:dyDescent="0.2">
      <c r="A15" s="106" t="s">
        <v>82</v>
      </c>
      <c r="B15" s="146">
        <v>0</v>
      </c>
      <c r="C15" s="146">
        <v>0</v>
      </c>
      <c r="D15" s="146">
        <f t="shared" si="4"/>
        <v>0</v>
      </c>
      <c r="E15" s="146">
        <v>0</v>
      </c>
      <c r="F15" s="146">
        <v>0</v>
      </c>
      <c r="G15" s="146">
        <f t="shared" si="3"/>
        <v>0</v>
      </c>
    </row>
    <row r="16" spans="1:7" ht="9" customHeight="1" x14ac:dyDescent="0.2">
      <c r="A16" s="196" t="s">
        <v>379</v>
      </c>
      <c r="B16" s="197">
        <f>B17+B18+B19+B20+B21+B22+B23+B24+B25</f>
        <v>4200000</v>
      </c>
      <c r="C16" s="195">
        <f>C17+C18+C19+C20+C21+C22+C23+C24+C25</f>
        <v>388020</v>
      </c>
      <c r="D16" s="195">
        <f>D17+D18+D19+D20+D21+D22+D23+D24+D25</f>
        <v>4588020</v>
      </c>
      <c r="E16" s="195">
        <f t="shared" ref="E16:G16" si="5">E17+E18+E19+E20+E21+E22+E23+E24+E25</f>
        <v>2148129</v>
      </c>
      <c r="F16" s="195">
        <f t="shared" si="5"/>
        <v>1682654</v>
      </c>
      <c r="G16" s="195">
        <f t="shared" si="5"/>
        <v>2439891</v>
      </c>
    </row>
    <row r="17" spans="1:10" ht="16.5" x14ac:dyDescent="0.2">
      <c r="A17" s="107" t="s">
        <v>380</v>
      </c>
      <c r="B17" s="146">
        <v>2577673</v>
      </c>
      <c r="C17" s="146">
        <v>18085</v>
      </c>
      <c r="D17" s="146">
        <f>+B17+C17</f>
        <v>2595758</v>
      </c>
      <c r="E17" s="146">
        <v>1339429</v>
      </c>
      <c r="F17" s="146">
        <v>958185</v>
      </c>
      <c r="G17" s="146">
        <f>D17-E17</f>
        <v>1256329</v>
      </c>
    </row>
    <row r="18" spans="1:10" ht="8.25" customHeight="1" x14ac:dyDescent="0.2">
      <c r="A18" s="107" t="s">
        <v>381</v>
      </c>
      <c r="B18" s="146">
        <v>326740</v>
      </c>
      <c r="C18" s="264">
        <v>247618</v>
      </c>
      <c r="D18" s="146">
        <f t="shared" ref="D18:D24" si="6">+B18+C18</f>
        <v>574358</v>
      </c>
      <c r="E18" s="146">
        <v>418495</v>
      </c>
      <c r="F18" s="146">
        <v>347517</v>
      </c>
      <c r="G18" s="146">
        <f>D18-E18</f>
        <v>155863</v>
      </c>
    </row>
    <row r="19" spans="1:10" ht="9" customHeight="1" x14ac:dyDescent="0.2">
      <c r="A19" s="107" t="s">
        <v>382</v>
      </c>
      <c r="B19" s="146">
        <v>312730</v>
      </c>
      <c r="C19" s="146">
        <v>0</v>
      </c>
      <c r="D19" s="146">
        <f t="shared" si="6"/>
        <v>312730</v>
      </c>
      <c r="E19" s="146">
        <v>0</v>
      </c>
      <c r="F19" s="146">
        <v>0</v>
      </c>
      <c r="G19" s="146">
        <f t="shared" ref="G19:G24" si="7">D19-E19</f>
        <v>312730</v>
      </c>
    </row>
    <row r="20" spans="1:10" ht="10.5" customHeight="1" x14ac:dyDescent="0.2">
      <c r="A20" s="107" t="s">
        <v>383</v>
      </c>
      <c r="B20" s="146">
        <v>286743</v>
      </c>
      <c r="C20" s="146">
        <v>-25140</v>
      </c>
      <c r="D20" s="146">
        <f t="shared" si="6"/>
        <v>261603</v>
      </c>
      <c r="E20" s="146">
        <v>19834</v>
      </c>
      <c r="F20" s="146">
        <v>17187</v>
      </c>
      <c r="G20" s="146">
        <f t="shared" si="7"/>
        <v>241769</v>
      </c>
    </row>
    <row r="21" spans="1:10" ht="9" customHeight="1" x14ac:dyDescent="0.2">
      <c r="A21" s="107" t="s">
        <v>384</v>
      </c>
      <c r="B21" s="146">
        <v>202344</v>
      </c>
      <c r="C21" s="146">
        <v>0</v>
      </c>
      <c r="D21" s="146">
        <f t="shared" si="6"/>
        <v>202344</v>
      </c>
      <c r="E21" s="146">
        <v>0</v>
      </c>
      <c r="F21" s="146">
        <v>0</v>
      </c>
      <c r="G21" s="146">
        <f t="shared" si="7"/>
        <v>202344</v>
      </c>
      <c r="I21" s="173"/>
      <c r="J21" s="173"/>
    </row>
    <row r="22" spans="1:10" ht="10.5" customHeight="1" x14ac:dyDescent="0.2">
      <c r="A22" s="107" t="s">
        <v>385</v>
      </c>
      <c r="B22" s="146">
        <v>162413</v>
      </c>
      <c r="C22" s="146">
        <v>184543</v>
      </c>
      <c r="D22" s="146">
        <f t="shared" si="6"/>
        <v>346956</v>
      </c>
      <c r="E22" s="146">
        <v>332471</v>
      </c>
      <c r="F22" s="146">
        <v>330021</v>
      </c>
      <c r="G22" s="146">
        <f t="shared" si="7"/>
        <v>14485</v>
      </c>
    </row>
    <row r="23" spans="1:10" ht="12.75" customHeight="1" x14ac:dyDescent="0.2">
      <c r="A23" s="107" t="s">
        <v>386</v>
      </c>
      <c r="B23" s="146">
        <v>217526</v>
      </c>
      <c r="C23" s="146">
        <v>-45489</v>
      </c>
      <c r="D23" s="146">
        <f t="shared" si="6"/>
        <v>172037</v>
      </c>
      <c r="E23" s="146">
        <v>2621</v>
      </c>
      <c r="F23" s="146">
        <v>2621</v>
      </c>
      <c r="G23" s="146">
        <f>D23-E23</f>
        <v>169416</v>
      </c>
    </row>
    <row r="24" spans="1:10" ht="10.5" customHeight="1" x14ac:dyDescent="0.2">
      <c r="A24" s="107" t="s">
        <v>387</v>
      </c>
      <c r="B24" s="146">
        <v>0</v>
      </c>
      <c r="C24" s="146">
        <v>0</v>
      </c>
      <c r="D24" s="146">
        <f t="shared" si="6"/>
        <v>0</v>
      </c>
      <c r="E24" s="146">
        <v>0</v>
      </c>
      <c r="F24" s="146">
        <v>0</v>
      </c>
      <c r="G24" s="146">
        <f t="shared" si="7"/>
        <v>0</v>
      </c>
    </row>
    <row r="25" spans="1:10" ht="8.25" customHeight="1" x14ac:dyDescent="0.2">
      <c r="A25" s="107" t="s">
        <v>388</v>
      </c>
      <c r="B25" s="146">
        <v>113831</v>
      </c>
      <c r="C25" s="146">
        <v>8403</v>
      </c>
      <c r="D25" s="146">
        <f>+B25+C25</f>
        <v>122234</v>
      </c>
      <c r="E25" s="264">
        <v>35279</v>
      </c>
      <c r="F25" s="264">
        <v>27123</v>
      </c>
      <c r="G25" s="146">
        <f>D25-E25</f>
        <v>86955</v>
      </c>
    </row>
    <row r="26" spans="1:10" ht="9.75" customHeight="1" x14ac:dyDescent="0.2">
      <c r="A26" s="210" t="s">
        <v>389</v>
      </c>
      <c r="B26" s="197">
        <f>B27+B28+B29+B30+B31+B32+B33+B34+B35</f>
        <v>5400000</v>
      </c>
      <c r="C26" s="197">
        <f>C27+C28+C29+C30+C31+C32+C33+C34+C35</f>
        <v>1347208</v>
      </c>
      <c r="D26" s="197">
        <f t="shared" ref="D26:F26" si="8">D27+D28+D29+D30+D31+D32+D33+D34+D35</f>
        <v>6747208</v>
      </c>
      <c r="E26" s="197">
        <f>E27+E28+E29+E30+E31+E32+E33+E34+E35</f>
        <v>3906409</v>
      </c>
      <c r="F26" s="197">
        <f t="shared" si="8"/>
        <v>3476646</v>
      </c>
      <c r="G26" s="197">
        <f>G27+G28+G29+G30+G31+G32+G33+G34+G35</f>
        <v>2840799</v>
      </c>
    </row>
    <row r="27" spans="1:10" ht="8.25" customHeight="1" x14ac:dyDescent="0.2">
      <c r="A27" s="107" t="s">
        <v>390</v>
      </c>
      <c r="B27" s="146">
        <v>89115</v>
      </c>
      <c r="C27" s="146">
        <v>1003899</v>
      </c>
      <c r="D27" s="146">
        <f t="shared" ref="D27:D35" si="9">+B27+C27</f>
        <v>1093014</v>
      </c>
      <c r="E27" s="146">
        <v>1050754</v>
      </c>
      <c r="F27" s="146">
        <v>1050205</v>
      </c>
      <c r="G27" s="146">
        <f>D27-E27</f>
        <v>42260</v>
      </c>
      <c r="I27" s="1"/>
      <c r="J27" s="1"/>
    </row>
    <row r="28" spans="1:10" ht="9.75" customHeight="1" x14ac:dyDescent="0.2">
      <c r="A28" s="107" t="s">
        <v>391</v>
      </c>
      <c r="B28" s="146">
        <v>0</v>
      </c>
      <c r="C28" s="146">
        <v>17836</v>
      </c>
      <c r="D28" s="146">
        <f t="shared" si="9"/>
        <v>17836</v>
      </c>
      <c r="E28" s="146">
        <v>15638</v>
      </c>
      <c r="F28" s="146">
        <v>15638</v>
      </c>
      <c r="G28" s="146">
        <f t="shared" ref="G28:G35" si="10">D28-E28</f>
        <v>2198</v>
      </c>
      <c r="I28" s="1"/>
      <c r="J28" s="1"/>
    </row>
    <row r="29" spans="1:10" ht="8.25" customHeight="1" x14ac:dyDescent="0.2">
      <c r="A29" s="107" t="s">
        <v>392</v>
      </c>
      <c r="B29" s="146">
        <v>1574888</v>
      </c>
      <c r="C29" s="146">
        <v>-253251</v>
      </c>
      <c r="D29" s="146">
        <f t="shared" si="9"/>
        <v>1321637</v>
      </c>
      <c r="E29" s="146">
        <v>512725</v>
      </c>
      <c r="F29" s="146">
        <v>512725</v>
      </c>
      <c r="G29" s="146">
        <f t="shared" si="10"/>
        <v>808912</v>
      </c>
      <c r="I29" s="1"/>
      <c r="J29" s="1"/>
    </row>
    <row r="30" spans="1:10" ht="9.75" customHeight="1" x14ac:dyDescent="0.2">
      <c r="A30" s="107" t="s">
        <v>393</v>
      </c>
      <c r="B30" s="146">
        <v>801856</v>
      </c>
      <c r="C30" s="146">
        <v>378665</v>
      </c>
      <c r="D30" s="146">
        <f t="shared" si="9"/>
        <v>1180521</v>
      </c>
      <c r="E30" s="146">
        <v>1180522</v>
      </c>
      <c r="F30" s="146">
        <v>1180522</v>
      </c>
      <c r="G30" s="146">
        <f t="shared" si="10"/>
        <v>-1</v>
      </c>
      <c r="I30" s="1"/>
      <c r="J30" s="1"/>
    </row>
    <row r="31" spans="1:10" ht="13.5" customHeight="1" x14ac:dyDescent="0.2">
      <c r="A31" s="107" t="s">
        <v>394</v>
      </c>
      <c r="B31" s="146">
        <v>1654588</v>
      </c>
      <c r="C31" s="146">
        <v>-230894</v>
      </c>
      <c r="D31" s="146">
        <f t="shared" si="9"/>
        <v>1423694</v>
      </c>
      <c r="E31" s="146">
        <v>246194</v>
      </c>
      <c r="F31" s="146">
        <v>95919</v>
      </c>
      <c r="G31" s="146">
        <f t="shared" si="10"/>
        <v>1177500</v>
      </c>
      <c r="I31" s="1"/>
      <c r="J31" s="1"/>
    </row>
    <row r="32" spans="1:10" ht="8.25" customHeight="1" x14ac:dyDescent="0.2">
      <c r="A32" s="107" t="s">
        <v>395</v>
      </c>
      <c r="B32" s="146">
        <v>486416</v>
      </c>
      <c r="C32" s="146">
        <v>52231</v>
      </c>
      <c r="D32" s="146">
        <f t="shared" si="9"/>
        <v>538647</v>
      </c>
      <c r="E32" s="146">
        <v>52231</v>
      </c>
      <c r="F32" s="146">
        <v>52231</v>
      </c>
      <c r="G32" s="146">
        <f t="shared" si="10"/>
        <v>486416</v>
      </c>
      <c r="I32" s="1"/>
      <c r="J32" s="1"/>
    </row>
    <row r="33" spans="1:10" ht="7.5" customHeight="1" x14ac:dyDescent="0.2">
      <c r="A33" s="107" t="s">
        <v>396</v>
      </c>
      <c r="B33" s="146">
        <v>541413</v>
      </c>
      <c r="C33" s="146">
        <v>-221337</v>
      </c>
      <c r="D33" s="146">
        <f t="shared" si="9"/>
        <v>320076</v>
      </c>
      <c r="E33" s="264">
        <v>165847</v>
      </c>
      <c r="F33" s="264">
        <v>162197</v>
      </c>
      <c r="G33" s="146">
        <f t="shared" si="10"/>
        <v>154229</v>
      </c>
      <c r="I33" s="1"/>
      <c r="J33" s="1"/>
    </row>
    <row r="34" spans="1:10" ht="10.5" customHeight="1" x14ac:dyDescent="0.2">
      <c r="A34" s="107" t="s">
        <v>397</v>
      </c>
      <c r="B34" s="146">
        <v>251724</v>
      </c>
      <c r="C34" s="146">
        <v>577800</v>
      </c>
      <c r="D34" s="146">
        <f t="shared" si="9"/>
        <v>829524</v>
      </c>
      <c r="E34" s="264">
        <v>660239</v>
      </c>
      <c r="F34" s="264">
        <v>384950</v>
      </c>
      <c r="G34" s="146">
        <f t="shared" si="10"/>
        <v>169285</v>
      </c>
      <c r="I34" s="1"/>
      <c r="J34" s="1"/>
    </row>
    <row r="35" spans="1:10" ht="9" customHeight="1" x14ac:dyDescent="0.2">
      <c r="A35" s="107" t="s">
        <v>398</v>
      </c>
      <c r="B35" s="146">
        <v>0</v>
      </c>
      <c r="C35" s="146">
        <v>22259</v>
      </c>
      <c r="D35" s="146">
        <f t="shared" si="9"/>
        <v>22259</v>
      </c>
      <c r="E35" s="146">
        <v>22259</v>
      </c>
      <c r="F35" s="146">
        <v>22259</v>
      </c>
      <c r="G35" s="146">
        <f t="shared" si="10"/>
        <v>0</v>
      </c>
      <c r="I35" s="1"/>
      <c r="J35" s="1"/>
    </row>
    <row r="36" spans="1:10" ht="16.5" x14ac:dyDescent="0.2">
      <c r="A36" s="210" t="s">
        <v>399</v>
      </c>
      <c r="B36" s="197">
        <f>B37+B38+B39+B40+B41+B42+B43+B44+B45</f>
        <v>9600000</v>
      </c>
      <c r="C36" s="197">
        <f>C37+C38+C39+C40+C41+C42+C43+C44+C45</f>
        <v>-18400</v>
      </c>
      <c r="D36" s="197">
        <f t="shared" ref="D36:F36" si="11">D37+D38+D39+D40+D41+D42+D43+D44+D45</f>
        <v>9581600</v>
      </c>
      <c r="E36" s="197">
        <f t="shared" si="11"/>
        <v>88822</v>
      </c>
      <c r="F36" s="197">
        <f t="shared" si="11"/>
        <v>88822</v>
      </c>
      <c r="G36" s="197">
        <f>G37+G38+G39+G40+G41+G42+G43+G44+G45</f>
        <v>9492778</v>
      </c>
    </row>
    <row r="37" spans="1:10" ht="9" customHeight="1" x14ac:dyDescent="0.2">
      <c r="A37" s="107" t="s">
        <v>400</v>
      </c>
      <c r="B37" s="146">
        <v>0</v>
      </c>
      <c r="C37" s="146">
        <v>0</v>
      </c>
      <c r="D37" s="146">
        <f t="shared" ref="D37:D45" si="12">+B37+C37</f>
        <v>0</v>
      </c>
      <c r="E37" s="146">
        <v>0</v>
      </c>
      <c r="F37" s="146">
        <v>0</v>
      </c>
      <c r="G37" s="146">
        <f>D37-E37</f>
        <v>0</v>
      </c>
    </row>
    <row r="38" spans="1:10" ht="9" customHeight="1" x14ac:dyDescent="0.2">
      <c r="A38" s="107" t="s">
        <v>401</v>
      </c>
      <c r="B38" s="146">
        <v>0</v>
      </c>
      <c r="C38" s="146">
        <v>0</v>
      </c>
      <c r="D38" s="146">
        <f t="shared" si="12"/>
        <v>0</v>
      </c>
      <c r="E38" s="146">
        <v>0</v>
      </c>
      <c r="F38" s="146">
        <v>0</v>
      </c>
      <c r="G38" s="146">
        <f t="shared" ref="G38:G45" si="13">D38-E38</f>
        <v>0</v>
      </c>
    </row>
    <row r="39" spans="1:10" ht="7.5" customHeight="1" x14ac:dyDescent="0.2">
      <c r="A39" s="107" t="s">
        <v>402</v>
      </c>
      <c r="B39" s="146">
        <v>0</v>
      </c>
      <c r="C39" s="146">
        <v>0</v>
      </c>
      <c r="D39" s="146">
        <f t="shared" si="12"/>
        <v>0</v>
      </c>
      <c r="E39" s="146">
        <v>0</v>
      </c>
      <c r="F39" s="146">
        <v>0</v>
      </c>
      <c r="G39" s="146">
        <f t="shared" si="13"/>
        <v>0</v>
      </c>
    </row>
    <row r="40" spans="1:10" ht="10.5" customHeight="1" x14ac:dyDescent="0.2">
      <c r="A40" s="107" t="s">
        <v>403</v>
      </c>
      <c r="B40" s="146">
        <v>9600000</v>
      </c>
      <c r="C40" s="146">
        <v>-18400</v>
      </c>
      <c r="D40" s="146">
        <f t="shared" si="12"/>
        <v>9581600</v>
      </c>
      <c r="E40" s="146">
        <v>88822</v>
      </c>
      <c r="F40" s="146">
        <v>88822</v>
      </c>
      <c r="G40" s="146">
        <f>D40-E40</f>
        <v>9492778</v>
      </c>
    </row>
    <row r="41" spans="1:10" ht="9" customHeight="1" x14ac:dyDescent="0.2">
      <c r="A41" s="107" t="s">
        <v>404</v>
      </c>
      <c r="B41" s="146">
        <v>0</v>
      </c>
      <c r="C41" s="146">
        <v>0</v>
      </c>
      <c r="D41" s="146">
        <f t="shared" si="12"/>
        <v>0</v>
      </c>
      <c r="E41" s="146">
        <v>0</v>
      </c>
      <c r="F41" s="146">
        <v>0</v>
      </c>
      <c r="G41" s="146">
        <f t="shared" si="13"/>
        <v>0</v>
      </c>
    </row>
    <row r="42" spans="1:10" ht="8.25" customHeight="1" x14ac:dyDescent="0.2">
      <c r="A42" s="107" t="s">
        <v>405</v>
      </c>
      <c r="B42" s="146">
        <v>0</v>
      </c>
      <c r="C42" s="146">
        <v>0</v>
      </c>
      <c r="D42" s="146">
        <f t="shared" si="12"/>
        <v>0</v>
      </c>
      <c r="E42" s="146">
        <v>0</v>
      </c>
      <c r="F42" s="146">
        <v>0</v>
      </c>
      <c r="G42" s="146">
        <f t="shared" si="13"/>
        <v>0</v>
      </c>
    </row>
    <row r="43" spans="1:10" ht="10.5" customHeight="1" x14ac:dyDescent="0.2">
      <c r="A43" s="107" t="s">
        <v>406</v>
      </c>
      <c r="B43" s="146">
        <v>0</v>
      </c>
      <c r="C43" s="146">
        <v>0</v>
      </c>
      <c r="D43" s="146">
        <f t="shared" si="12"/>
        <v>0</v>
      </c>
      <c r="E43" s="146">
        <v>0</v>
      </c>
      <c r="F43" s="146">
        <v>0</v>
      </c>
      <c r="G43" s="146">
        <f t="shared" si="13"/>
        <v>0</v>
      </c>
    </row>
    <row r="44" spans="1:10" ht="9" customHeight="1" x14ac:dyDescent="0.2">
      <c r="A44" s="107" t="s">
        <v>407</v>
      </c>
      <c r="B44" s="146">
        <v>0</v>
      </c>
      <c r="C44" s="146">
        <v>0</v>
      </c>
      <c r="D44" s="146">
        <f t="shared" si="12"/>
        <v>0</v>
      </c>
      <c r="E44" s="146">
        <v>0</v>
      </c>
      <c r="F44" s="146">
        <v>0</v>
      </c>
      <c r="G44" s="146">
        <f t="shared" si="13"/>
        <v>0</v>
      </c>
    </row>
    <row r="45" spans="1:10" ht="9.75" customHeight="1" x14ac:dyDescent="0.2">
      <c r="A45" s="107" t="s">
        <v>408</v>
      </c>
      <c r="B45" s="146">
        <v>0</v>
      </c>
      <c r="C45" s="146">
        <v>0</v>
      </c>
      <c r="D45" s="146">
        <f t="shared" si="12"/>
        <v>0</v>
      </c>
      <c r="E45" s="146">
        <v>0</v>
      </c>
      <c r="F45" s="146">
        <v>0</v>
      </c>
      <c r="G45" s="146">
        <f t="shared" si="13"/>
        <v>0</v>
      </c>
    </row>
    <row r="46" spans="1:10" ht="16.5" x14ac:dyDescent="0.2">
      <c r="A46" s="210" t="s">
        <v>409</v>
      </c>
      <c r="B46" s="197">
        <f>B47+B48+B49+B50+B51+B52+B53+B54+B55</f>
        <v>4800000</v>
      </c>
      <c r="C46" s="197">
        <f>C47+C48+C49+C50+C51+C52+C53+C54+C55</f>
        <v>0</v>
      </c>
      <c r="D46" s="197">
        <f t="shared" ref="D46:F46" si="14">D47+D48+D49+D50+D51+D52+D53+D54+D55</f>
        <v>4800000</v>
      </c>
      <c r="E46" s="195">
        <f t="shared" si="14"/>
        <v>209990</v>
      </c>
      <c r="F46" s="230">
        <f t="shared" si="14"/>
        <v>155690</v>
      </c>
      <c r="G46" s="197">
        <f>G47+G48+G49+G50+G51+G52+G53+G54+G55</f>
        <v>4590010</v>
      </c>
    </row>
    <row r="47" spans="1:10" ht="10.5" customHeight="1" x14ac:dyDescent="0.2">
      <c r="A47" s="107" t="s">
        <v>410</v>
      </c>
      <c r="B47" s="146">
        <v>3334793</v>
      </c>
      <c r="C47" s="146">
        <v>0</v>
      </c>
      <c r="D47" s="146">
        <f t="shared" ref="D47:D55" si="15">+B47+C47</f>
        <v>3334793</v>
      </c>
      <c r="E47" s="146">
        <v>169490</v>
      </c>
      <c r="F47" s="146">
        <v>155690</v>
      </c>
      <c r="G47" s="146">
        <f>D47-E47</f>
        <v>3165303</v>
      </c>
    </row>
    <row r="48" spans="1:10" ht="10.5" customHeight="1" x14ac:dyDescent="0.2">
      <c r="A48" s="107" t="s">
        <v>411</v>
      </c>
      <c r="B48" s="146">
        <v>856757</v>
      </c>
      <c r="C48" s="146">
        <v>0</v>
      </c>
      <c r="D48" s="146">
        <f t="shared" si="15"/>
        <v>856757</v>
      </c>
      <c r="E48" s="146">
        <v>0</v>
      </c>
      <c r="F48" s="146">
        <v>0</v>
      </c>
      <c r="G48" s="146">
        <f t="shared" ref="G48:G55" si="16">D48-E48</f>
        <v>856757</v>
      </c>
    </row>
    <row r="49" spans="1:7" ht="9" customHeight="1" x14ac:dyDescent="0.2">
      <c r="A49" s="107" t="s">
        <v>412</v>
      </c>
      <c r="B49" s="146">
        <v>394943</v>
      </c>
      <c r="C49" s="146">
        <v>-40500</v>
      </c>
      <c r="D49" s="146">
        <f t="shared" si="15"/>
        <v>354443</v>
      </c>
      <c r="E49" s="146">
        <v>0</v>
      </c>
      <c r="F49" s="146">
        <v>0</v>
      </c>
      <c r="G49" s="146">
        <f t="shared" si="16"/>
        <v>354443</v>
      </c>
    </row>
    <row r="50" spans="1:7" ht="9" customHeight="1" x14ac:dyDescent="0.2">
      <c r="A50" s="107" t="s">
        <v>413</v>
      </c>
      <c r="B50" s="146">
        <v>0</v>
      </c>
      <c r="C50" s="146">
        <v>0</v>
      </c>
      <c r="D50" s="146">
        <f>+B50+C50</f>
        <v>0</v>
      </c>
      <c r="E50" s="146">
        <v>0</v>
      </c>
      <c r="F50" s="146">
        <v>0</v>
      </c>
      <c r="G50" s="146">
        <f t="shared" si="16"/>
        <v>0</v>
      </c>
    </row>
    <row r="51" spans="1:7" ht="9" customHeight="1" x14ac:dyDescent="0.2">
      <c r="A51" s="107" t="s">
        <v>414</v>
      </c>
      <c r="B51" s="146">
        <v>0</v>
      </c>
      <c r="C51" s="146">
        <v>0</v>
      </c>
      <c r="D51" s="146">
        <f>+B51+C51</f>
        <v>0</v>
      </c>
      <c r="E51" s="146">
        <v>0</v>
      </c>
      <c r="F51" s="146">
        <v>0</v>
      </c>
      <c r="G51" s="146">
        <f>D51-E51</f>
        <v>0</v>
      </c>
    </row>
    <row r="52" spans="1:7" ht="8.25" customHeight="1" x14ac:dyDescent="0.2">
      <c r="A52" s="107" t="s">
        <v>415</v>
      </c>
      <c r="B52" s="146">
        <v>213507</v>
      </c>
      <c r="C52" s="146">
        <v>40500</v>
      </c>
      <c r="D52" s="146">
        <f>+B52+C52</f>
        <v>254007</v>
      </c>
      <c r="E52" s="146">
        <v>40500</v>
      </c>
      <c r="F52" s="146">
        <v>0</v>
      </c>
      <c r="G52" s="146">
        <f t="shared" si="16"/>
        <v>213507</v>
      </c>
    </row>
    <row r="53" spans="1:7" ht="9.75" customHeight="1" x14ac:dyDescent="0.2">
      <c r="A53" s="107" t="s">
        <v>416</v>
      </c>
      <c r="B53" s="146">
        <v>0</v>
      </c>
      <c r="C53" s="146">
        <v>0</v>
      </c>
      <c r="D53" s="146">
        <f>+B53+C53</f>
        <v>0</v>
      </c>
      <c r="E53" s="146">
        <v>0</v>
      </c>
      <c r="F53" s="146">
        <v>0</v>
      </c>
      <c r="G53" s="146">
        <f t="shared" si="16"/>
        <v>0</v>
      </c>
    </row>
    <row r="54" spans="1:7" ht="9.75" customHeight="1" x14ac:dyDescent="0.2">
      <c r="A54" s="107" t="s">
        <v>417</v>
      </c>
      <c r="B54" s="146">
        <v>0</v>
      </c>
      <c r="C54" s="146">
        <v>0</v>
      </c>
      <c r="D54" s="146">
        <f t="shared" si="15"/>
        <v>0</v>
      </c>
      <c r="E54" s="146">
        <v>0</v>
      </c>
      <c r="F54" s="146">
        <v>0</v>
      </c>
      <c r="G54" s="146">
        <f t="shared" si="16"/>
        <v>0</v>
      </c>
    </row>
    <row r="55" spans="1:7" ht="9.75" customHeight="1" x14ac:dyDescent="0.2">
      <c r="A55" s="107" t="s">
        <v>418</v>
      </c>
      <c r="B55" s="146">
        <v>0</v>
      </c>
      <c r="C55" s="146">
        <v>0</v>
      </c>
      <c r="D55" s="146">
        <f t="shared" si="15"/>
        <v>0</v>
      </c>
      <c r="E55" s="146">
        <v>0</v>
      </c>
      <c r="F55" s="146">
        <v>0</v>
      </c>
      <c r="G55" s="146">
        <f t="shared" si="16"/>
        <v>0</v>
      </c>
    </row>
    <row r="56" spans="1:7" ht="10.5" customHeight="1" x14ac:dyDescent="0.2">
      <c r="A56" s="210" t="s">
        <v>419</v>
      </c>
      <c r="B56" s="197">
        <f>B57+B58+B59</f>
        <v>9000000</v>
      </c>
      <c r="C56" s="197">
        <f>C57+C58+C59</f>
        <v>0</v>
      </c>
      <c r="D56" s="197">
        <f t="shared" ref="D56:G56" si="17">D57+D58+D59</f>
        <v>9000000</v>
      </c>
      <c r="E56" s="197">
        <f t="shared" si="17"/>
        <v>0</v>
      </c>
      <c r="F56" s="230">
        <f t="shared" si="17"/>
        <v>0</v>
      </c>
      <c r="G56" s="197">
        <f t="shared" si="17"/>
        <v>9000000</v>
      </c>
    </row>
    <row r="57" spans="1:7" ht="9" customHeight="1" x14ac:dyDescent="0.2">
      <c r="A57" s="107" t="s">
        <v>420</v>
      </c>
      <c r="B57" s="146">
        <v>0</v>
      </c>
      <c r="C57" s="146">
        <v>0</v>
      </c>
      <c r="D57" s="146">
        <f t="shared" ref="D57" si="18">+B57+C57</f>
        <v>0</v>
      </c>
      <c r="E57" s="146">
        <v>0</v>
      </c>
      <c r="F57" s="146">
        <v>0</v>
      </c>
      <c r="G57" s="146">
        <f>D57-E57</f>
        <v>0</v>
      </c>
    </row>
    <row r="58" spans="1:7" ht="9" customHeight="1" x14ac:dyDescent="0.2">
      <c r="A58" s="107" t="s">
        <v>421</v>
      </c>
      <c r="B58" s="146">
        <v>9000000</v>
      </c>
      <c r="C58" s="146">
        <v>0</v>
      </c>
      <c r="D58" s="146">
        <f>+B58+C58</f>
        <v>9000000</v>
      </c>
      <c r="E58" s="146">
        <v>0</v>
      </c>
      <c r="F58" s="146">
        <v>0</v>
      </c>
      <c r="G58" s="146">
        <f>D58-E58</f>
        <v>9000000</v>
      </c>
    </row>
    <row r="59" spans="1:7" ht="10.5" customHeight="1" x14ac:dyDescent="0.2">
      <c r="A59" s="107" t="s">
        <v>422</v>
      </c>
      <c r="B59" s="146">
        <v>0</v>
      </c>
      <c r="C59" s="146">
        <v>0</v>
      </c>
      <c r="D59" s="146">
        <f>+B59+C59</f>
        <v>0</v>
      </c>
      <c r="E59" s="146">
        <v>0</v>
      </c>
      <c r="F59" s="146">
        <v>0</v>
      </c>
      <c r="G59" s="146">
        <f t="shared" ref="G59" si="19">+D59-E59</f>
        <v>0</v>
      </c>
    </row>
    <row r="60" spans="1:7" ht="15.75" customHeight="1" x14ac:dyDescent="0.2">
      <c r="A60" s="194" t="s">
        <v>443</v>
      </c>
      <c r="B60" s="195">
        <f>B61+B62+B63+B64+B65+B67+B68</f>
        <v>0</v>
      </c>
      <c r="C60" s="195">
        <f t="shared" ref="C60:G60" si="20">C61+C62+C63+C64+C65</f>
        <v>0</v>
      </c>
      <c r="D60" s="195">
        <f t="shared" si="20"/>
        <v>0</v>
      </c>
      <c r="E60" s="195">
        <f t="shared" si="20"/>
        <v>0</v>
      </c>
      <c r="F60" s="195">
        <f t="shared" si="20"/>
        <v>0</v>
      </c>
      <c r="G60" s="195">
        <f t="shared" si="20"/>
        <v>0</v>
      </c>
    </row>
    <row r="61" spans="1:7" ht="9.75" customHeight="1" x14ac:dyDescent="0.2">
      <c r="A61" s="107" t="s">
        <v>423</v>
      </c>
      <c r="B61" s="146">
        <v>0</v>
      </c>
      <c r="C61" s="146">
        <v>0</v>
      </c>
      <c r="D61" s="146">
        <f>+B61+C61</f>
        <v>0</v>
      </c>
      <c r="E61" s="146">
        <v>0</v>
      </c>
      <c r="F61" s="146">
        <v>0</v>
      </c>
      <c r="G61" s="146">
        <f t="shared" ref="G61:G67" si="21">+D61-E61</f>
        <v>0</v>
      </c>
    </row>
    <row r="62" spans="1:7" ht="9.75" customHeight="1" x14ac:dyDescent="0.2">
      <c r="A62" s="107" t="s">
        <v>424</v>
      </c>
      <c r="B62" s="146">
        <v>0</v>
      </c>
      <c r="C62" s="146">
        <v>0</v>
      </c>
      <c r="D62" s="146">
        <f>+B62+C62</f>
        <v>0</v>
      </c>
      <c r="E62" s="146">
        <v>0</v>
      </c>
      <c r="F62" s="146">
        <v>0</v>
      </c>
      <c r="G62" s="146">
        <f t="shared" si="21"/>
        <v>0</v>
      </c>
    </row>
    <row r="63" spans="1:7" ht="10.5" customHeight="1" x14ac:dyDescent="0.2">
      <c r="A63" s="107" t="s">
        <v>425</v>
      </c>
      <c r="B63" s="146">
        <v>0</v>
      </c>
      <c r="C63" s="146">
        <v>0</v>
      </c>
      <c r="D63" s="146">
        <f>+B63+C63</f>
        <v>0</v>
      </c>
      <c r="E63" s="146">
        <v>0</v>
      </c>
      <c r="F63" s="146">
        <v>0</v>
      </c>
      <c r="G63" s="146">
        <f t="shared" si="21"/>
        <v>0</v>
      </c>
    </row>
    <row r="64" spans="1:7" ht="10.5" customHeight="1" x14ac:dyDescent="0.2">
      <c r="A64" s="107" t="s">
        <v>426</v>
      </c>
      <c r="B64" s="146">
        <f>SUM(B65:B71)</f>
        <v>0</v>
      </c>
      <c r="C64" s="146">
        <f>SUM(C65:C71)</f>
        <v>0</v>
      </c>
      <c r="D64" s="146">
        <f>+B64+C64</f>
        <v>0</v>
      </c>
      <c r="E64" s="146">
        <f>SUM(E65:E71)</f>
        <v>0</v>
      </c>
      <c r="F64" s="146">
        <f>SUM(F65:F71)</f>
        <v>0</v>
      </c>
      <c r="G64" s="146">
        <f t="shared" si="21"/>
        <v>0</v>
      </c>
    </row>
    <row r="65" spans="1:8" ht="10.5" customHeight="1" x14ac:dyDescent="0.2">
      <c r="A65" s="107" t="s">
        <v>427</v>
      </c>
      <c r="B65" s="146">
        <v>0</v>
      </c>
      <c r="C65" s="146">
        <v>0</v>
      </c>
      <c r="D65" s="146">
        <f t="shared" ref="D65:D67" si="22">+B65+C65</f>
        <v>0</v>
      </c>
      <c r="E65" s="146">
        <v>0</v>
      </c>
      <c r="F65" s="146">
        <v>0</v>
      </c>
      <c r="G65" s="146">
        <f t="shared" si="21"/>
        <v>0</v>
      </c>
    </row>
    <row r="66" spans="1:8" ht="7.5" customHeight="1" x14ac:dyDescent="0.2">
      <c r="A66" s="107" t="s">
        <v>428</v>
      </c>
      <c r="B66" s="146">
        <v>0</v>
      </c>
      <c r="C66" s="146">
        <v>0</v>
      </c>
      <c r="D66" s="146">
        <f t="shared" si="22"/>
        <v>0</v>
      </c>
      <c r="E66" s="146">
        <v>0</v>
      </c>
      <c r="F66" s="146">
        <v>0</v>
      </c>
      <c r="G66" s="146">
        <f t="shared" si="21"/>
        <v>0</v>
      </c>
    </row>
    <row r="67" spans="1:8" ht="10.5" customHeight="1" x14ac:dyDescent="0.2">
      <c r="A67" s="107" t="s">
        <v>429</v>
      </c>
      <c r="B67" s="146">
        <v>0</v>
      </c>
      <c r="C67" s="146">
        <v>0</v>
      </c>
      <c r="D67" s="146">
        <f t="shared" si="22"/>
        <v>0</v>
      </c>
      <c r="E67" s="146">
        <v>0</v>
      </c>
      <c r="F67" s="146">
        <v>0</v>
      </c>
      <c r="G67" s="146">
        <f t="shared" si="21"/>
        <v>0</v>
      </c>
    </row>
    <row r="68" spans="1:8" ht="11.25" customHeight="1" x14ac:dyDescent="0.2">
      <c r="A68" s="107" t="s">
        <v>430</v>
      </c>
      <c r="B68" s="146">
        <v>0</v>
      </c>
      <c r="C68" s="146">
        <v>0</v>
      </c>
      <c r="D68" s="146">
        <f t="shared" ref="D68" si="23">+B68+C68</f>
        <v>0</v>
      </c>
      <c r="E68" s="146">
        <v>0</v>
      </c>
      <c r="F68" s="146">
        <v>0</v>
      </c>
      <c r="G68" s="146">
        <f t="shared" ref="G68" si="24">+D68-E68</f>
        <v>0</v>
      </c>
    </row>
    <row r="69" spans="1:8" ht="9.75" customHeight="1" x14ac:dyDescent="0.2">
      <c r="A69" s="194" t="s">
        <v>431</v>
      </c>
      <c r="B69" s="195">
        <f>B70+B71+B72</f>
        <v>0</v>
      </c>
      <c r="C69" s="195">
        <f t="shared" ref="C69:G69" si="25">C70+C71+C72</f>
        <v>0</v>
      </c>
      <c r="D69" s="195">
        <f t="shared" si="25"/>
        <v>0</v>
      </c>
      <c r="E69" s="195">
        <f t="shared" si="25"/>
        <v>0</v>
      </c>
      <c r="F69" s="195">
        <f t="shared" si="25"/>
        <v>0</v>
      </c>
      <c r="G69" s="195">
        <f t="shared" si="25"/>
        <v>0</v>
      </c>
      <c r="H69" s="140"/>
    </row>
    <row r="70" spans="1:8" ht="9.75" customHeight="1" x14ac:dyDescent="0.2">
      <c r="A70" s="107" t="s">
        <v>432</v>
      </c>
      <c r="B70" s="146">
        <v>0</v>
      </c>
      <c r="C70" s="146">
        <v>0</v>
      </c>
      <c r="D70" s="146">
        <f t="shared" ref="D70:D71" si="26">+B70+C70</f>
        <v>0</v>
      </c>
      <c r="E70" s="146">
        <v>0</v>
      </c>
      <c r="F70" s="146">
        <v>0</v>
      </c>
      <c r="G70" s="146">
        <f t="shared" ref="G70:G71" si="27">+D70-E70</f>
        <v>0</v>
      </c>
    </row>
    <row r="71" spans="1:8" ht="9.75" customHeight="1" x14ac:dyDescent="0.2">
      <c r="A71" s="107" t="s">
        <v>433</v>
      </c>
      <c r="B71" s="146">
        <v>0</v>
      </c>
      <c r="C71" s="146">
        <v>0</v>
      </c>
      <c r="D71" s="146">
        <f t="shared" si="26"/>
        <v>0</v>
      </c>
      <c r="E71" s="146">
        <v>0</v>
      </c>
      <c r="F71" s="146">
        <v>0</v>
      </c>
      <c r="G71" s="146">
        <f t="shared" si="27"/>
        <v>0</v>
      </c>
    </row>
    <row r="72" spans="1:8" ht="9.75" customHeight="1" x14ac:dyDescent="0.2">
      <c r="A72" s="107" t="s">
        <v>434</v>
      </c>
      <c r="B72" s="146">
        <v>0</v>
      </c>
      <c r="C72" s="146">
        <v>0</v>
      </c>
      <c r="D72" s="146">
        <f t="shared" ref="D72" si="28">+B72+C72</f>
        <v>0</v>
      </c>
      <c r="E72" s="146">
        <v>0</v>
      </c>
      <c r="F72" s="146">
        <v>0</v>
      </c>
      <c r="G72" s="146">
        <f t="shared" ref="G72" si="29">+D72-E72</f>
        <v>0</v>
      </c>
    </row>
    <row r="73" spans="1:8" ht="7.5" customHeight="1" x14ac:dyDescent="0.2">
      <c r="A73" s="194" t="s">
        <v>435</v>
      </c>
      <c r="B73" s="195">
        <f t="shared" ref="B73:G73" si="30">B74+B75+B76+B77+B78+B79+B80</f>
        <v>0</v>
      </c>
      <c r="C73" s="195">
        <f t="shared" si="30"/>
        <v>0</v>
      </c>
      <c r="D73" s="195">
        <f t="shared" si="30"/>
        <v>0</v>
      </c>
      <c r="E73" s="195">
        <f t="shared" si="30"/>
        <v>0</v>
      </c>
      <c r="F73" s="195">
        <f t="shared" si="30"/>
        <v>0</v>
      </c>
      <c r="G73" s="195">
        <f t="shared" si="30"/>
        <v>0</v>
      </c>
    </row>
    <row r="74" spans="1:8" ht="9.75" customHeight="1" x14ac:dyDescent="0.2">
      <c r="A74" s="107" t="s">
        <v>436</v>
      </c>
      <c r="B74" s="146">
        <v>0</v>
      </c>
      <c r="C74" s="146">
        <v>0</v>
      </c>
      <c r="D74" s="146">
        <f t="shared" ref="D74" si="31">+B74+C74</f>
        <v>0</v>
      </c>
      <c r="E74" s="146">
        <v>0</v>
      </c>
      <c r="F74" s="146">
        <v>0</v>
      </c>
      <c r="G74" s="146">
        <f t="shared" ref="G74" si="32">+D74-E74</f>
        <v>0</v>
      </c>
    </row>
    <row r="75" spans="1:8" ht="9.75" customHeight="1" x14ac:dyDescent="0.2">
      <c r="A75" s="107" t="s">
        <v>437</v>
      </c>
      <c r="B75" s="146">
        <v>0</v>
      </c>
      <c r="C75" s="146">
        <v>0</v>
      </c>
      <c r="D75" s="146">
        <f t="shared" ref="D75:D79" si="33">+B75+C75</f>
        <v>0</v>
      </c>
      <c r="E75" s="146">
        <v>0</v>
      </c>
      <c r="F75" s="146">
        <v>0</v>
      </c>
      <c r="G75" s="146">
        <f t="shared" ref="G75:G79" si="34">+D75-E75</f>
        <v>0</v>
      </c>
    </row>
    <row r="76" spans="1:8" ht="9.75" customHeight="1" x14ac:dyDescent="0.2">
      <c r="A76" s="107" t="s">
        <v>438</v>
      </c>
      <c r="B76" s="146">
        <v>0</v>
      </c>
      <c r="C76" s="146">
        <v>0</v>
      </c>
      <c r="D76" s="146">
        <f t="shared" si="33"/>
        <v>0</v>
      </c>
      <c r="E76" s="146">
        <v>0</v>
      </c>
      <c r="F76" s="146">
        <v>0</v>
      </c>
      <c r="G76" s="146">
        <f t="shared" si="34"/>
        <v>0</v>
      </c>
    </row>
    <row r="77" spans="1:8" ht="9.75" customHeight="1" x14ac:dyDescent="0.2">
      <c r="A77" s="107" t="s">
        <v>439</v>
      </c>
      <c r="B77" s="146">
        <v>0</v>
      </c>
      <c r="C77" s="146">
        <v>0</v>
      </c>
      <c r="D77" s="146">
        <f t="shared" si="33"/>
        <v>0</v>
      </c>
      <c r="E77" s="146">
        <v>0</v>
      </c>
      <c r="F77" s="146">
        <v>0</v>
      </c>
      <c r="G77" s="146">
        <f t="shared" si="34"/>
        <v>0</v>
      </c>
    </row>
    <row r="78" spans="1:8" ht="9.75" customHeight="1" x14ac:dyDescent="0.2">
      <c r="A78" s="107" t="s">
        <v>440</v>
      </c>
      <c r="B78" s="146">
        <v>0</v>
      </c>
      <c r="C78" s="146">
        <v>0</v>
      </c>
      <c r="D78" s="146">
        <f t="shared" si="33"/>
        <v>0</v>
      </c>
      <c r="E78" s="146">
        <v>0</v>
      </c>
      <c r="F78" s="146">
        <v>0</v>
      </c>
      <c r="G78" s="146">
        <f t="shared" si="34"/>
        <v>0</v>
      </c>
    </row>
    <row r="79" spans="1:8" ht="9.75" customHeight="1" x14ac:dyDescent="0.2">
      <c r="A79" s="107" t="s">
        <v>441</v>
      </c>
      <c r="B79" s="146">
        <v>0</v>
      </c>
      <c r="C79" s="146">
        <v>0</v>
      </c>
      <c r="D79" s="146">
        <f t="shared" si="33"/>
        <v>0</v>
      </c>
      <c r="E79" s="146">
        <v>0</v>
      </c>
      <c r="F79" s="146">
        <v>0</v>
      </c>
      <c r="G79" s="146">
        <f t="shared" si="34"/>
        <v>0</v>
      </c>
    </row>
    <row r="80" spans="1:8" ht="9.75" customHeight="1" x14ac:dyDescent="0.2">
      <c r="A80" s="108" t="s">
        <v>442</v>
      </c>
      <c r="B80" s="149">
        <v>0</v>
      </c>
      <c r="C80" s="149">
        <v>0</v>
      </c>
      <c r="D80" s="149">
        <f>+B80+C80</f>
        <v>0</v>
      </c>
      <c r="E80" s="149">
        <v>0</v>
      </c>
      <c r="F80" s="149">
        <v>0</v>
      </c>
      <c r="G80" s="149">
        <f>+D80-E80</f>
        <v>0</v>
      </c>
    </row>
    <row r="81" spans="1:7" x14ac:dyDescent="0.2">
      <c r="A81" s="192"/>
      <c r="B81" s="192"/>
      <c r="C81" s="192"/>
      <c r="D81" s="192"/>
      <c r="E81" s="192"/>
      <c r="F81" s="192"/>
      <c r="G81" s="192"/>
    </row>
    <row r="82" spans="1:7" ht="9" customHeight="1" x14ac:dyDescent="0.2">
      <c r="A82" s="237" t="s">
        <v>79</v>
      </c>
      <c r="B82" s="109">
        <f>B83+B91+B101+B111+B121+B131+B135+B144+B148</f>
        <v>779791802</v>
      </c>
      <c r="C82" s="109">
        <f>C83+C91+C101+C111+C121+C131+C135+C144+C148</f>
        <v>-0.11999999999534339</v>
      </c>
      <c r="D82" s="239">
        <f t="shared" ref="D82:G82" si="35">D83+D91+D101+D111+D121+D131+D135+D144+D148</f>
        <v>779791801.88</v>
      </c>
      <c r="E82" s="244">
        <f t="shared" si="35"/>
        <v>176977833.59</v>
      </c>
      <c r="F82" s="109">
        <f>F83+F91+F101+F111+F121+F131+F135+F144+F148</f>
        <v>171858542.21000001</v>
      </c>
      <c r="G82" s="109">
        <f t="shared" si="35"/>
        <v>602813968.28999996</v>
      </c>
    </row>
    <row r="83" spans="1:7" s="200" customFormat="1" ht="9" customHeight="1" x14ac:dyDescent="0.2">
      <c r="A83" s="133" t="s">
        <v>80</v>
      </c>
      <c r="B83" s="204">
        <f>B84+B85+B86+B87+B88+B89+B90</f>
        <v>595054141</v>
      </c>
      <c r="C83" s="195">
        <f>C84+C85+C86+C87+C88+C89+C90</f>
        <v>-137014</v>
      </c>
      <c r="D83" s="240">
        <f t="shared" ref="D83:F83" si="36">D84+D85+D86+D87+D88+D89+D90</f>
        <v>594917127</v>
      </c>
      <c r="E83" s="236">
        <f>E84+E85+E86+E87+E88+E89+E90</f>
        <v>172353554.38</v>
      </c>
      <c r="F83" s="204">
        <f t="shared" si="36"/>
        <v>167234263</v>
      </c>
      <c r="G83" s="204">
        <f>G84+G85+G86+G87+G88+G89+G90</f>
        <v>422563572.62</v>
      </c>
    </row>
    <row r="84" spans="1:7" ht="9" customHeight="1" x14ac:dyDescent="0.2">
      <c r="A84" s="233" t="s">
        <v>124</v>
      </c>
      <c r="B84" s="146">
        <v>198106167</v>
      </c>
      <c r="C84" s="146">
        <v>-1593115</v>
      </c>
      <c r="D84" s="227">
        <f>+B84+C84</f>
        <v>196513052</v>
      </c>
      <c r="E84" s="146">
        <v>78412372</v>
      </c>
      <c r="F84" s="146">
        <v>78412372</v>
      </c>
      <c r="G84" s="146">
        <f>+D84-E84</f>
        <v>118100680</v>
      </c>
    </row>
    <row r="85" spans="1:7" ht="9" customHeight="1" x14ac:dyDescent="0.2">
      <c r="A85" s="233" t="s">
        <v>125</v>
      </c>
      <c r="B85" s="146">
        <v>55100133</v>
      </c>
      <c r="C85" s="146">
        <v>9526</v>
      </c>
      <c r="D85" s="227">
        <f t="shared" ref="D85:D89" si="37">+B85+C85</f>
        <v>55109659</v>
      </c>
      <c r="E85" s="146">
        <v>24039045</v>
      </c>
      <c r="F85" s="146">
        <v>24039045</v>
      </c>
      <c r="G85" s="146">
        <f t="shared" ref="G85:G89" si="38">+D85-E85</f>
        <v>31070614</v>
      </c>
    </row>
    <row r="86" spans="1:7" ht="9" customHeight="1" x14ac:dyDescent="0.2">
      <c r="A86" s="233" t="s">
        <v>126</v>
      </c>
      <c r="B86" s="146">
        <v>172455703</v>
      </c>
      <c r="C86" s="146">
        <v>-349248</v>
      </c>
      <c r="D86" s="227">
        <f t="shared" si="37"/>
        <v>172106455</v>
      </c>
      <c r="E86" s="146">
        <v>42867860.380000003</v>
      </c>
      <c r="F86" s="146">
        <v>42867860</v>
      </c>
      <c r="G86" s="146">
        <f t="shared" si="38"/>
        <v>129238594.62</v>
      </c>
    </row>
    <row r="87" spans="1:7" ht="9" customHeight="1" x14ac:dyDescent="0.2">
      <c r="A87" s="233" t="s">
        <v>81</v>
      </c>
      <c r="B87" s="146">
        <v>125944993</v>
      </c>
      <c r="C87" s="146">
        <v>1288819</v>
      </c>
      <c r="D87" s="227">
        <f t="shared" si="37"/>
        <v>127233812</v>
      </c>
      <c r="E87" s="146">
        <v>15540736</v>
      </c>
      <c r="F87" s="146">
        <v>10421445</v>
      </c>
      <c r="G87" s="146">
        <f t="shared" si="38"/>
        <v>111693076</v>
      </c>
    </row>
    <row r="88" spans="1:7" ht="9" customHeight="1" x14ac:dyDescent="0.2">
      <c r="A88" s="233" t="s">
        <v>127</v>
      </c>
      <c r="B88" s="146">
        <v>43447145</v>
      </c>
      <c r="C88" s="146">
        <v>507004</v>
      </c>
      <c r="D88" s="227">
        <f t="shared" si="37"/>
        <v>43954149</v>
      </c>
      <c r="E88" s="146">
        <v>11493541</v>
      </c>
      <c r="F88" s="146">
        <v>11493541</v>
      </c>
      <c r="G88" s="146">
        <f t="shared" si="38"/>
        <v>32460608</v>
      </c>
    </row>
    <row r="89" spans="1:7" ht="9" customHeight="1" x14ac:dyDescent="0.2">
      <c r="A89" s="233" t="s">
        <v>128</v>
      </c>
      <c r="B89" s="146">
        <v>0</v>
      </c>
      <c r="C89" s="146">
        <v>0</v>
      </c>
      <c r="D89" s="227">
        <f t="shared" si="37"/>
        <v>0</v>
      </c>
      <c r="E89" s="146">
        <v>0</v>
      </c>
      <c r="F89" s="146">
        <v>0</v>
      </c>
      <c r="G89" s="146">
        <f t="shared" si="38"/>
        <v>0</v>
      </c>
    </row>
    <row r="90" spans="1:7" ht="9" customHeight="1" x14ac:dyDescent="0.2">
      <c r="A90" s="233" t="s">
        <v>82</v>
      </c>
      <c r="B90" s="242">
        <v>0</v>
      </c>
      <c r="C90" s="146">
        <v>0</v>
      </c>
      <c r="D90" s="234">
        <f t="shared" ref="D90" si="39">+B90+C90</f>
        <v>0</v>
      </c>
      <c r="E90" s="146">
        <v>0</v>
      </c>
      <c r="F90" s="146">
        <v>0</v>
      </c>
      <c r="G90" s="146">
        <f t="shared" ref="G90" si="40">+D90-E90</f>
        <v>0</v>
      </c>
    </row>
    <row r="91" spans="1:7" s="200" customFormat="1" ht="14.25" customHeight="1" x14ac:dyDescent="0.2">
      <c r="A91" s="231" t="s">
        <v>379</v>
      </c>
      <c r="B91" s="229">
        <f>B92+B93+B94+B95+B96+B97+B98+B99+B100</f>
        <v>77979180</v>
      </c>
      <c r="C91" s="229">
        <f>C92+C93+C94+C95+C96+C97+C98+C99+C100</f>
        <v>411.88</v>
      </c>
      <c r="D91" s="235">
        <f t="shared" ref="D91:G91" si="41">D92+D93+D94+D95+D96+D97+D98+D99+D100</f>
        <v>77979591.879999995</v>
      </c>
      <c r="E91" s="245">
        <f t="shared" si="41"/>
        <v>1514178.21</v>
      </c>
      <c r="F91" s="230">
        <f t="shared" si="41"/>
        <v>1514178.21</v>
      </c>
      <c r="G91" s="209">
        <f t="shared" si="41"/>
        <v>76465413.669999987</v>
      </c>
    </row>
    <row r="92" spans="1:7" ht="16.5" x14ac:dyDescent="0.15">
      <c r="A92" s="232" t="s">
        <v>380</v>
      </c>
      <c r="B92" s="146">
        <v>28603028</v>
      </c>
      <c r="C92" s="146">
        <v>-8391</v>
      </c>
      <c r="D92" s="226">
        <f>+B92+C92</f>
        <v>28594637</v>
      </c>
      <c r="E92" s="146">
        <v>150048</v>
      </c>
      <c r="F92" s="146">
        <v>150048</v>
      </c>
      <c r="G92" s="146">
        <f t="shared" ref="G92:G93" si="42">+D92-E92</f>
        <v>28444589</v>
      </c>
    </row>
    <row r="93" spans="1:7" ht="9.75" customHeight="1" x14ac:dyDescent="0.2">
      <c r="A93" s="233" t="s">
        <v>381</v>
      </c>
      <c r="B93" s="146">
        <v>4047270</v>
      </c>
      <c r="C93" s="146">
        <v>373</v>
      </c>
      <c r="D93" s="228">
        <f t="shared" ref="D93" si="43">+B93+C93</f>
        <v>4047643</v>
      </c>
      <c r="E93" s="146">
        <v>101402</v>
      </c>
      <c r="F93" s="146">
        <v>101402</v>
      </c>
      <c r="G93" s="146">
        <f t="shared" si="42"/>
        <v>3946241</v>
      </c>
    </row>
    <row r="94" spans="1:7" ht="9.75" customHeight="1" x14ac:dyDescent="0.2">
      <c r="A94" s="233" t="s">
        <v>382</v>
      </c>
      <c r="B94" s="146">
        <v>7924234</v>
      </c>
      <c r="C94" s="146">
        <v>0</v>
      </c>
      <c r="D94" s="228">
        <f t="shared" ref="D94:D100" si="44">+B94+C94</f>
        <v>7924234</v>
      </c>
      <c r="E94" s="146">
        <v>0</v>
      </c>
      <c r="F94" s="146">
        <v>0</v>
      </c>
      <c r="G94" s="146">
        <f>+D94-E94</f>
        <v>7924234</v>
      </c>
    </row>
    <row r="95" spans="1:7" ht="9.75" customHeight="1" x14ac:dyDescent="0.2">
      <c r="A95" s="233" t="s">
        <v>383</v>
      </c>
      <c r="B95" s="146">
        <v>3703551</v>
      </c>
      <c r="C95" s="146">
        <v>2389</v>
      </c>
      <c r="D95" s="228">
        <f t="shared" si="44"/>
        <v>3705940</v>
      </c>
      <c r="E95" s="146">
        <v>17423</v>
      </c>
      <c r="F95" s="146">
        <v>17423</v>
      </c>
      <c r="G95" s="146">
        <f t="shared" ref="G95:G100" si="45">+D95-E95</f>
        <v>3688517</v>
      </c>
    </row>
    <row r="96" spans="1:7" ht="10.5" customHeight="1" x14ac:dyDescent="0.2">
      <c r="A96" s="233" t="s">
        <v>384</v>
      </c>
      <c r="B96" s="146">
        <v>16721587</v>
      </c>
      <c r="C96" s="146">
        <v>5254</v>
      </c>
      <c r="D96" s="228">
        <f t="shared" si="44"/>
        <v>16726841</v>
      </c>
      <c r="E96" s="146">
        <v>1214067</v>
      </c>
      <c r="F96" s="146">
        <v>1214067</v>
      </c>
      <c r="G96" s="146">
        <f t="shared" si="45"/>
        <v>15512774</v>
      </c>
    </row>
    <row r="97" spans="1:7" ht="9.75" customHeight="1" x14ac:dyDescent="0.2">
      <c r="A97" s="233" t="s">
        <v>385</v>
      </c>
      <c r="B97" s="146">
        <v>3222400</v>
      </c>
      <c r="C97" s="146">
        <v>0</v>
      </c>
      <c r="D97" s="228">
        <f t="shared" si="44"/>
        <v>3222400</v>
      </c>
      <c r="E97" s="146">
        <v>21023.21</v>
      </c>
      <c r="F97" s="146">
        <v>21023.21</v>
      </c>
      <c r="G97" s="146">
        <f t="shared" si="45"/>
        <v>3201376.79</v>
      </c>
    </row>
    <row r="98" spans="1:7" ht="16.5" x14ac:dyDescent="0.2">
      <c r="A98" s="233" t="s">
        <v>386</v>
      </c>
      <c r="B98" s="146">
        <v>6671951</v>
      </c>
      <c r="C98" s="146">
        <v>0</v>
      </c>
      <c r="D98" s="228">
        <f t="shared" si="44"/>
        <v>6671951</v>
      </c>
      <c r="E98" s="146">
        <v>0</v>
      </c>
      <c r="F98" s="146">
        <v>0</v>
      </c>
      <c r="G98" s="146">
        <f t="shared" si="45"/>
        <v>6671951</v>
      </c>
    </row>
    <row r="99" spans="1:7" ht="8.25" customHeight="1" x14ac:dyDescent="0.2">
      <c r="A99" s="233" t="s">
        <v>387</v>
      </c>
      <c r="B99" s="146">
        <v>0</v>
      </c>
      <c r="C99" s="146">
        <v>0</v>
      </c>
      <c r="D99" s="226">
        <f t="shared" si="44"/>
        <v>0</v>
      </c>
      <c r="E99" s="146">
        <v>0</v>
      </c>
      <c r="F99" s="146">
        <v>0</v>
      </c>
      <c r="G99" s="146">
        <f t="shared" si="45"/>
        <v>0</v>
      </c>
    </row>
    <row r="100" spans="1:7" ht="9.75" customHeight="1" x14ac:dyDescent="0.2">
      <c r="A100" s="233" t="s">
        <v>388</v>
      </c>
      <c r="B100" s="146">
        <v>7085159</v>
      </c>
      <c r="C100" s="146">
        <v>786.88</v>
      </c>
      <c r="D100" s="228">
        <f t="shared" si="44"/>
        <v>7085945.8799999999</v>
      </c>
      <c r="E100" s="146">
        <v>10215</v>
      </c>
      <c r="F100" s="146">
        <v>10215</v>
      </c>
      <c r="G100" s="241">
        <f t="shared" si="45"/>
        <v>7075730.8799999999</v>
      </c>
    </row>
    <row r="101" spans="1:7" s="200" customFormat="1" ht="9.75" customHeight="1" x14ac:dyDescent="0.2">
      <c r="A101" s="231" t="s">
        <v>389</v>
      </c>
      <c r="B101" s="230">
        <f>B102+B103+B104+B105+B106+B107+B108+B109+B110</f>
        <v>106758481</v>
      </c>
      <c r="C101" s="230">
        <f>C102+C103+C104+C105+C106+C107+C108+C109+C110</f>
        <v>136602</v>
      </c>
      <c r="D101" s="243">
        <f t="shared" ref="D101:G101" si="46">D102+D103+D104+D105+D106+D107+D108+D109+D110</f>
        <v>106895083</v>
      </c>
      <c r="E101" s="247">
        <f>E102+E103+E104+E105+E106+E107+E108+E109+E110</f>
        <v>2814838</v>
      </c>
      <c r="F101" s="230">
        <f t="shared" si="46"/>
        <v>2814838</v>
      </c>
      <c r="G101" s="243">
        <f t="shared" si="46"/>
        <v>104080245</v>
      </c>
    </row>
    <row r="102" spans="1:7" ht="9" customHeight="1" x14ac:dyDescent="0.2">
      <c r="A102" s="233" t="s">
        <v>390</v>
      </c>
      <c r="B102" s="146">
        <v>28648176</v>
      </c>
      <c r="C102" s="146">
        <v>5860</v>
      </c>
      <c r="D102" s="241">
        <f t="shared" ref="D102" si="47">+B102+C102</f>
        <v>28654036</v>
      </c>
      <c r="E102" s="146">
        <v>1354744</v>
      </c>
      <c r="F102" s="146">
        <v>1354744</v>
      </c>
      <c r="G102" s="241">
        <f t="shared" ref="G102" si="48">+D102-E102</f>
        <v>27299292</v>
      </c>
    </row>
    <row r="103" spans="1:7" ht="9" customHeight="1" x14ac:dyDescent="0.2">
      <c r="A103" s="233" t="s">
        <v>391</v>
      </c>
      <c r="B103" s="146">
        <v>5184482</v>
      </c>
      <c r="C103" s="146">
        <v>0</v>
      </c>
      <c r="D103" s="241">
        <f t="shared" ref="D103:D110" si="49">+B103+C103</f>
        <v>5184482</v>
      </c>
      <c r="E103" s="146">
        <v>0</v>
      </c>
      <c r="F103" s="146">
        <v>0</v>
      </c>
      <c r="G103" s="241">
        <f t="shared" ref="G103:G110" si="50">+D103-E103</f>
        <v>5184482</v>
      </c>
    </row>
    <row r="104" spans="1:7" ht="9.75" customHeight="1" x14ac:dyDescent="0.2">
      <c r="A104" s="233" t="s">
        <v>392</v>
      </c>
      <c r="B104" s="146">
        <v>15075816</v>
      </c>
      <c r="C104" s="146">
        <v>0</v>
      </c>
      <c r="D104" s="241">
        <f t="shared" si="49"/>
        <v>15075816</v>
      </c>
      <c r="E104" s="146">
        <v>934861</v>
      </c>
      <c r="F104" s="146">
        <v>934861</v>
      </c>
      <c r="G104" s="241">
        <f t="shared" si="50"/>
        <v>14140955</v>
      </c>
    </row>
    <row r="105" spans="1:7" ht="11.25" customHeight="1" x14ac:dyDescent="0.2">
      <c r="A105" s="233" t="s">
        <v>393</v>
      </c>
      <c r="B105" s="146">
        <v>2816548</v>
      </c>
      <c r="C105" s="146">
        <v>0</v>
      </c>
      <c r="D105" s="241">
        <f t="shared" si="49"/>
        <v>2816548</v>
      </c>
      <c r="E105" s="146">
        <v>347754</v>
      </c>
      <c r="F105" s="146">
        <v>347754</v>
      </c>
      <c r="G105" s="241">
        <f t="shared" si="50"/>
        <v>2468794</v>
      </c>
    </row>
    <row r="106" spans="1:7" ht="15.75" customHeight="1" x14ac:dyDescent="0.2">
      <c r="A106" s="233" t="s">
        <v>394</v>
      </c>
      <c r="B106" s="146">
        <v>25096654</v>
      </c>
      <c r="C106" s="146">
        <v>2227</v>
      </c>
      <c r="D106" s="241">
        <f t="shared" si="49"/>
        <v>25098881</v>
      </c>
      <c r="E106" s="146">
        <v>1374</v>
      </c>
      <c r="F106" s="146">
        <v>1374</v>
      </c>
      <c r="G106" s="241">
        <f t="shared" si="50"/>
        <v>25097507</v>
      </c>
    </row>
    <row r="107" spans="1:7" ht="10.5" customHeight="1" x14ac:dyDescent="0.2">
      <c r="A107" s="233" t="s">
        <v>395</v>
      </c>
      <c r="B107" s="146">
        <v>4445706</v>
      </c>
      <c r="C107" s="146">
        <v>-1485</v>
      </c>
      <c r="D107" s="241">
        <f t="shared" si="49"/>
        <v>4444221</v>
      </c>
      <c r="E107" s="146">
        <v>0</v>
      </c>
      <c r="F107" s="146">
        <v>0</v>
      </c>
      <c r="G107" s="241">
        <f t="shared" si="50"/>
        <v>4444221</v>
      </c>
    </row>
    <row r="108" spans="1:7" ht="10.5" customHeight="1" x14ac:dyDescent="0.2">
      <c r="A108" s="233" t="s">
        <v>396</v>
      </c>
      <c r="B108" s="146">
        <v>13570879</v>
      </c>
      <c r="C108" s="146">
        <v>0</v>
      </c>
      <c r="D108" s="241">
        <f t="shared" si="49"/>
        <v>13570879</v>
      </c>
      <c r="E108" s="146">
        <v>43964</v>
      </c>
      <c r="F108" s="146">
        <v>43964</v>
      </c>
      <c r="G108" s="241">
        <f t="shared" si="50"/>
        <v>13526915</v>
      </c>
    </row>
    <row r="109" spans="1:7" ht="8.25" customHeight="1" x14ac:dyDescent="0.2">
      <c r="A109" s="233" t="s">
        <v>397</v>
      </c>
      <c r="B109" s="146">
        <v>11372121</v>
      </c>
      <c r="C109" s="146">
        <v>130000</v>
      </c>
      <c r="D109" s="228">
        <f t="shared" si="49"/>
        <v>11502121</v>
      </c>
      <c r="E109" s="146">
        <v>131500</v>
      </c>
      <c r="F109" s="146">
        <v>131500</v>
      </c>
      <c r="G109" s="228">
        <f t="shared" si="50"/>
        <v>11370621</v>
      </c>
    </row>
    <row r="110" spans="1:7" ht="10.5" customHeight="1" x14ac:dyDescent="0.2">
      <c r="A110" s="233" t="s">
        <v>398</v>
      </c>
      <c r="B110" s="146">
        <v>548099</v>
      </c>
      <c r="C110" s="146">
        <v>0</v>
      </c>
      <c r="D110" s="228">
        <f t="shared" si="49"/>
        <v>548099</v>
      </c>
      <c r="E110" s="146">
        <v>641</v>
      </c>
      <c r="F110" s="146">
        <v>641</v>
      </c>
      <c r="G110" s="228">
        <f t="shared" si="50"/>
        <v>547458</v>
      </c>
    </row>
    <row r="111" spans="1:7" s="200" customFormat="1" ht="16.5" x14ac:dyDescent="0.2">
      <c r="A111" s="231" t="s">
        <v>399</v>
      </c>
      <c r="B111" s="197">
        <f>B112+B113+B114+B115+B116+B117+B118+B119+B120</f>
        <v>0</v>
      </c>
      <c r="C111" s="230">
        <f>C112+C113+C114+C115+C116+C117+C118+C119+C120</f>
        <v>0</v>
      </c>
      <c r="D111" s="243">
        <f>D112+D113+D114+D115+D116+D117+D118+D119+D120</f>
        <v>0</v>
      </c>
      <c r="E111" s="247">
        <f t="shared" ref="E111:G111" si="51">E112+E113+E114+E115+E116+E117+E118+E119+E120</f>
        <v>153793</v>
      </c>
      <c r="F111" s="230">
        <f t="shared" si="51"/>
        <v>153793</v>
      </c>
      <c r="G111" s="243">
        <f t="shared" si="51"/>
        <v>-153793</v>
      </c>
    </row>
    <row r="112" spans="1:7" ht="9.75" customHeight="1" x14ac:dyDescent="0.2">
      <c r="A112" s="233" t="s">
        <v>400</v>
      </c>
      <c r="B112" s="146">
        <v>0</v>
      </c>
      <c r="C112" s="228">
        <v>0</v>
      </c>
      <c r="D112" s="228">
        <f t="shared" ref="D112" si="52">+B112+C112</f>
        <v>0</v>
      </c>
      <c r="E112" s="246">
        <v>0</v>
      </c>
      <c r="F112" s="228">
        <v>0</v>
      </c>
      <c r="G112" s="228">
        <f t="shared" ref="G112" si="53">+D112-E112</f>
        <v>0</v>
      </c>
    </row>
    <row r="113" spans="1:7" ht="9.75" customHeight="1" x14ac:dyDescent="0.2">
      <c r="A113" s="233" t="s">
        <v>401</v>
      </c>
      <c r="B113" s="146">
        <v>0</v>
      </c>
      <c r="C113" s="228">
        <v>0</v>
      </c>
      <c r="D113" s="228">
        <f t="shared" ref="D113:D120" si="54">+B113+C113</f>
        <v>0</v>
      </c>
      <c r="E113" s="246">
        <v>0</v>
      </c>
      <c r="F113" s="228">
        <v>0</v>
      </c>
      <c r="G113" s="228">
        <f t="shared" ref="G113:G120" si="55">+D113-E113</f>
        <v>0</v>
      </c>
    </row>
    <row r="114" spans="1:7" ht="9.75" customHeight="1" x14ac:dyDescent="0.2">
      <c r="A114" s="233" t="s">
        <v>402</v>
      </c>
      <c r="B114" s="146">
        <v>0</v>
      </c>
      <c r="C114" s="228">
        <v>0</v>
      </c>
      <c r="D114" s="228">
        <f>+B114+C114</f>
        <v>0</v>
      </c>
      <c r="E114" s="246">
        <v>0</v>
      </c>
      <c r="F114" s="228">
        <v>0</v>
      </c>
      <c r="G114" s="228">
        <f>+D114-E114</f>
        <v>0</v>
      </c>
    </row>
    <row r="115" spans="1:7" ht="9.75" customHeight="1" x14ac:dyDescent="0.2">
      <c r="A115" s="233" t="s">
        <v>403</v>
      </c>
      <c r="B115" s="146">
        <v>0</v>
      </c>
      <c r="C115" s="146">
        <v>0</v>
      </c>
      <c r="D115" s="228">
        <f>+B115+C115</f>
        <v>0</v>
      </c>
      <c r="E115" s="146">
        <v>153793</v>
      </c>
      <c r="F115" s="146">
        <v>153793</v>
      </c>
      <c r="G115" s="228">
        <f>+D115-E115</f>
        <v>-153793</v>
      </c>
    </row>
    <row r="116" spans="1:7" ht="9.75" customHeight="1" x14ac:dyDescent="0.2">
      <c r="A116" s="233" t="s">
        <v>404</v>
      </c>
      <c r="B116" s="146">
        <v>0</v>
      </c>
      <c r="C116" s="228">
        <v>0</v>
      </c>
      <c r="D116" s="228">
        <f t="shared" si="54"/>
        <v>0</v>
      </c>
      <c r="E116" s="246">
        <v>0</v>
      </c>
      <c r="F116" s="228">
        <v>0</v>
      </c>
      <c r="G116" s="228">
        <f t="shared" si="55"/>
        <v>0</v>
      </c>
    </row>
    <row r="117" spans="1:7" ht="9.75" customHeight="1" x14ac:dyDescent="0.2">
      <c r="A117" s="233" t="s">
        <v>405</v>
      </c>
      <c r="B117" s="146">
        <v>0</v>
      </c>
      <c r="C117" s="228">
        <v>0</v>
      </c>
      <c r="D117" s="228">
        <f t="shared" si="54"/>
        <v>0</v>
      </c>
      <c r="E117" s="246">
        <v>0</v>
      </c>
      <c r="F117" s="228">
        <v>0</v>
      </c>
      <c r="G117" s="228">
        <f t="shared" si="55"/>
        <v>0</v>
      </c>
    </row>
    <row r="118" spans="1:7" ht="9.75" customHeight="1" x14ac:dyDescent="0.2">
      <c r="A118" s="233" t="s">
        <v>406</v>
      </c>
      <c r="B118" s="146">
        <v>0</v>
      </c>
      <c r="C118" s="228">
        <v>0</v>
      </c>
      <c r="D118" s="228">
        <f t="shared" si="54"/>
        <v>0</v>
      </c>
      <c r="E118" s="246">
        <v>0</v>
      </c>
      <c r="F118" s="228">
        <v>0</v>
      </c>
      <c r="G118" s="228">
        <f t="shared" si="55"/>
        <v>0</v>
      </c>
    </row>
    <row r="119" spans="1:7" ht="9.75" customHeight="1" x14ac:dyDescent="0.2">
      <c r="A119" s="233" t="s">
        <v>407</v>
      </c>
      <c r="B119" s="146">
        <v>0</v>
      </c>
      <c r="C119" s="228">
        <v>0</v>
      </c>
      <c r="D119" s="228">
        <f t="shared" si="54"/>
        <v>0</v>
      </c>
      <c r="E119" s="246">
        <v>0</v>
      </c>
      <c r="F119" s="228">
        <v>0</v>
      </c>
      <c r="G119" s="228">
        <f t="shared" si="55"/>
        <v>0</v>
      </c>
    </row>
    <row r="120" spans="1:7" ht="9.75" customHeight="1" x14ac:dyDescent="0.2">
      <c r="A120" s="233" t="s">
        <v>408</v>
      </c>
      <c r="B120" s="146">
        <v>0</v>
      </c>
      <c r="C120" s="228">
        <v>0</v>
      </c>
      <c r="D120" s="228">
        <f t="shared" si="54"/>
        <v>0</v>
      </c>
      <c r="E120" s="246">
        <v>0</v>
      </c>
      <c r="F120" s="228">
        <v>0</v>
      </c>
      <c r="G120" s="228">
        <f t="shared" si="55"/>
        <v>0</v>
      </c>
    </row>
    <row r="121" spans="1:7" s="200" customFormat="1" ht="15" customHeight="1" x14ac:dyDescent="0.2">
      <c r="A121" s="231" t="s">
        <v>409</v>
      </c>
      <c r="B121" s="197">
        <f>B122+B123+B124+B125+B126+B127+B128+B129+B130</f>
        <v>0</v>
      </c>
      <c r="C121" s="230">
        <f>C122+C123+C124+C125+C126+C127+C128+C129+C130</f>
        <v>0</v>
      </c>
      <c r="D121" s="243">
        <f t="shared" ref="D121:G121" si="56">D122+D123+D124+D125+D126+D127+D128+D129+D130</f>
        <v>0</v>
      </c>
      <c r="E121" s="247">
        <f t="shared" si="56"/>
        <v>141470</v>
      </c>
      <c r="F121" s="230">
        <f t="shared" si="56"/>
        <v>141470</v>
      </c>
      <c r="G121" s="243">
        <f t="shared" si="56"/>
        <v>-141470</v>
      </c>
    </row>
    <row r="122" spans="1:7" ht="9" customHeight="1" x14ac:dyDescent="0.2">
      <c r="A122" s="233" t="s">
        <v>410</v>
      </c>
      <c r="B122" s="146">
        <v>0</v>
      </c>
      <c r="C122" s="146">
        <v>0</v>
      </c>
      <c r="D122" s="228">
        <f t="shared" ref="D122" si="57">+B122+C122</f>
        <v>0</v>
      </c>
      <c r="E122" s="146">
        <v>0</v>
      </c>
      <c r="F122" s="146">
        <v>0</v>
      </c>
      <c r="G122" s="228">
        <f t="shared" ref="G122" si="58">+D122-E122</f>
        <v>0</v>
      </c>
    </row>
    <row r="123" spans="1:7" ht="9" customHeight="1" x14ac:dyDescent="0.2">
      <c r="A123" s="233" t="s">
        <v>411</v>
      </c>
      <c r="B123" s="146">
        <v>0</v>
      </c>
      <c r="C123" s="146">
        <v>0</v>
      </c>
      <c r="D123" s="228">
        <f t="shared" ref="D123:D130" si="59">+B123+C123</f>
        <v>0</v>
      </c>
      <c r="E123" s="146">
        <v>0</v>
      </c>
      <c r="F123" s="146">
        <v>0</v>
      </c>
      <c r="G123" s="228">
        <f t="shared" ref="G123:G130" si="60">+D123-E123</f>
        <v>0</v>
      </c>
    </row>
    <row r="124" spans="1:7" ht="9" customHeight="1" x14ac:dyDescent="0.2">
      <c r="A124" s="233" t="s">
        <v>412</v>
      </c>
      <c r="B124" s="242">
        <v>0</v>
      </c>
      <c r="C124" s="146">
        <v>0</v>
      </c>
      <c r="D124" s="228">
        <f t="shared" si="59"/>
        <v>0</v>
      </c>
      <c r="E124" s="146">
        <v>141470</v>
      </c>
      <c r="F124" s="146">
        <v>141470</v>
      </c>
      <c r="G124" s="228">
        <f t="shared" si="60"/>
        <v>-141470</v>
      </c>
    </row>
    <row r="125" spans="1:7" ht="9" customHeight="1" x14ac:dyDescent="0.2">
      <c r="A125" s="233" t="s">
        <v>413</v>
      </c>
      <c r="B125" s="146">
        <v>0</v>
      </c>
      <c r="C125" s="146">
        <v>0</v>
      </c>
      <c r="D125" s="228">
        <f t="shared" si="59"/>
        <v>0</v>
      </c>
      <c r="E125" s="146">
        <v>0</v>
      </c>
      <c r="F125" s="146">
        <v>0</v>
      </c>
      <c r="G125" s="228">
        <f t="shared" si="60"/>
        <v>0</v>
      </c>
    </row>
    <row r="126" spans="1:7" ht="9" customHeight="1" x14ac:dyDescent="0.2">
      <c r="A126" s="233" t="s">
        <v>414</v>
      </c>
      <c r="B126" s="146">
        <v>0</v>
      </c>
      <c r="C126" s="146">
        <v>0</v>
      </c>
      <c r="D126" s="228">
        <f t="shared" si="59"/>
        <v>0</v>
      </c>
      <c r="E126" s="146">
        <v>0</v>
      </c>
      <c r="F126" s="146">
        <v>0</v>
      </c>
      <c r="G126" s="228">
        <f t="shared" si="60"/>
        <v>0</v>
      </c>
    </row>
    <row r="127" spans="1:7" ht="9" customHeight="1" x14ac:dyDescent="0.2">
      <c r="A127" s="233" t="s">
        <v>415</v>
      </c>
      <c r="B127" s="146">
        <v>0</v>
      </c>
      <c r="C127" s="146">
        <v>0</v>
      </c>
      <c r="D127" s="228">
        <f t="shared" si="59"/>
        <v>0</v>
      </c>
      <c r="E127" s="146">
        <v>0</v>
      </c>
      <c r="F127" s="146">
        <v>0</v>
      </c>
      <c r="G127" s="228">
        <f t="shared" si="60"/>
        <v>0</v>
      </c>
    </row>
    <row r="128" spans="1:7" ht="9" customHeight="1" x14ac:dyDescent="0.2">
      <c r="A128" s="233" t="s">
        <v>416</v>
      </c>
      <c r="B128" s="146">
        <v>0</v>
      </c>
      <c r="C128" s="146">
        <v>0</v>
      </c>
      <c r="D128" s="228">
        <f t="shared" si="59"/>
        <v>0</v>
      </c>
      <c r="E128" s="146">
        <v>0</v>
      </c>
      <c r="F128" s="146">
        <v>0</v>
      </c>
      <c r="G128" s="228">
        <f t="shared" si="60"/>
        <v>0</v>
      </c>
    </row>
    <row r="129" spans="1:7" ht="9" customHeight="1" x14ac:dyDescent="0.2">
      <c r="A129" s="233" t="s">
        <v>417</v>
      </c>
      <c r="B129" s="146">
        <v>0</v>
      </c>
      <c r="C129" s="146">
        <v>0</v>
      </c>
      <c r="D129" s="228">
        <f t="shared" si="59"/>
        <v>0</v>
      </c>
      <c r="E129" s="146">
        <v>0</v>
      </c>
      <c r="F129" s="146">
        <v>0</v>
      </c>
      <c r="G129" s="228">
        <f t="shared" si="60"/>
        <v>0</v>
      </c>
    </row>
    <row r="130" spans="1:7" ht="9" customHeight="1" x14ac:dyDescent="0.2">
      <c r="A130" s="233" t="s">
        <v>418</v>
      </c>
      <c r="B130" s="146">
        <v>0</v>
      </c>
      <c r="C130" s="146">
        <v>0</v>
      </c>
      <c r="D130" s="228">
        <f t="shared" si="59"/>
        <v>0</v>
      </c>
      <c r="E130" s="146">
        <v>0</v>
      </c>
      <c r="F130" s="146">
        <v>0</v>
      </c>
      <c r="G130" s="228">
        <f t="shared" si="60"/>
        <v>0</v>
      </c>
    </row>
    <row r="131" spans="1:7" s="200" customFormat="1" ht="8.25" customHeight="1" x14ac:dyDescent="0.2">
      <c r="A131" s="231" t="s">
        <v>419</v>
      </c>
      <c r="B131" s="197">
        <f>B132+B133+B134</f>
        <v>0</v>
      </c>
      <c r="C131" s="230">
        <f>C132+C133+C134</f>
        <v>0</v>
      </c>
      <c r="D131" s="243">
        <f t="shared" ref="D131:F131" si="61">D132+D133+D134</f>
        <v>0</v>
      </c>
      <c r="E131" s="247">
        <f t="shared" si="61"/>
        <v>0</v>
      </c>
      <c r="F131" s="230">
        <f t="shared" si="61"/>
        <v>0</v>
      </c>
      <c r="G131" s="243">
        <f>G132+G133+G134</f>
        <v>0</v>
      </c>
    </row>
    <row r="132" spans="1:7" ht="9.75" customHeight="1" x14ac:dyDescent="0.2">
      <c r="A132" s="233" t="s">
        <v>420</v>
      </c>
      <c r="B132" s="146">
        <v>0</v>
      </c>
      <c r="C132" s="146">
        <v>0</v>
      </c>
      <c r="D132" s="228">
        <f t="shared" ref="D132" si="62">+B132+C132</f>
        <v>0</v>
      </c>
      <c r="E132" s="146">
        <v>0</v>
      </c>
      <c r="F132" s="146">
        <v>0</v>
      </c>
      <c r="G132" s="228">
        <f t="shared" ref="G132" si="63">+D132-E132</f>
        <v>0</v>
      </c>
    </row>
    <row r="133" spans="1:7" ht="9.75" customHeight="1" x14ac:dyDescent="0.2">
      <c r="A133" s="233" t="s">
        <v>421</v>
      </c>
      <c r="B133" s="146">
        <v>0</v>
      </c>
      <c r="C133" s="146">
        <v>0</v>
      </c>
      <c r="D133" s="228">
        <f t="shared" ref="D133:D134" si="64">+B133+C133</f>
        <v>0</v>
      </c>
      <c r="E133" s="146">
        <v>0</v>
      </c>
      <c r="F133" s="146">
        <v>0</v>
      </c>
      <c r="G133" s="228">
        <f>+D133-E133</f>
        <v>0</v>
      </c>
    </row>
    <row r="134" spans="1:7" ht="9.75" customHeight="1" x14ac:dyDescent="0.2">
      <c r="A134" s="233" t="s">
        <v>422</v>
      </c>
      <c r="B134" s="146">
        <v>0</v>
      </c>
      <c r="C134" s="146">
        <v>0</v>
      </c>
      <c r="D134" s="228">
        <f t="shared" si="64"/>
        <v>0</v>
      </c>
      <c r="E134" s="146">
        <v>0</v>
      </c>
      <c r="F134" s="146"/>
      <c r="G134" s="228">
        <f t="shared" ref="G134" si="65">+D134-E134</f>
        <v>0</v>
      </c>
    </row>
    <row r="135" spans="1:7" s="200" customFormat="1" ht="13.5" customHeight="1" x14ac:dyDescent="0.2">
      <c r="A135" s="133" t="s">
        <v>443</v>
      </c>
      <c r="B135" s="204">
        <f>B136+B137+B138+B139+B140+B142+B143</f>
        <v>0</v>
      </c>
      <c r="C135" s="243">
        <f t="shared" ref="C135:G135" si="66">C136+C137+C138+C139+C140+C142+C143</f>
        <v>0</v>
      </c>
      <c r="D135" s="243">
        <f t="shared" si="66"/>
        <v>0</v>
      </c>
      <c r="E135" s="249">
        <f t="shared" si="66"/>
        <v>0</v>
      </c>
      <c r="F135" s="243">
        <f t="shared" si="66"/>
        <v>0</v>
      </c>
      <c r="G135" s="243">
        <f t="shared" si="66"/>
        <v>0</v>
      </c>
    </row>
    <row r="136" spans="1:7" ht="9.75" customHeight="1" x14ac:dyDescent="0.2">
      <c r="A136" s="233" t="s">
        <v>423</v>
      </c>
      <c r="B136" s="146">
        <v>0</v>
      </c>
      <c r="C136" s="228">
        <v>0</v>
      </c>
      <c r="D136" s="228">
        <f t="shared" ref="D136:D138" si="67">+B136+C136</f>
        <v>0</v>
      </c>
      <c r="E136" s="246">
        <v>0</v>
      </c>
      <c r="F136" s="228">
        <v>0</v>
      </c>
      <c r="G136" s="228">
        <f t="shared" ref="G136:G138" si="68">+D136-E136</f>
        <v>0</v>
      </c>
    </row>
    <row r="137" spans="1:7" ht="9.75" customHeight="1" x14ac:dyDescent="0.2">
      <c r="A137" s="233" t="s">
        <v>424</v>
      </c>
      <c r="B137" s="146">
        <v>0</v>
      </c>
      <c r="C137" s="228">
        <v>0</v>
      </c>
      <c r="D137" s="228">
        <f t="shared" si="67"/>
        <v>0</v>
      </c>
      <c r="E137" s="246">
        <v>0</v>
      </c>
      <c r="F137" s="228">
        <v>0</v>
      </c>
      <c r="G137" s="228">
        <f t="shared" si="68"/>
        <v>0</v>
      </c>
    </row>
    <row r="138" spans="1:7" ht="9.75" customHeight="1" x14ac:dyDescent="0.2">
      <c r="A138" s="233" t="s">
        <v>425</v>
      </c>
      <c r="B138" s="146">
        <v>0</v>
      </c>
      <c r="C138" s="241">
        <v>0</v>
      </c>
      <c r="D138" s="241">
        <f t="shared" si="67"/>
        <v>0</v>
      </c>
      <c r="E138" s="248">
        <v>0</v>
      </c>
      <c r="F138" s="241">
        <v>0</v>
      </c>
      <c r="G138" s="241">
        <f t="shared" si="68"/>
        <v>0</v>
      </c>
    </row>
    <row r="139" spans="1:7" ht="9.75" customHeight="1" x14ac:dyDescent="0.2">
      <c r="A139" s="233" t="s">
        <v>426</v>
      </c>
      <c r="B139" s="146">
        <v>0</v>
      </c>
      <c r="C139" s="241">
        <v>0</v>
      </c>
      <c r="D139" s="241">
        <f t="shared" ref="D139:D143" si="69">+B139+C139</f>
        <v>0</v>
      </c>
      <c r="E139" s="248">
        <v>0</v>
      </c>
      <c r="F139" s="241">
        <v>0</v>
      </c>
      <c r="G139" s="241">
        <f t="shared" ref="G139:G143" si="70">+D139-E139</f>
        <v>0</v>
      </c>
    </row>
    <row r="140" spans="1:7" ht="9.75" customHeight="1" x14ac:dyDescent="0.2">
      <c r="A140" s="233" t="s">
        <v>427</v>
      </c>
      <c r="B140" s="146">
        <v>0</v>
      </c>
      <c r="C140" s="241">
        <v>0</v>
      </c>
      <c r="D140" s="241">
        <f t="shared" si="69"/>
        <v>0</v>
      </c>
      <c r="E140" s="248">
        <v>0</v>
      </c>
      <c r="F140" s="241">
        <v>0</v>
      </c>
      <c r="G140" s="241">
        <f t="shared" si="70"/>
        <v>0</v>
      </c>
    </row>
    <row r="141" spans="1:7" ht="9.75" customHeight="1" x14ac:dyDescent="0.2">
      <c r="A141" s="233" t="s">
        <v>428</v>
      </c>
      <c r="B141" s="146">
        <v>0</v>
      </c>
      <c r="C141" s="241">
        <v>0</v>
      </c>
      <c r="D141" s="241">
        <f t="shared" si="69"/>
        <v>0</v>
      </c>
      <c r="E141" s="248">
        <v>0</v>
      </c>
      <c r="F141" s="241">
        <v>0</v>
      </c>
      <c r="G141" s="241">
        <f t="shared" si="70"/>
        <v>0</v>
      </c>
    </row>
    <row r="142" spans="1:7" ht="9.75" customHeight="1" x14ac:dyDescent="0.2">
      <c r="A142" s="233" t="s">
        <v>429</v>
      </c>
      <c r="B142" s="146">
        <v>0</v>
      </c>
      <c r="C142" s="146">
        <v>0</v>
      </c>
      <c r="D142" s="146">
        <f t="shared" si="69"/>
        <v>0</v>
      </c>
      <c r="E142" s="250">
        <v>0</v>
      </c>
      <c r="F142" s="146">
        <v>0</v>
      </c>
      <c r="G142" s="146">
        <f t="shared" si="70"/>
        <v>0</v>
      </c>
    </row>
    <row r="143" spans="1:7" ht="12" customHeight="1" x14ac:dyDescent="0.2">
      <c r="A143" s="233" t="s">
        <v>430</v>
      </c>
      <c r="B143" s="146">
        <v>0</v>
      </c>
      <c r="C143" s="146">
        <v>0</v>
      </c>
      <c r="D143" s="146">
        <f t="shared" si="69"/>
        <v>0</v>
      </c>
      <c r="E143" s="250">
        <v>0</v>
      </c>
      <c r="F143" s="146">
        <v>0</v>
      </c>
      <c r="G143" s="146">
        <f t="shared" si="70"/>
        <v>0</v>
      </c>
    </row>
    <row r="144" spans="1:7" s="200" customFormat="1" ht="9.75" customHeight="1" x14ac:dyDescent="0.2">
      <c r="A144" s="133" t="s">
        <v>431</v>
      </c>
      <c r="B144" s="204">
        <f>B145+B146+B147</f>
        <v>0</v>
      </c>
      <c r="C144" s="204">
        <f t="shared" ref="C144:G144" si="71">C145+C146+C147</f>
        <v>0</v>
      </c>
      <c r="D144" s="204">
        <f t="shared" si="71"/>
        <v>0</v>
      </c>
      <c r="E144" s="251">
        <f t="shared" si="71"/>
        <v>0</v>
      </c>
      <c r="F144" s="204">
        <f t="shared" si="71"/>
        <v>0</v>
      </c>
      <c r="G144" s="204">
        <f t="shared" si="71"/>
        <v>0</v>
      </c>
    </row>
    <row r="145" spans="1:7" ht="8.25" customHeight="1" x14ac:dyDescent="0.2">
      <c r="A145" s="233" t="s">
        <v>432</v>
      </c>
      <c r="B145" s="146">
        <v>0</v>
      </c>
      <c r="C145" s="146">
        <v>0</v>
      </c>
      <c r="D145" s="146">
        <f t="shared" ref="D145" si="72">+B145+C145</f>
        <v>0</v>
      </c>
      <c r="E145" s="250">
        <v>0</v>
      </c>
      <c r="F145" s="146">
        <v>0</v>
      </c>
      <c r="G145" s="146">
        <f t="shared" ref="G145" si="73">+D145-E145</f>
        <v>0</v>
      </c>
    </row>
    <row r="146" spans="1:7" ht="8.25" customHeight="1" x14ac:dyDescent="0.2">
      <c r="A146" s="233" t="s">
        <v>433</v>
      </c>
      <c r="B146" s="146">
        <v>0</v>
      </c>
      <c r="C146" s="146">
        <v>0</v>
      </c>
      <c r="D146" s="146">
        <f t="shared" ref="D146:D147" si="74">+B146+C146</f>
        <v>0</v>
      </c>
      <c r="E146" s="250">
        <v>0</v>
      </c>
      <c r="F146" s="146">
        <v>0</v>
      </c>
      <c r="G146" s="146">
        <f t="shared" ref="G146:G147" si="75">+D146-E146</f>
        <v>0</v>
      </c>
    </row>
    <row r="147" spans="1:7" ht="8.25" customHeight="1" x14ac:dyDescent="0.2">
      <c r="A147" s="233" t="s">
        <v>434</v>
      </c>
      <c r="B147" s="146">
        <v>0</v>
      </c>
      <c r="C147" s="146">
        <v>0</v>
      </c>
      <c r="D147" s="146">
        <f t="shared" si="74"/>
        <v>0</v>
      </c>
      <c r="E147" s="250">
        <v>0</v>
      </c>
      <c r="F147" s="146">
        <v>0</v>
      </c>
      <c r="G147" s="146">
        <f t="shared" si="75"/>
        <v>0</v>
      </c>
    </row>
    <row r="148" spans="1:7" s="200" customFormat="1" ht="9.75" customHeight="1" x14ac:dyDescent="0.2">
      <c r="A148" s="133" t="s">
        <v>435</v>
      </c>
      <c r="B148" s="204">
        <f>B149+B150+B151+B152+B153+B154+B155</f>
        <v>0</v>
      </c>
      <c r="C148" s="204">
        <f t="shared" ref="C148:G148" si="76">C149+C150+C151+C152+C153+C154+C155</f>
        <v>0</v>
      </c>
      <c r="D148" s="204">
        <f t="shared" si="76"/>
        <v>0</v>
      </c>
      <c r="E148" s="251">
        <f t="shared" si="76"/>
        <v>0</v>
      </c>
      <c r="F148" s="204">
        <f t="shared" si="76"/>
        <v>0</v>
      </c>
      <c r="G148" s="204">
        <f t="shared" si="76"/>
        <v>0</v>
      </c>
    </row>
    <row r="149" spans="1:7" ht="9" customHeight="1" x14ac:dyDescent="0.2">
      <c r="A149" s="233" t="s">
        <v>436</v>
      </c>
      <c r="B149" s="146">
        <v>0</v>
      </c>
      <c r="C149" s="146">
        <v>0</v>
      </c>
      <c r="D149" s="146">
        <f t="shared" ref="D149:D151" si="77">+B149+C149</f>
        <v>0</v>
      </c>
      <c r="E149" s="250">
        <v>0</v>
      </c>
      <c r="F149" s="146">
        <v>0</v>
      </c>
      <c r="G149" s="146">
        <f t="shared" ref="G149:G151" si="78">+D149-E149</f>
        <v>0</v>
      </c>
    </row>
    <row r="150" spans="1:7" ht="9" customHeight="1" x14ac:dyDescent="0.2">
      <c r="A150" s="233" t="s">
        <v>437</v>
      </c>
      <c r="B150" s="146">
        <v>0</v>
      </c>
      <c r="C150" s="146">
        <v>0</v>
      </c>
      <c r="D150" s="146">
        <f t="shared" si="77"/>
        <v>0</v>
      </c>
      <c r="E150" s="250">
        <v>0</v>
      </c>
      <c r="F150" s="146">
        <v>0</v>
      </c>
      <c r="G150" s="146">
        <f t="shared" si="78"/>
        <v>0</v>
      </c>
    </row>
    <row r="151" spans="1:7" ht="9" customHeight="1" x14ac:dyDescent="0.2">
      <c r="A151" s="233" t="s">
        <v>438</v>
      </c>
      <c r="B151" s="146">
        <v>0</v>
      </c>
      <c r="C151" s="146">
        <v>0</v>
      </c>
      <c r="D151" s="146">
        <f t="shared" si="77"/>
        <v>0</v>
      </c>
      <c r="E151" s="250">
        <v>0</v>
      </c>
      <c r="F151" s="146">
        <v>0</v>
      </c>
      <c r="G151" s="146">
        <f t="shared" si="78"/>
        <v>0</v>
      </c>
    </row>
    <row r="152" spans="1:7" ht="9" customHeight="1" x14ac:dyDescent="0.2">
      <c r="A152" s="233" t="s">
        <v>439</v>
      </c>
      <c r="B152" s="146">
        <v>0</v>
      </c>
      <c r="C152" s="146">
        <v>0</v>
      </c>
      <c r="D152" s="146">
        <f t="shared" ref="D152:D155" si="79">+B152+C152</f>
        <v>0</v>
      </c>
      <c r="E152" s="250">
        <v>0</v>
      </c>
      <c r="F152" s="146">
        <v>0</v>
      </c>
      <c r="G152" s="146">
        <f t="shared" ref="G152:G155" si="80">+D152-E152</f>
        <v>0</v>
      </c>
    </row>
    <row r="153" spans="1:7" ht="9" customHeight="1" x14ac:dyDescent="0.2">
      <c r="A153" s="233" t="s">
        <v>440</v>
      </c>
      <c r="B153" s="146">
        <v>0</v>
      </c>
      <c r="C153" s="146">
        <v>0</v>
      </c>
      <c r="D153" s="146">
        <f t="shared" si="79"/>
        <v>0</v>
      </c>
      <c r="E153" s="250">
        <v>0</v>
      </c>
      <c r="F153" s="146">
        <v>0</v>
      </c>
      <c r="G153" s="146">
        <f t="shared" si="80"/>
        <v>0</v>
      </c>
    </row>
    <row r="154" spans="1:7" ht="9" customHeight="1" x14ac:dyDescent="0.2">
      <c r="A154" s="233" t="s">
        <v>441</v>
      </c>
      <c r="B154" s="146">
        <v>0</v>
      </c>
      <c r="C154" s="146">
        <v>0</v>
      </c>
      <c r="D154" s="146">
        <f t="shared" si="79"/>
        <v>0</v>
      </c>
      <c r="E154" s="250">
        <v>0</v>
      </c>
      <c r="F154" s="146">
        <v>0</v>
      </c>
      <c r="G154" s="146">
        <f t="shared" si="80"/>
        <v>0</v>
      </c>
    </row>
    <row r="155" spans="1:7" ht="9.75" customHeight="1" x14ac:dyDescent="0.2">
      <c r="A155" s="233" t="s">
        <v>442</v>
      </c>
      <c r="B155" s="146">
        <v>0</v>
      </c>
      <c r="C155" s="146">
        <v>0</v>
      </c>
      <c r="D155" s="146">
        <f t="shared" si="79"/>
        <v>0</v>
      </c>
      <c r="E155" s="250">
        <v>0</v>
      </c>
      <c r="F155" s="146">
        <v>0</v>
      </c>
      <c r="G155" s="146">
        <f t="shared" si="80"/>
        <v>0</v>
      </c>
    </row>
    <row r="156" spans="1:7" ht="10.5" customHeight="1" x14ac:dyDescent="0.2">
      <c r="A156" s="238" t="s">
        <v>14</v>
      </c>
      <c r="B156" s="256">
        <f>B7+B82</f>
        <v>839791802</v>
      </c>
      <c r="C156" s="256">
        <f>C7+C82</f>
        <v>-0.11999999999534339</v>
      </c>
      <c r="D156" s="256">
        <f t="shared" ref="D156:G156" si="81">D7+D82</f>
        <v>839791801.88</v>
      </c>
      <c r="E156" s="257">
        <f t="shared" si="81"/>
        <v>192271691.59</v>
      </c>
      <c r="F156" s="256">
        <f>F7+F82</f>
        <v>186202862.21000001</v>
      </c>
      <c r="G156" s="110">
        <f t="shared" si="81"/>
        <v>647520110.28999996</v>
      </c>
    </row>
    <row r="157" spans="1:7" ht="8.25" customHeight="1" x14ac:dyDescent="0.2">
      <c r="A157" s="51"/>
      <c r="B157" s="51"/>
      <c r="C157" s="51"/>
      <c r="D157" s="51"/>
      <c r="E157" s="51"/>
      <c r="F157" s="51"/>
      <c r="G157" s="51"/>
    </row>
    <row r="158" spans="1:7" x14ac:dyDescent="0.2">
      <c r="A158" s="51"/>
      <c r="B158" s="51"/>
      <c r="C158" s="51"/>
      <c r="D158" s="51"/>
      <c r="E158" s="51"/>
      <c r="F158" s="51"/>
      <c r="G158" s="51"/>
    </row>
    <row r="159" spans="1:7" x14ac:dyDescent="0.2">
      <c r="A159" s="51"/>
      <c r="B159" s="51"/>
      <c r="C159" s="51"/>
      <c r="D159" s="51"/>
      <c r="E159" s="51"/>
      <c r="F159" s="51"/>
      <c r="G159" s="51"/>
    </row>
    <row r="160" spans="1:7" x14ac:dyDescent="0.2">
      <c r="A160" s="51"/>
      <c r="B160" s="111"/>
      <c r="C160" s="111"/>
      <c r="D160" s="111"/>
      <c r="E160" s="111"/>
      <c r="F160" s="111"/>
      <c r="G160" s="111"/>
    </row>
    <row r="161" spans="1:7" x14ac:dyDescent="0.2">
      <c r="A161" s="51"/>
      <c r="B161" s="51"/>
      <c r="C161" s="51"/>
      <c r="D161" s="51"/>
      <c r="E161" s="51"/>
      <c r="F161" s="51"/>
      <c r="G161" s="51"/>
    </row>
    <row r="163" spans="1:7" x14ac:dyDescent="0.2">
      <c r="C163" s="4"/>
      <c r="D163" s="4"/>
    </row>
    <row r="165" spans="1:7" x14ac:dyDescent="0.2">
      <c r="B165" s="190"/>
      <c r="C165" s="190"/>
      <c r="D165" s="190"/>
      <c r="E165" s="190"/>
      <c r="F165" s="190"/>
      <c r="G165" s="190"/>
    </row>
  </sheetData>
  <mergeCells count="5">
    <mergeCell ref="A5:G5"/>
    <mergeCell ref="A1:G1"/>
    <mergeCell ref="A2:G2"/>
    <mergeCell ref="A3:G3"/>
    <mergeCell ref="A4:G4"/>
  </mergeCells>
  <printOptions horizontalCentered="1"/>
  <pageMargins left="0.11811023622047245" right="0.11811023622047245" top="0.55118110236220474" bottom="0" header="0.31496062992125984" footer="0.31496062992125984"/>
  <pageSetup paperSize="9" scale="48" orientation="portrait" r:id="rId1"/>
  <rowBreaks count="1" manualBreakCount="1">
    <brk id="81" max="16383" man="1"/>
  </rowBreaks>
  <ignoredErrors>
    <ignoredError sqref="D111 G111 D121 G121 D131 D135 G135 G131 G144 G148 D144 D148 D101 G101 G91 D91 D73 G73 G69 D69 D64 D60 G60 D56 G56 G46 D46 D36 G36 D26 G26 G16 D16" 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J34"/>
  <sheetViews>
    <sheetView zoomScale="150" zoomScaleNormal="150" workbookViewId="0">
      <selection activeCell="F44" sqref="F44"/>
    </sheetView>
  </sheetViews>
  <sheetFormatPr baseColWidth="10" defaultColWidth="8.83203125" defaultRowHeight="12.75" x14ac:dyDescent="0.2"/>
  <cols>
    <col min="1" max="1" width="29.33203125" customWidth="1"/>
    <col min="2" max="2" width="11.33203125" customWidth="1"/>
    <col min="3" max="6" width="10.5" customWidth="1"/>
    <col min="7" max="7" width="11.6640625" customWidth="1"/>
    <col min="9" max="10" width="7.5" style="191" customWidth="1"/>
  </cols>
  <sheetData>
    <row r="1" spans="1:7" ht="12" customHeight="1" x14ac:dyDescent="0.2">
      <c r="A1" s="384" t="s">
        <v>130</v>
      </c>
      <c r="B1" s="385"/>
      <c r="C1" s="385"/>
      <c r="D1" s="385"/>
      <c r="E1" s="385"/>
      <c r="F1" s="385"/>
      <c r="G1" s="386"/>
    </row>
    <row r="2" spans="1:7" ht="9.75" customHeight="1" x14ac:dyDescent="0.2">
      <c r="A2" s="387" t="s">
        <v>148</v>
      </c>
      <c r="B2" s="388"/>
      <c r="C2" s="388"/>
      <c r="D2" s="388"/>
      <c r="E2" s="388"/>
      <c r="F2" s="388"/>
      <c r="G2" s="389"/>
    </row>
    <row r="3" spans="1:7" ht="9" customHeight="1" x14ac:dyDescent="0.2">
      <c r="A3" s="390" t="s">
        <v>340</v>
      </c>
      <c r="B3" s="366"/>
      <c r="C3" s="366"/>
      <c r="D3" s="366"/>
      <c r="E3" s="366"/>
      <c r="F3" s="366"/>
      <c r="G3" s="391"/>
    </row>
    <row r="4" spans="1:7" ht="9.75" customHeight="1" x14ac:dyDescent="0.2">
      <c r="A4" s="390" t="s">
        <v>444</v>
      </c>
      <c r="B4" s="366"/>
      <c r="C4" s="366"/>
      <c r="D4" s="366"/>
      <c r="E4" s="366"/>
      <c r="F4" s="366"/>
      <c r="G4" s="391"/>
    </row>
    <row r="5" spans="1:7" ht="9.75" customHeight="1" x14ac:dyDescent="0.2">
      <c r="A5" s="390" t="s">
        <v>166</v>
      </c>
      <c r="B5" s="366"/>
      <c r="C5" s="366"/>
      <c r="D5" s="366"/>
      <c r="E5" s="366"/>
      <c r="F5" s="366"/>
      <c r="G5" s="391"/>
    </row>
    <row r="6" spans="1:7" ht="9" customHeight="1" x14ac:dyDescent="0.2">
      <c r="A6" s="381" t="s">
        <v>50</v>
      </c>
      <c r="B6" s="383" t="s">
        <v>354</v>
      </c>
      <c r="C6" s="383"/>
      <c r="D6" s="383"/>
      <c r="E6" s="383"/>
      <c r="F6" s="383"/>
      <c r="G6" s="372" t="s">
        <v>357</v>
      </c>
    </row>
    <row r="7" spans="1:7" ht="16.149999999999999" customHeight="1" x14ac:dyDescent="0.2">
      <c r="A7" s="382"/>
      <c r="B7" s="169" t="s">
        <v>355</v>
      </c>
      <c r="C7" s="170" t="s">
        <v>129</v>
      </c>
      <c r="D7" s="171" t="s">
        <v>356</v>
      </c>
      <c r="E7" s="171" t="s">
        <v>106</v>
      </c>
      <c r="F7" s="171" t="s">
        <v>108</v>
      </c>
      <c r="G7" s="380"/>
    </row>
    <row r="8" spans="1:7" ht="16.899999999999999" customHeight="1" x14ac:dyDescent="0.2">
      <c r="A8" s="112" t="s">
        <v>150</v>
      </c>
      <c r="B8" s="113">
        <f>B9+B10+B11+B12+B13+B14+B15+B16</f>
        <v>60000000</v>
      </c>
      <c r="C8" s="113">
        <f>C9+C10+C11+C12+C13+C14+C15+C16</f>
        <v>0</v>
      </c>
      <c r="D8" s="113">
        <f t="shared" ref="D8:G8" si="0">D9+D10+D11+D12+D13+D14+D15+D16</f>
        <v>60000000</v>
      </c>
      <c r="E8" s="113">
        <f t="shared" si="0"/>
        <v>15293859</v>
      </c>
      <c r="F8" s="113">
        <f>F9+F10+F11+F12+F13+F14+F15+F16</f>
        <v>14344321</v>
      </c>
      <c r="G8" s="113">
        <f t="shared" si="0"/>
        <v>44706141</v>
      </c>
    </row>
    <row r="9" spans="1:7" x14ac:dyDescent="0.15">
      <c r="A9" s="148" t="s">
        <v>130</v>
      </c>
      <c r="B9" s="152">
        <v>60000000</v>
      </c>
      <c r="C9" s="147">
        <v>0</v>
      </c>
      <c r="D9" s="142">
        <f>B9+C9</f>
        <v>60000000</v>
      </c>
      <c r="E9" s="142">
        <v>15293859</v>
      </c>
      <c r="F9" s="142">
        <v>14344321</v>
      </c>
      <c r="G9" s="151">
        <f>D9-E9</f>
        <v>44706141</v>
      </c>
    </row>
    <row r="10" spans="1:7" x14ac:dyDescent="0.15">
      <c r="A10" s="148" t="s">
        <v>151</v>
      </c>
      <c r="B10" s="151">
        <v>0</v>
      </c>
      <c r="C10" s="151">
        <v>0</v>
      </c>
      <c r="D10" s="151">
        <v>0</v>
      </c>
      <c r="E10" s="151">
        <v>0</v>
      </c>
      <c r="F10" s="151">
        <v>0</v>
      </c>
      <c r="G10" s="151">
        <v>0</v>
      </c>
    </row>
    <row r="11" spans="1:7" x14ac:dyDescent="0.15">
      <c r="A11" s="148" t="s">
        <v>152</v>
      </c>
      <c r="B11" s="151">
        <v>0</v>
      </c>
      <c r="C11" s="151">
        <v>0</v>
      </c>
      <c r="D11" s="151">
        <v>0</v>
      </c>
      <c r="E11" s="151">
        <v>0</v>
      </c>
      <c r="F11" s="151">
        <v>0</v>
      </c>
      <c r="G11" s="151">
        <v>0</v>
      </c>
    </row>
    <row r="12" spans="1:7" x14ac:dyDescent="0.15">
      <c r="A12" s="148" t="s">
        <v>153</v>
      </c>
      <c r="B12" s="151">
        <v>0</v>
      </c>
      <c r="C12" s="151">
        <v>0</v>
      </c>
      <c r="D12" s="151">
        <v>0</v>
      </c>
      <c r="E12" s="151">
        <v>0</v>
      </c>
      <c r="F12" s="151">
        <v>0</v>
      </c>
      <c r="G12" s="151">
        <v>0</v>
      </c>
    </row>
    <row r="13" spans="1:7" x14ac:dyDescent="0.15">
      <c r="A13" s="148" t="s">
        <v>154</v>
      </c>
      <c r="B13" s="151">
        <v>0</v>
      </c>
      <c r="C13" s="151">
        <v>0</v>
      </c>
      <c r="D13" s="151">
        <v>0</v>
      </c>
      <c r="E13" s="151">
        <v>0</v>
      </c>
      <c r="F13" s="151">
        <v>0</v>
      </c>
      <c r="G13" s="151">
        <v>0</v>
      </c>
    </row>
    <row r="14" spans="1:7" x14ac:dyDescent="0.15">
      <c r="A14" s="148" t="s">
        <v>155</v>
      </c>
      <c r="B14" s="151">
        <v>0</v>
      </c>
      <c r="C14" s="151">
        <v>0</v>
      </c>
      <c r="D14" s="151">
        <v>0</v>
      </c>
      <c r="E14" s="151">
        <v>0</v>
      </c>
      <c r="F14" s="151">
        <v>0</v>
      </c>
      <c r="G14" s="151">
        <v>0</v>
      </c>
    </row>
    <row r="15" spans="1:7" x14ac:dyDescent="0.15">
      <c r="A15" s="148" t="s">
        <v>156</v>
      </c>
      <c r="B15" s="151">
        <v>0</v>
      </c>
      <c r="C15" s="151">
        <v>0</v>
      </c>
      <c r="D15" s="151">
        <v>0</v>
      </c>
      <c r="E15" s="151">
        <v>0</v>
      </c>
      <c r="F15" s="151">
        <v>0</v>
      </c>
      <c r="G15" s="151">
        <v>0</v>
      </c>
    </row>
    <row r="16" spans="1:7" x14ac:dyDescent="0.15">
      <c r="A16" s="148" t="s">
        <v>157</v>
      </c>
      <c r="B16" s="151">
        <v>0</v>
      </c>
      <c r="C16" s="151">
        <v>0</v>
      </c>
      <c r="D16" s="151">
        <v>0</v>
      </c>
      <c r="E16" s="151">
        <v>0</v>
      </c>
      <c r="F16" s="151">
        <v>0</v>
      </c>
      <c r="G16" s="151">
        <v>0</v>
      </c>
    </row>
    <row r="17" spans="1:7" ht="16.5" x14ac:dyDescent="0.2">
      <c r="A17" s="114" t="s">
        <v>158</v>
      </c>
      <c r="B17" s="115">
        <f>B18+B19+B20+B21+B22+B23+B24+B25</f>
        <v>779791802</v>
      </c>
      <c r="C17" s="115">
        <f t="shared" ref="C17:G17" si="1">C18+C19+C20+C21+C22+C23+C24+C25</f>
        <v>0</v>
      </c>
      <c r="D17" s="115">
        <f t="shared" si="1"/>
        <v>779791802</v>
      </c>
      <c r="E17" s="115">
        <f t="shared" si="1"/>
        <v>176977834</v>
      </c>
      <c r="F17" s="115">
        <f t="shared" si="1"/>
        <v>171858543</v>
      </c>
      <c r="G17" s="115">
        <f t="shared" si="1"/>
        <v>602813968</v>
      </c>
    </row>
    <row r="18" spans="1:7" x14ac:dyDescent="0.2">
      <c r="A18" s="150" t="s">
        <v>130</v>
      </c>
      <c r="B18" s="116">
        <v>779791802</v>
      </c>
      <c r="C18" s="117">
        <v>0</v>
      </c>
      <c r="D18" s="118">
        <f>B18+C18</f>
        <v>779791802</v>
      </c>
      <c r="E18" s="118">
        <v>176977834</v>
      </c>
      <c r="F18" s="118">
        <v>171858543</v>
      </c>
      <c r="G18" s="116">
        <f>D18-E18</f>
        <v>602813968</v>
      </c>
    </row>
    <row r="19" spans="1:7" x14ac:dyDescent="0.2">
      <c r="A19" s="150" t="s">
        <v>151</v>
      </c>
      <c r="B19" s="116">
        <v>0</v>
      </c>
      <c r="C19" s="116">
        <v>0</v>
      </c>
      <c r="D19" s="116">
        <v>0</v>
      </c>
      <c r="E19" s="116">
        <v>0</v>
      </c>
      <c r="F19" s="116">
        <v>0</v>
      </c>
      <c r="G19" s="116">
        <v>0</v>
      </c>
    </row>
    <row r="20" spans="1:7" x14ac:dyDescent="0.2">
      <c r="A20" s="150" t="s">
        <v>152</v>
      </c>
      <c r="B20" s="116">
        <v>0</v>
      </c>
      <c r="C20" s="116">
        <v>0</v>
      </c>
      <c r="D20" s="116">
        <v>0</v>
      </c>
      <c r="E20" s="116">
        <v>0</v>
      </c>
      <c r="F20" s="116">
        <v>0</v>
      </c>
      <c r="G20" s="116">
        <v>0</v>
      </c>
    </row>
    <row r="21" spans="1:7" x14ac:dyDescent="0.2">
      <c r="A21" s="150" t="s">
        <v>153</v>
      </c>
      <c r="B21" s="116">
        <v>0</v>
      </c>
      <c r="C21" s="116">
        <v>0</v>
      </c>
      <c r="D21" s="116">
        <v>0</v>
      </c>
      <c r="E21" s="116">
        <v>0</v>
      </c>
      <c r="F21" s="116">
        <v>0</v>
      </c>
      <c r="G21" s="116">
        <v>0</v>
      </c>
    </row>
    <row r="22" spans="1:7" x14ac:dyDescent="0.2">
      <c r="A22" s="150" t="s">
        <v>154</v>
      </c>
      <c r="B22" s="116">
        <v>0</v>
      </c>
      <c r="C22" s="116">
        <v>0</v>
      </c>
      <c r="D22" s="116">
        <v>0</v>
      </c>
      <c r="E22" s="116">
        <v>0</v>
      </c>
      <c r="F22" s="116">
        <v>0</v>
      </c>
      <c r="G22" s="116">
        <v>0</v>
      </c>
    </row>
    <row r="23" spans="1:7" x14ac:dyDescent="0.2">
      <c r="A23" s="150" t="s">
        <v>155</v>
      </c>
      <c r="B23" s="116">
        <v>0</v>
      </c>
      <c r="C23" s="116">
        <v>0</v>
      </c>
      <c r="D23" s="116">
        <v>0</v>
      </c>
      <c r="E23" s="116">
        <v>0</v>
      </c>
      <c r="F23" s="116">
        <v>0</v>
      </c>
      <c r="G23" s="116">
        <v>0</v>
      </c>
    </row>
    <row r="24" spans="1:7" x14ac:dyDescent="0.2">
      <c r="A24" s="150" t="s">
        <v>156</v>
      </c>
      <c r="B24" s="116">
        <v>0</v>
      </c>
      <c r="C24" s="116">
        <v>0</v>
      </c>
      <c r="D24" s="116">
        <v>0</v>
      </c>
      <c r="E24" s="116">
        <v>0</v>
      </c>
      <c r="F24" s="116">
        <v>0</v>
      </c>
      <c r="G24" s="116">
        <v>0</v>
      </c>
    </row>
    <row r="25" spans="1:7" x14ac:dyDescent="0.2">
      <c r="A25" s="150" t="s">
        <v>157</v>
      </c>
      <c r="B25" s="116">
        <v>0</v>
      </c>
      <c r="C25" s="116">
        <v>0</v>
      </c>
      <c r="D25" s="116">
        <v>0</v>
      </c>
      <c r="E25" s="116">
        <v>0</v>
      </c>
      <c r="F25" s="116">
        <v>0</v>
      </c>
      <c r="G25" s="116">
        <v>0</v>
      </c>
    </row>
    <row r="26" spans="1:7" x14ac:dyDescent="0.2">
      <c r="A26" s="119" t="s">
        <v>159</v>
      </c>
      <c r="B26" s="120">
        <f>B8+B17</f>
        <v>839791802</v>
      </c>
      <c r="C26" s="120">
        <f t="shared" ref="C26:F26" si="2">C8+C17</f>
        <v>0</v>
      </c>
      <c r="D26" s="120">
        <f t="shared" si="2"/>
        <v>839791802</v>
      </c>
      <c r="E26" s="120">
        <f t="shared" si="2"/>
        <v>192271693</v>
      </c>
      <c r="F26" s="120">
        <f t="shared" si="2"/>
        <v>186202864</v>
      </c>
      <c r="G26" s="121">
        <f>G8+G17</f>
        <v>647520109</v>
      </c>
    </row>
    <row r="27" spans="1:7" x14ac:dyDescent="0.2">
      <c r="A27" s="186"/>
      <c r="B27" s="187"/>
      <c r="C27" s="187"/>
      <c r="D27" s="187"/>
      <c r="E27" s="187"/>
      <c r="F27" s="187"/>
      <c r="G27" s="188"/>
    </row>
    <row r="28" spans="1:7" x14ac:dyDescent="0.2">
      <c r="A28" s="186"/>
      <c r="B28" s="187"/>
      <c r="C28" s="187"/>
      <c r="D28" s="187"/>
      <c r="E28" s="187"/>
      <c r="F28" s="187"/>
      <c r="G28" s="188"/>
    </row>
    <row r="29" spans="1:7" x14ac:dyDescent="0.2">
      <c r="A29" s="186"/>
      <c r="B29" s="187"/>
      <c r="C29" s="187"/>
      <c r="D29" s="187"/>
      <c r="E29" s="187"/>
      <c r="F29" s="187"/>
      <c r="G29" s="188"/>
    </row>
    <row r="30" spans="1:7" x14ac:dyDescent="0.2">
      <c r="A30" s="51"/>
      <c r="B30" s="51"/>
      <c r="C30" s="51"/>
      <c r="D30" s="51"/>
      <c r="E30" s="51"/>
      <c r="F30" s="51"/>
      <c r="G30" s="51"/>
    </row>
    <row r="31" spans="1:7" x14ac:dyDescent="0.2">
      <c r="A31" s="51"/>
      <c r="B31" s="51"/>
      <c r="C31" s="51"/>
      <c r="D31" s="51"/>
      <c r="E31" s="51"/>
      <c r="F31" s="51"/>
      <c r="G31" s="51"/>
    </row>
    <row r="32" spans="1:7" x14ac:dyDescent="0.2">
      <c r="A32" s="51"/>
      <c r="B32" s="51"/>
      <c r="C32" s="51"/>
      <c r="D32" s="51"/>
      <c r="E32" s="51"/>
      <c r="F32" s="51"/>
      <c r="G32" s="51"/>
    </row>
    <row r="33" spans="1:7" x14ac:dyDescent="0.2">
      <c r="A33" s="51"/>
      <c r="B33" s="51"/>
      <c r="C33" s="51"/>
      <c r="D33" s="51"/>
      <c r="E33" s="51"/>
      <c r="F33" s="51"/>
      <c r="G33" s="51"/>
    </row>
    <row r="34" spans="1:7" x14ac:dyDescent="0.2">
      <c r="A34" s="51"/>
      <c r="B34" s="51"/>
      <c r="C34" s="51"/>
      <c r="D34" s="51"/>
      <c r="E34" s="51"/>
      <c r="F34" s="51"/>
      <c r="G34" s="51"/>
    </row>
  </sheetData>
  <mergeCells count="8">
    <mergeCell ref="G6:G7"/>
    <mergeCell ref="A6:A7"/>
    <mergeCell ref="B6:F6"/>
    <mergeCell ref="A1:G1"/>
    <mergeCell ref="A2:G2"/>
    <mergeCell ref="A3:G3"/>
    <mergeCell ref="A4:G4"/>
    <mergeCell ref="A5:G5"/>
  </mergeCell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I78"/>
  <sheetViews>
    <sheetView zoomScale="140" zoomScaleNormal="140" workbookViewId="0">
      <selection activeCell="F44" sqref="F44"/>
    </sheetView>
  </sheetViews>
  <sheetFormatPr baseColWidth="10" defaultColWidth="8.83203125" defaultRowHeight="12.75" x14ac:dyDescent="0.2"/>
  <cols>
    <col min="1" max="1" width="42.1640625" customWidth="1"/>
    <col min="2" max="2" width="10.6640625" customWidth="1"/>
    <col min="3" max="3" width="11.1640625" customWidth="1"/>
    <col min="4" max="4" width="11.5" customWidth="1"/>
    <col min="5" max="5" width="10.6640625" customWidth="1"/>
    <col min="6" max="6" width="10.5" customWidth="1"/>
    <col min="7" max="7" width="10.83203125" customWidth="1"/>
  </cols>
  <sheetData>
    <row r="1" spans="1:7" ht="10.15" customHeight="1" x14ac:dyDescent="0.2">
      <c r="A1" s="265" t="s">
        <v>130</v>
      </c>
      <c r="B1" s="266"/>
      <c r="C1" s="266"/>
      <c r="D1" s="266"/>
      <c r="E1" s="266"/>
      <c r="F1" s="266"/>
      <c r="G1" s="267"/>
    </row>
    <row r="2" spans="1:7" ht="10.15" customHeight="1" x14ac:dyDescent="0.2">
      <c r="A2" s="395" t="s">
        <v>148</v>
      </c>
      <c r="B2" s="396"/>
      <c r="C2" s="396"/>
      <c r="D2" s="396"/>
      <c r="E2" s="396"/>
      <c r="F2" s="396"/>
      <c r="G2" s="397"/>
    </row>
    <row r="3" spans="1:7" ht="10.15" customHeight="1" x14ac:dyDescent="0.2">
      <c r="A3" s="395" t="s">
        <v>358</v>
      </c>
      <c r="B3" s="396"/>
      <c r="C3" s="396"/>
      <c r="D3" s="396"/>
      <c r="E3" s="396"/>
      <c r="F3" s="396"/>
      <c r="G3" s="397"/>
    </row>
    <row r="4" spans="1:7" ht="10.15" customHeight="1" x14ac:dyDescent="0.2">
      <c r="A4" s="395" t="s">
        <v>444</v>
      </c>
      <c r="B4" s="396"/>
      <c r="C4" s="396"/>
      <c r="D4" s="396"/>
      <c r="E4" s="396"/>
      <c r="F4" s="396"/>
      <c r="G4" s="397"/>
    </row>
    <row r="5" spans="1:7" ht="10.15" customHeight="1" x14ac:dyDescent="0.2">
      <c r="A5" s="395" t="s">
        <v>375</v>
      </c>
      <c r="B5" s="398"/>
      <c r="C5" s="398"/>
      <c r="D5" s="398"/>
      <c r="E5" s="398"/>
      <c r="F5" s="398"/>
      <c r="G5" s="397"/>
    </row>
    <row r="6" spans="1:7" ht="10.15" customHeight="1" x14ac:dyDescent="0.2">
      <c r="A6" s="372" t="s">
        <v>50</v>
      </c>
      <c r="B6" s="383" t="s">
        <v>354</v>
      </c>
      <c r="C6" s="383"/>
      <c r="D6" s="383"/>
      <c r="E6" s="383"/>
      <c r="F6" s="383"/>
      <c r="G6" s="393" t="s">
        <v>357</v>
      </c>
    </row>
    <row r="7" spans="1:7" ht="16.899999999999999" customHeight="1" x14ac:dyDescent="0.2">
      <c r="A7" s="392"/>
      <c r="B7" s="170" t="s">
        <v>355</v>
      </c>
      <c r="C7" s="170" t="s">
        <v>129</v>
      </c>
      <c r="D7" s="170" t="s">
        <v>356</v>
      </c>
      <c r="E7" s="170" t="s">
        <v>106</v>
      </c>
      <c r="F7" s="154" t="s">
        <v>108</v>
      </c>
      <c r="G7" s="394"/>
    </row>
    <row r="8" spans="1:7" ht="10.5" customHeight="1" x14ac:dyDescent="0.2">
      <c r="A8" s="122" t="s">
        <v>15</v>
      </c>
      <c r="B8" s="123">
        <f>B9+B18+B26+B33</f>
        <v>60000000</v>
      </c>
      <c r="C8" s="123">
        <f t="shared" ref="C8:G8" si="0">C9+C18+C26+C33</f>
        <v>0</v>
      </c>
      <c r="D8" s="123">
        <f>D9+D18+D26+D33</f>
        <v>60000000</v>
      </c>
      <c r="E8" s="123">
        <f t="shared" si="0"/>
        <v>15293859</v>
      </c>
      <c r="F8" s="123">
        <f t="shared" si="0"/>
        <v>14344321</v>
      </c>
      <c r="G8" s="124">
        <f t="shared" si="0"/>
        <v>44706141</v>
      </c>
    </row>
    <row r="9" spans="1:7" ht="9.75" customHeight="1" x14ac:dyDescent="0.2">
      <c r="A9" s="45" t="s">
        <v>16</v>
      </c>
      <c r="B9" s="123">
        <f>B10+B11+B12+B13+B14+B15+B16+B17</f>
        <v>0</v>
      </c>
      <c r="C9" s="123">
        <f t="shared" ref="C9:G9" si="1">C10+C11+C12+C13+C14+C15+C16+C17</f>
        <v>0</v>
      </c>
      <c r="D9" s="123">
        <f t="shared" si="1"/>
        <v>0</v>
      </c>
      <c r="E9" s="123">
        <f t="shared" si="1"/>
        <v>0</v>
      </c>
      <c r="F9" s="123">
        <f t="shared" si="1"/>
        <v>0</v>
      </c>
      <c r="G9" s="125">
        <f t="shared" si="1"/>
        <v>0</v>
      </c>
    </row>
    <row r="10" spans="1:7" ht="10.15" customHeight="1" x14ac:dyDescent="0.2">
      <c r="A10" s="25" t="s">
        <v>17</v>
      </c>
      <c r="B10" s="126">
        <v>0</v>
      </c>
      <c r="C10" s="126">
        <v>0</v>
      </c>
      <c r="D10" s="126">
        <f>B10+C10</f>
        <v>0</v>
      </c>
      <c r="E10" s="126">
        <v>0</v>
      </c>
      <c r="F10" s="126">
        <v>0</v>
      </c>
      <c r="G10" s="127">
        <f>D10-E10</f>
        <v>0</v>
      </c>
    </row>
    <row r="11" spans="1:7" ht="9" customHeight="1" x14ac:dyDescent="0.2">
      <c r="A11" s="25" t="s">
        <v>18</v>
      </c>
      <c r="B11" s="126">
        <v>0</v>
      </c>
      <c r="C11" s="126">
        <v>0</v>
      </c>
      <c r="D11" s="126">
        <f t="shared" ref="D11:D37" si="2">B11+C11</f>
        <v>0</v>
      </c>
      <c r="E11" s="126">
        <v>0</v>
      </c>
      <c r="F11" s="126">
        <v>0</v>
      </c>
      <c r="G11" s="127">
        <f t="shared" ref="G11:G32" si="3">D11-E11</f>
        <v>0</v>
      </c>
    </row>
    <row r="12" spans="1:7" ht="9" customHeight="1" x14ac:dyDescent="0.2">
      <c r="A12" s="25" t="s">
        <v>19</v>
      </c>
      <c r="B12" s="126">
        <v>0</v>
      </c>
      <c r="C12" s="126">
        <v>0</v>
      </c>
      <c r="D12" s="126">
        <f t="shared" si="2"/>
        <v>0</v>
      </c>
      <c r="E12" s="126">
        <v>0</v>
      </c>
      <c r="F12" s="126">
        <v>0</v>
      </c>
      <c r="G12" s="127">
        <f t="shared" si="3"/>
        <v>0</v>
      </c>
    </row>
    <row r="13" spans="1:7" ht="9" customHeight="1" x14ac:dyDescent="0.2">
      <c r="A13" s="25" t="s">
        <v>20</v>
      </c>
      <c r="B13" s="126">
        <v>0</v>
      </c>
      <c r="C13" s="126">
        <v>0</v>
      </c>
      <c r="D13" s="126">
        <f t="shared" si="2"/>
        <v>0</v>
      </c>
      <c r="E13" s="126">
        <v>0</v>
      </c>
      <c r="F13" s="126">
        <v>0</v>
      </c>
      <c r="G13" s="127">
        <f t="shared" si="3"/>
        <v>0</v>
      </c>
    </row>
    <row r="14" spans="1:7" ht="10.15" customHeight="1" x14ac:dyDescent="0.2">
      <c r="A14" s="25" t="s">
        <v>21</v>
      </c>
      <c r="B14" s="126">
        <v>0</v>
      </c>
      <c r="C14" s="126">
        <v>0</v>
      </c>
      <c r="D14" s="126">
        <f t="shared" si="2"/>
        <v>0</v>
      </c>
      <c r="E14" s="126">
        <v>0</v>
      </c>
      <c r="F14" s="126">
        <v>0</v>
      </c>
      <c r="G14" s="127">
        <f t="shared" si="3"/>
        <v>0</v>
      </c>
    </row>
    <row r="15" spans="1:7" ht="10.15" customHeight="1" x14ac:dyDescent="0.2">
      <c r="A15" s="25" t="s">
        <v>22</v>
      </c>
      <c r="B15" s="126">
        <v>0</v>
      </c>
      <c r="C15" s="126">
        <v>0</v>
      </c>
      <c r="D15" s="126">
        <f t="shared" si="2"/>
        <v>0</v>
      </c>
      <c r="E15" s="126">
        <v>0</v>
      </c>
      <c r="F15" s="126">
        <v>0</v>
      </c>
      <c r="G15" s="127">
        <f t="shared" si="3"/>
        <v>0</v>
      </c>
    </row>
    <row r="16" spans="1:7" ht="9" customHeight="1" x14ac:dyDescent="0.2">
      <c r="A16" s="25" t="s">
        <v>23</v>
      </c>
      <c r="B16" s="126">
        <v>0</v>
      </c>
      <c r="C16" s="126">
        <v>0</v>
      </c>
      <c r="D16" s="126">
        <f t="shared" si="2"/>
        <v>0</v>
      </c>
      <c r="E16" s="126">
        <v>0</v>
      </c>
      <c r="F16" s="126">
        <v>0</v>
      </c>
      <c r="G16" s="127">
        <f t="shared" si="3"/>
        <v>0</v>
      </c>
    </row>
    <row r="17" spans="1:7" ht="9" customHeight="1" x14ac:dyDescent="0.2">
      <c r="A17" s="25" t="s">
        <v>24</v>
      </c>
      <c r="B17" s="126">
        <v>0</v>
      </c>
      <c r="C17" s="126">
        <v>0</v>
      </c>
      <c r="D17" s="126">
        <f t="shared" si="2"/>
        <v>0</v>
      </c>
      <c r="E17" s="126">
        <v>0</v>
      </c>
      <c r="F17" s="126">
        <v>0</v>
      </c>
      <c r="G17" s="127">
        <f t="shared" si="3"/>
        <v>0</v>
      </c>
    </row>
    <row r="18" spans="1:7" ht="9" customHeight="1" x14ac:dyDescent="0.2">
      <c r="A18" s="45" t="s">
        <v>25</v>
      </c>
      <c r="B18" s="128">
        <f>B19+B20+B21+B22+B23+B24+B25</f>
        <v>60000000</v>
      </c>
      <c r="C18" s="128">
        <f t="shared" ref="C18:G18" si="4">C19+C20+C21+C22+C23+C24+C25</f>
        <v>0</v>
      </c>
      <c r="D18" s="128">
        <f t="shared" si="4"/>
        <v>60000000</v>
      </c>
      <c r="E18" s="128">
        <f t="shared" si="4"/>
        <v>15293859</v>
      </c>
      <c r="F18" s="128">
        <f t="shared" si="4"/>
        <v>14344321</v>
      </c>
      <c r="G18" s="129">
        <f t="shared" si="4"/>
        <v>44706141</v>
      </c>
    </row>
    <row r="19" spans="1:7" ht="9.75" customHeight="1" x14ac:dyDescent="0.2">
      <c r="A19" s="25" t="s">
        <v>26</v>
      </c>
      <c r="B19" s="126">
        <v>0</v>
      </c>
      <c r="C19" s="126">
        <v>0</v>
      </c>
      <c r="D19" s="126">
        <f t="shared" si="2"/>
        <v>0</v>
      </c>
      <c r="E19" s="126">
        <v>0</v>
      </c>
      <c r="F19" s="126">
        <v>0</v>
      </c>
      <c r="G19" s="127">
        <f t="shared" si="3"/>
        <v>0</v>
      </c>
    </row>
    <row r="20" spans="1:7" ht="9.75" customHeight="1" x14ac:dyDescent="0.2">
      <c r="A20" s="25" t="s">
        <v>27</v>
      </c>
      <c r="B20" s="126">
        <v>0</v>
      </c>
      <c r="C20" s="126">
        <v>0</v>
      </c>
      <c r="D20" s="126">
        <f t="shared" si="2"/>
        <v>0</v>
      </c>
      <c r="E20" s="126">
        <v>0</v>
      </c>
      <c r="F20" s="126">
        <v>0</v>
      </c>
      <c r="G20" s="127">
        <f t="shared" si="3"/>
        <v>0</v>
      </c>
    </row>
    <row r="21" spans="1:7" ht="9.75" customHeight="1" x14ac:dyDescent="0.2">
      <c r="A21" s="25" t="s">
        <v>28</v>
      </c>
      <c r="B21" s="126">
        <v>0</v>
      </c>
      <c r="C21" s="126">
        <v>0</v>
      </c>
      <c r="D21" s="126">
        <f t="shared" si="2"/>
        <v>0</v>
      </c>
      <c r="E21" s="126">
        <v>0</v>
      </c>
      <c r="F21" s="126">
        <v>0</v>
      </c>
      <c r="G21" s="127">
        <f t="shared" si="3"/>
        <v>0</v>
      </c>
    </row>
    <row r="22" spans="1:7" ht="8.25" customHeight="1" x14ac:dyDescent="0.2">
      <c r="A22" s="25" t="s">
        <v>29</v>
      </c>
      <c r="B22" s="126">
        <v>0</v>
      </c>
      <c r="C22" s="126">
        <v>0</v>
      </c>
      <c r="D22" s="126">
        <f t="shared" si="2"/>
        <v>0</v>
      </c>
      <c r="E22" s="126">
        <v>0</v>
      </c>
      <c r="F22" s="126">
        <v>0</v>
      </c>
      <c r="G22" s="127">
        <f t="shared" si="3"/>
        <v>0</v>
      </c>
    </row>
    <row r="23" spans="1:7" ht="9.75" customHeight="1" x14ac:dyDescent="0.2">
      <c r="A23" s="25" t="s">
        <v>30</v>
      </c>
      <c r="B23" s="126">
        <v>60000000</v>
      </c>
      <c r="C23" s="126">
        <v>0</v>
      </c>
      <c r="D23" s="126">
        <f>B23+C23</f>
        <v>60000000</v>
      </c>
      <c r="E23" s="126">
        <v>15293859</v>
      </c>
      <c r="F23" s="126">
        <v>14344321</v>
      </c>
      <c r="G23" s="127">
        <f>D23-E23</f>
        <v>44706141</v>
      </c>
    </row>
    <row r="24" spans="1:7" ht="9.75" customHeight="1" x14ac:dyDescent="0.2">
      <c r="A24" s="25" t="s">
        <v>31</v>
      </c>
      <c r="B24" s="126">
        <v>0</v>
      </c>
      <c r="C24" s="126">
        <v>0</v>
      </c>
      <c r="D24" s="126">
        <f t="shared" si="2"/>
        <v>0</v>
      </c>
      <c r="E24" s="126">
        <v>0</v>
      </c>
      <c r="F24" s="126">
        <v>0</v>
      </c>
      <c r="G24" s="127">
        <f>D24-E24</f>
        <v>0</v>
      </c>
    </row>
    <row r="25" spans="1:7" ht="9.75" customHeight="1" x14ac:dyDescent="0.2">
      <c r="A25" s="25" t="s">
        <v>32</v>
      </c>
      <c r="B25" s="126">
        <v>0</v>
      </c>
      <c r="C25" s="126">
        <v>0</v>
      </c>
      <c r="D25" s="126">
        <f t="shared" si="2"/>
        <v>0</v>
      </c>
      <c r="E25" s="126">
        <v>0</v>
      </c>
      <c r="F25" s="126">
        <v>0</v>
      </c>
      <c r="G25" s="127">
        <f>D25-E25</f>
        <v>0</v>
      </c>
    </row>
    <row r="26" spans="1:7" ht="10.5" customHeight="1" x14ac:dyDescent="0.2">
      <c r="A26" s="45" t="s">
        <v>83</v>
      </c>
      <c r="B26" s="130">
        <f>B27+B28+B29+B30+B31+B32</f>
        <v>0</v>
      </c>
      <c r="C26" s="130">
        <f t="shared" ref="C26:F26" si="5">C27+C28+C29+C30+C31+C32</f>
        <v>0</v>
      </c>
      <c r="D26" s="130">
        <f t="shared" si="5"/>
        <v>0</v>
      </c>
      <c r="E26" s="130">
        <f t="shared" si="5"/>
        <v>0</v>
      </c>
      <c r="F26" s="130">
        <f t="shared" si="5"/>
        <v>0</v>
      </c>
      <c r="G26" s="131">
        <f>G27+G28+G29+G30+G31+G32</f>
        <v>0</v>
      </c>
    </row>
    <row r="27" spans="1:7" ht="10.5" customHeight="1" x14ac:dyDescent="0.2">
      <c r="A27" s="25" t="s">
        <v>84</v>
      </c>
      <c r="B27" s="126">
        <v>0</v>
      </c>
      <c r="C27" s="126">
        <v>0</v>
      </c>
      <c r="D27" s="126">
        <f t="shared" si="2"/>
        <v>0</v>
      </c>
      <c r="E27" s="126">
        <v>0</v>
      </c>
      <c r="F27" s="126">
        <v>0</v>
      </c>
      <c r="G27" s="127">
        <f t="shared" si="3"/>
        <v>0</v>
      </c>
    </row>
    <row r="28" spans="1:7" ht="10.5" customHeight="1" x14ac:dyDescent="0.2">
      <c r="A28" s="25" t="s">
        <v>85</v>
      </c>
      <c r="B28" s="126">
        <v>0</v>
      </c>
      <c r="C28" s="126">
        <v>0</v>
      </c>
      <c r="D28" s="126">
        <f t="shared" si="2"/>
        <v>0</v>
      </c>
      <c r="E28" s="126">
        <v>0</v>
      </c>
      <c r="F28" s="126">
        <v>0</v>
      </c>
      <c r="G28" s="127">
        <f t="shared" si="3"/>
        <v>0</v>
      </c>
    </row>
    <row r="29" spans="1:7" ht="10.5" customHeight="1" x14ac:dyDescent="0.2">
      <c r="A29" s="25" t="s">
        <v>86</v>
      </c>
      <c r="B29" s="126">
        <v>0</v>
      </c>
      <c r="C29" s="126">
        <v>0</v>
      </c>
      <c r="D29" s="126">
        <f t="shared" si="2"/>
        <v>0</v>
      </c>
      <c r="E29" s="126">
        <v>0</v>
      </c>
      <c r="F29" s="126">
        <v>0</v>
      </c>
      <c r="G29" s="127">
        <f t="shared" si="3"/>
        <v>0</v>
      </c>
    </row>
    <row r="30" spans="1:7" ht="10.5" customHeight="1" x14ac:dyDescent="0.2">
      <c r="A30" s="25" t="s">
        <v>87</v>
      </c>
      <c r="B30" s="126">
        <v>0</v>
      </c>
      <c r="C30" s="126">
        <v>0</v>
      </c>
      <c r="D30" s="126">
        <f t="shared" si="2"/>
        <v>0</v>
      </c>
      <c r="E30" s="126">
        <v>0</v>
      </c>
      <c r="F30" s="126">
        <v>0</v>
      </c>
      <c r="G30" s="127">
        <f t="shared" si="3"/>
        <v>0</v>
      </c>
    </row>
    <row r="31" spans="1:7" ht="10.5" customHeight="1" x14ac:dyDescent="0.2">
      <c r="A31" s="25" t="s">
        <v>88</v>
      </c>
      <c r="B31" s="126">
        <v>0</v>
      </c>
      <c r="C31" s="126">
        <v>0</v>
      </c>
      <c r="D31" s="126">
        <f t="shared" si="2"/>
        <v>0</v>
      </c>
      <c r="E31" s="126">
        <v>0</v>
      </c>
      <c r="F31" s="126">
        <v>0</v>
      </c>
      <c r="G31" s="127">
        <f t="shared" si="3"/>
        <v>0</v>
      </c>
    </row>
    <row r="32" spans="1:7" ht="10.5" customHeight="1" x14ac:dyDescent="0.2">
      <c r="A32" s="25" t="s">
        <v>89</v>
      </c>
      <c r="B32" s="126">
        <v>0</v>
      </c>
      <c r="C32" s="126">
        <v>0</v>
      </c>
      <c r="D32" s="126">
        <f t="shared" si="2"/>
        <v>0</v>
      </c>
      <c r="E32" s="126">
        <v>0</v>
      </c>
      <c r="F32" s="126">
        <v>0</v>
      </c>
      <c r="G32" s="127">
        <f t="shared" si="3"/>
        <v>0</v>
      </c>
    </row>
    <row r="33" spans="1:7" ht="16.5" x14ac:dyDescent="0.2">
      <c r="A33" s="45" t="s">
        <v>33</v>
      </c>
      <c r="B33" s="130">
        <f>B34+B35+B36+B37</f>
        <v>0</v>
      </c>
      <c r="C33" s="130">
        <f t="shared" ref="C33:G33" si="6">C34+C35+C36+C37</f>
        <v>0</v>
      </c>
      <c r="D33" s="130">
        <f t="shared" si="6"/>
        <v>0</v>
      </c>
      <c r="E33" s="130">
        <f t="shared" si="6"/>
        <v>0</v>
      </c>
      <c r="F33" s="130">
        <f t="shared" si="6"/>
        <v>0</v>
      </c>
      <c r="G33" s="131">
        <f t="shared" si="6"/>
        <v>0</v>
      </c>
    </row>
    <row r="34" spans="1:7" ht="13.5" customHeight="1" x14ac:dyDescent="0.2">
      <c r="A34" s="25" t="s">
        <v>34</v>
      </c>
      <c r="B34" s="126">
        <v>0</v>
      </c>
      <c r="C34" s="126">
        <v>0</v>
      </c>
      <c r="D34" s="126">
        <f t="shared" si="2"/>
        <v>0</v>
      </c>
      <c r="E34" s="126">
        <v>0</v>
      </c>
      <c r="F34" s="126">
        <v>0</v>
      </c>
      <c r="G34" s="127">
        <f>D34-E34</f>
        <v>0</v>
      </c>
    </row>
    <row r="35" spans="1:7" ht="15" customHeight="1" x14ac:dyDescent="0.2">
      <c r="A35" s="25" t="s">
        <v>35</v>
      </c>
      <c r="B35" s="126">
        <v>0</v>
      </c>
      <c r="C35" s="126">
        <v>0</v>
      </c>
      <c r="D35" s="126">
        <f t="shared" si="2"/>
        <v>0</v>
      </c>
      <c r="E35" s="126">
        <v>0</v>
      </c>
      <c r="F35" s="126">
        <v>0</v>
      </c>
      <c r="G35" s="127">
        <f t="shared" ref="G35:G37" si="7">D35-E35</f>
        <v>0</v>
      </c>
    </row>
    <row r="36" spans="1:7" ht="12" customHeight="1" x14ac:dyDescent="0.2">
      <c r="A36" s="25" t="s">
        <v>36</v>
      </c>
      <c r="B36" s="126">
        <v>0</v>
      </c>
      <c r="C36" s="126">
        <v>0</v>
      </c>
      <c r="D36" s="126">
        <f t="shared" si="2"/>
        <v>0</v>
      </c>
      <c r="E36" s="126">
        <v>0</v>
      </c>
      <c r="F36" s="126">
        <v>0</v>
      </c>
      <c r="G36" s="127">
        <f t="shared" si="7"/>
        <v>0</v>
      </c>
    </row>
    <row r="37" spans="1:7" ht="9" customHeight="1" x14ac:dyDescent="0.2">
      <c r="A37" s="25" t="s">
        <v>37</v>
      </c>
      <c r="B37" s="126">
        <v>0</v>
      </c>
      <c r="C37" s="126">
        <v>0</v>
      </c>
      <c r="D37" s="126">
        <f t="shared" si="2"/>
        <v>0</v>
      </c>
      <c r="E37" s="126">
        <v>0</v>
      </c>
      <c r="F37" s="126">
        <v>0</v>
      </c>
      <c r="G37" s="127">
        <f t="shared" si="7"/>
        <v>0</v>
      </c>
    </row>
    <row r="38" spans="1:7" ht="9" customHeight="1" x14ac:dyDescent="0.2">
      <c r="A38" s="45" t="s">
        <v>38</v>
      </c>
      <c r="B38" s="130">
        <f>B39+B48+B56+B66</f>
        <v>779791802</v>
      </c>
      <c r="C38" s="130">
        <f t="shared" ref="C38:G38" si="8">C39+C48+C56+C66</f>
        <v>0</v>
      </c>
      <c r="D38" s="130">
        <f t="shared" si="8"/>
        <v>779791802</v>
      </c>
      <c r="E38" s="130">
        <f t="shared" si="8"/>
        <v>176977833</v>
      </c>
      <c r="F38" s="130">
        <f t="shared" si="8"/>
        <v>171858542</v>
      </c>
      <c r="G38" s="131">
        <f t="shared" si="8"/>
        <v>602813969</v>
      </c>
    </row>
    <row r="39" spans="1:7" ht="9" customHeight="1" x14ac:dyDescent="0.2">
      <c r="A39" s="132" t="s">
        <v>16</v>
      </c>
      <c r="B39" s="130">
        <f>B40+B41+B42+B43+B44+B45+B46+B47</f>
        <v>0</v>
      </c>
      <c r="C39" s="130">
        <f t="shared" ref="C39:E39" si="9">C40+C41+C42+C43+C44+C45+C46+C47</f>
        <v>0</v>
      </c>
      <c r="D39" s="130">
        <f t="shared" si="9"/>
        <v>0</v>
      </c>
      <c r="E39" s="130">
        <f t="shared" si="9"/>
        <v>0</v>
      </c>
      <c r="F39" s="130">
        <f>F40+F41+F42+F43+F44+F45+F46+F47</f>
        <v>0</v>
      </c>
      <c r="G39" s="131">
        <f>G40+G41+G42+G43+G44+G45+G46+G47</f>
        <v>0</v>
      </c>
    </row>
    <row r="40" spans="1:7" ht="9.75" customHeight="1" x14ac:dyDescent="0.2">
      <c r="A40" s="25" t="s">
        <v>17</v>
      </c>
      <c r="B40" s="126">
        <v>0</v>
      </c>
      <c r="C40" s="126">
        <v>0</v>
      </c>
      <c r="D40" s="126">
        <f t="shared" ref="D40:D64" si="10">B40+C40</f>
        <v>0</v>
      </c>
      <c r="E40" s="126">
        <v>0</v>
      </c>
      <c r="F40" s="126">
        <v>0</v>
      </c>
      <c r="G40" s="127">
        <f>D40-E40</f>
        <v>0</v>
      </c>
    </row>
    <row r="41" spans="1:7" ht="9.75" customHeight="1" x14ac:dyDescent="0.2">
      <c r="A41" s="25" t="s">
        <v>18</v>
      </c>
      <c r="B41" s="126">
        <v>0</v>
      </c>
      <c r="C41" s="126">
        <v>0</v>
      </c>
      <c r="D41" s="126">
        <f t="shared" si="10"/>
        <v>0</v>
      </c>
      <c r="E41" s="126">
        <v>0</v>
      </c>
      <c r="F41" s="126">
        <v>0</v>
      </c>
      <c r="G41" s="127">
        <f t="shared" ref="G41:G70" si="11">D41-E41</f>
        <v>0</v>
      </c>
    </row>
    <row r="42" spans="1:7" ht="9.75" customHeight="1" x14ac:dyDescent="0.2">
      <c r="A42" s="25" t="s">
        <v>19</v>
      </c>
      <c r="B42" s="126">
        <v>0</v>
      </c>
      <c r="C42" s="126">
        <v>0</v>
      </c>
      <c r="D42" s="126">
        <f t="shared" si="10"/>
        <v>0</v>
      </c>
      <c r="E42" s="126">
        <v>0</v>
      </c>
      <c r="F42" s="126">
        <v>0</v>
      </c>
      <c r="G42" s="127">
        <f t="shared" si="11"/>
        <v>0</v>
      </c>
    </row>
    <row r="43" spans="1:7" ht="9.75" customHeight="1" x14ac:dyDescent="0.2">
      <c r="A43" s="133" t="s">
        <v>20</v>
      </c>
      <c r="B43" s="126">
        <v>0</v>
      </c>
      <c r="C43" s="126">
        <v>0</v>
      </c>
      <c r="D43" s="126">
        <f t="shared" si="10"/>
        <v>0</v>
      </c>
      <c r="E43" s="126">
        <v>0</v>
      </c>
      <c r="F43" s="126">
        <v>0</v>
      </c>
      <c r="G43" s="127">
        <f t="shared" si="11"/>
        <v>0</v>
      </c>
    </row>
    <row r="44" spans="1:7" ht="9.75" customHeight="1" x14ac:dyDescent="0.2">
      <c r="A44" s="25" t="s">
        <v>21</v>
      </c>
      <c r="B44" s="126">
        <v>0</v>
      </c>
      <c r="C44" s="126">
        <v>0</v>
      </c>
      <c r="D44" s="126">
        <f t="shared" si="10"/>
        <v>0</v>
      </c>
      <c r="E44" s="126">
        <v>0</v>
      </c>
      <c r="F44" s="126">
        <v>0</v>
      </c>
      <c r="G44" s="127">
        <f>D44-E44</f>
        <v>0</v>
      </c>
    </row>
    <row r="45" spans="1:7" ht="9.75" customHeight="1" x14ac:dyDescent="0.2">
      <c r="A45" s="25" t="s">
        <v>22</v>
      </c>
      <c r="B45" s="126">
        <v>0</v>
      </c>
      <c r="C45" s="126">
        <v>0</v>
      </c>
      <c r="D45" s="126">
        <f t="shared" si="10"/>
        <v>0</v>
      </c>
      <c r="E45" s="126">
        <v>0</v>
      </c>
      <c r="F45" s="126">
        <v>0</v>
      </c>
      <c r="G45" s="127">
        <f t="shared" si="11"/>
        <v>0</v>
      </c>
    </row>
    <row r="46" spans="1:7" ht="9.75" customHeight="1" x14ac:dyDescent="0.2">
      <c r="A46" s="25" t="s">
        <v>23</v>
      </c>
      <c r="B46" s="126">
        <v>0</v>
      </c>
      <c r="C46" s="126">
        <v>0</v>
      </c>
      <c r="D46" s="126">
        <f t="shared" si="10"/>
        <v>0</v>
      </c>
      <c r="E46" s="126">
        <v>0</v>
      </c>
      <c r="F46" s="126">
        <v>0</v>
      </c>
      <c r="G46" s="127">
        <f t="shared" si="11"/>
        <v>0</v>
      </c>
    </row>
    <row r="47" spans="1:7" ht="9.75" customHeight="1" x14ac:dyDescent="0.2">
      <c r="A47" s="25" t="s">
        <v>24</v>
      </c>
      <c r="B47" s="126">
        <v>0</v>
      </c>
      <c r="C47" s="126">
        <v>0</v>
      </c>
      <c r="D47" s="126">
        <f t="shared" si="10"/>
        <v>0</v>
      </c>
      <c r="E47" s="126">
        <v>0</v>
      </c>
      <c r="F47" s="126">
        <v>0</v>
      </c>
      <c r="G47" s="127">
        <f t="shared" si="11"/>
        <v>0</v>
      </c>
    </row>
    <row r="48" spans="1:7" ht="9.75" customHeight="1" x14ac:dyDescent="0.2">
      <c r="A48" s="45" t="s">
        <v>25</v>
      </c>
      <c r="B48" s="222">
        <f>B49+B50+B51+B52+B53+B54+B55</f>
        <v>779791802</v>
      </c>
      <c r="C48" s="222">
        <f>C49+C50+C51+C52+C53+C54+C55</f>
        <v>0</v>
      </c>
      <c r="D48" s="222">
        <f t="shared" ref="D48:G48" si="12">D49+D50+D51+D52+D53+D54+D55</f>
        <v>779791802</v>
      </c>
      <c r="E48" s="222">
        <f t="shared" si="12"/>
        <v>176977833</v>
      </c>
      <c r="F48" s="222">
        <f t="shared" si="12"/>
        <v>171858542</v>
      </c>
      <c r="G48" s="225">
        <f t="shared" si="12"/>
        <v>602813969</v>
      </c>
    </row>
    <row r="49" spans="1:9" ht="9.75" customHeight="1" x14ac:dyDescent="0.2">
      <c r="A49" s="25" t="s">
        <v>26</v>
      </c>
      <c r="B49" s="223"/>
      <c r="C49" s="223">
        <v>0</v>
      </c>
      <c r="D49" s="223">
        <f t="shared" si="10"/>
        <v>0</v>
      </c>
      <c r="E49" s="223">
        <v>0</v>
      </c>
      <c r="F49" s="223">
        <v>0</v>
      </c>
      <c r="G49" s="224">
        <f t="shared" si="11"/>
        <v>0</v>
      </c>
    </row>
    <row r="50" spans="1:9" ht="9.75" customHeight="1" x14ac:dyDescent="0.2">
      <c r="A50" s="25" t="s">
        <v>27</v>
      </c>
      <c r="B50" s="126">
        <v>0</v>
      </c>
      <c r="C50" s="126">
        <v>0</v>
      </c>
      <c r="D50" s="126">
        <f t="shared" si="10"/>
        <v>0</v>
      </c>
      <c r="E50" s="126">
        <v>0</v>
      </c>
      <c r="F50" s="126">
        <v>0</v>
      </c>
      <c r="G50" s="127">
        <f t="shared" si="11"/>
        <v>0</v>
      </c>
    </row>
    <row r="51" spans="1:9" ht="9.75" customHeight="1" x14ac:dyDescent="0.2">
      <c r="A51" s="25" t="s">
        <v>28</v>
      </c>
      <c r="B51" s="126">
        <v>0</v>
      </c>
      <c r="C51" s="126">
        <v>0</v>
      </c>
      <c r="D51" s="126">
        <f t="shared" si="10"/>
        <v>0</v>
      </c>
      <c r="E51" s="126">
        <v>0</v>
      </c>
      <c r="F51" s="126">
        <v>0</v>
      </c>
      <c r="G51" s="127">
        <f t="shared" si="11"/>
        <v>0</v>
      </c>
    </row>
    <row r="52" spans="1:9" ht="9.75" customHeight="1" x14ac:dyDescent="0.2">
      <c r="A52" s="25" t="s">
        <v>29</v>
      </c>
      <c r="B52" s="126">
        <v>0</v>
      </c>
      <c r="C52" s="126">
        <v>0</v>
      </c>
      <c r="D52" s="126">
        <f t="shared" si="10"/>
        <v>0</v>
      </c>
      <c r="E52" s="126">
        <v>0</v>
      </c>
      <c r="F52" s="126">
        <v>0</v>
      </c>
      <c r="G52" s="127">
        <f t="shared" si="11"/>
        <v>0</v>
      </c>
    </row>
    <row r="53" spans="1:9" ht="9.75" customHeight="1" x14ac:dyDescent="0.2">
      <c r="A53" s="133" t="s">
        <v>30</v>
      </c>
      <c r="B53" s="127">
        <v>779791802</v>
      </c>
      <c r="C53" s="211">
        <v>0</v>
      </c>
      <c r="D53" s="126">
        <f>B53+C53</f>
        <v>779791802</v>
      </c>
      <c r="E53" s="212">
        <v>176977833</v>
      </c>
      <c r="F53" s="212">
        <v>171858542</v>
      </c>
      <c r="G53" s="213">
        <f>D53-E53</f>
        <v>602813969</v>
      </c>
      <c r="I53" s="4"/>
    </row>
    <row r="54" spans="1:9" ht="9.75" customHeight="1" x14ac:dyDescent="0.2">
      <c r="A54" s="25" t="s">
        <v>31</v>
      </c>
      <c r="B54" s="126">
        <v>0</v>
      </c>
      <c r="C54" s="126">
        <v>0</v>
      </c>
      <c r="D54" s="126">
        <f t="shared" si="10"/>
        <v>0</v>
      </c>
      <c r="E54" s="126">
        <v>0</v>
      </c>
      <c r="F54" s="126">
        <v>0</v>
      </c>
      <c r="G54" s="127">
        <f t="shared" si="11"/>
        <v>0</v>
      </c>
    </row>
    <row r="55" spans="1:9" ht="9" customHeight="1" x14ac:dyDescent="0.2">
      <c r="A55" s="25" t="s">
        <v>32</v>
      </c>
      <c r="B55" s="126">
        <v>0</v>
      </c>
      <c r="C55" s="126">
        <v>0</v>
      </c>
      <c r="D55" s="126">
        <f t="shared" si="10"/>
        <v>0</v>
      </c>
      <c r="E55" s="126">
        <v>0</v>
      </c>
      <c r="F55" s="126">
        <v>0</v>
      </c>
      <c r="G55" s="127">
        <f t="shared" si="11"/>
        <v>0</v>
      </c>
    </row>
    <row r="56" spans="1:9" ht="10.5" customHeight="1" x14ac:dyDescent="0.2">
      <c r="A56" s="132" t="s">
        <v>39</v>
      </c>
      <c r="B56" s="130">
        <f>B57+B58+B59+B60+B61+B62+B63+B64+B65</f>
        <v>0</v>
      </c>
      <c r="C56" s="130">
        <f t="shared" ref="C56:G56" si="13">C57+C58+C59+C60+C61+C62+C63+C64+C65</f>
        <v>0</v>
      </c>
      <c r="D56" s="130">
        <f t="shared" si="13"/>
        <v>0</v>
      </c>
      <c r="E56" s="130">
        <f t="shared" si="13"/>
        <v>0</v>
      </c>
      <c r="F56" s="130">
        <f t="shared" si="13"/>
        <v>0</v>
      </c>
      <c r="G56" s="131">
        <f t="shared" si="13"/>
        <v>0</v>
      </c>
    </row>
    <row r="57" spans="1:9" ht="9.75" customHeight="1" x14ac:dyDescent="0.2">
      <c r="A57" s="25" t="s">
        <v>40</v>
      </c>
      <c r="B57" s="126">
        <v>0</v>
      </c>
      <c r="C57" s="126">
        <v>0</v>
      </c>
      <c r="D57" s="126">
        <f t="shared" si="10"/>
        <v>0</v>
      </c>
      <c r="E57" s="126">
        <v>0</v>
      </c>
      <c r="F57" s="126">
        <v>0</v>
      </c>
      <c r="G57" s="127">
        <f t="shared" si="11"/>
        <v>0</v>
      </c>
    </row>
    <row r="58" spans="1:9" ht="10.5" customHeight="1" x14ac:dyDescent="0.2">
      <c r="A58" s="133" t="s">
        <v>41</v>
      </c>
      <c r="B58" s="126">
        <v>0</v>
      </c>
      <c r="C58" s="126">
        <v>0</v>
      </c>
      <c r="D58" s="126">
        <f t="shared" si="10"/>
        <v>0</v>
      </c>
      <c r="E58" s="126">
        <v>0</v>
      </c>
      <c r="F58" s="126">
        <v>0</v>
      </c>
      <c r="G58" s="127">
        <f t="shared" si="11"/>
        <v>0</v>
      </c>
    </row>
    <row r="59" spans="1:9" ht="10.5" customHeight="1" x14ac:dyDescent="0.2">
      <c r="A59" s="25" t="s">
        <v>42</v>
      </c>
      <c r="B59" s="126">
        <v>0</v>
      </c>
      <c r="C59" s="126">
        <v>0</v>
      </c>
      <c r="D59" s="126">
        <f t="shared" si="10"/>
        <v>0</v>
      </c>
      <c r="E59" s="126">
        <v>0</v>
      </c>
      <c r="F59" s="126">
        <v>0</v>
      </c>
      <c r="G59" s="127">
        <f t="shared" si="11"/>
        <v>0</v>
      </c>
    </row>
    <row r="60" spans="1:9" ht="9.75" customHeight="1" x14ac:dyDescent="0.2">
      <c r="A60" s="25" t="s">
        <v>43</v>
      </c>
      <c r="B60" s="126">
        <v>0</v>
      </c>
      <c r="C60" s="126">
        <v>0</v>
      </c>
      <c r="D60" s="126">
        <f t="shared" si="10"/>
        <v>0</v>
      </c>
      <c r="E60" s="126">
        <v>0</v>
      </c>
      <c r="F60" s="126">
        <v>0</v>
      </c>
      <c r="G60" s="127">
        <f t="shared" si="11"/>
        <v>0</v>
      </c>
    </row>
    <row r="61" spans="1:9" ht="10.5" customHeight="1" x14ac:dyDescent="0.2">
      <c r="A61" s="25" t="s">
        <v>44</v>
      </c>
      <c r="B61" s="126">
        <v>0</v>
      </c>
      <c r="C61" s="126">
        <v>0</v>
      </c>
      <c r="D61" s="126">
        <f t="shared" si="10"/>
        <v>0</v>
      </c>
      <c r="E61" s="126">
        <v>0</v>
      </c>
      <c r="F61" s="126">
        <v>0</v>
      </c>
      <c r="G61" s="127">
        <f t="shared" si="11"/>
        <v>0</v>
      </c>
    </row>
    <row r="62" spans="1:9" ht="10.5" customHeight="1" x14ac:dyDescent="0.2">
      <c r="A62" s="25" t="s">
        <v>45</v>
      </c>
      <c r="B62" s="126">
        <v>0</v>
      </c>
      <c r="C62" s="126">
        <v>0</v>
      </c>
      <c r="D62" s="126">
        <f t="shared" si="10"/>
        <v>0</v>
      </c>
      <c r="E62" s="126">
        <v>0</v>
      </c>
      <c r="F62" s="126">
        <v>0</v>
      </c>
      <c r="G62" s="127">
        <f t="shared" si="11"/>
        <v>0</v>
      </c>
    </row>
    <row r="63" spans="1:9" ht="9.75" customHeight="1" x14ac:dyDescent="0.2">
      <c r="A63" s="133" t="s">
        <v>46</v>
      </c>
      <c r="B63" s="126">
        <v>0</v>
      </c>
      <c r="C63" s="126">
        <v>0</v>
      </c>
      <c r="D63" s="126">
        <f t="shared" si="10"/>
        <v>0</v>
      </c>
      <c r="E63" s="126">
        <v>0</v>
      </c>
      <c r="F63" s="126">
        <v>0</v>
      </c>
      <c r="G63" s="127">
        <f t="shared" si="11"/>
        <v>0</v>
      </c>
    </row>
    <row r="64" spans="1:9" ht="10.5" customHeight="1" x14ac:dyDescent="0.2">
      <c r="A64" s="25" t="s">
        <v>47</v>
      </c>
      <c r="B64" s="126">
        <v>0</v>
      </c>
      <c r="C64" s="126">
        <v>0</v>
      </c>
      <c r="D64" s="126">
        <f t="shared" si="10"/>
        <v>0</v>
      </c>
      <c r="E64" s="126">
        <v>0</v>
      </c>
      <c r="F64" s="126">
        <v>0</v>
      </c>
      <c r="G64" s="127">
        <f t="shared" si="11"/>
        <v>0</v>
      </c>
    </row>
    <row r="65" spans="1:8" ht="10.5" customHeight="1" x14ac:dyDescent="0.2">
      <c r="A65" s="25" t="s">
        <v>48</v>
      </c>
      <c r="B65" s="126">
        <v>0</v>
      </c>
      <c r="C65" s="126">
        <v>0</v>
      </c>
      <c r="D65" s="126">
        <f>B65+C65</f>
        <v>0</v>
      </c>
      <c r="E65" s="126">
        <v>0</v>
      </c>
      <c r="F65" s="126">
        <v>0</v>
      </c>
      <c r="G65" s="127">
        <f t="shared" si="11"/>
        <v>0</v>
      </c>
    </row>
    <row r="66" spans="1:8" ht="16.5" x14ac:dyDescent="0.2">
      <c r="A66" s="132" t="s">
        <v>33</v>
      </c>
      <c r="B66" s="218">
        <f>B67+B68+B69+B70</f>
        <v>0</v>
      </c>
      <c r="C66" s="218">
        <f t="shared" ref="C66:G66" si="14">C67+C68+C69+C70</f>
        <v>0</v>
      </c>
      <c r="D66" s="218">
        <f t="shared" si="14"/>
        <v>0</v>
      </c>
      <c r="E66" s="218">
        <f t="shared" si="14"/>
        <v>0</v>
      </c>
      <c r="F66" s="218">
        <f t="shared" si="14"/>
        <v>0</v>
      </c>
      <c r="G66" s="219">
        <f t="shared" si="14"/>
        <v>0</v>
      </c>
    </row>
    <row r="67" spans="1:8" ht="16.5" x14ac:dyDescent="0.2">
      <c r="A67" s="25" t="s">
        <v>34</v>
      </c>
      <c r="B67" s="220">
        <v>0</v>
      </c>
      <c r="C67" s="220">
        <v>0</v>
      </c>
      <c r="D67" s="220">
        <f>B67+C67</f>
        <v>0</v>
      </c>
      <c r="E67" s="220">
        <v>0</v>
      </c>
      <c r="F67" s="220">
        <v>0</v>
      </c>
      <c r="G67" s="221">
        <f t="shared" si="11"/>
        <v>0</v>
      </c>
    </row>
    <row r="68" spans="1:8" ht="16.5" x14ac:dyDescent="0.2">
      <c r="A68" s="133" t="s">
        <v>35</v>
      </c>
      <c r="B68" s="220">
        <v>0</v>
      </c>
      <c r="C68" s="220">
        <v>0</v>
      </c>
      <c r="D68" s="220">
        <f t="shared" ref="D68:D70" si="15">B68+C68</f>
        <v>0</v>
      </c>
      <c r="E68" s="220">
        <v>0</v>
      </c>
      <c r="F68" s="220">
        <v>0</v>
      </c>
      <c r="G68" s="221">
        <f t="shared" si="11"/>
        <v>0</v>
      </c>
    </row>
    <row r="69" spans="1:8" ht="8.25" customHeight="1" x14ac:dyDescent="0.2">
      <c r="A69" s="25" t="s">
        <v>36</v>
      </c>
      <c r="B69" s="220">
        <v>0</v>
      </c>
      <c r="C69" s="220">
        <v>0</v>
      </c>
      <c r="D69" s="220">
        <f t="shared" si="15"/>
        <v>0</v>
      </c>
      <c r="E69" s="220">
        <v>0</v>
      </c>
      <c r="F69" s="220">
        <v>0</v>
      </c>
      <c r="G69" s="221">
        <f t="shared" si="11"/>
        <v>0</v>
      </c>
    </row>
    <row r="70" spans="1:8" ht="8.25" customHeight="1" x14ac:dyDescent="0.2">
      <c r="A70" s="25" t="s">
        <v>37</v>
      </c>
      <c r="B70" s="220">
        <v>0</v>
      </c>
      <c r="C70" s="220">
        <v>0</v>
      </c>
      <c r="D70" s="220">
        <f t="shared" si="15"/>
        <v>0</v>
      </c>
      <c r="E70" s="220">
        <v>0</v>
      </c>
      <c r="F70" s="220">
        <v>0</v>
      </c>
      <c r="G70" s="221">
        <f t="shared" si="11"/>
        <v>0</v>
      </c>
    </row>
    <row r="71" spans="1:8" ht="10.5" customHeight="1" x14ac:dyDescent="0.2">
      <c r="A71" s="134" t="s">
        <v>14</v>
      </c>
      <c r="B71" s="135">
        <f>B8+B38</f>
        <v>839791802</v>
      </c>
      <c r="C71" s="135">
        <f t="shared" ref="C71:G71" si="16">C8+C38</f>
        <v>0</v>
      </c>
      <c r="D71" s="135">
        <f t="shared" si="16"/>
        <v>839791802</v>
      </c>
      <c r="E71" s="135">
        <f t="shared" si="16"/>
        <v>192271692</v>
      </c>
      <c r="F71" s="135">
        <f t="shared" si="16"/>
        <v>186202863</v>
      </c>
      <c r="G71" s="136">
        <f t="shared" si="16"/>
        <v>647520110</v>
      </c>
    </row>
    <row r="72" spans="1:8" ht="6.75" customHeight="1" x14ac:dyDescent="0.2">
      <c r="A72" s="51"/>
      <c r="B72" s="51"/>
      <c r="C72" s="51"/>
      <c r="D72" s="51"/>
      <c r="E72" s="51"/>
      <c r="F72" s="51"/>
      <c r="G72" s="51"/>
    </row>
    <row r="73" spans="1:8" ht="14.25" customHeight="1" x14ac:dyDescent="0.2">
      <c r="A73" s="51"/>
      <c r="B73" s="51"/>
      <c r="C73" s="51"/>
      <c r="D73" s="51"/>
      <c r="E73" s="51"/>
      <c r="F73" s="51"/>
      <c r="G73" s="51"/>
    </row>
    <row r="74" spans="1:8" x14ac:dyDescent="0.2">
      <c r="A74" s="51"/>
      <c r="B74" s="51"/>
      <c r="C74" s="51"/>
      <c r="D74" s="51"/>
      <c r="E74" s="51"/>
      <c r="F74" s="51"/>
      <c r="G74" s="51"/>
    </row>
    <row r="75" spans="1:8" ht="10.5" customHeight="1" x14ac:dyDescent="0.2">
      <c r="A75" s="51"/>
      <c r="B75" s="51"/>
      <c r="C75" s="51"/>
      <c r="D75" s="51"/>
      <c r="E75" s="51"/>
      <c r="F75" s="51"/>
      <c r="G75" s="51"/>
    </row>
    <row r="76" spans="1:8" ht="12" customHeight="1" x14ac:dyDescent="0.2">
      <c r="A76" s="51"/>
      <c r="B76" s="137"/>
      <c r="C76" s="137"/>
      <c r="D76" s="137"/>
      <c r="E76" s="137"/>
      <c r="F76" s="137"/>
      <c r="G76" s="137"/>
      <c r="H76" s="7"/>
    </row>
    <row r="77" spans="1:8" x14ac:dyDescent="0.2">
      <c r="B77" s="7"/>
      <c r="C77" s="7"/>
      <c r="D77" s="7"/>
      <c r="E77" s="7"/>
      <c r="F77" s="7"/>
      <c r="G77" s="7"/>
      <c r="H77" s="7"/>
    </row>
    <row r="78" spans="1:8" x14ac:dyDescent="0.2">
      <c r="B78" s="7"/>
      <c r="C78" s="7"/>
      <c r="D78" s="7"/>
      <c r="E78" s="7"/>
      <c r="F78" s="7"/>
      <c r="G78" s="7"/>
      <c r="H78" s="7"/>
    </row>
  </sheetData>
  <mergeCells count="8">
    <mergeCell ref="A6:A7"/>
    <mergeCell ref="B6:F6"/>
    <mergeCell ref="G6:G7"/>
    <mergeCell ref="A1:G1"/>
    <mergeCell ref="A2:G2"/>
    <mergeCell ref="A3:G3"/>
    <mergeCell ref="A4:G4"/>
    <mergeCell ref="A5:G5"/>
  </mergeCells>
  <printOptions horizontalCentered="1"/>
  <pageMargins left="0.31496062992125984" right="0.31496062992125984" top="0.35433070866141736" bottom="0.15748031496062992" header="0.31496062992125984" footer="0.31496062992125984"/>
  <pageSetup paperSize="9" scale="96" orientation="portrait" r:id="rId1"/>
  <ignoredErrors>
    <ignoredError sqref="D18 D26 G18 G26 D33 G33 D48 D56 D66 G56 G66 G48" 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H44"/>
  <sheetViews>
    <sheetView zoomScale="130" zoomScaleNormal="130" workbookViewId="0">
      <selection activeCell="E16" sqref="E16"/>
    </sheetView>
  </sheetViews>
  <sheetFormatPr baseColWidth="10" defaultColWidth="8.83203125" defaultRowHeight="12.75" x14ac:dyDescent="0.2"/>
  <cols>
    <col min="1" max="1" width="31.5" style="173" customWidth="1"/>
    <col min="2" max="7" width="14.33203125" style="173" customWidth="1"/>
    <col min="8" max="8" width="14.33203125" style="189" bestFit="1" customWidth="1"/>
    <col min="9" max="16384" width="8.83203125" style="173"/>
  </cols>
  <sheetData>
    <row r="1" spans="1:8" ht="12" customHeight="1" x14ac:dyDescent="0.2">
      <c r="A1" s="403" t="s">
        <v>130</v>
      </c>
      <c r="B1" s="404"/>
      <c r="C1" s="404"/>
      <c r="D1" s="404"/>
      <c r="E1" s="404"/>
      <c r="F1" s="404"/>
      <c r="G1" s="405"/>
    </row>
    <row r="2" spans="1:8" ht="12" customHeight="1" x14ac:dyDescent="0.2">
      <c r="A2" s="406" t="s">
        <v>148</v>
      </c>
      <c r="B2" s="407"/>
      <c r="C2" s="407"/>
      <c r="D2" s="407"/>
      <c r="E2" s="407"/>
      <c r="F2" s="407"/>
      <c r="G2" s="408"/>
    </row>
    <row r="3" spans="1:8" ht="12" customHeight="1" x14ac:dyDescent="0.2">
      <c r="A3" s="406" t="s">
        <v>177</v>
      </c>
      <c r="B3" s="407"/>
      <c r="C3" s="407"/>
      <c r="D3" s="407"/>
      <c r="E3" s="407"/>
      <c r="F3" s="407"/>
      <c r="G3" s="408"/>
    </row>
    <row r="4" spans="1:8" ht="12" customHeight="1" x14ac:dyDescent="0.2">
      <c r="A4" s="406" t="s">
        <v>451</v>
      </c>
      <c r="B4" s="407"/>
      <c r="C4" s="407"/>
      <c r="D4" s="407"/>
      <c r="E4" s="407"/>
      <c r="F4" s="407"/>
      <c r="G4" s="408"/>
    </row>
    <row r="5" spans="1:8" ht="12" customHeight="1" x14ac:dyDescent="0.2">
      <c r="A5" s="409" t="s">
        <v>166</v>
      </c>
      <c r="B5" s="410"/>
      <c r="C5" s="410"/>
      <c r="D5" s="410"/>
      <c r="E5" s="410"/>
      <c r="F5" s="410"/>
      <c r="G5" s="411"/>
    </row>
    <row r="6" spans="1:8" ht="10.5" customHeight="1" x14ac:dyDescent="0.2">
      <c r="A6" s="399" t="s">
        <v>50</v>
      </c>
      <c r="B6" s="401" t="s">
        <v>354</v>
      </c>
      <c r="C6" s="402"/>
      <c r="D6" s="402"/>
      <c r="E6" s="402"/>
      <c r="F6" s="402"/>
      <c r="G6" s="181"/>
    </row>
    <row r="7" spans="1:8" ht="22.5" customHeight="1" x14ac:dyDescent="0.2">
      <c r="A7" s="400"/>
      <c r="B7" s="182" t="s">
        <v>355</v>
      </c>
      <c r="C7" s="182" t="s">
        <v>129</v>
      </c>
      <c r="D7" s="182" t="s">
        <v>356</v>
      </c>
      <c r="E7" s="182" t="s">
        <v>106</v>
      </c>
      <c r="F7" s="182" t="s">
        <v>108</v>
      </c>
      <c r="G7" s="183" t="s">
        <v>357</v>
      </c>
    </row>
    <row r="8" spans="1:8" s="255" customFormat="1" ht="17.25" customHeight="1" x14ac:dyDescent="0.2">
      <c r="A8" s="172" t="s">
        <v>341</v>
      </c>
      <c r="B8" s="253">
        <f>B9+B10+B11+B14+B15+B18</f>
        <v>27000000</v>
      </c>
      <c r="C8" s="252">
        <f>C9+C10+C11+C14+C15+C18</f>
        <v>-1716828</v>
      </c>
      <c r="D8" s="253">
        <f>D9+D10+D11+D14+D15+D18</f>
        <v>25283172</v>
      </c>
      <c r="E8" s="253">
        <f>E9+E10+E11+E14+E15+E18</f>
        <v>8940508</v>
      </c>
      <c r="F8" s="253">
        <f t="shared" ref="F8" si="0">F9+F10+F11+F14+F15+F18</f>
        <v>8940508</v>
      </c>
      <c r="G8" s="253">
        <f>G9+G10+G11+G14+G15+G18</f>
        <v>16342664</v>
      </c>
      <c r="H8" s="254"/>
    </row>
    <row r="9" spans="1:8" ht="19.5" customHeight="1" x14ac:dyDescent="0.2">
      <c r="A9" s="179" t="s">
        <v>342</v>
      </c>
      <c r="B9" s="206">
        <v>12960000</v>
      </c>
      <c r="C9" s="206">
        <v>-824077</v>
      </c>
      <c r="D9" s="206">
        <f>B9+C9</f>
        <v>12135923</v>
      </c>
      <c r="E9" s="206">
        <v>4291444</v>
      </c>
      <c r="F9" s="206">
        <v>4291444</v>
      </c>
      <c r="G9" s="201">
        <v>7844479</v>
      </c>
    </row>
    <row r="10" spans="1:8" ht="15.75" customHeight="1" x14ac:dyDescent="0.2">
      <c r="A10" s="178" t="s">
        <v>343</v>
      </c>
      <c r="B10" s="206">
        <v>14040000</v>
      </c>
      <c r="C10" s="206">
        <v>-892751</v>
      </c>
      <c r="D10" s="206">
        <f>B10+C10</f>
        <v>13147249</v>
      </c>
      <c r="E10" s="206">
        <v>4649064</v>
      </c>
      <c r="F10" s="206">
        <v>4649064</v>
      </c>
      <c r="G10" s="201">
        <v>8498185</v>
      </c>
    </row>
    <row r="11" spans="1:8" ht="13.5" customHeight="1" x14ac:dyDescent="0.2">
      <c r="A11" s="178" t="s">
        <v>344</v>
      </c>
      <c r="B11" s="206">
        <v>0</v>
      </c>
      <c r="C11" s="206">
        <v>0</v>
      </c>
      <c r="D11" s="206">
        <v>0</v>
      </c>
      <c r="E11" s="206">
        <v>0</v>
      </c>
      <c r="F11" s="206">
        <v>0</v>
      </c>
      <c r="G11" s="201">
        <v>0</v>
      </c>
    </row>
    <row r="12" spans="1:8" x14ac:dyDescent="0.2">
      <c r="A12" s="175" t="s">
        <v>345</v>
      </c>
      <c r="B12" s="206">
        <v>0</v>
      </c>
      <c r="C12" s="206">
        <v>0</v>
      </c>
      <c r="D12" s="206">
        <f>B12+C12</f>
        <v>0</v>
      </c>
      <c r="E12" s="206">
        <v>0</v>
      </c>
      <c r="F12" s="201">
        <v>0</v>
      </c>
      <c r="G12" s="201">
        <f>D12-E12</f>
        <v>0</v>
      </c>
    </row>
    <row r="13" spans="1:8" ht="18" x14ac:dyDescent="0.2">
      <c r="A13" s="175" t="s">
        <v>346</v>
      </c>
      <c r="B13" s="206">
        <v>0</v>
      </c>
      <c r="C13" s="206">
        <v>0</v>
      </c>
      <c r="D13" s="206">
        <f>B13+C13</f>
        <v>0</v>
      </c>
      <c r="E13" s="206">
        <v>0</v>
      </c>
      <c r="F13" s="201">
        <v>0</v>
      </c>
      <c r="G13" s="201">
        <f>D13-E13</f>
        <v>0</v>
      </c>
    </row>
    <row r="14" spans="1:8" ht="15.75" customHeight="1" x14ac:dyDescent="0.2">
      <c r="A14" s="178" t="s">
        <v>347</v>
      </c>
      <c r="B14" s="206">
        <v>0</v>
      </c>
      <c r="C14" s="206">
        <v>0</v>
      </c>
      <c r="D14" s="206">
        <f>B14+C14</f>
        <v>0</v>
      </c>
      <c r="E14" s="206">
        <v>0</v>
      </c>
      <c r="F14" s="201">
        <v>0</v>
      </c>
      <c r="G14" s="201">
        <f>D14-E14</f>
        <v>0</v>
      </c>
    </row>
    <row r="15" spans="1:8" ht="27" x14ac:dyDescent="0.2">
      <c r="A15" s="178" t="s">
        <v>348</v>
      </c>
      <c r="B15" s="206">
        <f>B16+B17</f>
        <v>0</v>
      </c>
      <c r="C15" s="206">
        <f t="shared" ref="C15:G15" si="1">C16+C17</f>
        <v>0</v>
      </c>
      <c r="D15" s="206">
        <f>SUM(D16:D17)</f>
        <v>0</v>
      </c>
      <c r="E15" s="206">
        <f t="shared" si="1"/>
        <v>0</v>
      </c>
      <c r="F15" s="206">
        <f t="shared" si="1"/>
        <v>0</v>
      </c>
      <c r="G15" s="201">
        <f t="shared" si="1"/>
        <v>0</v>
      </c>
    </row>
    <row r="16" spans="1:8" ht="14.25" customHeight="1" x14ac:dyDescent="0.2">
      <c r="A16" s="175" t="s">
        <v>349</v>
      </c>
      <c r="B16" s="206">
        <v>0</v>
      </c>
      <c r="C16" s="206">
        <v>0</v>
      </c>
      <c r="D16" s="206">
        <f>B16+C16</f>
        <v>0</v>
      </c>
      <c r="E16" s="206">
        <v>0</v>
      </c>
      <c r="F16" s="206">
        <v>0</v>
      </c>
      <c r="G16" s="201">
        <f>D16-E16</f>
        <v>0</v>
      </c>
    </row>
    <row r="17" spans="1:7" ht="14.25" customHeight="1" x14ac:dyDescent="0.2">
      <c r="A17" s="175" t="s">
        <v>350</v>
      </c>
      <c r="B17" s="206">
        <v>0</v>
      </c>
      <c r="C17" s="206">
        <v>0</v>
      </c>
      <c r="D17" s="206">
        <f>B17+C17</f>
        <v>0</v>
      </c>
      <c r="E17" s="206">
        <v>0</v>
      </c>
      <c r="F17" s="206">
        <v>0</v>
      </c>
      <c r="G17" s="201">
        <f>D17-E17</f>
        <v>0</v>
      </c>
    </row>
    <row r="18" spans="1:7" x14ac:dyDescent="0.2">
      <c r="A18" s="178" t="s">
        <v>351</v>
      </c>
      <c r="B18" s="206">
        <v>0</v>
      </c>
      <c r="C18" s="206">
        <v>0</v>
      </c>
      <c r="D18" s="206">
        <f>B18+C18</f>
        <v>0</v>
      </c>
      <c r="E18" s="206">
        <v>0</v>
      </c>
      <c r="F18" s="206">
        <v>0</v>
      </c>
      <c r="G18" s="201">
        <f>D18-E18</f>
        <v>0</v>
      </c>
    </row>
    <row r="19" spans="1:7" ht="18" x14ac:dyDescent="0.2">
      <c r="A19" s="176" t="s">
        <v>352</v>
      </c>
      <c r="B19" s="205">
        <f>B20+B21+B22+B25+B26+B29</f>
        <v>595054141</v>
      </c>
      <c r="C19" s="205">
        <f>C20+C21+C22+C25+C26+C29</f>
        <v>-137014</v>
      </c>
      <c r="D19" s="205">
        <f>D20+D21+D22+D25+D26+D29</f>
        <v>594917127</v>
      </c>
      <c r="E19" s="205">
        <f t="shared" ref="E19" si="2">E20+E21+E22+E25+E26+E29</f>
        <v>172353554</v>
      </c>
      <c r="F19" s="205">
        <f>F20+F21+F22+F25+F26+F29</f>
        <v>167234263</v>
      </c>
      <c r="G19" s="207">
        <f>G20+G21+G22+G25+G26+G29</f>
        <v>422563573</v>
      </c>
    </row>
    <row r="20" spans="1:7" ht="18" customHeight="1" x14ac:dyDescent="0.2">
      <c r="A20" s="178" t="s">
        <v>342</v>
      </c>
      <c r="B20" s="206">
        <v>196367867</v>
      </c>
      <c r="C20" s="206">
        <v>-45215</v>
      </c>
      <c r="D20" s="206">
        <f>B20+C20</f>
        <v>196322652</v>
      </c>
      <c r="E20" s="201">
        <v>56876673</v>
      </c>
      <c r="F20" s="201">
        <v>55187307</v>
      </c>
      <c r="G20" s="201">
        <v>139445979</v>
      </c>
    </row>
    <row r="21" spans="1:7" ht="18" customHeight="1" x14ac:dyDescent="0.2">
      <c r="A21" s="178" t="s">
        <v>343</v>
      </c>
      <c r="B21" s="206">
        <v>398686274</v>
      </c>
      <c r="C21" s="199">
        <v>-91799</v>
      </c>
      <c r="D21" s="206">
        <f>B21+C21</f>
        <v>398594475</v>
      </c>
      <c r="E21" s="201">
        <v>115476881</v>
      </c>
      <c r="F21" s="201">
        <v>112046956</v>
      </c>
      <c r="G21" s="201">
        <v>283117594</v>
      </c>
    </row>
    <row r="22" spans="1:7" ht="18" customHeight="1" x14ac:dyDescent="0.2">
      <c r="A22" s="178" t="s">
        <v>344</v>
      </c>
      <c r="B22" s="206">
        <f>B23+B24</f>
        <v>0</v>
      </c>
      <c r="C22" s="206">
        <f t="shared" ref="C22:F22" si="3">C23+C24</f>
        <v>0</v>
      </c>
      <c r="D22" s="206">
        <f>D23+D24</f>
        <v>0</v>
      </c>
      <c r="E22" s="206">
        <f t="shared" si="3"/>
        <v>0</v>
      </c>
      <c r="F22" s="206">
        <f t="shared" si="3"/>
        <v>0</v>
      </c>
      <c r="G22" s="201">
        <v>0</v>
      </c>
    </row>
    <row r="23" spans="1:7" ht="15.75" customHeight="1" x14ac:dyDescent="0.2">
      <c r="A23" s="175" t="s">
        <v>345</v>
      </c>
      <c r="B23" s="206">
        <v>0</v>
      </c>
      <c r="C23" s="206">
        <v>0</v>
      </c>
      <c r="D23" s="206">
        <f>B23+C23</f>
        <v>0</v>
      </c>
      <c r="E23" s="206">
        <v>0</v>
      </c>
      <c r="F23" s="206">
        <v>0</v>
      </c>
      <c r="G23" s="201">
        <f>D23-E23</f>
        <v>0</v>
      </c>
    </row>
    <row r="24" spans="1:7" ht="15.75" customHeight="1" x14ac:dyDescent="0.2">
      <c r="A24" s="175" t="s">
        <v>346</v>
      </c>
      <c r="B24" s="206">
        <v>0</v>
      </c>
      <c r="C24" s="206">
        <v>0</v>
      </c>
      <c r="D24" s="206">
        <f>B24+C24</f>
        <v>0</v>
      </c>
      <c r="E24" s="206">
        <v>0</v>
      </c>
      <c r="F24" s="206">
        <v>0</v>
      </c>
      <c r="G24" s="201">
        <f>D24-E24</f>
        <v>0</v>
      </c>
    </row>
    <row r="25" spans="1:7" ht="17.25" customHeight="1" x14ac:dyDescent="0.2">
      <c r="A25" s="178" t="s">
        <v>347</v>
      </c>
      <c r="B25" s="206">
        <v>0</v>
      </c>
      <c r="C25" s="206">
        <v>0</v>
      </c>
      <c r="D25" s="206">
        <f>B25+C25</f>
        <v>0</v>
      </c>
      <c r="E25" s="206">
        <v>0</v>
      </c>
      <c r="F25" s="206">
        <v>0</v>
      </c>
      <c r="G25" s="201">
        <f>D25-E25</f>
        <v>0</v>
      </c>
    </row>
    <row r="26" spans="1:7" ht="27.75" customHeight="1" x14ac:dyDescent="0.2">
      <c r="A26" s="178" t="s">
        <v>348</v>
      </c>
      <c r="B26" s="206">
        <f>B27+B28</f>
        <v>0</v>
      </c>
      <c r="C26" s="206">
        <f t="shared" ref="C26:F26" si="4">C27+C28</f>
        <v>0</v>
      </c>
      <c r="D26" s="206">
        <f>D27+D28</f>
        <v>0</v>
      </c>
      <c r="E26" s="206">
        <f t="shared" si="4"/>
        <v>0</v>
      </c>
      <c r="F26" s="206">
        <f t="shared" si="4"/>
        <v>0</v>
      </c>
      <c r="G26" s="201">
        <f>G27+G28</f>
        <v>0</v>
      </c>
    </row>
    <row r="27" spans="1:7" ht="15" customHeight="1" x14ac:dyDescent="0.2">
      <c r="A27" s="175" t="s">
        <v>349</v>
      </c>
      <c r="B27" s="206">
        <v>0</v>
      </c>
      <c r="C27" s="206">
        <v>0</v>
      </c>
      <c r="D27" s="206">
        <f>B27+C27</f>
        <v>0</v>
      </c>
      <c r="E27" s="206">
        <v>0</v>
      </c>
      <c r="F27" s="206">
        <v>0</v>
      </c>
      <c r="G27" s="201">
        <f>D27-E27</f>
        <v>0</v>
      </c>
    </row>
    <row r="28" spans="1:7" ht="15" customHeight="1" x14ac:dyDescent="0.2">
      <c r="A28" s="175" t="s">
        <v>350</v>
      </c>
      <c r="B28" s="206">
        <v>0</v>
      </c>
      <c r="C28" s="206">
        <v>0</v>
      </c>
      <c r="D28" s="206">
        <f>B28+C28</f>
        <v>0</v>
      </c>
      <c r="E28" s="206">
        <v>0</v>
      </c>
      <c r="F28" s="206">
        <v>0</v>
      </c>
      <c r="G28" s="201">
        <f>D28-E28</f>
        <v>0</v>
      </c>
    </row>
    <row r="29" spans="1:7" ht="16.5" customHeight="1" x14ac:dyDescent="0.2">
      <c r="A29" s="178" t="s">
        <v>351</v>
      </c>
      <c r="B29" s="206">
        <v>0</v>
      </c>
      <c r="C29" s="206">
        <v>0</v>
      </c>
      <c r="D29" s="206">
        <f>B29+C29</f>
        <v>0</v>
      </c>
      <c r="E29" s="206">
        <v>0</v>
      </c>
      <c r="F29" s="206">
        <v>0</v>
      </c>
      <c r="G29" s="201">
        <f>D29-E29</f>
        <v>0</v>
      </c>
    </row>
    <row r="30" spans="1:7" ht="18" x14ac:dyDescent="0.2">
      <c r="A30" s="180" t="s">
        <v>353</v>
      </c>
      <c r="B30" s="203">
        <f>B8+B19</f>
        <v>622054141</v>
      </c>
      <c r="C30" s="203">
        <f>C8+C19</f>
        <v>-1853842</v>
      </c>
      <c r="D30" s="203">
        <f>D8+D19</f>
        <v>620200299</v>
      </c>
      <c r="E30" s="202">
        <f t="shared" ref="E30:F30" si="5">E8+E19</f>
        <v>181294062</v>
      </c>
      <c r="F30" s="202">
        <f t="shared" si="5"/>
        <v>176174771</v>
      </c>
      <c r="G30" s="198">
        <f>G8+G19</f>
        <v>438906237</v>
      </c>
    </row>
    <row r="31" spans="1:7" x14ac:dyDescent="0.2">
      <c r="A31" s="174"/>
      <c r="B31" s="145"/>
      <c r="C31" s="145"/>
      <c r="D31" s="145"/>
      <c r="E31" s="145"/>
      <c r="F31" s="145"/>
      <c r="G31" s="145"/>
    </row>
    <row r="32" spans="1:7" x14ac:dyDescent="0.2">
      <c r="A32" s="174"/>
      <c r="B32" s="145"/>
      <c r="C32" s="145"/>
      <c r="D32" s="145"/>
      <c r="E32" s="145"/>
      <c r="F32" s="145"/>
      <c r="G32" s="145"/>
    </row>
    <row r="33" spans="1:7" x14ac:dyDescent="0.2">
      <c r="A33" s="174"/>
      <c r="B33" s="145"/>
      <c r="C33" s="145"/>
      <c r="D33" s="145"/>
      <c r="E33" s="145"/>
      <c r="F33" s="145"/>
      <c r="G33" s="145"/>
    </row>
    <row r="34" spans="1:7" x14ac:dyDescent="0.2">
      <c r="A34" s="174"/>
      <c r="B34" s="145"/>
      <c r="C34" s="145"/>
      <c r="D34" s="145"/>
      <c r="E34" s="145"/>
      <c r="F34" s="145"/>
      <c r="G34" s="145"/>
    </row>
    <row r="35" spans="1:7" x14ac:dyDescent="0.2">
      <c r="A35" s="174"/>
      <c r="B35" s="145"/>
      <c r="C35" s="145"/>
      <c r="D35" s="145"/>
      <c r="E35" s="145"/>
      <c r="F35" s="145"/>
      <c r="G35" s="145"/>
    </row>
    <row r="36" spans="1:7" x14ac:dyDescent="0.2">
      <c r="A36" s="177"/>
      <c r="B36" s="177"/>
      <c r="C36" s="177"/>
      <c r="D36" s="177"/>
      <c r="E36" s="177"/>
      <c r="F36" s="177"/>
      <c r="G36" s="177"/>
    </row>
    <row r="37" spans="1:7" x14ac:dyDescent="0.2">
      <c r="A37" s="177"/>
      <c r="B37" s="177"/>
      <c r="C37" s="177"/>
      <c r="D37" s="177"/>
      <c r="E37" s="177"/>
      <c r="F37" s="177"/>
      <c r="G37" s="177"/>
    </row>
    <row r="38" spans="1:7" x14ac:dyDescent="0.2">
      <c r="A38" s="177"/>
      <c r="B38" s="177"/>
      <c r="C38" s="177"/>
      <c r="D38" s="177"/>
      <c r="E38" s="177"/>
      <c r="F38" s="177"/>
      <c r="G38" s="177"/>
    </row>
    <row r="39" spans="1:7" x14ac:dyDescent="0.2">
      <c r="A39" s="177"/>
      <c r="B39" s="177"/>
      <c r="C39" s="177"/>
      <c r="D39" s="177"/>
      <c r="E39" s="177"/>
      <c r="F39" s="177"/>
      <c r="G39" s="177"/>
    </row>
    <row r="40" spans="1:7" x14ac:dyDescent="0.2">
      <c r="A40" s="177"/>
      <c r="B40" s="177"/>
      <c r="C40" s="177"/>
      <c r="D40" s="177"/>
      <c r="E40" s="177"/>
      <c r="F40" s="177"/>
      <c r="G40" s="177"/>
    </row>
    <row r="44" spans="1:7" x14ac:dyDescent="0.2">
      <c r="B44" s="138"/>
      <c r="C44" s="138"/>
      <c r="D44" s="138"/>
      <c r="E44" s="138"/>
      <c r="F44" s="138"/>
      <c r="G44" s="138"/>
    </row>
  </sheetData>
  <mergeCells count="7">
    <mergeCell ref="A6:A7"/>
    <mergeCell ref="B6:F6"/>
    <mergeCell ref="A1:G1"/>
    <mergeCell ref="A2:G2"/>
    <mergeCell ref="A3:G3"/>
    <mergeCell ref="A4:G4"/>
    <mergeCell ref="A5:G5"/>
  </mergeCells>
  <printOptions horizontalCentered="1"/>
  <pageMargins left="0.70866141732283472" right="0.70866141732283472" top="0.74803149606299213" bottom="0.74803149606299213" header="0.31496062992125984" footer="0.31496062992125984"/>
  <pageSetup scale="85" orientation="portrait" r:id="rId1"/>
  <ignoredErrors>
    <ignoredError sqref="D15 G15 D19 D22 D26 G19 G26"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FORMATO 1</vt:lpstr>
      <vt:lpstr>FORMATO 2</vt:lpstr>
      <vt:lpstr>FORMATO 3</vt:lpstr>
      <vt:lpstr>FORMATO 4</vt:lpstr>
      <vt:lpstr>FORMATO 5</vt:lpstr>
      <vt:lpstr>FORMATO 6A</vt:lpstr>
      <vt:lpstr>FORMATO 6B</vt:lpstr>
      <vt:lpstr>FORMATO 6C</vt:lpstr>
      <vt:lpstr>FORMATO 6D</vt:lpstr>
      <vt:lpstr>'FORMATO 1'!Área_de_impresión</vt:lpstr>
      <vt:lpstr>'FORMATO 2'!Área_de_impresión</vt:lpstr>
      <vt:lpstr>'FORMATO 5'!Área_de_impresión</vt:lpstr>
      <vt:lpstr>'FORMATO 6D'!Área_de_impresión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DOF</dc:creator>
  <cp:lastModifiedBy>Edith</cp:lastModifiedBy>
  <cp:lastPrinted>2020-04-15T00:24:28Z</cp:lastPrinted>
  <dcterms:created xsi:type="dcterms:W3CDTF">2016-11-15T19:19:05Z</dcterms:created>
  <dcterms:modified xsi:type="dcterms:W3CDTF">2020-04-27T17:31:20Z</dcterms:modified>
</cp:coreProperties>
</file>